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Plan1" sheetId="1" r:id="rId1"/>
    <sheet name="Plan2" sheetId="2" r:id="rId2"/>
    <sheet name="Plan3" sheetId="3" r:id="rId3"/>
  </sheets>
  <definedNames>
    <definedName name="_xlnm._FilterDatabase" localSheetId="1" hidden="1">Plan2!$A$1:$BBX$1425</definedName>
    <definedName name="_xlnm.Print_Area" localSheetId="0">Plan1!$A$1:$P$316</definedName>
  </definedNames>
  <calcPr calcId="145621"/>
</workbook>
</file>

<file path=xl/calcChain.xml><?xml version="1.0" encoding="utf-8"?>
<calcChain xmlns="http://schemas.openxmlformats.org/spreadsheetml/2006/main">
  <c r="M70" i="1" l="1"/>
  <c r="K70" i="1"/>
  <c r="I70" i="1"/>
  <c r="M68" i="1"/>
  <c r="K68" i="1"/>
  <c r="I68" i="1"/>
  <c r="M66" i="1"/>
  <c r="K66" i="1"/>
  <c r="I66" i="1"/>
  <c r="M64" i="1"/>
  <c r="K64" i="1"/>
  <c r="I64" i="1"/>
  <c r="M62" i="1"/>
  <c r="K62" i="1"/>
  <c r="I62" i="1"/>
  <c r="M60" i="1"/>
  <c r="K60" i="1"/>
  <c r="I60" i="1"/>
  <c r="M58" i="1"/>
  <c r="K58" i="1"/>
  <c r="I58" i="1"/>
  <c r="M56" i="1"/>
  <c r="K56" i="1"/>
  <c r="I56" i="1"/>
  <c r="M54" i="1"/>
  <c r="K54" i="1"/>
  <c r="I54" i="1"/>
  <c r="I71" i="1" s="1"/>
  <c r="M120" i="1"/>
  <c r="M116" i="1"/>
  <c r="M111" i="1"/>
  <c r="M110" i="1"/>
  <c r="K741" i="1"/>
  <c r="M741" i="1" s="1"/>
  <c r="K740" i="1"/>
  <c r="M740" i="1" s="1"/>
  <c r="K739" i="1"/>
  <c r="M739" i="1" s="1"/>
  <c r="K738" i="1"/>
  <c r="M738" i="1" s="1"/>
  <c r="K737" i="1"/>
  <c r="M737" i="1" s="1"/>
  <c r="K736" i="1"/>
  <c r="M736" i="1" s="1"/>
  <c r="K735" i="1"/>
  <c r="M735" i="1" s="1"/>
  <c r="K734" i="1"/>
  <c r="M734" i="1" s="1"/>
  <c r="K730" i="1"/>
  <c r="M730" i="1" s="1"/>
  <c r="K729" i="1"/>
  <c r="M729" i="1" s="1"/>
  <c r="M726" i="1"/>
  <c r="K726" i="1"/>
  <c r="M725" i="1"/>
  <c r="K725" i="1"/>
  <c r="M724" i="1"/>
  <c r="K724" i="1"/>
  <c r="M723" i="1"/>
  <c r="K723" i="1"/>
  <c r="M722" i="1"/>
  <c r="K722" i="1"/>
  <c r="M718" i="1"/>
  <c r="K718" i="1"/>
  <c r="M717" i="1"/>
  <c r="K717" i="1"/>
  <c r="M716" i="1"/>
  <c r="K716" i="1"/>
  <c r="M715" i="1"/>
  <c r="K715" i="1"/>
  <c r="M714" i="1"/>
  <c r="K714" i="1"/>
  <c r="M711" i="1"/>
  <c r="K711" i="1"/>
  <c r="M710" i="1"/>
  <c r="K710" i="1"/>
  <c r="M709" i="1"/>
  <c r="K709" i="1"/>
  <c r="M708" i="1"/>
  <c r="K708" i="1"/>
  <c r="M707" i="1"/>
  <c r="K707" i="1"/>
  <c r="M706" i="1"/>
  <c r="K706" i="1"/>
  <c r="M705" i="1"/>
  <c r="K705" i="1"/>
  <c r="M704" i="1"/>
  <c r="K704" i="1"/>
  <c r="M701" i="1"/>
  <c r="K701" i="1"/>
  <c r="M663" i="1"/>
  <c r="K663" i="1"/>
  <c r="K697" i="1"/>
  <c r="M697" i="1" s="1"/>
  <c r="K696" i="1"/>
  <c r="M696" i="1" s="1"/>
  <c r="M693" i="1"/>
  <c r="K693" i="1"/>
  <c r="M691" i="1"/>
  <c r="K691" i="1"/>
  <c r="M689" i="1"/>
  <c r="K689" i="1"/>
  <c r="M686" i="1"/>
  <c r="K686" i="1"/>
  <c r="M685" i="1"/>
  <c r="K685" i="1"/>
  <c r="M682" i="1"/>
  <c r="K682" i="1"/>
  <c r="M681" i="1"/>
  <c r="K681" i="1"/>
  <c r="M678" i="1"/>
  <c r="K678" i="1"/>
  <c r="M677" i="1"/>
  <c r="K677" i="1"/>
  <c r="M674" i="1"/>
  <c r="K674" i="1"/>
  <c r="M673" i="1"/>
  <c r="K673" i="1"/>
  <c r="M670" i="1"/>
  <c r="K670" i="1"/>
  <c r="M669" i="1"/>
  <c r="K669" i="1"/>
  <c r="M666" i="1"/>
  <c r="K666" i="1"/>
  <c r="M665" i="1"/>
  <c r="K665" i="1"/>
  <c r="K659" i="1"/>
  <c r="M659" i="1" s="1"/>
  <c r="K658" i="1"/>
  <c r="M651" i="1"/>
  <c r="K651" i="1"/>
  <c r="M652" i="1"/>
  <c r="K652" i="1"/>
  <c r="M647" i="1"/>
  <c r="K647" i="1"/>
  <c r="M648" i="1"/>
  <c r="K648" i="1"/>
  <c r="M643" i="1"/>
  <c r="K643" i="1"/>
  <c r="M644" i="1"/>
  <c r="K644" i="1"/>
  <c r="M655" i="1"/>
  <c r="K655" i="1"/>
  <c r="M639" i="1"/>
  <c r="K639" i="1"/>
  <c r="K640" i="1"/>
  <c r="M640" i="1"/>
  <c r="K632" i="1"/>
  <c r="M632" i="1" s="1"/>
  <c r="K631" i="1"/>
  <c r="M631" i="1" s="1"/>
  <c r="K630" i="1"/>
  <c r="M628" i="1"/>
  <c r="K628" i="1"/>
  <c r="M627" i="1"/>
  <c r="K627" i="1"/>
  <c r="M626" i="1"/>
  <c r="K626" i="1"/>
  <c r="M625" i="1"/>
  <c r="K625" i="1"/>
  <c r="M622" i="1"/>
  <c r="K622" i="1"/>
  <c r="M621" i="1"/>
  <c r="K621" i="1"/>
  <c r="M618" i="1"/>
  <c r="K618" i="1"/>
  <c r="K617" i="1"/>
  <c r="M617" i="1"/>
  <c r="M616" i="1"/>
  <c r="K616" i="1"/>
  <c r="M615" i="1"/>
  <c r="K615" i="1"/>
  <c r="M614" i="1"/>
  <c r="K614" i="1"/>
  <c r="M611" i="1"/>
  <c r="K611" i="1"/>
  <c r="M610" i="1"/>
  <c r="K610" i="1"/>
  <c r="M609" i="1"/>
  <c r="K609" i="1"/>
  <c r="M604" i="1"/>
  <c r="K604" i="1"/>
  <c r="M603" i="1"/>
  <c r="K603" i="1"/>
  <c r="M600" i="1"/>
  <c r="K600" i="1"/>
  <c r="M599" i="1"/>
  <c r="K599" i="1"/>
  <c r="M598" i="1"/>
  <c r="K598" i="1"/>
  <c r="M595" i="1"/>
  <c r="K595" i="1"/>
  <c r="K594" i="1"/>
  <c r="M594" i="1"/>
  <c r="M593" i="1"/>
  <c r="K593" i="1"/>
  <c r="M592" i="1"/>
  <c r="K592" i="1"/>
  <c r="M589" i="1"/>
  <c r="M588" i="1" s="1"/>
  <c r="K589" i="1"/>
  <c r="K588" i="1" s="1"/>
  <c r="M586" i="1"/>
  <c r="K586" i="1"/>
  <c r="M585" i="1"/>
  <c r="K585" i="1"/>
  <c r="M584" i="1"/>
  <c r="K584" i="1"/>
  <c r="M583" i="1"/>
  <c r="K583" i="1"/>
  <c r="M582" i="1"/>
  <c r="K582" i="1"/>
  <c r="M581" i="1"/>
  <c r="K581" i="1"/>
  <c r="M580" i="1"/>
  <c r="K580" i="1"/>
  <c r="M577" i="1"/>
  <c r="K577" i="1"/>
  <c r="M576" i="1"/>
  <c r="K576" i="1"/>
  <c r="K575" i="1"/>
  <c r="M575" i="1"/>
  <c r="M574" i="1"/>
  <c r="K574" i="1"/>
  <c r="M573" i="1"/>
  <c r="K573" i="1"/>
  <c r="M572" i="1"/>
  <c r="K572" i="1"/>
  <c r="M571" i="1"/>
  <c r="K571" i="1"/>
  <c r="M570" i="1"/>
  <c r="K570" i="1"/>
  <c r="M569" i="1"/>
  <c r="K569" i="1"/>
  <c r="M568" i="1"/>
  <c r="K568" i="1"/>
  <c r="M567" i="1"/>
  <c r="K567" i="1"/>
  <c r="M566" i="1"/>
  <c r="K566" i="1"/>
  <c r="M565" i="1"/>
  <c r="K565" i="1"/>
  <c r="M562" i="1"/>
  <c r="K562" i="1"/>
  <c r="M561" i="1"/>
  <c r="K561" i="1"/>
  <c r="K560" i="1"/>
  <c r="M560" i="1"/>
  <c r="O560" i="1" s="1"/>
  <c r="M559" i="1"/>
  <c r="K559" i="1"/>
  <c r="M558" i="1"/>
  <c r="K558" i="1"/>
  <c r="M557" i="1"/>
  <c r="K557" i="1"/>
  <c r="M556" i="1"/>
  <c r="K556" i="1"/>
  <c r="O556" i="1" s="1"/>
  <c r="M555" i="1"/>
  <c r="K555" i="1"/>
  <c r="K545" i="1"/>
  <c r="M545" i="1" s="1"/>
  <c r="K548" i="1"/>
  <c r="M548" i="1" s="1"/>
  <c r="K547" i="1"/>
  <c r="M547" i="1" s="1"/>
  <c r="K546" i="1"/>
  <c r="M546" i="1" s="1"/>
  <c r="M537" i="1"/>
  <c r="K537" i="1"/>
  <c r="O537" i="1" s="1"/>
  <c r="M536" i="1"/>
  <c r="K536" i="1"/>
  <c r="M535" i="1"/>
  <c r="K535" i="1"/>
  <c r="M534" i="1"/>
  <c r="K534" i="1"/>
  <c r="M533" i="1"/>
  <c r="K533" i="1"/>
  <c r="O533" i="1" s="1"/>
  <c r="M532" i="1"/>
  <c r="K532" i="1"/>
  <c r="M531" i="1"/>
  <c r="K531" i="1"/>
  <c r="M530" i="1"/>
  <c r="K530" i="1"/>
  <c r="M529" i="1"/>
  <c r="K529" i="1"/>
  <c r="M528" i="1"/>
  <c r="K528" i="1"/>
  <c r="M527" i="1"/>
  <c r="K527" i="1"/>
  <c r="K542" i="1"/>
  <c r="M542" i="1" s="1"/>
  <c r="K541" i="1"/>
  <c r="M541" i="1" s="1"/>
  <c r="K540" i="1"/>
  <c r="M540" i="1" s="1"/>
  <c r="K523" i="1"/>
  <c r="M523" i="1" s="1"/>
  <c r="K522" i="1"/>
  <c r="M522" i="1" s="1"/>
  <c r="K521" i="1"/>
  <c r="M519" i="1"/>
  <c r="K519" i="1"/>
  <c r="M518" i="1"/>
  <c r="K518" i="1"/>
  <c r="M517" i="1"/>
  <c r="K517" i="1"/>
  <c r="M514" i="1"/>
  <c r="K514" i="1"/>
  <c r="M513" i="1"/>
  <c r="K513" i="1"/>
  <c r="M512" i="1"/>
  <c r="K512" i="1"/>
  <c r="M511" i="1"/>
  <c r="K511" i="1"/>
  <c r="M510" i="1"/>
  <c r="K510" i="1"/>
  <c r="M509" i="1"/>
  <c r="K509" i="1"/>
  <c r="M508" i="1"/>
  <c r="K508" i="1"/>
  <c r="M507" i="1"/>
  <c r="K507" i="1"/>
  <c r="M506" i="1"/>
  <c r="K506" i="1"/>
  <c r="M505" i="1"/>
  <c r="K505" i="1"/>
  <c r="M504" i="1"/>
  <c r="K504" i="1"/>
  <c r="M503" i="1"/>
  <c r="K503" i="1"/>
  <c r="M502" i="1"/>
  <c r="K502" i="1"/>
  <c r="M501" i="1"/>
  <c r="K501" i="1"/>
  <c r="M500" i="1"/>
  <c r="K500" i="1"/>
  <c r="M499" i="1"/>
  <c r="K499" i="1"/>
  <c r="M498" i="1"/>
  <c r="K498" i="1"/>
  <c r="M497" i="1"/>
  <c r="K497" i="1"/>
  <c r="M496" i="1"/>
  <c r="K496" i="1"/>
  <c r="M495" i="1"/>
  <c r="K495" i="1"/>
  <c r="M494" i="1"/>
  <c r="K494" i="1"/>
  <c r="M493" i="1"/>
  <c r="K493" i="1"/>
  <c r="M492" i="1"/>
  <c r="K492" i="1"/>
  <c r="M491" i="1"/>
  <c r="K491" i="1"/>
  <c r="M490" i="1"/>
  <c r="K490" i="1"/>
  <c r="M489" i="1"/>
  <c r="K489" i="1"/>
  <c r="M488" i="1"/>
  <c r="K488" i="1"/>
  <c r="M487" i="1"/>
  <c r="K487" i="1"/>
  <c r="M486" i="1"/>
  <c r="K486" i="1"/>
  <c r="M483" i="1"/>
  <c r="K483" i="1"/>
  <c r="M482" i="1"/>
  <c r="K482" i="1"/>
  <c r="M481" i="1"/>
  <c r="K481" i="1"/>
  <c r="M480" i="1"/>
  <c r="K480" i="1"/>
  <c r="M479" i="1"/>
  <c r="K479" i="1"/>
  <c r="M478" i="1"/>
  <c r="K478" i="1"/>
  <c r="M477" i="1"/>
  <c r="K477" i="1"/>
  <c r="M476" i="1"/>
  <c r="K476" i="1"/>
  <c r="M475" i="1"/>
  <c r="K475" i="1"/>
  <c r="M474" i="1"/>
  <c r="K474" i="1"/>
  <c r="M473" i="1"/>
  <c r="K473" i="1"/>
  <c r="M472" i="1"/>
  <c r="K472" i="1"/>
  <c r="M471" i="1"/>
  <c r="K471" i="1"/>
  <c r="M470" i="1"/>
  <c r="K470" i="1"/>
  <c r="M469" i="1"/>
  <c r="K469" i="1"/>
  <c r="M468" i="1"/>
  <c r="K468" i="1"/>
  <c r="M467" i="1"/>
  <c r="K467" i="1"/>
  <c r="M466" i="1"/>
  <c r="K466" i="1"/>
  <c r="M465" i="1"/>
  <c r="K465" i="1"/>
  <c r="M464" i="1"/>
  <c r="K464" i="1"/>
  <c r="M463" i="1"/>
  <c r="K463" i="1"/>
  <c r="M462" i="1"/>
  <c r="K462" i="1"/>
  <c r="M461" i="1"/>
  <c r="K461" i="1"/>
  <c r="M460" i="1"/>
  <c r="K460" i="1"/>
  <c r="M457" i="1"/>
  <c r="K457" i="1"/>
  <c r="M456" i="1"/>
  <c r="K456" i="1"/>
  <c r="M455" i="1"/>
  <c r="K455" i="1"/>
  <c r="M454" i="1"/>
  <c r="K454" i="1"/>
  <c r="M453" i="1"/>
  <c r="K453" i="1"/>
  <c r="M452" i="1"/>
  <c r="K452" i="1"/>
  <c r="M451" i="1"/>
  <c r="K451" i="1"/>
  <c r="M450" i="1"/>
  <c r="K450" i="1"/>
  <c r="M449" i="1"/>
  <c r="K449" i="1"/>
  <c r="M448" i="1"/>
  <c r="K448" i="1"/>
  <c r="M447" i="1"/>
  <c r="K447" i="1"/>
  <c r="M446" i="1"/>
  <c r="K446" i="1"/>
  <c r="M445" i="1"/>
  <c r="K445" i="1"/>
  <c r="M444" i="1"/>
  <c r="K444" i="1"/>
  <c r="M443" i="1"/>
  <c r="K443" i="1"/>
  <c r="M442" i="1"/>
  <c r="K442" i="1"/>
  <c r="M441" i="1"/>
  <c r="K441" i="1"/>
  <c r="M440" i="1"/>
  <c r="K440" i="1"/>
  <c r="M439" i="1"/>
  <c r="K439" i="1"/>
  <c r="M438" i="1"/>
  <c r="K438" i="1"/>
  <c r="M437" i="1"/>
  <c r="K437" i="1"/>
  <c r="M436" i="1"/>
  <c r="K436" i="1"/>
  <c r="M435" i="1"/>
  <c r="K435" i="1"/>
  <c r="M434" i="1"/>
  <c r="K434" i="1"/>
  <c r="M433" i="1"/>
  <c r="K433" i="1"/>
  <c r="M432" i="1"/>
  <c r="K432" i="1"/>
  <c r="M431" i="1"/>
  <c r="K431" i="1"/>
  <c r="M430" i="1"/>
  <c r="K430" i="1"/>
  <c r="M429" i="1"/>
  <c r="K429" i="1"/>
  <c r="M426" i="1"/>
  <c r="K426" i="1"/>
  <c r="M425" i="1"/>
  <c r="K425" i="1"/>
  <c r="M424" i="1"/>
  <c r="K424" i="1"/>
  <c r="M423" i="1"/>
  <c r="K423" i="1"/>
  <c r="M422" i="1"/>
  <c r="K422" i="1"/>
  <c r="M421" i="1"/>
  <c r="K421" i="1"/>
  <c r="M420" i="1"/>
  <c r="K420" i="1"/>
  <c r="M419" i="1"/>
  <c r="K419" i="1"/>
  <c r="M418" i="1"/>
  <c r="K418" i="1"/>
  <c r="M417" i="1"/>
  <c r="K417" i="1"/>
  <c r="M416" i="1"/>
  <c r="K416" i="1"/>
  <c r="M415" i="1"/>
  <c r="K415" i="1"/>
  <c r="M414" i="1"/>
  <c r="K414" i="1"/>
  <c r="M413" i="1"/>
  <c r="K413" i="1"/>
  <c r="M412" i="1"/>
  <c r="K412" i="1"/>
  <c r="M411" i="1"/>
  <c r="K411" i="1"/>
  <c r="M410" i="1"/>
  <c r="K410" i="1"/>
  <c r="M409" i="1"/>
  <c r="K409" i="1"/>
  <c r="M408" i="1"/>
  <c r="K408" i="1"/>
  <c r="M407" i="1"/>
  <c r="K407" i="1"/>
  <c r="M406" i="1"/>
  <c r="K406" i="1"/>
  <c r="M405" i="1"/>
  <c r="K405" i="1"/>
  <c r="M404" i="1"/>
  <c r="K404" i="1"/>
  <c r="M403" i="1"/>
  <c r="K403" i="1"/>
  <c r="M402" i="1"/>
  <c r="K402" i="1"/>
  <c r="M401" i="1"/>
  <c r="K401" i="1"/>
  <c r="M400" i="1"/>
  <c r="K400" i="1"/>
  <c r="M395" i="1"/>
  <c r="K395" i="1"/>
  <c r="M394" i="1"/>
  <c r="K394" i="1"/>
  <c r="M385" i="1"/>
  <c r="K385" i="1"/>
  <c r="M383" i="1"/>
  <c r="K383" i="1"/>
  <c r="M381" i="1"/>
  <c r="K381" i="1"/>
  <c r="M380" i="1"/>
  <c r="K380" i="1"/>
  <c r="M378" i="1"/>
  <c r="K378" i="1"/>
  <c r="M376" i="1"/>
  <c r="K376" i="1"/>
  <c r="M375" i="1"/>
  <c r="K375" i="1"/>
  <c r="K390" i="1"/>
  <c r="M390" i="1" s="1"/>
  <c r="K389" i="1"/>
  <c r="M389" i="1" s="1"/>
  <c r="K388" i="1"/>
  <c r="M367" i="1"/>
  <c r="K367" i="1"/>
  <c r="M366" i="1"/>
  <c r="K366" i="1"/>
  <c r="M365" i="1"/>
  <c r="K365" i="1"/>
  <c r="M364" i="1"/>
  <c r="K364" i="1"/>
  <c r="M363" i="1"/>
  <c r="K363" i="1"/>
  <c r="M362" i="1"/>
  <c r="K362" i="1"/>
  <c r="M361" i="1"/>
  <c r="K361" i="1"/>
  <c r="M360" i="1"/>
  <c r="K360" i="1"/>
  <c r="M359" i="1"/>
  <c r="K359" i="1"/>
  <c r="K372" i="1"/>
  <c r="M372" i="1" s="1"/>
  <c r="K371" i="1"/>
  <c r="M371" i="1" s="1"/>
  <c r="K370" i="1"/>
  <c r="M370" i="1" s="1"/>
  <c r="M351" i="1"/>
  <c r="K351" i="1"/>
  <c r="M350" i="1"/>
  <c r="K350" i="1"/>
  <c r="M349" i="1"/>
  <c r="K349" i="1"/>
  <c r="M348" i="1"/>
  <c r="K348" i="1"/>
  <c r="M347" i="1"/>
  <c r="K347" i="1"/>
  <c r="M346" i="1"/>
  <c r="K346" i="1"/>
  <c r="K343" i="1"/>
  <c r="M343" i="1" s="1"/>
  <c r="K342" i="1"/>
  <c r="M342" i="1" s="1"/>
  <c r="K341" i="1"/>
  <c r="K356" i="1"/>
  <c r="M356" i="1" s="1"/>
  <c r="K355" i="1"/>
  <c r="M355" i="1" s="1"/>
  <c r="K354" i="1"/>
  <c r="M338" i="1"/>
  <c r="K338" i="1"/>
  <c r="M337" i="1"/>
  <c r="K337" i="1"/>
  <c r="M336" i="1"/>
  <c r="K336" i="1"/>
  <c r="M335" i="1"/>
  <c r="K335" i="1"/>
  <c r="M334" i="1"/>
  <c r="K334" i="1"/>
  <c r="K331" i="1"/>
  <c r="M331" i="1" s="1"/>
  <c r="K330" i="1"/>
  <c r="M330" i="1" s="1"/>
  <c r="K329" i="1"/>
  <c r="M329" i="1" s="1"/>
  <c r="M326" i="1"/>
  <c r="K326" i="1"/>
  <c r="M325" i="1"/>
  <c r="K325" i="1"/>
  <c r="M324" i="1"/>
  <c r="K324" i="1"/>
  <c r="M323" i="1"/>
  <c r="K323" i="1"/>
  <c r="M322" i="1"/>
  <c r="K322" i="1"/>
  <c r="M321" i="1"/>
  <c r="K321" i="1"/>
  <c r="M320" i="1"/>
  <c r="K320" i="1"/>
  <c r="K315" i="1"/>
  <c r="M315" i="1" s="1"/>
  <c r="K314" i="1"/>
  <c r="M314" i="1" s="1"/>
  <c r="K313" i="1"/>
  <c r="M313" i="1" s="1"/>
  <c r="K312" i="1"/>
  <c r="M312" i="1" s="1"/>
  <c r="K311" i="1"/>
  <c r="M311" i="1" s="1"/>
  <c r="M308" i="1"/>
  <c r="K308" i="1"/>
  <c r="K307" i="1"/>
  <c r="M307" i="1"/>
  <c r="M306" i="1"/>
  <c r="K306" i="1"/>
  <c r="M305" i="1"/>
  <c r="K305" i="1"/>
  <c r="M303" i="1"/>
  <c r="M304" i="1"/>
  <c r="K304" i="1"/>
  <c r="K303" i="1"/>
  <c r="M299" i="1"/>
  <c r="M298" i="1"/>
  <c r="K299" i="1"/>
  <c r="K298" i="1"/>
  <c r="I299" i="1"/>
  <c r="I298" i="1"/>
  <c r="G299" i="1"/>
  <c r="G298" i="1"/>
  <c r="M296" i="1"/>
  <c r="M295" i="1"/>
  <c r="M297" i="1" s="1"/>
  <c r="K296" i="1"/>
  <c r="K295" i="1"/>
  <c r="I296" i="1"/>
  <c r="I295" i="1"/>
  <c r="G296" i="1"/>
  <c r="G295" i="1"/>
  <c r="M293" i="1"/>
  <c r="M292" i="1"/>
  <c r="K293" i="1"/>
  <c r="K292" i="1"/>
  <c r="I293" i="1"/>
  <c r="I292" i="1"/>
  <c r="G293" i="1"/>
  <c r="G292" i="1"/>
  <c r="M290" i="1"/>
  <c r="M289" i="1"/>
  <c r="K290" i="1"/>
  <c r="K289" i="1"/>
  <c r="I290" i="1"/>
  <c r="I289" i="1"/>
  <c r="G290" i="1"/>
  <c r="G289" i="1"/>
  <c r="M287" i="1"/>
  <c r="M286" i="1"/>
  <c r="K287" i="1"/>
  <c r="K286" i="1"/>
  <c r="I287" i="1"/>
  <c r="I286" i="1"/>
  <c r="G287" i="1"/>
  <c r="G286" i="1"/>
  <c r="M284" i="1"/>
  <c r="M283" i="1"/>
  <c r="K284" i="1"/>
  <c r="K283" i="1"/>
  <c r="I284" i="1"/>
  <c r="I283" i="1"/>
  <c r="G284" i="1"/>
  <c r="G283" i="1"/>
  <c r="M281" i="1"/>
  <c r="M280" i="1"/>
  <c r="K281" i="1"/>
  <c r="K280" i="1"/>
  <c r="I281" i="1"/>
  <c r="I280" i="1"/>
  <c r="G281" i="1"/>
  <c r="G280" i="1"/>
  <c r="M278" i="1"/>
  <c r="M277" i="1"/>
  <c r="K278" i="1"/>
  <c r="K277" i="1"/>
  <c r="I278" i="1"/>
  <c r="I277" i="1"/>
  <c r="G278" i="1"/>
  <c r="G277" i="1"/>
  <c r="M275" i="1"/>
  <c r="M274" i="1"/>
  <c r="K275" i="1"/>
  <c r="K274" i="1"/>
  <c r="I275" i="1"/>
  <c r="I274" i="1"/>
  <c r="G275" i="1"/>
  <c r="G274" i="1"/>
  <c r="M272" i="1"/>
  <c r="M271" i="1"/>
  <c r="K272" i="1"/>
  <c r="K271" i="1"/>
  <c r="I272" i="1"/>
  <c r="I271" i="1"/>
  <c r="G272" i="1"/>
  <c r="G271" i="1"/>
  <c r="M269" i="1"/>
  <c r="M268" i="1"/>
  <c r="K269" i="1"/>
  <c r="K268" i="1"/>
  <c r="I269" i="1"/>
  <c r="I268" i="1"/>
  <c r="G269" i="1"/>
  <c r="G268" i="1"/>
  <c r="M266" i="1"/>
  <c r="M265" i="1"/>
  <c r="K266" i="1"/>
  <c r="K265" i="1"/>
  <c r="I266" i="1"/>
  <c r="I265" i="1"/>
  <c r="G266" i="1"/>
  <c r="G265" i="1"/>
  <c r="M263" i="1"/>
  <c r="M262" i="1"/>
  <c r="K263" i="1"/>
  <c r="K262" i="1"/>
  <c r="I263" i="1"/>
  <c r="I262" i="1"/>
  <c r="G263" i="1"/>
  <c r="G262" i="1"/>
  <c r="M260" i="1"/>
  <c r="M259" i="1"/>
  <c r="K260" i="1"/>
  <c r="K259" i="1"/>
  <c r="I260" i="1"/>
  <c r="I259" i="1"/>
  <c r="G260" i="1"/>
  <c r="G259" i="1"/>
  <c r="M257" i="1"/>
  <c r="M256" i="1"/>
  <c r="K257" i="1"/>
  <c r="K256" i="1"/>
  <c r="I257" i="1"/>
  <c r="I256" i="1"/>
  <c r="G257" i="1"/>
  <c r="G256" i="1"/>
  <c r="M254" i="1"/>
  <c r="M253" i="1"/>
  <c r="K254" i="1"/>
  <c r="K253" i="1"/>
  <c r="I254" i="1"/>
  <c r="I253" i="1"/>
  <c r="G254" i="1"/>
  <c r="G253" i="1"/>
  <c r="M251" i="1"/>
  <c r="M250" i="1"/>
  <c r="K251" i="1"/>
  <c r="K250" i="1"/>
  <c r="I251" i="1"/>
  <c r="I250" i="1"/>
  <c r="G251" i="1"/>
  <c r="G250" i="1"/>
  <c r="M248" i="1"/>
  <c r="L248" i="1"/>
  <c r="K248" i="1"/>
  <c r="J248" i="1"/>
  <c r="I248" i="1"/>
  <c r="M247" i="1"/>
  <c r="L247" i="1"/>
  <c r="K247" i="1"/>
  <c r="J247" i="1"/>
  <c r="I247" i="1"/>
  <c r="G248" i="1"/>
  <c r="G247" i="1"/>
  <c r="M245" i="1"/>
  <c r="K245" i="1"/>
  <c r="I245" i="1"/>
  <c r="M244" i="1"/>
  <c r="K244" i="1"/>
  <c r="I244" i="1"/>
  <c r="G245" i="1"/>
  <c r="G244" i="1"/>
  <c r="I235" i="1"/>
  <c r="I236" i="1"/>
  <c r="K236" i="1" s="1"/>
  <c r="M231" i="1"/>
  <c r="M230" i="1"/>
  <c r="I232" i="1"/>
  <c r="K232" i="1" s="1"/>
  <c r="I231" i="1"/>
  <c r="K231" i="1" s="1"/>
  <c r="I230" i="1"/>
  <c r="M225" i="1"/>
  <c r="M224" i="1"/>
  <c r="I226" i="1"/>
  <c r="K226" i="1" s="1"/>
  <c r="I225" i="1"/>
  <c r="K225" i="1" s="1"/>
  <c r="I224" i="1"/>
  <c r="K224" i="1" s="1"/>
  <c r="M219" i="1"/>
  <c r="M218" i="1"/>
  <c r="I220" i="1"/>
  <c r="K220" i="1" s="1"/>
  <c r="I219" i="1"/>
  <c r="K219" i="1" s="1"/>
  <c r="I218" i="1"/>
  <c r="M213" i="1"/>
  <c r="M212" i="1"/>
  <c r="I214" i="1"/>
  <c r="K214" i="1" s="1"/>
  <c r="I213" i="1"/>
  <c r="K213" i="1" s="1"/>
  <c r="I212" i="1"/>
  <c r="K212" i="1" s="1"/>
  <c r="M207" i="1"/>
  <c r="M206" i="1"/>
  <c r="I208" i="1"/>
  <c r="K208" i="1" s="1"/>
  <c r="I207" i="1"/>
  <c r="K207" i="1" s="1"/>
  <c r="I206" i="1"/>
  <c r="I201" i="1"/>
  <c r="K201" i="1" s="1"/>
  <c r="I200" i="1"/>
  <c r="K200" i="1" s="1"/>
  <c r="I195" i="1"/>
  <c r="K195" i="1" s="1"/>
  <c r="I196" i="1"/>
  <c r="K196" i="1" s="1"/>
  <c r="I192" i="1"/>
  <c r="K192" i="1" s="1"/>
  <c r="I191" i="1"/>
  <c r="K191" i="1" s="1"/>
  <c r="I190" i="1"/>
  <c r="K190" i="1" s="1"/>
  <c r="I189" i="1"/>
  <c r="K189" i="1" s="1"/>
  <c r="I186" i="1"/>
  <c r="K186" i="1" s="1"/>
  <c r="I185" i="1"/>
  <c r="K185" i="1" s="1"/>
  <c r="I184" i="1"/>
  <c r="K184" i="1" s="1"/>
  <c r="I181" i="1"/>
  <c r="K181" i="1" s="1"/>
  <c r="I180" i="1"/>
  <c r="K180" i="1" s="1"/>
  <c r="I179" i="1"/>
  <c r="I176" i="1"/>
  <c r="K176" i="1" s="1"/>
  <c r="I172" i="1"/>
  <c r="K172" i="1" s="1"/>
  <c r="I175" i="1"/>
  <c r="K175" i="1" s="1"/>
  <c r="I171" i="1"/>
  <c r="K168" i="1"/>
  <c r="I168" i="1"/>
  <c r="K167" i="1"/>
  <c r="I167" i="1"/>
  <c r="K166" i="1"/>
  <c r="I166" i="1"/>
  <c r="K165" i="1"/>
  <c r="I165" i="1"/>
  <c r="K164" i="1"/>
  <c r="I164" i="1"/>
  <c r="K163" i="1"/>
  <c r="I163" i="1"/>
  <c r="K162" i="1"/>
  <c r="I162" i="1"/>
  <c r="K161" i="1"/>
  <c r="I161" i="1"/>
  <c r="I158" i="1"/>
  <c r="K158" i="1" s="1"/>
  <c r="I157" i="1"/>
  <c r="K157" i="1" s="1"/>
  <c r="I156" i="1"/>
  <c r="K156" i="1" s="1"/>
  <c r="I155" i="1"/>
  <c r="K155" i="1" s="1"/>
  <c r="I154" i="1"/>
  <c r="K154" i="1" s="1"/>
  <c r="I159" i="1"/>
  <c r="K159" i="1" s="1"/>
  <c r="O151" i="1"/>
  <c r="M151" i="1"/>
  <c r="O150" i="1"/>
  <c r="M150" i="1"/>
  <c r="O149" i="1"/>
  <c r="M149" i="1"/>
  <c r="O148" i="1"/>
  <c r="M148" i="1"/>
  <c r="O147" i="1"/>
  <c r="M147" i="1"/>
  <c r="O146" i="1"/>
  <c r="M146" i="1"/>
  <c r="I151" i="1"/>
  <c r="K151" i="1" s="1"/>
  <c r="I150" i="1"/>
  <c r="K150" i="1" s="1"/>
  <c r="I149" i="1"/>
  <c r="K149" i="1" s="1"/>
  <c r="I148" i="1"/>
  <c r="K148" i="1" s="1"/>
  <c r="I147" i="1"/>
  <c r="K147" i="1" s="1"/>
  <c r="I146" i="1"/>
  <c r="K146" i="1" s="1"/>
  <c r="I144" i="1"/>
  <c r="K144" i="1" s="1"/>
  <c r="I143" i="1"/>
  <c r="K143" i="1" s="1"/>
  <c r="I142" i="1"/>
  <c r="K142" i="1" s="1"/>
  <c r="I141" i="1"/>
  <c r="K141" i="1" s="1"/>
  <c r="I140" i="1"/>
  <c r="K140" i="1" s="1"/>
  <c r="I139" i="1"/>
  <c r="K139" i="1" s="1"/>
  <c r="I138" i="1"/>
  <c r="K138" i="1" s="1"/>
  <c r="I136" i="1"/>
  <c r="K136" i="1" s="1"/>
  <c r="I135" i="1"/>
  <c r="K135" i="1" s="1"/>
  <c r="I134" i="1"/>
  <c r="K134" i="1" s="1"/>
  <c r="I133" i="1"/>
  <c r="K133" i="1" s="1"/>
  <c r="I132" i="1"/>
  <c r="K132" i="1" s="1"/>
  <c r="I131" i="1"/>
  <c r="K131" i="1" s="1"/>
  <c r="I130" i="1"/>
  <c r="K130" i="1" s="1"/>
  <c r="I129" i="1"/>
  <c r="K129" i="1" s="1"/>
  <c r="I128" i="1"/>
  <c r="K128" i="1" s="1"/>
  <c r="I127" i="1"/>
  <c r="K127" i="1" s="1"/>
  <c r="I126" i="1"/>
  <c r="K126" i="1" s="1"/>
  <c r="I125" i="1"/>
  <c r="K125" i="1" s="1"/>
  <c r="I124" i="1"/>
  <c r="K124" i="1" s="1"/>
  <c r="I123" i="1"/>
  <c r="K123" i="1" s="1"/>
  <c r="I119" i="1"/>
  <c r="K119" i="1"/>
  <c r="K115" i="1"/>
  <c r="I115" i="1"/>
  <c r="K108" i="1"/>
  <c r="I108" i="1"/>
  <c r="I103" i="1"/>
  <c r="K103" i="1" s="1"/>
  <c r="I102" i="1"/>
  <c r="K102" i="1" s="1"/>
  <c r="I99" i="1"/>
  <c r="K99" i="1" s="1"/>
  <c r="I98" i="1"/>
  <c r="K98" i="1" s="1"/>
  <c r="I96" i="1"/>
  <c r="K96" i="1" s="1"/>
  <c r="I95" i="1"/>
  <c r="K95" i="1" s="1"/>
  <c r="I94" i="1"/>
  <c r="K94" i="1" s="1"/>
  <c r="I93" i="1"/>
  <c r="K93" i="1" s="1"/>
  <c r="I92" i="1"/>
  <c r="K92" i="1" s="1"/>
  <c r="I91" i="1"/>
  <c r="K91" i="1" s="1"/>
  <c r="I90" i="1"/>
  <c r="K90" i="1" s="1"/>
  <c r="I89" i="1"/>
  <c r="K89" i="1" s="1"/>
  <c r="I88" i="1"/>
  <c r="K88" i="1" s="1"/>
  <c r="I87" i="1"/>
  <c r="K87" i="1" s="1"/>
  <c r="I86" i="1"/>
  <c r="K86" i="1" s="1"/>
  <c r="I85" i="1"/>
  <c r="K85" i="1" s="1"/>
  <c r="O80" i="1"/>
  <c r="O78" i="1"/>
  <c r="O76" i="1"/>
  <c r="O74" i="1"/>
  <c r="K71" i="1" l="1"/>
  <c r="K53" i="1" s="1"/>
  <c r="M71" i="1"/>
  <c r="M53" i="1" s="1"/>
  <c r="M667" i="1"/>
  <c r="M675" i="1"/>
  <c r="O640" i="1"/>
  <c r="O647" i="1"/>
  <c r="O681" i="1"/>
  <c r="O710" i="1"/>
  <c r="O70" i="1"/>
  <c r="O68" i="1"/>
  <c r="O66" i="1"/>
  <c r="O64" i="1"/>
  <c r="O62" i="1"/>
  <c r="O60" i="1"/>
  <c r="O58" i="1"/>
  <c r="O56" i="1"/>
  <c r="O54" i="1"/>
  <c r="I53" i="1"/>
  <c r="O323" i="1"/>
  <c r="O360" i="1"/>
  <c r="O362" i="1"/>
  <c r="O364" i="1"/>
  <c r="O665" i="1"/>
  <c r="K641" i="1"/>
  <c r="K485" i="1"/>
  <c r="M267" i="1"/>
  <c r="I276" i="1"/>
  <c r="I282" i="1"/>
  <c r="I291" i="1"/>
  <c r="I294" i="1"/>
  <c r="O348" i="1"/>
  <c r="O350" i="1"/>
  <c r="O401" i="1"/>
  <c r="O405" i="1"/>
  <c r="O409" i="1"/>
  <c r="O413" i="1"/>
  <c r="O417" i="1"/>
  <c r="O421" i="1"/>
  <c r="O425" i="1"/>
  <c r="O431" i="1"/>
  <c r="O435" i="1"/>
  <c r="O439" i="1"/>
  <c r="O443" i="1"/>
  <c r="O447" i="1"/>
  <c r="O451" i="1"/>
  <c r="O455" i="1"/>
  <c r="O461" i="1"/>
  <c r="O465" i="1"/>
  <c r="O469" i="1"/>
  <c r="O473" i="1"/>
  <c r="O475" i="1"/>
  <c r="O477" i="1"/>
  <c r="O479" i="1"/>
  <c r="O481" i="1"/>
  <c r="O483" i="1"/>
  <c r="O487" i="1"/>
  <c r="O489" i="1"/>
  <c r="O491" i="1"/>
  <c r="O493" i="1"/>
  <c r="O495" i="1"/>
  <c r="O497" i="1"/>
  <c r="O499" i="1"/>
  <c r="O501" i="1"/>
  <c r="O503" i="1"/>
  <c r="O505" i="1"/>
  <c r="O507" i="1"/>
  <c r="O509" i="1"/>
  <c r="O511" i="1"/>
  <c r="O513" i="1"/>
  <c r="O517" i="1"/>
  <c r="O519" i="1"/>
  <c r="I252" i="1"/>
  <c r="I258" i="1"/>
  <c r="I261" i="1"/>
  <c r="M264" i="1"/>
  <c r="M270" i="1"/>
  <c r="M276" i="1"/>
  <c r="M282" i="1"/>
  <c r="M285" i="1"/>
  <c r="O334" i="1"/>
  <c r="O336" i="1"/>
  <c r="O338" i="1"/>
  <c r="O346" i="1"/>
  <c r="O403" i="1"/>
  <c r="O407" i="1"/>
  <c r="O411" i="1"/>
  <c r="O415" i="1"/>
  <c r="O419" i="1"/>
  <c r="O423" i="1"/>
  <c r="O429" i="1"/>
  <c r="O433" i="1"/>
  <c r="O437" i="1"/>
  <c r="O441" i="1"/>
  <c r="O445" i="1"/>
  <c r="O449" i="1"/>
  <c r="O453" i="1"/>
  <c r="O457" i="1"/>
  <c r="O463" i="1"/>
  <c r="O467" i="1"/>
  <c r="O471" i="1"/>
  <c r="O250" i="1"/>
  <c r="O265" i="1"/>
  <c r="O271" i="1"/>
  <c r="O280" i="1"/>
  <c r="K399" i="1"/>
  <c r="I241" i="1"/>
  <c r="O532" i="1"/>
  <c r="O528" i="1"/>
  <c r="O581" i="1"/>
  <c r="O583" i="1"/>
  <c r="O585" i="1"/>
  <c r="M620" i="1"/>
  <c r="O705" i="1"/>
  <c r="O709" i="1"/>
  <c r="O582" i="1"/>
  <c r="O584" i="1"/>
  <c r="O586" i="1"/>
  <c r="O592" i="1"/>
  <c r="O305" i="1"/>
  <c r="O347" i="1"/>
  <c r="O349" i="1"/>
  <c r="O351" i="1"/>
  <c r="O376" i="1"/>
  <c r="O380" i="1"/>
  <c r="O383" i="1"/>
  <c r="O400" i="1"/>
  <c r="O402" i="1"/>
  <c r="O404" i="1"/>
  <c r="O406" i="1"/>
  <c r="O408" i="1"/>
  <c r="O410" i="1"/>
  <c r="O412" i="1"/>
  <c r="O414" i="1"/>
  <c r="O416" i="1"/>
  <c r="O418" i="1"/>
  <c r="O420" i="1"/>
  <c r="O422" i="1"/>
  <c r="O424" i="1"/>
  <c r="O426" i="1"/>
  <c r="O430" i="1"/>
  <c r="O432" i="1"/>
  <c r="O434" i="1"/>
  <c r="O436" i="1"/>
  <c r="O438" i="1"/>
  <c r="O440" i="1"/>
  <c r="O442" i="1"/>
  <c r="O444" i="1"/>
  <c r="O446" i="1"/>
  <c r="O448" i="1"/>
  <c r="O450" i="1"/>
  <c r="O452" i="1"/>
  <c r="O454" i="1"/>
  <c r="O456" i="1"/>
  <c r="O462" i="1"/>
  <c r="O464" i="1"/>
  <c r="O466" i="1"/>
  <c r="O468" i="1"/>
  <c r="O470" i="1"/>
  <c r="O472" i="1"/>
  <c r="O474" i="1"/>
  <c r="O476" i="1"/>
  <c r="O478" i="1"/>
  <c r="O480" i="1"/>
  <c r="O482" i="1"/>
  <c r="O488" i="1"/>
  <c r="O490" i="1"/>
  <c r="O492" i="1"/>
  <c r="O494" i="1"/>
  <c r="O496" i="1"/>
  <c r="O498" i="1"/>
  <c r="O500" i="1"/>
  <c r="O502" i="1"/>
  <c r="O504" i="1"/>
  <c r="O506" i="1"/>
  <c r="O508" i="1"/>
  <c r="O510" i="1"/>
  <c r="O512" i="1"/>
  <c r="O514" i="1"/>
  <c r="K579" i="1"/>
  <c r="K620" i="1"/>
  <c r="K624" i="1"/>
  <c r="K428" i="1"/>
  <c r="I242" i="1"/>
  <c r="K459" i="1"/>
  <c r="O529" i="1"/>
  <c r="O594" i="1"/>
  <c r="M602" i="1"/>
  <c r="M608" i="1"/>
  <c r="O617" i="1"/>
  <c r="M624" i="1"/>
  <c r="O673" i="1"/>
  <c r="O714" i="1"/>
  <c r="O723" i="1"/>
  <c r="O725" i="1"/>
  <c r="O263" i="1"/>
  <c r="O269" i="1"/>
  <c r="O275" i="1"/>
  <c r="O290" i="1"/>
  <c r="M459" i="1"/>
  <c r="M516" i="1"/>
  <c r="K554" i="1"/>
  <c r="M579" i="1"/>
  <c r="K597" i="1"/>
  <c r="K608" i="1"/>
  <c r="K653" i="1"/>
  <c r="K667" i="1"/>
  <c r="K671" i="1"/>
  <c r="K675" i="1"/>
  <c r="K679" i="1"/>
  <c r="K683" i="1"/>
  <c r="K687" i="1"/>
  <c r="K721" i="1"/>
  <c r="K731" i="1"/>
  <c r="M731" i="1" s="1"/>
  <c r="M242" i="1"/>
  <c r="O536" i="1"/>
  <c r="M613" i="1"/>
  <c r="O722" i="1"/>
  <c r="O726" i="1"/>
  <c r="O308" i="1"/>
  <c r="O320" i="1"/>
  <c r="O324" i="1"/>
  <c r="O359" i="1"/>
  <c r="O361" i="1"/>
  <c r="O363" i="1"/>
  <c r="O365" i="1"/>
  <c r="O367" i="1"/>
  <c r="O527" i="1"/>
  <c r="O531" i="1"/>
  <c r="O535" i="1"/>
  <c r="O555" i="1"/>
  <c r="O557" i="1"/>
  <c r="O559" i="1"/>
  <c r="O561" i="1"/>
  <c r="O580" i="1"/>
  <c r="O593" i="1"/>
  <c r="O595" i="1"/>
  <c r="K613" i="1"/>
  <c r="O655" i="1"/>
  <c r="O643" i="1"/>
  <c r="O651" i="1"/>
  <c r="O670" i="1"/>
  <c r="O682" i="1"/>
  <c r="O683" i="1" s="1"/>
  <c r="M683" i="1"/>
  <c r="O663" i="1"/>
  <c r="O704" i="1"/>
  <c r="O706" i="1"/>
  <c r="O708" i="1"/>
  <c r="M428" i="1"/>
  <c r="O518" i="1"/>
  <c r="O674" i="1"/>
  <c r="K591" i="1"/>
  <c r="K645" i="1"/>
  <c r="K649" i="1"/>
  <c r="K698" i="1"/>
  <c r="M698" i="1" s="1"/>
  <c r="M721" i="1"/>
  <c r="O254" i="1"/>
  <c r="M564" i="1"/>
  <c r="O337" i="1"/>
  <c r="K516" i="1"/>
  <c r="O460" i="1"/>
  <c r="O530" i="1"/>
  <c r="O534" i="1"/>
  <c r="O558" i="1"/>
  <c r="O562" i="1"/>
  <c r="K564" i="1"/>
  <c r="M591" i="1"/>
  <c r="O589" i="1"/>
  <c r="O588" i="1" s="1"/>
  <c r="K602" i="1"/>
  <c r="M641" i="1"/>
  <c r="M645" i="1"/>
  <c r="M653" i="1"/>
  <c r="O669" i="1"/>
  <c r="O677" i="1"/>
  <c r="O685" i="1"/>
  <c r="M671" i="1"/>
  <c r="O689" i="1"/>
  <c r="O701" i="1"/>
  <c r="O707" i="1"/>
  <c r="O711" i="1"/>
  <c r="O724" i="1"/>
  <c r="K246" i="1"/>
  <c r="K249" i="1"/>
  <c r="K255" i="1"/>
  <c r="K264" i="1"/>
  <c r="K270" i="1"/>
  <c r="K276" i="1"/>
  <c r="K282" i="1"/>
  <c r="O486" i="1"/>
  <c r="M485" i="1"/>
  <c r="M554" i="1"/>
  <c r="O652" i="1"/>
  <c r="M658" i="1"/>
  <c r="K660" i="1"/>
  <c r="M660" i="1" s="1"/>
  <c r="G246" i="1"/>
  <c r="I249" i="1"/>
  <c r="I255" i="1"/>
  <c r="M258" i="1"/>
  <c r="I264" i="1"/>
  <c r="I267" i="1"/>
  <c r="I270" i="1"/>
  <c r="I273" i="1"/>
  <c r="I279" i="1"/>
  <c r="I285" i="1"/>
  <c r="I288" i="1"/>
  <c r="M291" i="1"/>
  <c r="I297" i="1"/>
  <c r="I300" i="1"/>
  <c r="M300" i="1"/>
  <c r="O322" i="1"/>
  <c r="O326" i="1"/>
  <c r="O366" i="1"/>
  <c r="M399" i="1"/>
  <c r="O618" i="1"/>
  <c r="O644" i="1"/>
  <c r="O598" i="1"/>
  <c r="M597" i="1"/>
  <c r="M649" i="1"/>
  <c r="O648" i="1"/>
  <c r="O639" i="1"/>
  <c r="G242" i="1"/>
  <c r="O394" i="1"/>
  <c r="O678" i="1"/>
  <c r="M679" i="1"/>
  <c r="O686" i="1"/>
  <c r="M687" i="1"/>
  <c r="O666" i="1"/>
  <c r="O306" i="1"/>
  <c r="O335" i="1"/>
  <c r="K300" i="1"/>
  <c r="O307" i="1"/>
  <c r="O321" i="1"/>
  <c r="O325" i="1"/>
  <c r="O375" i="1"/>
  <c r="O378" i="1"/>
  <c r="O381" i="1"/>
  <c r="O385" i="1"/>
  <c r="O395" i="1"/>
  <c r="O718" i="1"/>
  <c r="O717" i="1"/>
  <c r="O716" i="1"/>
  <c r="O715" i="1"/>
  <c r="O693" i="1"/>
  <c r="O691" i="1"/>
  <c r="K633" i="1"/>
  <c r="M633" i="1" s="1"/>
  <c r="M630" i="1"/>
  <c r="O628" i="1"/>
  <c r="O627" i="1"/>
  <c r="O626" i="1"/>
  <c r="O625" i="1"/>
  <c r="O622" i="1"/>
  <c r="O621" i="1"/>
  <c r="O616" i="1"/>
  <c r="O615" i="1"/>
  <c r="O614" i="1"/>
  <c r="O611" i="1"/>
  <c r="O610" i="1"/>
  <c r="O609" i="1"/>
  <c r="O604" i="1"/>
  <c r="O603" i="1"/>
  <c r="O600" i="1"/>
  <c r="O599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I209" i="1"/>
  <c r="K209" i="1" s="1"/>
  <c r="I233" i="1"/>
  <c r="K233" i="1" s="1"/>
  <c r="O244" i="1"/>
  <c r="O247" i="1"/>
  <c r="O304" i="1"/>
  <c r="G241" i="1"/>
  <c r="K332" i="1"/>
  <c r="M332" i="1" s="1"/>
  <c r="I246" i="1"/>
  <c r="O248" i="1"/>
  <c r="M252" i="1"/>
  <c r="M261" i="1"/>
  <c r="M273" i="1"/>
  <c r="M279" i="1"/>
  <c r="M288" i="1"/>
  <c r="M294" i="1"/>
  <c r="M241" i="1"/>
  <c r="K357" i="1"/>
  <c r="M357" i="1" s="1"/>
  <c r="O303" i="1"/>
  <c r="K241" i="1"/>
  <c r="O245" i="1"/>
  <c r="K252" i="1"/>
  <c r="K258" i="1"/>
  <c r="K261" i="1"/>
  <c r="K267" i="1"/>
  <c r="K285" i="1"/>
  <c r="K242" i="1"/>
  <c r="K543" i="1"/>
  <c r="M543" i="1" s="1"/>
  <c r="K524" i="1"/>
  <c r="M524" i="1" s="1"/>
  <c r="M521" i="1"/>
  <c r="K391" i="1"/>
  <c r="M391" i="1" s="1"/>
  <c r="M388" i="1"/>
  <c r="K373" i="1"/>
  <c r="M373" i="1" s="1"/>
  <c r="M354" i="1"/>
  <c r="K344" i="1"/>
  <c r="M344" i="1" s="1"/>
  <c r="M341" i="1"/>
  <c r="M246" i="1"/>
  <c r="M249" i="1"/>
  <c r="K273" i="1"/>
  <c r="K279" i="1"/>
  <c r="K288" i="1"/>
  <c r="K291" i="1"/>
  <c r="K294" i="1"/>
  <c r="K297" i="1"/>
  <c r="I237" i="1"/>
  <c r="K237" i="1" s="1"/>
  <c r="K235" i="1"/>
  <c r="M255" i="1"/>
  <c r="O299" i="1"/>
  <c r="G300" i="1"/>
  <c r="O298" i="1"/>
  <c r="O295" i="1"/>
  <c r="O296" i="1"/>
  <c r="G297" i="1"/>
  <c r="O292" i="1"/>
  <c r="O293" i="1"/>
  <c r="G294" i="1"/>
  <c r="O289" i="1"/>
  <c r="G291" i="1"/>
  <c r="O287" i="1"/>
  <c r="O286" i="1"/>
  <c r="G288" i="1"/>
  <c r="O284" i="1"/>
  <c r="G285" i="1"/>
  <c r="O283" i="1"/>
  <c r="O281" i="1"/>
  <c r="G282" i="1"/>
  <c r="O278" i="1"/>
  <c r="G279" i="1"/>
  <c r="O277" i="1"/>
  <c r="G276" i="1"/>
  <c r="O274" i="1"/>
  <c r="O272" i="1"/>
  <c r="G273" i="1"/>
  <c r="O268" i="1"/>
  <c r="G270" i="1"/>
  <c r="O266" i="1"/>
  <c r="G267" i="1"/>
  <c r="O262" i="1"/>
  <c r="G264" i="1"/>
  <c r="O259" i="1"/>
  <c r="O260" i="1"/>
  <c r="G261" i="1"/>
  <c r="O257" i="1"/>
  <c r="G258" i="1"/>
  <c r="O256" i="1"/>
  <c r="G255" i="1"/>
  <c r="O253" i="1"/>
  <c r="O251" i="1"/>
  <c r="G252" i="1"/>
  <c r="G249" i="1"/>
  <c r="K230" i="1"/>
  <c r="I227" i="1"/>
  <c r="K227" i="1" s="1"/>
  <c r="I221" i="1"/>
  <c r="K221" i="1" s="1"/>
  <c r="K218" i="1"/>
  <c r="K206" i="1"/>
  <c r="I215" i="1"/>
  <c r="K215" i="1" s="1"/>
  <c r="I182" i="1"/>
  <c r="K182" i="1" s="1"/>
  <c r="I193" i="1"/>
  <c r="K193" i="1" s="1"/>
  <c r="I197" i="1"/>
  <c r="K197" i="1" s="1"/>
  <c r="I202" i="1"/>
  <c r="K202" i="1" s="1"/>
  <c r="I187" i="1"/>
  <c r="K187" i="1" s="1"/>
  <c r="I173" i="1"/>
  <c r="K173" i="1" s="1"/>
  <c r="K179" i="1"/>
  <c r="K171" i="1"/>
  <c r="I177" i="1"/>
  <c r="K177" i="1" s="1"/>
  <c r="M119" i="1"/>
  <c r="M108" i="1"/>
  <c r="M115" i="1"/>
  <c r="I104" i="1"/>
  <c r="K104" i="1" s="1"/>
  <c r="I100" i="1"/>
  <c r="K100" i="1" s="1"/>
  <c r="O82" i="1"/>
  <c r="O641" i="1" l="1"/>
  <c r="O282" i="1"/>
  <c r="O667" i="1"/>
  <c r="O649" i="1"/>
  <c r="O273" i="1"/>
  <c r="K606" i="1"/>
  <c r="O71" i="1"/>
  <c r="O53" i="1" s="1"/>
  <c r="O267" i="1"/>
  <c r="O291" i="1"/>
  <c r="O516" i="1"/>
  <c r="O671" i="1"/>
  <c r="O255" i="1"/>
  <c r="O276" i="1"/>
  <c r="O653" i="1"/>
  <c r="O252" i="1"/>
  <c r="O270" i="1"/>
  <c r="O264" i="1"/>
  <c r="M606" i="1"/>
  <c r="K397" i="1"/>
  <c r="O591" i="1"/>
  <c r="K552" i="1"/>
  <c r="O399" i="1"/>
  <c r="I243" i="1"/>
  <c r="M397" i="1"/>
  <c r="O485" i="1"/>
  <c r="O459" i="1"/>
  <c r="O428" i="1"/>
  <c r="O579" i="1"/>
  <c r="O679" i="1"/>
  <c r="O675" i="1"/>
  <c r="O721" i="1"/>
  <c r="K637" i="1"/>
  <c r="O554" i="1"/>
  <c r="O687" i="1"/>
  <c r="M637" i="1"/>
  <c r="O645" i="1"/>
  <c r="O602" i="1"/>
  <c r="O620" i="1"/>
  <c r="O564" i="1"/>
  <c r="O613" i="1"/>
  <c r="O597" i="1"/>
  <c r="G243" i="1"/>
  <c r="K243" i="1"/>
  <c r="O249" i="1"/>
  <c r="O608" i="1"/>
  <c r="O624" i="1"/>
  <c r="M552" i="1"/>
  <c r="O297" i="1"/>
  <c r="O241" i="1"/>
  <c r="M243" i="1"/>
  <c r="O246" i="1"/>
  <c r="O242" i="1"/>
  <c r="O294" i="1"/>
  <c r="O261" i="1"/>
  <c r="O288" i="1"/>
  <c r="O300" i="1"/>
  <c r="O285" i="1"/>
  <c r="O279" i="1"/>
  <c r="O258" i="1"/>
  <c r="K551" i="1" l="1"/>
  <c r="M551" i="1"/>
  <c r="O637" i="1"/>
  <c r="O397" i="1"/>
  <c r="O552" i="1"/>
  <c r="O606" i="1"/>
  <c r="O243" i="1"/>
  <c r="O551" i="1" l="1"/>
  <c r="M49" i="1" l="1"/>
  <c r="K49" i="1"/>
  <c r="O49" i="1" l="1"/>
  <c r="M50" i="1"/>
  <c r="K50" i="1"/>
  <c r="K48" i="1"/>
  <c r="M48" i="1"/>
  <c r="M47" i="1"/>
  <c r="M46" i="1"/>
  <c r="K46" i="1"/>
  <c r="M45" i="1"/>
  <c r="K45" i="1"/>
  <c r="O45" i="1" s="1"/>
  <c r="M44" i="1"/>
  <c r="K44" i="1"/>
  <c r="O50" i="1" l="1"/>
  <c r="O46" i="1"/>
  <c r="O48" i="1"/>
  <c r="M43" i="1"/>
  <c r="O44" i="1"/>
  <c r="K47" i="1"/>
  <c r="K43" i="1" s="1"/>
  <c r="M39" i="1"/>
  <c r="M38" i="1"/>
  <c r="K39" i="1"/>
  <c r="M37" i="1"/>
  <c r="K38" i="1"/>
  <c r="M35" i="1"/>
  <c r="K37" i="1"/>
  <c r="M34" i="1"/>
  <c r="K35" i="1"/>
  <c r="M33" i="1"/>
  <c r="K34" i="1"/>
  <c r="M31" i="1"/>
  <c r="K33" i="1"/>
  <c r="M30" i="1"/>
  <c r="K31" i="1"/>
  <c r="M29" i="1"/>
  <c r="K30" i="1"/>
  <c r="M27" i="1"/>
  <c r="K29" i="1"/>
  <c r="M26" i="1"/>
  <c r="K27" i="1"/>
  <c r="M25" i="1"/>
  <c r="K26" i="1"/>
  <c r="K25" i="1"/>
  <c r="M23" i="1"/>
  <c r="K23" i="1"/>
  <c r="M22" i="1"/>
  <c r="K22" i="1"/>
  <c r="M21" i="1"/>
  <c r="K21" i="1"/>
  <c r="M19" i="1"/>
  <c r="K19" i="1"/>
  <c r="M18" i="1"/>
  <c r="K18" i="1"/>
  <c r="M17" i="1"/>
  <c r="K17" i="1"/>
  <c r="O18" i="1" l="1"/>
  <c r="O47" i="1"/>
  <c r="O43" i="1" s="1"/>
  <c r="K20" i="1"/>
  <c r="M20" i="1"/>
  <c r="O19" i="1"/>
  <c r="O17" i="1"/>
  <c r="O22" i="1"/>
  <c r="O39" i="1"/>
  <c r="O38" i="1"/>
  <c r="M40" i="1"/>
  <c r="K40" i="1"/>
  <c r="O37" i="1"/>
  <c r="O35" i="1"/>
  <c r="O34" i="1"/>
  <c r="M36" i="1"/>
  <c r="K36" i="1"/>
  <c r="O33" i="1"/>
  <c r="O31" i="1"/>
  <c r="O30" i="1"/>
  <c r="M32" i="1"/>
  <c r="K32" i="1"/>
  <c r="O29" i="1"/>
  <c r="O27" i="1"/>
  <c r="O26" i="1"/>
  <c r="M28" i="1"/>
  <c r="O25" i="1"/>
  <c r="K28" i="1"/>
  <c r="O23" i="1"/>
  <c r="K24" i="1"/>
  <c r="M24" i="1"/>
  <c r="O21" i="1"/>
  <c r="M538" i="1" l="1"/>
  <c r="K538" i="1"/>
  <c r="O20" i="1"/>
  <c r="K16" i="1"/>
  <c r="K396" i="1" s="1"/>
  <c r="M16" i="1"/>
  <c r="M396" i="1" s="1"/>
  <c r="O40" i="1"/>
  <c r="O36" i="1"/>
  <c r="O32" i="1"/>
  <c r="O28" i="1"/>
  <c r="O24" i="1"/>
  <c r="O538" i="1" l="1"/>
  <c r="O396" i="1"/>
  <c r="M368" i="1"/>
  <c r="M352" i="1"/>
  <c r="M339" i="1"/>
  <c r="M327" i="1"/>
  <c r="K327" i="1"/>
  <c r="K368" i="1"/>
  <c r="K352" i="1"/>
  <c r="K339" i="1"/>
  <c r="O16" i="1"/>
  <c r="O9" i="1" s="1"/>
  <c r="O11" i="1" s="1"/>
  <c r="O327" i="1" l="1"/>
  <c r="O339" i="1"/>
  <c r="O368" i="1"/>
  <c r="O352" i="1"/>
</calcChain>
</file>

<file path=xl/comments1.xml><?xml version="1.0" encoding="utf-8"?>
<comments xmlns="http://schemas.openxmlformats.org/spreadsheetml/2006/main">
  <authors>
    <author xml:space="preserve"> Tatiana Whately de Moura</author>
  </authors>
  <commentList>
    <comment ref="B594" authorId="0">
      <text>
        <r>
          <rPr>
            <b/>
            <sz val="9"/>
            <color indexed="81"/>
            <rFont val="Tahoma"/>
            <family val="2"/>
          </rPr>
          <t xml:space="preserve"> Tatiana Whately de Moura:</t>
        </r>
        <r>
          <rPr>
            <sz val="9"/>
            <color indexed="81"/>
            <rFont val="Tahoma"/>
            <family val="2"/>
          </rPr>
          <t xml:space="preserve">
continua não batendo a população prisional com a 5.13.c - alterou para 102, mas são 98 pessoas presas</t>
        </r>
      </text>
    </comment>
    <comment ref="B599" authorId="0">
      <text>
        <r>
          <rPr>
            <b/>
            <sz val="9"/>
            <color indexed="81"/>
            <rFont val="Tahoma"/>
            <family val="2"/>
          </rPr>
          <t xml:space="preserve"> Tatiana Whately de Moura:</t>
        </r>
        <r>
          <rPr>
            <sz val="9"/>
            <color indexed="81"/>
            <rFont val="Tahoma"/>
            <family val="2"/>
          </rPr>
          <t xml:space="preserve">
pediu para inserir 102 pessoas com informação na 5.13.c, mas a população prisional é menor</t>
        </r>
      </text>
    </comment>
    <comment ref="VZ1184" authorId="0">
      <text>
        <r>
          <rPr>
            <b/>
            <sz val="9"/>
            <color indexed="81"/>
            <rFont val="Tahoma"/>
            <family val="2"/>
          </rPr>
          <t xml:space="preserve"> Tatiana Whately de Moura:</t>
        </r>
        <r>
          <rPr>
            <sz val="9"/>
            <color indexed="81"/>
            <rFont val="Tahoma"/>
            <family val="2"/>
          </rPr>
          <t xml:space="preserve">
informou por e-mail</t>
        </r>
      </text>
    </comment>
    <comment ref="WA1184" authorId="0">
      <text>
        <r>
          <rPr>
            <b/>
            <sz val="9"/>
            <color indexed="81"/>
            <rFont val="Tahoma"/>
            <family val="2"/>
          </rPr>
          <t xml:space="preserve"> Tatiana Whately de Moura:</t>
        </r>
        <r>
          <rPr>
            <sz val="9"/>
            <color indexed="81"/>
            <rFont val="Tahoma"/>
            <family val="2"/>
          </rPr>
          <t xml:space="preserve">
informou por e-mail</t>
        </r>
      </text>
    </comment>
    <comment ref="WF1184" authorId="0">
      <text>
        <r>
          <rPr>
            <b/>
            <sz val="9"/>
            <color indexed="81"/>
            <rFont val="Tahoma"/>
            <family val="2"/>
          </rPr>
          <t xml:space="preserve"> Tatiana Whately de Moura:</t>
        </r>
        <r>
          <rPr>
            <sz val="9"/>
            <color indexed="81"/>
            <rFont val="Tahoma"/>
            <family val="2"/>
          </rPr>
          <t xml:space="preserve">
informou por e-mail</t>
        </r>
      </text>
    </comment>
    <comment ref="WG1184" authorId="0">
      <text>
        <r>
          <rPr>
            <b/>
            <sz val="9"/>
            <color indexed="81"/>
            <rFont val="Tahoma"/>
            <family val="2"/>
          </rPr>
          <t xml:space="preserve"> Tatiana Whately de Moura:</t>
        </r>
        <r>
          <rPr>
            <sz val="9"/>
            <color indexed="81"/>
            <rFont val="Tahoma"/>
            <family val="2"/>
          </rPr>
          <t xml:space="preserve">
informou por e-mail</t>
        </r>
      </text>
    </comment>
  </commentList>
</comments>
</file>

<file path=xl/sharedStrings.xml><?xml version="1.0" encoding="utf-8"?>
<sst xmlns="http://schemas.openxmlformats.org/spreadsheetml/2006/main" count="10832" uniqueCount="2512">
  <si>
    <t>MINISTÉRIO DA JUSTIÇA
DEPARTAMENTO PENITENCIÁRIO NACIONAL
Sistema Integrado de Informações Penitenciárias – InfoPen</t>
  </si>
  <si>
    <t>População carcerária</t>
  </si>
  <si>
    <t>Número de habitantes</t>
  </si>
  <si>
    <t>População carcerária por 100.000 habitantes</t>
  </si>
  <si>
    <t>Categoria: Quantidade de Presos/Internados</t>
  </si>
  <si>
    <t>Masculino</t>
  </si>
  <si>
    <t>Total</t>
  </si>
  <si>
    <t>Feminino</t>
  </si>
  <si>
    <t xml:space="preserve">               Item: Sistema Penitenciário - Regime Fechado</t>
  </si>
  <si>
    <t xml:space="preserve">               Item: Sistema Penitenciário - Regime Semi Aberto</t>
  </si>
  <si>
    <t xml:space="preserve">               Item: Sistema Penitenciário - Regime Aberto</t>
  </si>
  <si>
    <t xml:space="preserve">               Item: Sistema Penitenciário - Medida de Segurança - Internação</t>
  </si>
  <si>
    <t xml:space="preserve">               Item: Sistema Penitenciário - Medida de Segurança - Tratamento ambulatorial</t>
  </si>
  <si>
    <t>Categoria: Capacidade</t>
  </si>
  <si>
    <t xml:space="preserve">     Quantidade de Presos custodiados no Sistema Penitenciário</t>
  </si>
  <si>
    <t xml:space="preserve">     Quantidade de Presos (Polícia e Segurança Pública)</t>
  </si>
  <si>
    <t xml:space="preserve">     Número de Vagas (Sistema Penitenciário) </t>
  </si>
  <si>
    <t>Categoria: Estabelecimentos Penais</t>
  </si>
  <si>
    <t>Homens</t>
  </si>
  <si>
    <t>Mulheres</t>
  </si>
  <si>
    <t>Misto</t>
  </si>
  <si>
    <t>Estabelecimento destinado ao recolhimento de presos provisórios</t>
  </si>
  <si>
    <t>Estabelecimento destinado ao cumprimento de pena em regime fechado</t>
  </si>
  <si>
    <t>Estabelecimento destinado ao cumprimento de pena em regime semiaberto</t>
  </si>
  <si>
    <t>Estabelecimento destinado ao cumprimento de pena em regime aberto ou de limitação de fim de semana</t>
  </si>
  <si>
    <t>Estabelecimento destinado a diversos tipos de regime</t>
  </si>
  <si>
    <t>Estabelecimento destinado à realização de exames gerais e criminológico</t>
  </si>
  <si>
    <t>Patronato</t>
  </si>
  <si>
    <t>Estabelecimento destinado ao cumprimento de medida de segurança de internação ou tratamento ambulatorial</t>
  </si>
  <si>
    <t>Outro</t>
  </si>
  <si>
    <t xml:space="preserve">      Ex: Cadeia pública; Centro de Detenção Provisória</t>
  </si>
  <si>
    <t xml:space="preserve">      Ex: Penitenciária</t>
  </si>
  <si>
    <t xml:space="preserve">      Ex: Colônia agrícola, industrial ou similar; Centro de Progressão Penitenciária; Unidade de Regime semiaberto; Centro de Integração Social</t>
  </si>
  <si>
    <t xml:space="preserve">      Ex: Casa do albergado</t>
  </si>
  <si>
    <t xml:space="preserve">      Ex: Hospital de Custódia e Tratamento Psiquiátrico - HCTP</t>
  </si>
  <si>
    <t xml:space="preserve">      Ex: Centro de Ressocialização (SP)</t>
  </si>
  <si>
    <t xml:space="preserve">      Ex: Centro de observação criminológica e triagem</t>
  </si>
  <si>
    <t xml:space="preserve">      Estabelecimento destinado à prestar assistência aos albergados e aos egressos</t>
  </si>
  <si>
    <t>Total de estabelecimentos penais</t>
  </si>
  <si>
    <t>Categoria: Gestão dos estabelecimentos</t>
  </si>
  <si>
    <t>Pública</t>
  </si>
  <si>
    <t xml:space="preserve">      Ente público responsável pela gestão integral do estabelecimento, mesmo que determinados serviços sejam terceirizados.</t>
  </si>
  <si>
    <t>Parceria Público-Privada</t>
  </si>
  <si>
    <t xml:space="preserve">      Entende-se, para os fins do presente levantamento, a realização de contrato e outorga para entidade privada realizar construção e gestão integral do estabelecimento, cabendo ao ente público a fiscalização da atividade do parceiro privado.</t>
  </si>
  <si>
    <t>Cogestão</t>
  </si>
  <si>
    <t xml:space="preserve">      Trata-se, para os fins do presente levantamento, de modelo que envolve a Administração Pública e a iniciativa privada, em que o administrador privado é responsável pela gestão de determinados serviços da unidade, como segurança interna, alimentação, vestimenta, higiene, lazer, saúde, assistência social, psicológica, etc., cabendo ao Estado e ao ente privado o gerenciamento e administração conjunta do estabelecimento.</t>
  </si>
  <si>
    <t>Organizações sem fins lucrativos</t>
  </si>
  <si>
    <t xml:space="preserve">      A gestão do estabelecimento é compartilhada entre o Estado e entidades ou organizações sem fins lucrativos</t>
  </si>
  <si>
    <t>Não informado</t>
  </si>
  <si>
    <t>Categoria: Terceirização de serviços</t>
  </si>
  <si>
    <t>Nenhum</t>
  </si>
  <si>
    <t>Alimentação</t>
  </si>
  <si>
    <t>Limpeza</t>
  </si>
  <si>
    <t>Lavanderia</t>
  </si>
  <si>
    <t>Saúde</t>
  </si>
  <si>
    <t>Segurança</t>
  </si>
  <si>
    <t>Assistência educacional</t>
  </si>
  <si>
    <t>Assistência laboral</t>
  </si>
  <si>
    <t>Assistência social</t>
  </si>
  <si>
    <t>Assistência jurídica</t>
  </si>
  <si>
    <t>Serviços administrativos</t>
  </si>
  <si>
    <t>Outro(s)</t>
  </si>
  <si>
    <t>Quantidade</t>
  </si>
  <si>
    <t>Porcentagem</t>
  </si>
  <si>
    <t>Concebido como estabelecimento penal</t>
  </si>
  <si>
    <t>Adaptado para estabelecimento penal</t>
  </si>
  <si>
    <t>Categoria: Regimento interno</t>
  </si>
  <si>
    <t>Estabelecimentos com regimento interno</t>
  </si>
  <si>
    <t>Estabelecimentos sem regimento interno</t>
  </si>
  <si>
    <t>Categoria: Concepção original dos estabelecimentos</t>
  </si>
  <si>
    <t>Categoria: Cela adequada/dormitório para gestantes</t>
  </si>
  <si>
    <t>Estabelecimentos com cela adequada/dormitório para gestante</t>
  </si>
  <si>
    <t>Unidade feminina</t>
  </si>
  <si>
    <t>Unidade mista</t>
  </si>
  <si>
    <t>Quantidade de gestantes/ parturientes</t>
  </si>
  <si>
    <t>Quantidade de lactantes</t>
  </si>
  <si>
    <t>Categoria: Berçário e/ou centro de referência materno-infantil</t>
  </si>
  <si>
    <t xml:space="preserve">      Berçário: seção própria destinada a bebês com até 2 anos de idade</t>
  </si>
  <si>
    <t>Estabelecimentos com berçário e/ou centro de referência materno-infantil</t>
  </si>
  <si>
    <t>Capacidade de bebês</t>
  </si>
  <si>
    <t>Categoria: Creche</t>
  </si>
  <si>
    <t xml:space="preserve">      Creche: seção própria destinada a crianças a partir de 2 anos de idade, com espaço pedagógico.</t>
  </si>
  <si>
    <t>Estabelecimentos com creche</t>
  </si>
  <si>
    <t>Capacidade de crianças</t>
  </si>
  <si>
    <t>Estabelecimentos com consultório médico</t>
  </si>
  <si>
    <t>Estabelecimentos com consultório odontológico</t>
  </si>
  <si>
    <t>Estabelecimentos com sala de coleta de material para laboratório</t>
  </si>
  <si>
    <t>Estabelecimentos com sala de curativos, suturas, vacinas e posto de enfermagem</t>
  </si>
  <si>
    <t>Estabelecimentos com cela de observação</t>
  </si>
  <si>
    <t>Estabelecimentos com cela de enfermaria com solário</t>
  </si>
  <si>
    <t>Estabelecimentos com sanitário para pacientes</t>
  </si>
  <si>
    <t>Estabelecimentos com sanitários para equipe de saúde</t>
  </si>
  <si>
    <t>Estabelecimentos com farmácia ou sala de estoque/ dispensação de medicamentos</t>
  </si>
  <si>
    <t>Estabelecimentos com central de material esterilizado/ expurgo</t>
  </si>
  <si>
    <t>Estabelecimentos com sala de lavagem e descontaminação</t>
  </si>
  <si>
    <t>Estabelecimentos com sala de esterilização</t>
  </si>
  <si>
    <t>Estabelecimentos com vestiário</t>
  </si>
  <si>
    <t>Estabelecimentos com depósito de material de limpeza - DML</t>
  </si>
  <si>
    <t>Categoria: Módulo de saúde - espaços mínimos</t>
  </si>
  <si>
    <t>Categoria: Módulo de saúde - espaços complementares</t>
  </si>
  <si>
    <t>Estabelecimentos com sala de atendimento clínico multiprofissional</t>
  </si>
  <si>
    <t>Estabelecimentos com sala de raio x</t>
  </si>
  <si>
    <t>Estabelecimentos com laboratório de diagnóstico</t>
  </si>
  <si>
    <t>Estabelecimentos com cela de espera</t>
  </si>
  <si>
    <t>Estabelecimentos com solário para pacientes</t>
  </si>
  <si>
    <t>Estabelecimentos com outros espaços de saúde</t>
  </si>
  <si>
    <t>Categoria: Módulo de educação</t>
  </si>
  <si>
    <t>Quantidade de unidades</t>
  </si>
  <si>
    <t>Quantidade de salas</t>
  </si>
  <si>
    <t>Estabelecimentos com sala de aula</t>
  </si>
  <si>
    <t>Estabelecimentos com sala de informática</t>
  </si>
  <si>
    <t>Estabelecimentos com sala de procedimentos</t>
  </si>
  <si>
    <t>Estabelecimentos com sala de encontros com a sociedade/ sala de reuniões</t>
  </si>
  <si>
    <t>Estabelecimentos com biblioteca</t>
  </si>
  <si>
    <t>Estabelecimentos com sala de professores</t>
  </si>
  <si>
    <t>Estabelecimentos sem módulo de educação</t>
  </si>
  <si>
    <t>Capacidade por turno</t>
  </si>
  <si>
    <t>Porcent. de unidades</t>
  </si>
  <si>
    <t xml:space="preserve">      Oficinas permanentes de capacitação em estabelecimentos penais, com oferecimento de cursos profissionalizantes, para desenvolvimento de competências e também para o trabalho remunerado.</t>
  </si>
  <si>
    <t>Categoria: Módulo de oficina</t>
  </si>
  <si>
    <t>Estabelecimentos com sala de produção</t>
  </si>
  <si>
    <t>Estabelecimentos com sala de controle/ supervisão</t>
  </si>
  <si>
    <t>Estabelecimentos com sanitários</t>
  </si>
  <si>
    <t>Estabelecimentos com estoque</t>
  </si>
  <si>
    <t>Estabelecimentos com carga/ descarga</t>
  </si>
  <si>
    <t>Estabelecimentos sem módulo de oficina</t>
  </si>
  <si>
    <t>Módulos de oficina por tipo</t>
  </si>
  <si>
    <t>Capacidade de pessoas</t>
  </si>
  <si>
    <t>Artefatos de concreto</t>
  </si>
  <si>
    <t>Blocos e tijolos</t>
  </si>
  <si>
    <t>Padaria e panificação</t>
  </si>
  <si>
    <t>Corte e costura industrial</t>
  </si>
  <si>
    <t>Artesanato</t>
  </si>
  <si>
    <t>Marcenaria</t>
  </si>
  <si>
    <t>Serralheria</t>
  </si>
  <si>
    <t>Sem informação</t>
  </si>
  <si>
    <t>Categoria: Local específico para visita social</t>
  </si>
  <si>
    <t xml:space="preserve">      Local específico para visita social: ambiente destinado à visita - e eventualmente a outras atividades sociais -, diverso do ambiente de pátio de sol e cela das pessoas privadas de liberdade.</t>
  </si>
  <si>
    <t>Categoria: Local específico para visita íntima</t>
  </si>
  <si>
    <t>Estabelecimentos com local específico para visita social</t>
  </si>
  <si>
    <t>Estabelecimentos sem local específico para visita social</t>
  </si>
  <si>
    <t>Estabelecimentos com local específico para visita íntima</t>
  </si>
  <si>
    <t>Estabelecimentos sem local específico para visita íntima</t>
  </si>
  <si>
    <t>Categoria: Sala de atendimento para serviço social</t>
  </si>
  <si>
    <t>Estabelecimentos com sala de atendimento para serviço social compartilhada com outros serviços</t>
  </si>
  <si>
    <t>Estabelecimentos com sala de atendimento para serviço social exclusiva</t>
  </si>
  <si>
    <t>Estabelecimentos sem sala de atendimento para serviço social</t>
  </si>
  <si>
    <t>Estabelecimentos sem sala de atendimento psicológico</t>
  </si>
  <si>
    <t>Categoria: Sala de atendimento jurídico gratuito</t>
  </si>
  <si>
    <t>Estabelecimentos com sala de atendimento jurídico exclusiva</t>
  </si>
  <si>
    <t>Estabelecimentos com sala de atendimento jurídico compartilhada com outros serviços</t>
  </si>
  <si>
    <t>Estabelecimentos com atendimento jurídico realizado no parlatório</t>
  </si>
  <si>
    <t>Categoria: Sala de videoconferência</t>
  </si>
  <si>
    <t>Estabelecimentos com sala de videoconferência</t>
  </si>
  <si>
    <t>Estabelecimentos sem sala de videoconferência</t>
  </si>
  <si>
    <t>Categoria: Celas-seguro</t>
  </si>
  <si>
    <t xml:space="preserve">      Cela separada, privada do convívio com outros internos.</t>
  </si>
  <si>
    <t>Estabelecimentos com cela(s)-seguro</t>
  </si>
  <si>
    <t>Estabelecimentos sem cela(s)-seguro</t>
  </si>
  <si>
    <t>Categoria: Ala ou cela exclusiva para grupos específicos</t>
  </si>
  <si>
    <t>Ala ou cela destinadas exclusivamente às pessoas privadas de liberdade que se declarem lésbicas, gays, bissexuais, travestis e transexuais (LGBT)</t>
  </si>
  <si>
    <t xml:space="preserve">      Seções ou módulos autônomos, incorporados ou anexos a estabelecimentos para adultos, ou celas exclusivas destinados a abrigar lésbicas, gays, bissexuais, travestis e transexuais (LGBT).</t>
  </si>
  <si>
    <t>Estabelecimentos com ala exclusiva</t>
  </si>
  <si>
    <t>Estabelecimentos com cela(s) exclusiva</t>
  </si>
  <si>
    <t>Estabelecimentos sem ala ou cela exclusiva</t>
  </si>
  <si>
    <t>Ala ou cela destinada exclusivamente para idosos</t>
  </si>
  <si>
    <t xml:space="preserve">      Seções ou módulos autônomos, incorporados ou anexos a estabelecimentos para adultos, ou celas exclusivas destinados a abrigar pessoas presas que tenham no mínimo 60 anos de idade ao ingressarem ou os que completem essa idade durante o tempo de privação de liberdade.</t>
  </si>
  <si>
    <t>Ala ou cela destinada exclusivamente para indígenas</t>
  </si>
  <si>
    <t xml:space="preserve">      Seções ou módulos autônomos, incorporados ou anexos a estabelecimentos para adultos, ou celas exclusivas destinados a abrigar as pessoas privadas de liberdade identificadas como indígenas.</t>
  </si>
  <si>
    <t>Ala ou cela destinada exclusivamente para pessoas estrangeiras</t>
  </si>
  <si>
    <t xml:space="preserve">      Seções ou módulos autônomos, incorporados ou anexos a estabelecimentos para adultos, ou celas exclusivas destinados a abrigar as pessoas privadas de liberdade estrangeiras.</t>
  </si>
  <si>
    <t>Categoria: Acessibilidade</t>
  </si>
  <si>
    <t xml:space="preserve">      Pessoas com deficiência são aquelas que têm impedimentos de longo prazo de natureza física, mental, intelectual ou sensorial, os quais, em interação com diversas barreiras, podem obstruir sua participação plena e efetiva na sociedade em igualdades de condições com as demais pessoas.
      Por acessibilidade, entende-se o estabelecimento de condições e possibilidades de alcance para utilização, com segurança e autonomia, de edificações, seus espaços, mobiliários e equipamentos, proporcionando às pessoas com deficiência a maior independência possível e aumento das condições de realização das mesmas atividades que as demais pessoas.</t>
  </si>
  <si>
    <t>Estabelecimentos com módulos/alas/celas adaptados em conformidade com a Norma Brasileira ABNT n. 9050, de 2004</t>
  </si>
  <si>
    <t>Estabelecimentos com módulos/alas/celas parcialmente adaptados, não observando todos os requisitos da Norma Brasileira ABNT n. 9050, de 2004</t>
  </si>
  <si>
    <t>Categoria: Terreno/ espaço disponível para construção de novos módulos</t>
  </si>
  <si>
    <t>Estabelecimentos com espaço para construção de novos módulos</t>
  </si>
  <si>
    <t>Estabelecimentos sem espaço para construção de novos módulos</t>
  </si>
  <si>
    <t>Efetivo</t>
  </si>
  <si>
    <t>Comissionado</t>
  </si>
  <si>
    <t>Terceirizado</t>
  </si>
  <si>
    <t>Temporário</t>
  </si>
  <si>
    <t>Categoria: Trabalhadores que atuam no sistema prisional</t>
  </si>
  <si>
    <t>Cargos administrativos 
(atribuição de cunho estritamente administrativo)</t>
  </si>
  <si>
    <t>Dentistas</t>
  </si>
  <si>
    <t>Assistentes sociais</t>
  </si>
  <si>
    <t>Trabalhador/a voltado/a à atividade de custódia
(exemplo: agente penitenciário, agente de cadeia pública)</t>
  </si>
  <si>
    <t>Enfermeiros/as</t>
  </si>
  <si>
    <t>Auxiliar e técnico/a de enfermagem</t>
  </si>
  <si>
    <t>Psicólogos/as</t>
  </si>
  <si>
    <t>Técnico/a ou auxiliar odontológico</t>
  </si>
  <si>
    <t>Advogados/as</t>
  </si>
  <si>
    <t>Médicos/as - clínicos/as gerais</t>
  </si>
  <si>
    <t>Médicos/as - ginecologistas</t>
  </si>
  <si>
    <t>Médicos/as - psiquiatras</t>
  </si>
  <si>
    <t>Médicos/as - outras especialidades</t>
  </si>
  <si>
    <t>Pedagogos/as</t>
  </si>
  <si>
    <t>Professores/as</t>
  </si>
  <si>
    <t>Terapeuta/ terapeuta ocupacional</t>
  </si>
  <si>
    <t>Policial Civil em atividade exclusiva no estabelecimento prisional</t>
  </si>
  <si>
    <t>Policial Militar em atividade exclusiva no estabelecimento prisional</t>
  </si>
  <si>
    <t>Outros</t>
  </si>
  <si>
    <t>Total de trabalhadores</t>
  </si>
  <si>
    <t>Categoria: Equipe própria para atendimento no berçário e/ou creche</t>
  </si>
  <si>
    <t>Estabelecimentos com médico/a pediatra</t>
  </si>
  <si>
    <t>Estabelecimentos com médico/a ginecologista</t>
  </si>
  <si>
    <t>Estabelecimentos com nutricionista</t>
  </si>
  <si>
    <t>Estabelecimentos com cuidadores/as</t>
  </si>
  <si>
    <t>Estabelecimentos com outros profissionais especializados</t>
  </si>
  <si>
    <t>Estabelecimentos sem equipe própria, com atendimentos realizados externamente</t>
  </si>
  <si>
    <t>Categoria: Prestação sistemática de assistência jurídica gratuita nos estabelecimentos prisionais</t>
  </si>
  <si>
    <t>Estabelecimentos sem prestação sistemática de assistência jurídica gratuita</t>
  </si>
  <si>
    <t>Estabelecimentos com atendimento jurídico gratuito da Defensoria Pública</t>
  </si>
  <si>
    <t>Estabelecimentos com atendimento jurídico gratuito prestado por advogados/as conveniados/as, dativos</t>
  </si>
  <si>
    <t>Estabelecimentos com atendimento jurídico gratuito prestado por ONG ou outra entidade sem fins lucrativos</t>
  </si>
  <si>
    <t>Estabelecimentos com atendimento jurídico gratuito prestado de outra forma</t>
  </si>
  <si>
    <t>Justiça Estadual</t>
  </si>
  <si>
    <t>Justiça Federal</t>
  </si>
  <si>
    <t>Outros (Just. Trab., cível)</t>
  </si>
  <si>
    <t>PERFIL</t>
  </si>
  <si>
    <t>Categoria: Quantidade de pessoas presas por grau de instrução</t>
  </si>
  <si>
    <t xml:space="preserve">               Item: Analfabeto</t>
  </si>
  <si>
    <t xml:space="preserve">               Item: Ensino Fundamental Incompleto</t>
  </si>
  <si>
    <t xml:space="preserve">               Item: Ensino Fundamental Completo</t>
  </si>
  <si>
    <t xml:space="preserve">               Item: Ensino Médio Incompleto</t>
  </si>
  <si>
    <t xml:space="preserve">               Item: Ensino Médio Completo</t>
  </si>
  <si>
    <t xml:space="preserve">               Item: Ensino Superior Incompleto</t>
  </si>
  <si>
    <t xml:space="preserve">               Item: Ensino Superior Completo</t>
  </si>
  <si>
    <t xml:space="preserve">               Item: Ensino acima de Superior Completo</t>
  </si>
  <si>
    <t xml:space="preserve">               Item: Não Informado</t>
  </si>
  <si>
    <t xml:space="preserve">               Item: Alfabetizado sem cursos regulares</t>
  </si>
  <si>
    <t>Estabelecimentos que têm condição de obter essa informação em seus registros para todas as pessoas privadas de liberdade</t>
  </si>
  <si>
    <t>Estabelecimentos que têm condição de obter essa informação em seus registros para parte das pessoas privadas de liberdade</t>
  </si>
  <si>
    <t>Qualidade da informação</t>
  </si>
  <si>
    <t>Estabelecimentos que não têm condição de obter essa informação em seus registros</t>
  </si>
  <si>
    <t>Categoria: Quantidade de pessoas presas por faixa etária</t>
  </si>
  <si>
    <t xml:space="preserve">               Item: 18 a 24 anos</t>
  </si>
  <si>
    <t xml:space="preserve">               Item: 25 a 29 anos</t>
  </si>
  <si>
    <t xml:space="preserve">               Item: 30 a 34 anos</t>
  </si>
  <si>
    <t xml:space="preserve">               Item: 35 a 45 anos</t>
  </si>
  <si>
    <t xml:space="preserve">               Item: 46 a 60 anos</t>
  </si>
  <si>
    <t xml:space="preserve">               Item: 61 a 70 anos</t>
  </si>
  <si>
    <t xml:space="preserve">               Item: Mais de 70 anos</t>
  </si>
  <si>
    <t>Categoria: Quantidade de pessoas presas por cor de pele/ raça/ etnia</t>
  </si>
  <si>
    <t xml:space="preserve">               Item: Branca</t>
  </si>
  <si>
    <t xml:space="preserve">               Item: Negra</t>
  </si>
  <si>
    <t xml:space="preserve">               Item: Amarela</t>
  </si>
  <si>
    <t xml:space="preserve">               Item: Indígena</t>
  </si>
  <si>
    <t xml:space="preserve">               Item: Outras</t>
  </si>
  <si>
    <t xml:space="preserve">               Item: Não informado</t>
  </si>
  <si>
    <t>Categoria: Quantidade de pessoas presas por estado civil</t>
  </si>
  <si>
    <t xml:space="preserve">               Item: Solteiro/a</t>
  </si>
  <si>
    <t xml:space="preserve">               Item: União estável/ amasiado/a</t>
  </si>
  <si>
    <t xml:space="preserve">               Item: Casado/a</t>
  </si>
  <si>
    <t xml:space="preserve">               Item: Separado/a judicialmente</t>
  </si>
  <si>
    <t xml:space="preserve">               Item: Divorciado/a</t>
  </si>
  <si>
    <t xml:space="preserve">               Item: Viúvo/a</t>
  </si>
  <si>
    <t>Categoria: Pessoas com deficiência</t>
  </si>
  <si>
    <t xml:space="preserve">               Item: Pessoas com deficiência intelectual</t>
  </si>
  <si>
    <t>Total de pessoas privadas de liberdade com deficiência</t>
  </si>
  <si>
    <t xml:space="preserve">               (apresentam limitações no funcionamento mental, afetando tarefas de comunicação, cuidados pessoais, relacionamento social, segurança, determinação, funções acadêmicas, lazer e trabalho)</t>
  </si>
  <si>
    <t xml:space="preserve">               Item: Pessoas com deficiência física</t>
  </si>
  <si>
    <t xml:space="preserve">               (apresentam limitação do funcionamento físico-motor; são cadeirantes ou pessoas com deficiência motora, causadas por paralisia cerebral, hemiplegias, lesão medular, amputações ou artropatias)</t>
  </si>
  <si>
    <t xml:space="preserve">               Item: Pessoas com deficiência física - cadeirantes</t>
  </si>
  <si>
    <t xml:space="preserve">               Item: Pessoas com deficiência auditiva</t>
  </si>
  <si>
    <t xml:space="preserve">               (apresentam perda total da capacidade auditiva. Perda comprovada da capacidade auditiva entre 95% e 100%)</t>
  </si>
  <si>
    <t xml:space="preserve">               Item: Pessoas com deficiência visual</t>
  </si>
  <si>
    <t xml:space="preserve">               (não possuem a capacidade física de enxergar por total falta de acuidade visual)</t>
  </si>
  <si>
    <t xml:space="preserve">               Item: Pessoas com deficiências múltiplas</t>
  </si>
  <si>
    <t xml:space="preserve">               (apresentam duas ou mais deficiências)</t>
  </si>
  <si>
    <t xml:space="preserve">                    Grupo: Europa</t>
  </si>
  <si>
    <t xml:space="preserve">                                                            Item: Alemanha</t>
  </si>
  <si>
    <t xml:space="preserve">               Item: Brasileiro Nato</t>
  </si>
  <si>
    <t xml:space="preserve">               Item: Brasileiro Naturalizado</t>
  </si>
  <si>
    <t>Categoria: Quantidade de pessoas presas por nacionalidade</t>
  </si>
  <si>
    <t xml:space="preserve">          Estrangeiros do Sistema Penitenciário</t>
  </si>
  <si>
    <t xml:space="preserve">                                                            Item: Áustria</t>
  </si>
  <si>
    <t xml:space="preserve">                                                            Item: Bélgica</t>
  </si>
  <si>
    <t xml:space="preserve">                                                            Item: Bulgária</t>
  </si>
  <si>
    <t xml:space="preserve">                                                            Item: República Tcheca</t>
  </si>
  <si>
    <t xml:space="preserve">                                                            Item: Croácia</t>
  </si>
  <si>
    <t xml:space="preserve">                                                            Item: Dinamarca</t>
  </si>
  <si>
    <t xml:space="preserve">                                                            Item: Escócia</t>
  </si>
  <si>
    <t xml:space="preserve">                                                            Item: Espanha</t>
  </si>
  <si>
    <t xml:space="preserve">                                                            Item: França</t>
  </si>
  <si>
    <t xml:space="preserve">                                                            Item: Grécia</t>
  </si>
  <si>
    <t xml:space="preserve">                                                            Item: Holanda</t>
  </si>
  <si>
    <t xml:space="preserve">                                                            Item: Hungria</t>
  </si>
  <si>
    <t xml:space="preserve">                                                            Item: Inglaterra</t>
  </si>
  <si>
    <t xml:space="preserve">                                                            Item: Irlanda</t>
  </si>
  <si>
    <t xml:space="preserve">                                                            Item: Itália</t>
  </si>
  <si>
    <t xml:space="preserve">                                                            Item: Noruega</t>
  </si>
  <si>
    <t xml:space="preserve">                                                            Item: País de Gales</t>
  </si>
  <si>
    <t xml:space="preserve">                                                            Item: Polônia</t>
  </si>
  <si>
    <t xml:space="preserve">                                                            Item: Portugal</t>
  </si>
  <si>
    <t xml:space="preserve">                                                            Item: Rússia</t>
  </si>
  <si>
    <t xml:space="preserve">                                                            Item: Reino Unido</t>
  </si>
  <si>
    <t xml:space="preserve">                                                            Item: Romênia</t>
  </si>
  <si>
    <t xml:space="preserve">                                                            Item: Sérvia</t>
  </si>
  <si>
    <t xml:space="preserve">                                                            Item: Suécia</t>
  </si>
  <si>
    <t xml:space="preserve">                                                            Item: Suíça</t>
  </si>
  <si>
    <t xml:space="preserve">                                                            Item: Outros países do continente Europeu</t>
  </si>
  <si>
    <t xml:space="preserve">                    Grupo: Ásia</t>
  </si>
  <si>
    <t xml:space="preserve">                                                            Item: Afeganistão</t>
  </si>
  <si>
    <t xml:space="preserve">                                                            Item: Arábia Saudita</t>
  </si>
  <si>
    <t xml:space="preserve">                                                            Item: Catar</t>
  </si>
  <si>
    <t xml:space="preserve">                                                            Item: Cazaquiztão</t>
  </si>
  <si>
    <t xml:space="preserve">                                                            Item: China</t>
  </si>
  <si>
    <t xml:space="preserve">                                                            Item: Coréia do Norte</t>
  </si>
  <si>
    <t xml:space="preserve">                                                            Item: Coréia do Sul</t>
  </si>
  <si>
    <t xml:space="preserve">                                                            Item: Emirados Árabes Unidos</t>
  </si>
  <si>
    <t xml:space="preserve">                                                            Item: Filipinas</t>
  </si>
  <si>
    <t xml:space="preserve">                                                            Item: Índia</t>
  </si>
  <si>
    <t xml:space="preserve">                                                            Item: Indonésia</t>
  </si>
  <si>
    <t xml:space="preserve">                                                            Item: Irã</t>
  </si>
  <si>
    <t xml:space="preserve">                                                            Item: Iraque</t>
  </si>
  <si>
    <t xml:space="preserve">                                                            Item: Israel</t>
  </si>
  <si>
    <t xml:space="preserve">                                                            Item: Japão</t>
  </si>
  <si>
    <t xml:space="preserve">                                                            Item: Jordânia</t>
  </si>
  <si>
    <t xml:space="preserve">                                                            Item: Kuwait</t>
  </si>
  <si>
    <t xml:space="preserve">                                                            Item: Líbano</t>
  </si>
  <si>
    <t xml:space="preserve">                                                            Item: Macau</t>
  </si>
  <si>
    <t xml:space="preserve">                                                            Item: Malásia</t>
  </si>
  <si>
    <t xml:space="preserve">                                                            Item: Paquistão</t>
  </si>
  <si>
    <t xml:space="preserve">                                                            Item: Síria</t>
  </si>
  <si>
    <t xml:space="preserve">                                                            Item: Sri Lanka</t>
  </si>
  <si>
    <t xml:space="preserve">                                                            Item: Tailândia</t>
  </si>
  <si>
    <t xml:space="preserve">                                                            Item: Taiwan</t>
  </si>
  <si>
    <t xml:space="preserve">                                                            Item: Turquia</t>
  </si>
  <si>
    <t xml:space="preserve">                                                            Item: Timor-Leste</t>
  </si>
  <si>
    <t xml:space="preserve">                                                            Item: Vietnã</t>
  </si>
  <si>
    <t xml:space="preserve">                                                            Item: Outro países do continente asiático</t>
  </si>
  <si>
    <t xml:space="preserve">                    Grupo: África</t>
  </si>
  <si>
    <t xml:space="preserve">                                                            Item: África do Sul</t>
  </si>
  <si>
    <t xml:space="preserve">                                                            Item: Angola</t>
  </si>
  <si>
    <t xml:space="preserve">                                                            Item: Argélia</t>
  </si>
  <si>
    <t xml:space="preserve">                                                            Item: Cabo Verde</t>
  </si>
  <si>
    <t xml:space="preserve">                                                            Item: Camarões</t>
  </si>
  <si>
    <t xml:space="preserve">                                                            Item: República do Congo</t>
  </si>
  <si>
    <t xml:space="preserve">                                                            Item: Costa do Marfim</t>
  </si>
  <si>
    <t xml:space="preserve">                                                            Item: Egito</t>
  </si>
  <si>
    <t xml:space="preserve">                                                            Item: Etiópia</t>
  </si>
  <si>
    <t xml:space="preserve">                                                            Item: Gana</t>
  </si>
  <si>
    <t xml:space="preserve">                                                            Item: Guiné</t>
  </si>
  <si>
    <t xml:space="preserve">                                                            Item: Guiné Bissau</t>
  </si>
  <si>
    <t xml:space="preserve">                                                            Item: Líbia</t>
  </si>
  <si>
    <t xml:space="preserve">                                                            Item: Madagascar</t>
  </si>
  <si>
    <t xml:space="preserve">                                                            Item: Marrocos</t>
  </si>
  <si>
    <t xml:space="preserve">                                                            Item: Moçambique</t>
  </si>
  <si>
    <t xml:space="preserve">                                                            Item: Nigéria</t>
  </si>
  <si>
    <t xml:space="preserve">                                                            Item: Quênia</t>
  </si>
  <si>
    <t xml:space="preserve">                                                            Item: Ruanda</t>
  </si>
  <si>
    <t xml:space="preserve">                                                            Item: Senegal</t>
  </si>
  <si>
    <t xml:space="preserve">                                                            Item: Serra Leoa</t>
  </si>
  <si>
    <t xml:space="preserve">                                                            Item: Somália</t>
  </si>
  <si>
    <t xml:space="preserve">                                                            Item: Tunísia</t>
  </si>
  <si>
    <t xml:space="preserve">                                                            Item: Outros países do continente africano</t>
  </si>
  <si>
    <t xml:space="preserve">                    Grupo: América</t>
  </si>
  <si>
    <t xml:space="preserve">                                                            Item: Argentina</t>
  </si>
  <si>
    <t xml:space="preserve">                                                            Item: Bolívia</t>
  </si>
  <si>
    <t xml:space="preserve">                                                            Item: Canadá</t>
  </si>
  <si>
    <t xml:space="preserve">                                                            Item: Chile</t>
  </si>
  <si>
    <t xml:space="preserve">                                                            Item: Colômbia</t>
  </si>
  <si>
    <t xml:space="preserve">                                                            Item: Costa Rica</t>
  </si>
  <si>
    <t xml:space="preserve">                                                            Item: Cuba</t>
  </si>
  <si>
    <t xml:space="preserve">                                                            Item: República Dominicana</t>
  </si>
  <si>
    <t xml:space="preserve">                                                            Item: Equador</t>
  </si>
  <si>
    <t xml:space="preserve">                                                            Item: Estados Unidos</t>
  </si>
  <si>
    <t xml:space="preserve">                                                            Item: Guatemala</t>
  </si>
  <si>
    <t xml:space="preserve">                                                            Item: Guiana</t>
  </si>
  <si>
    <t xml:space="preserve">                                                            Item: Guiana Francesa</t>
  </si>
  <si>
    <t xml:space="preserve">                                                            Item: Haiti</t>
  </si>
  <si>
    <t xml:space="preserve">                                                            Item: Honduras</t>
  </si>
  <si>
    <t xml:space="preserve">                                                            Item: Ilhas Cayman</t>
  </si>
  <si>
    <t xml:space="preserve">                                                            Item: Jamaica</t>
  </si>
  <si>
    <t xml:space="preserve">                                                            Item: México</t>
  </si>
  <si>
    <t xml:space="preserve">                                                            Item: Nicarágua</t>
  </si>
  <si>
    <t xml:space="preserve">                                                            Item: Panamá</t>
  </si>
  <si>
    <t xml:space="preserve">                                                            Item: Peru</t>
  </si>
  <si>
    <t xml:space="preserve">                                                            Item: Porto Rico</t>
  </si>
  <si>
    <t xml:space="preserve">                                                            Item: El Salvador</t>
  </si>
  <si>
    <t xml:space="preserve">                                                            Item: Suriname</t>
  </si>
  <si>
    <t xml:space="preserve">                                                            Item: Trindade e Tobago</t>
  </si>
  <si>
    <t xml:space="preserve">                                                            Item: Uruguai</t>
  </si>
  <si>
    <t xml:space="preserve">                                                            Item: Venezuela</t>
  </si>
  <si>
    <t xml:space="preserve">                                                            Item: Outros países do continente americano</t>
  </si>
  <si>
    <t xml:space="preserve">                                                            Item: Paraguai</t>
  </si>
  <si>
    <t xml:space="preserve">                    Grupo: Oceania</t>
  </si>
  <si>
    <t xml:space="preserve">                                                            Item: Austrália</t>
  </si>
  <si>
    <t xml:space="preserve">                                                            Item: Nova Zelândia</t>
  </si>
  <si>
    <t xml:space="preserve">                                                            Item: Outros países do continente oceania</t>
  </si>
  <si>
    <t>Categoria: Quantidade de pessoas presas por tempo total de penas</t>
  </si>
  <si>
    <t xml:space="preserve">               Item: Até 6 meses (inclusive)</t>
  </si>
  <si>
    <t xml:space="preserve">               Item: Mais de 6 meses até 1 ano (inclusive)</t>
  </si>
  <si>
    <t xml:space="preserve">               Item: Mais de 1 ano até 2 anos (inclusive)</t>
  </si>
  <si>
    <t xml:space="preserve">               Item: Mais de 2 até 4 anos (inclusive)</t>
  </si>
  <si>
    <t xml:space="preserve">               Item: Mais de 4 até 8 anos (inclusive)</t>
  </si>
  <si>
    <t xml:space="preserve">               Item: Mais de 8 até 15 anos (inclusive)</t>
  </si>
  <si>
    <t xml:space="preserve">               Item: Mais de 15 até 20 anos (inclusive)</t>
  </si>
  <si>
    <t xml:space="preserve">               Item: Mais de 20 até 30 anos (inclusive)</t>
  </si>
  <si>
    <t xml:space="preserve">               Item: Mais de 30 até 50 anos (inclusive)</t>
  </si>
  <si>
    <t xml:space="preserve">               Item: Mais de 50 até 100 anos (inclusive)</t>
  </si>
  <si>
    <t xml:space="preserve">               Item: Mais de 100 anos</t>
  </si>
  <si>
    <t xml:space="preserve">               Item: Número de pessoas sem informação</t>
  </si>
  <si>
    <t>Forma de registro</t>
  </si>
  <si>
    <t>Estabelecimentos que registram o tempo total de penas na inclusão do preso, sem atualização</t>
  </si>
  <si>
    <t>Estabelecimentos que registram na inclusão do preso, atualizando-se com as informações de outros mandados de prisão ou de intimação de sentença/ acórdão recebidos posteriormente</t>
  </si>
  <si>
    <t>Estabelecimentos que registram na inclusão do preso, atualizando-se com o atestado de pena a cumprir</t>
  </si>
  <si>
    <t>Estabalecimentos que não registram a informação</t>
  </si>
  <si>
    <t>Grupo: Código Penal</t>
  </si>
  <si>
    <t xml:space="preserve">          Grupo: Crimes contra a pessoa</t>
  </si>
  <si>
    <t xml:space="preserve">                    Homicídio simples (Art. 121, caput)</t>
  </si>
  <si>
    <t xml:space="preserve">                    Homicílio culposo (Art. 121, § 3°)</t>
  </si>
  <si>
    <t xml:space="preserve">                    Homicídio qualificado (Art. 121, § 2°)</t>
  </si>
  <si>
    <t xml:space="preserve">                    Aborto (Art. 124, 125, 126 e 127)</t>
  </si>
  <si>
    <t xml:space="preserve">                    Lesão corporal (Art. 129, caput e § 1°, 2°, 3° e 6°)</t>
  </si>
  <si>
    <t xml:space="preserve">                    Violência doméstica (Art. 129,  § 9°)</t>
  </si>
  <si>
    <t xml:space="preserve">                    Sequestro e cárcere privado (Art. 148)</t>
  </si>
  <si>
    <t xml:space="preserve">                    Outros - não listados acima entre os artigos 122 e 154-A</t>
  </si>
  <si>
    <t xml:space="preserve">          Grupo: Crimes contra o patrimônio</t>
  </si>
  <si>
    <t xml:space="preserve">                    Furto simples (Art. 155)</t>
  </si>
  <si>
    <t xml:space="preserve">                    Furto qualificado (Art. 155, § 4° e 5°)</t>
  </si>
  <si>
    <t xml:space="preserve">                    Roubo simples (Art. 157)</t>
  </si>
  <si>
    <t xml:space="preserve">                    Roubo qualificado (Art. 157, § 2°</t>
  </si>
  <si>
    <t xml:space="preserve">                    Latrocínio (Art. 157, § 3°)</t>
  </si>
  <si>
    <t xml:space="preserve">                    Extorsão (Art. 158)</t>
  </si>
  <si>
    <t xml:space="preserve">                    Extorsão mediante sequestro (Art. 159)</t>
  </si>
  <si>
    <t xml:space="preserve">                    Apropriação indébita (Art. 168)</t>
  </si>
  <si>
    <t xml:space="preserve">                    Apropriação indébita previdenciária (Art. 168-A)</t>
  </si>
  <si>
    <t xml:space="preserve">                    Estelionato (Art. 171)</t>
  </si>
  <si>
    <t xml:space="preserve">                    Receptação (Art. 180)</t>
  </si>
  <si>
    <t xml:space="preserve">                    Receptação qualificada (Art. 180, § 1°)</t>
  </si>
  <si>
    <t xml:space="preserve">                    Outros - não listados acima entre os artigos 156 e 179</t>
  </si>
  <si>
    <t xml:space="preserve">          Grupo: Crimes contra a dignidade sexual</t>
  </si>
  <si>
    <t xml:space="preserve">                    Estupro (Art. 213)</t>
  </si>
  <si>
    <t xml:space="preserve">                    Atentado violento ao pudor (Art. 214)</t>
  </si>
  <si>
    <t xml:space="preserve">                    Estupro de vulnerável (Art. 217-A)</t>
  </si>
  <si>
    <t xml:space="preserve">                    Corrupção de menores (Art. 218)</t>
  </si>
  <si>
    <t xml:space="preserve">                    Tráfico internacional de pessoa para fim de exploração sexual (Art. 231)</t>
  </si>
  <si>
    <t xml:space="preserve">                    Tráfico interno de pessoa para fim de exploração sexual (Art. 231-A)</t>
  </si>
  <si>
    <t xml:space="preserve">                    Outros (Artigos 215, 216-A, 218-A, 218-B, 227, 228, 229, 230)</t>
  </si>
  <si>
    <t xml:space="preserve">          Grupo: Crimes contra a paz pública</t>
  </si>
  <si>
    <t xml:space="preserve">                    Quadrilha ou bando (Art. 288)</t>
  </si>
  <si>
    <t xml:space="preserve">          Grupo: Crimes contra a fé pública</t>
  </si>
  <si>
    <t xml:space="preserve">                    Moeda falsa (Art. 289)</t>
  </si>
  <si>
    <t xml:space="preserve">                    Falsificação de papéis, selos, sinal e documentos públicos ( Art. 293 a 297)</t>
  </si>
  <si>
    <t xml:space="preserve">                    Falsidade ideológica (Art. 299)</t>
  </si>
  <si>
    <t xml:space="preserve">                    Uso de documento falso (Art. 304)</t>
  </si>
  <si>
    <t xml:space="preserve">          Grupo: Crimes contra a Administração Pública</t>
  </si>
  <si>
    <t xml:space="preserve">                    Peculato (Art. 312 e 313)</t>
  </si>
  <si>
    <t xml:space="preserve">                    Concussão e excesso de exação (Art. 316)</t>
  </si>
  <si>
    <t xml:space="preserve">                    Corrupção passiva (Art. 317)</t>
  </si>
  <si>
    <t xml:space="preserve">                    Corrupção ativa (Art. 333)</t>
  </si>
  <si>
    <t xml:space="preserve">                    Contrabando ou descaminho (Art. 334)</t>
  </si>
  <si>
    <t>Grupo: Legislação específica</t>
  </si>
  <si>
    <t xml:space="preserve">          Grupo: Drogas (Lei 6.368/76 e Lei 11.343/06)</t>
  </si>
  <si>
    <t xml:space="preserve">                    Tráfico de drogas (Art. 12 da Lei 6.368/76 e Art. 33 da Lei 11.343/06)</t>
  </si>
  <si>
    <t xml:space="preserve">                    Associação para o tráfico (Art. 14 da Lei 6.368/76 e Art. 35 da Lei 11.343/06)</t>
  </si>
  <si>
    <t xml:space="preserve">                    Tráfico internacional de drogas (Art. 18 da Lei 6.368/76 e Art. 33 e 40, inciso I da Lei 11.343/06)</t>
  </si>
  <si>
    <t xml:space="preserve">                    Porte ilegal de arma de fogo de uso permitido (Art. 14)</t>
  </si>
  <si>
    <t xml:space="preserve">                    Disparo de arma de fogo (Art. 15)</t>
  </si>
  <si>
    <t xml:space="preserve">                    Posse ou porte ilegal de arma de fogo de uso restrito (Art. 16)</t>
  </si>
  <si>
    <t xml:space="preserve">                    Comércio ilegal de arma de fogo (Art. 17)</t>
  </si>
  <si>
    <t xml:space="preserve">                    Tráfico internacional de arma de fogo (Art. 18)</t>
  </si>
  <si>
    <t xml:space="preserve">          Grupo: Crimes de Trânsito (Lei 9.503, de 23/09/1997)</t>
  </si>
  <si>
    <t xml:space="preserve">                    Homicídio culposo na condução de veículo automotor (Art. 302)</t>
  </si>
  <si>
    <t xml:space="preserve">                    Outros (Art. 303 a 312)</t>
  </si>
  <si>
    <t xml:space="preserve">          Grupo: Legislação específica - outros</t>
  </si>
  <si>
    <t xml:space="preserve">                    Estatuto da Criança e do Adolescente (Lei 8.069, de 13/01/1990)</t>
  </si>
  <si>
    <t xml:space="preserve">                    Genocídio (Lei 2.889, de 01/10/1956)</t>
  </si>
  <si>
    <t xml:space="preserve">                    Crimes de tortura (Lei 9.455, de 07/04/1997)</t>
  </si>
  <si>
    <t xml:space="preserve">                    Crimes contra o Meio Ambiente (Lei 9.605, de 12/02/1998)</t>
  </si>
  <si>
    <t>Categoria: Quantidade de incidências por tipo penal</t>
  </si>
  <si>
    <t>Quantidade de crimes tentados/ consumados</t>
  </si>
  <si>
    <t xml:space="preserve">          Grupo: Crimes praticados por particular contra a Administração Pública</t>
  </si>
  <si>
    <t xml:space="preserve">          Grupo: Estatuto do Desarmamento (Lei 10.826, de 22/12/2003)</t>
  </si>
  <si>
    <t>SERVIÇOS E ASSISTÊNCIAS</t>
  </si>
  <si>
    <t>Total de pessoas em atividades laborais</t>
  </si>
  <si>
    <t>Quantidade de pessoas em vagas obtidas por meios próprios e/ou sem intervenção do sistema prisional</t>
  </si>
  <si>
    <t>Trabalho interno</t>
  </si>
  <si>
    <t>Trabalho externo</t>
  </si>
  <si>
    <t>Quantidade de pessoas em vagas disponibilizadas pela administração prisional em parceria com a iniciativa privada</t>
  </si>
  <si>
    <t>Quantidade de pessoas em vagas disponibilizadas pela administração prisional em parceria com outros órgãos públicos</t>
  </si>
  <si>
    <t>Quantidade de pessoas em vagas disponibilizadas pela administração prisional em parceria com entidade ou organizações não governamentais sem fins lucrativos</t>
  </si>
  <si>
    <t>Quantidade de pessoas em vagas disponibilizadas pela administração prisional como apoio ao próprio estabelecimento (alimentação, limpeza, etc.)</t>
  </si>
  <si>
    <t>Total (trabalho interno)</t>
  </si>
  <si>
    <t>Estabelecimentos com pessoas trabalhando</t>
  </si>
  <si>
    <t>Estabelecimentos sem pessoas trabalhando</t>
  </si>
  <si>
    <t>Categoria: Pessoas privadas de liberdade em atividades laborais</t>
  </si>
  <si>
    <t>Categoria: Pessoas privadas de liberdade em atividades educacionais</t>
  </si>
  <si>
    <t>Total de pessoas em atividades educacionais</t>
  </si>
  <si>
    <t>Alfabetização</t>
  </si>
  <si>
    <t>Ensino fundamental</t>
  </si>
  <si>
    <t>Ensino médio</t>
  </si>
  <si>
    <t>Ensino superior</t>
  </si>
  <si>
    <t>Curso Técnico (acima de 800 horas de aula)</t>
  </si>
  <si>
    <t>Pessoas matriculadas em programa de remição pelo estudo através da leitura</t>
  </si>
  <si>
    <t>Pessoas matriculadas em programa de remição pelo estudo através do esporte</t>
  </si>
  <si>
    <t>Pessoas envolvidas em atividades educacionais complementares (videoteca, atividades de lazer, cultura)</t>
  </si>
  <si>
    <t>Curso de Formação Inicial e Continuada (capacitação profissional, acima de 160 horas de aula)</t>
  </si>
  <si>
    <t>Presencial</t>
  </si>
  <si>
    <t>Ensino à distância</t>
  </si>
  <si>
    <t>Estabelecimentos com pessoas estudando</t>
  </si>
  <si>
    <t>Estabelecimentos sem pessoas estudando</t>
  </si>
  <si>
    <t>Quantidade de pessoas trabalhando e estudando, simultaneamente</t>
  </si>
  <si>
    <t>Categoria: Pessoas trabalhando e estudando, simultaneamente</t>
  </si>
  <si>
    <t>Consultas médicas realizadas externamente</t>
  </si>
  <si>
    <t>Consultas médicas realizadas no estabelecimento</t>
  </si>
  <si>
    <t>Consultas psicológicas</t>
  </si>
  <si>
    <t>Consultas odontológicas</t>
  </si>
  <si>
    <t>Quantidade de exames e testagem</t>
  </si>
  <si>
    <t>Quantidade de intervenções cirúrgicas</t>
  </si>
  <si>
    <t>Quantidade de vacinas</t>
  </si>
  <si>
    <t>Quantidade de outros procedimentos, como sutura e curativo</t>
  </si>
  <si>
    <t>Categoria: Quantidade de pessoas com agravos transmissíveis</t>
  </si>
  <si>
    <r>
      <t xml:space="preserve">Categoria: Informações da área de saúde </t>
    </r>
    <r>
      <rPr>
        <sz val="8"/>
        <color indexed="9"/>
        <rFont val="Arial"/>
        <family val="2"/>
      </rPr>
      <t>(primeiro semestre de 2014)</t>
    </r>
  </si>
  <si>
    <t>HIV</t>
  </si>
  <si>
    <t>Sífilis</t>
  </si>
  <si>
    <t>Hepatite</t>
  </si>
  <si>
    <t>Tuberculose</t>
  </si>
  <si>
    <r>
      <t xml:space="preserve">Categoria: Mortalidade no sistema prisional </t>
    </r>
    <r>
      <rPr>
        <sz val="8"/>
        <color indexed="9"/>
        <rFont val="Arial"/>
        <family val="2"/>
      </rPr>
      <t>(primeiro semestre de 2014)</t>
    </r>
  </si>
  <si>
    <t>Óbitos naturais/ óbitos por motivos de saúde</t>
  </si>
  <si>
    <t>Óbitos criminais</t>
  </si>
  <si>
    <t>Óbitos suicídios</t>
  </si>
  <si>
    <t>Óbitos acidentais</t>
  </si>
  <si>
    <t>Óbitos com causa desconhecida</t>
  </si>
  <si>
    <t>Categoria: Visitas de inspeção realizadas no semestre</t>
  </si>
  <si>
    <t>Estabelecimentos que receberam visitas de inspeção</t>
  </si>
  <si>
    <t>Estabelecimentos que não receberam visitas de inspeção</t>
  </si>
  <si>
    <t>Estabelecimentos que receberam visita de inspeção por órgão inspecionador</t>
  </si>
  <si>
    <t>Conselho Nacional de Política Criminal e Penitenciária - CNPCP</t>
  </si>
  <si>
    <t>Conselho Estadual de Política Criminal e Penitenciária/ Conselho Penitenciário</t>
  </si>
  <si>
    <t>Conselho da Comunidade</t>
  </si>
  <si>
    <t>Ouvidoria do sistema prisional - estadual ou nacional</t>
  </si>
  <si>
    <t>Defensoria Pública</t>
  </si>
  <si>
    <t>Judiciário</t>
  </si>
  <si>
    <t>Ministério Público</t>
  </si>
  <si>
    <t>Status</t>
  </si>
  <si>
    <t>Invite: unidade</t>
  </si>
  <si>
    <t>Invite: UF</t>
  </si>
  <si>
    <t>Nome da unidade prisional:</t>
  </si>
  <si>
    <t>Nome do responsável pelo preenchimento:</t>
  </si>
  <si>
    <t>Endereço da Unidade:</t>
  </si>
  <si>
    <t>CEP:</t>
  </si>
  <si>
    <t>UF:</t>
  </si>
  <si>
    <t>Cidade</t>
  </si>
  <si>
    <t>Telefone para população obter informações sobre visitação:</t>
  </si>
  <si>
    <t>1.1. Estabelecimento originalmente destinado a pessoa privadas de liberdade do sexo:</t>
  </si>
  <si>
    <t>1.2. Tipo de estabelecimento - originalmente destinado:</t>
  </si>
  <si>
    <t>1.2. Tipo de estabelecimento - originalmente destinado: [other]</t>
  </si>
  <si>
    <t>1.3. Capacidade do estabelecimento: | vagas - presos provisórios | Masculino</t>
  </si>
  <si>
    <t>1.3. Capacidade do estabelecimento: | vagas - presos provisórios | Feminino</t>
  </si>
  <si>
    <t>1.3. Capacidade do estabelecimento: | vagas - regime fechado | Masculino</t>
  </si>
  <si>
    <t>1.3. Capacidade do estabelecimento: | vagas - regime fechado | Feminino</t>
  </si>
  <si>
    <t>1.3. Capacidade do estabelecimento: | vagas - regime semiaberto | Masculino</t>
  </si>
  <si>
    <t>1.3. Capacidade do estabelecimento: | vagas - regime semiaberto | Feminino</t>
  </si>
  <si>
    <t>1.3. Capacidade do estabelecimento: | vagas - regime aberto | Masculino</t>
  </si>
  <si>
    <t>1.3. Capacidade do estabelecimento: | vagas - regime aberto | Feminino</t>
  </si>
  <si>
    <t>1.3. Capacidade do estabelecimento: | vagas - Regime Disciplinar Diferenciado (RDD) | Masculino</t>
  </si>
  <si>
    <t>1.3. Capacidade do estabelecimento: | vagas - Regime Disciplinar Diferenciado (RDD) | Feminino</t>
  </si>
  <si>
    <t>1.3. Capacidade do estabelecimento: | vagas - Medidas de segurança de internação | Masculino</t>
  </si>
  <si>
    <t>1.3. Capacidade do estabelecimento: | vagas - Medidas de segurança de internação | Feminino</t>
  </si>
  <si>
    <t>1.3. Capacidade do estabelecimento: | vagas - Outro(s). Qual(is)? (especificar abaixo) | Masculino</t>
  </si>
  <si>
    <t>1.3. Capacidade do estabelecimento: | vagas - Outro(s). Qual(is)? (especificar abaixo) | Feminino</t>
  </si>
  <si>
    <t>1.3.a. Especifique o(s) outro(s) regimes(s) citados acima:</t>
  </si>
  <si>
    <t>1.3.1. Capacidade do estabelecimento: | Celas interditadas/desativadas e respectivas vagas | Quantidade de celas não aptas</t>
  </si>
  <si>
    <t>1.3.1. Capacidade do estabelecimento: | Celas interditadas/desativadas e respectivas vagas | Vagas desativadas | Masculino</t>
  </si>
  <si>
    <t>1.3.1. Capacidade do estabelecimento: | Celas interditadas/desativadas e respectivas vagas | Vagas desativadas | Feminino</t>
  </si>
  <si>
    <t>1.4. Gestão do estabelecimento:</t>
  </si>
  <si>
    <t>1.5. Quais serviços são terceirizados? (marcar mais de uma resposta, se aplicável) [Nenhum]</t>
  </si>
  <si>
    <t>1.5. Quais serviços são terceirizados? (marcar mais de uma resposta, se aplicável) [Alimentação]</t>
  </si>
  <si>
    <t>1.5. Quais serviços são terceirizados? (marcar mais de uma resposta, se aplicável) [Limpeza]</t>
  </si>
  <si>
    <t>1.5. Quais serviços são terceirizados? (marcar mais de uma resposta, se aplicável) [Lavanderia]</t>
  </si>
  <si>
    <t>1.5. Quais serviços são terceirizados? (marcar mais de uma resposta, se aplicável) [Saúde]</t>
  </si>
  <si>
    <t>1.5. Quais serviços são terceirizados? (marcar mais de uma resposta, se aplicável) [Segurança]</t>
  </si>
  <si>
    <t>1.5. Quais serviços são terceirizados? (marcar mais de uma resposta, se aplicável) [Assistência educacional]</t>
  </si>
  <si>
    <t>1.5. Quais serviços são terceirizados? (marcar mais de uma resposta, se aplicável) [Assistência laboral (Exemplo: terapeuta ocupacional, instrutor, coordenador de trabalho que acompanham as atividades oferecidas na Unidade.)]</t>
  </si>
  <si>
    <t>1.5. Quais serviços são terceirizados? (marcar mais de uma resposta, se aplicável) [Assistência social]</t>
  </si>
  <si>
    <t>1.5. Quais serviços são terceirizados? (marcar mais de uma resposta, se aplicável) [Assistência jurídica]</t>
  </si>
  <si>
    <t>1.5. Quais serviços são terceirizados? (marcar mais de uma resposta, se aplicável) [Serviços administrativos]</t>
  </si>
  <si>
    <t>1.5. Quais serviços são terceirizados? (marcar mais de uma resposta, se aplicável) [Outro. Qual?]</t>
  </si>
  <si>
    <t>1.5. Quais serviços são terceirizados? (marcar mais de uma resposta, se aplicável) [Outro. Qual?] [text]</t>
  </si>
  <si>
    <t>1.6. Data de inauguração do estabelecimento:</t>
  </si>
  <si>
    <t>1.7. O estabelecimento foi concebido como estabelecimento penal ou foi construído para outra utilização e foi adaptado?</t>
  </si>
  <si>
    <t>1.8. Possui regimento interno?</t>
  </si>
  <si>
    <t>1.9. O regimento interno é específico para este estabelecimento ou se aplica aos demais estabelecimentos do Estado?</t>
  </si>
  <si>
    <t>1.9. O regimento interno é específico para este estabelecimento ou se aplica aos demais estabelecimentos do Estado? [other]</t>
  </si>
  <si>
    <t>2.1. Há cela adequada/dormitório para gestantes? (apenas para estabelecimentos com vagas para mulheres)</t>
  </si>
  <si>
    <t>2.1.1. Quantidade de gestantes/lactantes: | Quantidade de gestantes/ parturientes</t>
  </si>
  <si>
    <t>2.1.1. Quantidade de gestantes/lactantes: | Quantidade de lactantes</t>
  </si>
  <si>
    <t>2.2. Possui berçário e/ou centro de referência materno-infantil? (apenas para estabelecimentos com vagas para mulheres)</t>
  </si>
  <si>
    <t>2.2. Possui berçário e/ou centro de referência materno-infantil? (apenas para estabelecimentos com vagas para mulheres) [other]</t>
  </si>
  <si>
    <t>2.3. Possui creche? (apenas para estabelecimentos com vagas para mulheres)</t>
  </si>
  <si>
    <t>2.3. Possui creche? (apenas para estabelecimentos com vagas para mulheres) [other]</t>
  </si>
  <si>
    <t>2.4. Módulo de saúde: | Consultório médico | O espaço está disponível no estabelecimento?</t>
  </si>
  <si>
    <t>2.4. Módulo de saúde: | Consultório médico | Quantidade</t>
  </si>
  <si>
    <t>2.4. Módulo de saúde: | Consultório médico | O espaço também é destinado a outras finalidades?</t>
  </si>
  <si>
    <t>2.4. Módulo de saúde: | Consultório odontológico | O espaço está disponível no estabelecimento?</t>
  </si>
  <si>
    <t>2.4. Módulo de saúde: | Consultório odontológico | Quantidade</t>
  </si>
  <si>
    <t>2.4. Módulo de saúde: | Consultório odontológico | O espaço também é destinado a outras finalidades?</t>
  </si>
  <si>
    <t>2.4. Módulo de saúde: | Sala de coleta de material para laboratório | O espaço está disponível no estabelecimento?</t>
  </si>
  <si>
    <t>2.4. Módulo de saúde: | Sala de coleta de material para laboratório | Quantidade</t>
  </si>
  <si>
    <t>2.4. Módulo de saúde: | Sala de coleta de material para laboratório | O espaço também é destinado a outras finalidades?</t>
  </si>
  <si>
    <t>2.4. Módulo de saúde: | Sala de curativos, suturas, vacinas e posto de enfermagem | O espaço está disponível no estabelecimento?</t>
  </si>
  <si>
    <t>2.4. Módulo de saúde: | Sala de curativos, suturas, vacinas e posto de enfermagem | Quantidade</t>
  </si>
  <si>
    <t>2.4. Módulo de saúde: | Sala de curativos, suturas, vacinas e posto de enfermagem | O espaço também é destinado a outras finalidades?</t>
  </si>
  <si>
    <t>2.4. Módulo de saúde: | Cela de observação | O espaço está disponível no estabelecimento?</t>
  </si>
  <si>
    <t>2.4. Módulo de saúde: | Cela de observação | Quantidade</t>
  </si>
  <si>
    <t>2.4. Módulo de saúde: | Cela de observação | O espaço também é destinado a outras finalidades?</t>
  </si>
  <si>
    <t>2.4. Módulo de saúde: | Cela de enfermaria com solário | O espaço está disponível no estabelecimento?</t>
  </si>
  <si>
    <t>2.4. Módulo de saúde: | Cela de enfermaria com solário | Quantidade</t>
  </si>
  <si>
    <t>2.4. Módulo de saúde: | Cela de enfermaria com solário | O espaço também é destinado a outras finalidades?</t>
  </si>
  <si>
    <t>2.4. Módulo de saúde: | Sanitário para pacientes | O espaço está disponível no estabelecimento?</t>
  </si>
  <si>
    <t>2.4. Módulo de saúde: | Sanitário para pacientes | Quantidade</t>
  </si>
  <si>
    <t>2.4. Módulo de saúde: | Sanitário para pacientes | O espaço também é destinado a outras finalidades?</t>
  </si>
  <si>
    <t>2.4. Módulo de saúde: | Sanitários para equipe de saúde | O espaço está disponível no estabelecimento?</t>
  </si>
  <si>
    <t>2.4. Módulo de saúde: | Sanitários para equipe de saúde | Quantidade</t>
  </si>
  <si>
    <t>2.4. Módulo de saúde: | Sanitários para equipe de saúde | O espaço também é destinado a outras finalidades?</t>
  </si>
  <si>
    <t>2.4. Módulo de saúde: | Farmácia ou sala de estoque/ dispensação de medicamentos | O espaço está disponível no estabelecimento?</t>
  </si>
  <si>
    <t>2.4. Módulo de saúde: | Farmácia ou sala de estoque/ dispensação de medicamentos | Quantidade</t>
  </si>
  <si>
    <t>2.4. Módulo de saúde: | Farmácia ou sala de estoque/ dispensação de medicamentos | O espaço também é destinado a outras finalidades?</t>
  </si>
  <si>
    <t>2.4. Módulo de saúde: | Central de material esterilizado/ expurgo | O espaço está disponível no estabelecimento?</t>
  </si>
  <si>
    <t>2.4. Módulo de saúde: | Central de material esterilizado/ expurgo | Quantidade</t>
  </si>
  <si>
    <t>2.4. Módulo de saúde: | Central de material esterilizado/ expurgo | O espaço também é destinado a outras finalidades?</t>
  </si>
  <si>
    <t>2.4. Módulo de saúde: | Sala de lavagem e descontaminação | O espaço está disponível no estabelecimento?</t>
  </si>
  <si>
    <t>2.4. Módulo de saúde: | Sala de lavagem e descontaminação | Quantidade</t>
  </si>
  <si>
    <t>2.4. Módulo de saúde: | Sala de lavagem e descontaminação | O espaço também é destinado a outras finalidades?</t>
  </si>
  <si>
    <t>2.4. Módulo de saúde: | Sala de esterilização | O espaço está disponível no estabelecimento?</t>
  </si>
  <si>
    <t>2.4. Módulo de saúde: | Sala de esterilização | Quantidade</t>
  </si>
  <si>
    <t>2.4. Módulo de saúde: | Sala de esterilização | O espaço também é destinado a outras finalidades?</t>
  </si>
  <si>
    <t>2.4. Módulo de saúde: | Vestiário | O espaço está disponível no estabelecimento?</t>
  </si>
  <si>
    <t>2.4. Módulo de saúde: | Vestiário | Quantidade</t>
  </si>
  <si>
    <t>2.4. Módulo de saúde: | Vestiário | O espaço também é destinado a outras finalidades?</t>
  </si>
  <si>
    <t>2.4. Módulo de saúde: | Depósito de material de limpeza - DML | O espaço está disponível no estabelecimento?</t>
  </si>
  <si>
    <t>2.4. Módulo de saúde: | Depósito de material de limpeza - DML | Quantidade</t>
  </si>
  <si>
    <t>2.4. Módulo de saúde: | Depósito de material de limpeza - DML | O espaço também é destinado a outras finalidades?</t>
  </si>
  <si>
    <t>2.4.1. Módulo de saúde: | Sala de atendimento clínico multiprofissional | O espaço está disponível no estabelecimento?</t>
  </si>
  <si>
    <t>2.4.1. Módulo de saúde: | Sala de atendimento clínico multiprofissional | Quantidade</t>
  </si>
  <si>
    <t>2.4.1. Módulo de saúde: | Sala de atendimento clínico multiprofissional | O espaço também é destinado a outras finalidades?</t>
  </si>
  <si>
    <t>2.4.1. Módulo de saúde: | Sala de procedimentos | O espaço está disponível no estabelecimento?</t>
  </si>
  <si>
    <t>2.4.1. Módulo de saúde: | Sala de procedimentos | Quantidade</t>
  </si>
  <si>
    <t>2.4.1. Módulo de saúde: | Sala de procedimentos | O espaço também é destinado a outras finalidades?</t>
  </si>
  <si>
    <t>2.4.1. Módulo de saúde: | Sala de raio x | O espaço está disponível no estabelecimento?</t>
  </si>
  <si>
    <t>2.4.1. Módulo de saúde: | Sala de raio x | Quantidade</t>
  </si>
  <si>
    <t>2.4.1. Módulo de saúde: | Sala de raio x | O espaço também é destinado a outras finalidades?</t>
  </si>
  <si>
    <t>2.4.1. Módulo de saúde: | Laboratório de diagnóstico | O espaço está disponível no estabelecimento?</t>
  </si>
  <si>
    <t>2.4.1. Módulo de saúde: | Laboratório de diagnóstico | Quantidade</t>
  </si>
  <si>
    <t>2.4.1. Módulo de saúde: | Laboratório de diagnóstico | O espaço também é destinado a outras finalidades?</t>
  </si>
  <si>
    <t>2.4.1. Módulo de saúde: | Cela de espera | O espaço está disponível no estabelecimento?</t>
  </si>
  <si>
    <t>2.4.1. Módulo de saúde: | Cela de espera | Quantidade</t>
  </si>
  <si>
    <t>2.4.1. Módulo de saúde: | Cela de espera | O espaço também é destinado a outras finalidades?</t>
  </si>
  <si>
    <t>2.4.1. Módulo de saúde: | Solário para pacientes | O espaço está disponível no estabelecimento?</t>
  </si>
  <si>
    <t>2.4.1. Módulo de saúde: | Solário para pacientes | Quantidade</t>
  </si>
  <si>
    <t>2.4.1. Módulo de saúde: | Solário para pacientes | O espaço também é destinado a outras finalidades?</t>
  </si>
  <si>
    <t>2.4.1. Módulo de saúde: | Outro(s). Qual(is)? (Especifique abaixo) | O espaço está disponível no estabelecimento?</t>
  </si>
  <si>
    <t>2.4.1. Módulo de saúde: | Outro(s). Qual(is)? (Especifique abaixo) | Quantidade</t>
  </si>
  <si>
    <t>2.4.1. Módulo de saúde: | Outro(s). Qual(is)? (Especifique abaixo) | O espaço também é destinado a outras finalidades?</t>
  </si>
  <si>
    <t>2.4.a. Módulo de saúde (Outros): | Outro 1 | Nome do espaço</t>
  </si>
  <si>
    <t>2.4.a. Módulo de saúde (Outros): | Outro 1 | Quantidade</t>
  </si>
  <si>
    <t>2.4.a. Módulo de saúde (Outros): | Outro 1 | O espaço também é destinado a outras finalidades?</t>
  </si>
  <si>
    <t>2.4.a. Módulo de saúde (Outros): | Outro 2 | Nome do espaço</t>
  </si>
  <si>
    <t>2.4.a. Módulo de saúde (Outros): | Outro 2 | Quantidade</t>
  </si>
  <si>
    <t>2.4.a. Módulo de saúde (Outros): | Outro 2 | O espaço também é destinado a outras finalidades?</t>
  </si>
  <si>
    <t>2.4.a. Módulo de saúde (Outros): | Outro 3 | Nome do espaço</t>
  </si>
  <si>
    <t>2.4.a. Módulo de saúde (Outros): | Outro 3 | Quantidade</t>
  </si>
  <si>
    <t>2.4.a. Módulo de saúde (Outros): | Outro 3 | O espaço também é destinado a outras finalidades?</t>
  </si>
  <si>
    <t>2.4.a. Módulo de saúde (Outros): | Outro 4 | Nome do espaço</t>
  </si>
  <si>
    <t>2.4.a. Módulo de saúde (Outros): | Outro 4 | Quantidade</t>
  </si>
  <si>
    <t>2.4.a. Módulo de saúde (Outros): | Outro 4 | O espaço também é destinado a outras finalidades?</t>
  </si>
  <si>
    <t>2.4.a. Módulo de saúde (Outros): | Outro 5 | Nome do espaço</t>
  </si>
  <si>
    <t>2.4.a. Módulo de saúde (Outros): | Outro 5 | Quantidade</t>
  </si>
  <si>
    <t>2.4.a. Módulo de saúde (Outros): | Outro 5 | O espaço também é destinado a outras finalidades?</t>
  </si>
  <si>
    <t>2.4.a. Módulo de saúde (Outros): | Outro 6 | Nome do espaço</t>
  </si>
  <si>
    <t>2.4.a. Módulo de saúde (Outros): | Outro 6 | Quantidade</t>
  </si>
  <si>
    <t>2.4.a. Módulo de saúde (Outros): | Outro 6 | O espaço também é destinado a outras finalidades?</t>
  </si>
  <si>
    <t>2.4.a. Módulo de saúde (Outros): | Outro 7 | Nome do espaço</t>
  </si>
  <si>
    <t>2.4.a. Módulo de saúde (Outros): | Outro 7 | Quantidade</t>
  </si>
  <si>
    <t>2.4.a. Módulo de saúde (Outros): | Outro 7 | O espaço também é destinado a outras finalidades?</t>
  </si>
  <si>
    <t>2.4.a. Módulo de saúde (Outros): | Outro 8 | Nome do espaço</t>
  </si>
  <si>
    <t>2.4.a. Módulo de saúde (Outros): | Outro 8 | Quantidade</t>
  </si>
  <si>
    <t>2.4.a. Módulo de saúde (Outros): | Outro 8 | O espaço também é destinado a outras finalidades?</t>
  </si>
  <si>
    <t>2.4.a. Módulo de saúde (Outros): | Outro 9 | Nome do espaço</t>
  </si>
  <si>
    <t>2.4.a. Módulo de saúde (Outros): | Outro 9 | Quantidade</t>
  </si>
  <si>
    <t>2.4.a. Módulo de saúde (Outros): | Outro 9 | O espaço também é destinado a outras finalidades?</t>
  </si>
  <si>
    <t>2.4.a. Módulo de saúde (Outros): | Outro 10 | Nome do espaço</t>
  </si>
  <si>
    <t>2.4.a. Módulo de saúde (Outros): | Outro 10 | Quantidade</t>
  </si>
  <si>
    <t>2.4.a. Módulo de saúde (Outros): | Outro 10 | O espaço também é destinado a outras finalidades?</t>
  </si>
  <si>
    <t>2.5. Módulo de educação: | Sala de aula | O espaço está disponível no estabelecimento?</t>
  </si>
  <si>
    <t>2.5. Módulo de educação: | Sala de aula | Quantidade de salas</t>
  </si>
  <si>
    <t>2.5. Módulo de educação: | Sala de aula | Capacidade para quantas pessoas?</t>
  </si>
  <si>
    <t>2.5. Módulo de educação: | Sala de informática | O espaço está disponível no estabelecimento?</t>
  </si>
  <si>
    <t>2.5. Módulo de educação: | Sala de informática | Quantidade de salas</t>
  </si>
  <si>
    <t>2.5. Módulo de educação: | Sala de informática | Capacidade para quantas pessoas?</t>
  </si>
  <si>
    <t>2.5. Módulo de educação: | Sala de encontros com a sociedade / sala de reuniões | O espaço está disponível no estabelecimento?</t>
  </si>
  <si>
    <t>2.5. Módulo de educação: | Sala de encontros com a sociedade / sala de reuniões | Quantidade de salas</t>
  </si>
  <si>
    <t>2.5. Módulo de educação: | Sala de encontros com a sociedade / sala de reuniões | Capacidade para quantas pessoas?</t>
  </si>
  <si>
    <t>2.5. Módulo de educação: | Biblioteca | O espaço está disponível no estabelecimento?</t>
  </si>
  <si>
    <t>2.5. Módulo de educação: | Biblioteca | Quantidade de salas</t>
  </si>
  <si>
    <t>2.5. Módulo de educação: | Biblioteca | Capacidade para quantas pessoas?</t>
  </si>
  <si>
    <t>2.5. Módulo de educação: | Sala de professores | O espaço está disponível no estabelecimento?</t>
  </si>
  <si>
    <t>2.5. Módulo de educação: | Sala de professores | Quantidade de salas</t>
  </si>
  <si>
    <t>2.5. Módulo de educação: | Sala de professores | Capacidade para quantas pessoas?</t>
  </si>
  <si>
    <t>2.5. Módulo de educação: | Outro(s). Qual(is)? (Especifique abaixo) | O espaço está disponível no estabelecimento?</t>
  </si>
  <si>
    <t>2.5. Módulo de educação: | Outro(s). Qual(is)? (Especifique abaixo) | Quantidade de salas</t>
  </si>
  <si>
    <t>2.5. Módulo de educação: | Outro(s). Qual(is)? (Especifique abaixo) | Capacidade para quantas pessoas?</t>
  </si>
  <si>
    <t>2.5.a. Módulo de educação (Outros): | Outro 1 | Nome do espaço</t>
  </si>
  <si>
    <t>2.5.a. Módulo de educação (Outros): | Outro 1 | Quantidade de salas</t>
  </si>
  <si>
    <t>2.5.a. Módulo de educação (Outros): | Outro 1 | Capacidade para quantas pessoas?</t>
  </si>
  <si>
    <t>2.5.a. Módulo de educação (Outros): | Outro 2 | Nome do espaço</t>
  </si>
  <si>
    <t>2.5.a. Módulo de educação (Outros): | Outro 2 | Quantidade de salas</t>
  </si>
  <si>
    <t>2.5.a. Módulo de educação (Outros): | Outro 2 | Capacidade para quantas pessoas?</t>
  </si>
  <si>
    <t>2.5.a. Módulo de educação (Outros): | Outro 3 | Nome do espaço</t>
  </si>
  <si>
    <t>2.5.a. Módulo de educação (Outros): | Outro 3 | Quantidade de salas</t>
  </si>
  <si>
    <t>2.5.a. Módulo de educação (Outros): | Outro 3 | Capacidade para quantas pessoas?</t>
  </si>
  <si>
    <t>2.5.a. Módulo de educação (Outros): | Outro 4 | Nome do espaço</t>
  </si>
  <si>
    <t>2.5.a. Módulo de educação (Outros): | Outro 4 | Quantidade de salas</t>
  </si>
  <si>
    <t>2.5.a. Módulo de educação (Outros): | Outro 4 | Capacidade para quantas pessoas?</t>
  </si>
  <si>
    <t>2.5.a. Módulo de educação (Outros): | Outro 5 | Nome do espaço</t>
  </si>
  <si>
    <t>2.5.a. Módulo de educação (Outros): | Outro 5 | Quantidade de salas</t>
  </si>
  <si>
    <t>2.5.a. Módulo de educação (Outros): | Outro 5 | Capacidade para quantas pessoas?</t>
  </si>
  <si>
    <t>2.5.a. Módulo de educação (Outros): | Outro 6 | Nome do espaço</t>
  </si>
  <si>
    <t>2.5.a. Módulo de educação (Outros): | Outro 6 | Quantidade de salas</t>
  </si>
  <si>
    <t>2.5.a. Módulo de educação (Outros): | Outro 6 | Capacidade para quantas pessoas?</t>
  </si>
  <si>
    <t>2.5.a. Módulo de educação (Outros): | Outro 7 | Nome do espaço</t>
  </si>
  <si>
    <t>2.5.a. Módulo de educação (Outros): | Outro 7 | Quantidade de salas</t>
  </si>
  <si>
    <t>2.5.a. Módulo de educação (Outros): | Outro 7 | Capacidade para quantas pessoas?</t>
  </si>
  <si>
    <t>2.5.a. Módulo de educação (Outros): | Outro 8 | Nome do espaço</t>
  </si>
  <si>
    <t>2.5.a. Módulo de educação (Outros): | Outro 8 | Quantidade de salas</t>
  </si>
  <si>
    <t>2.5.a. Módulo de educação (Outros): | Outro 8 | Capacidade para quantas pessoas?</t>
  </si>
  <si>
    <t>2.5.a. Módulo de educação (Outros): | Outro 9 | Nome do espaço</t>
  </si>
  <si>
    <t>2.5.a. Módulo de educação (Outros): | Outro 9 | Quantidade de salas</t>
  </si>
  <si>
    <t>2.5.a. Módulo de educação (Outros): | Outro 9 | Capacidade para quantas pessoas?</t>
  </si>
  <si>
    <t>2.5.a. Módulo de educação (Outros): | Outro 10 | Nome do espaço</t>
  </si>
  <si>
    <t>2.5.a. Módulo de educação (Outros): | Outro 10 | Quantidade de salas</t>
  </si>
  <si>
    <t>2.5.a. Módulo de educação (Outros): | Outro 10 | Capacidade para quantas pessoas?</t>
  </si>
  <si>
    <t>2.6. Módulo de oficinas: [Não possui]</t>
  </si>
  <si>
    <t>2.6. Módulo de oficinas: [Sala de produção]</t>
  </si>
  <si>
    <t>2.6. Módulo de oficinas: [Sala de controle/ supervisão]</t>
  </si>
  <si>
    <t>2.6. Módulo de oficinas: [Sanitários]</t>
  </si>
  <si>
    <t>2.6. Módulo de oficinas: [Estoque]</t>
  </si>
  <si>
    <t>2.6. Módulo de oficinas: [Carga/ descarga]</t>
  </si>
  <si>
    <t>2.6. Módulo de oficinas: [Outro(s). Qual(is)?]</t>
  </si>
  <si>
    <t>2.6. Módulo de oficinas: [Outro(s). Qual(is)?] [text]</t>
  </si>
  <si>
    <t>2.6.1. Qual(is) módulo de oficina existe(m) no estabelecimento? | Artefatos de concreto | O módulo está disponível no estabelecimento?</t>
  </si>
  <si>
    <t>2.6.1. Qual(is) módulo de oficina existe(m) no estabelecimento? | Artefatos de concreto | Capacidade para quantas pessoas?</t>
  </si>
  <si>
    <t>2.6.1. Qual(is) módulo de oficina existe(m) no estabelecimento? | Blocos e tijolos | O módulo está disponível no estabelecimento?</t>
  </si>
  <si>
    <t>2.6.1. Qual(is) módulo de oficina existe(m) no estabelecimento? | Blocos e tijolos | Capacidade para quantas pessoas?</t>
  </si>
  <si>
    <t>2.6.1. Qual(is) módulo de oficina existe(m) no estabelecimento? | Padaria e panificação | O módulo está disponível no estabelecimento?</t>
  </si>
  <si>
    <t>2.6.1. Qual(is) módulo de oficina existe(m) no estabelecimento? | Padaria e panificação | Capacidade para quantas pessoas?</t>
  </si>
  <si>
    <t>2.6.1. Qual(is) módulo de oficina existe(m) no estabelecimento? | Corte e costura industrial | O módulo está disponível no estabelecimento?</t>
  </si>
  <si>
    <t>2.6.1. Qual(is) módulo de oficina existe(m) no estabelecimento? | Corte e costura industrial | Capacidade para quantas pessoas?</t>
  </si>
  <si>
    <t>2.6.1. Qual(is) módulo de oficina existe(m) no estabelecimento? | Artesanato | O módulo está disponível no estabelecimento?</t>
  </si>
  <si>
    <t>2.6.1. Qual(is) módulo de oficina existe(m) no estabelecimento? | Artesanato | Capacidade para quantas pessoas?</t>
  </si>
  <si>
    <t>2.6.1. Qual(is) módulo de oficina existe(m) no estabelecimento? | Marcenaria | O módulo está disponível no estabelecimento?</t>
  </si>
  <si>
    <t>2.6.1. Qual(is) módulo de oficina existe(m) no estabelecimento? | Marcenaria | Capacidade para quantas pessoas?</t>
  </si>
  <si>
    <t>2.6.1. Qual(is) módulo de oficina existe(m) no estabelecimento? | Serralheria | O módulo está disponível no estabelecimento?</t>
  </si>
  <si>
    <t>2.6.1. Qual(is) módulo de oficina existe(m) no estabelecimento? | Serralheria | Capacidade para quantas pessoas?</t>
  </si>
  <si>
    <t>2.6.1. Qual(is) módulo de oficina existe(m) no estabelecimento? | Outro(s). Qual(is)? (Especifique abaixo) | O módulo está disponível no estabelecimento?</t>
  </si>
  <si>
    <t>2.6.1. Qual(is) módulo de oficina existe(m) no estabelecimento? | Outro(s). Qual(is)? (Especifique abaixo) | Capacidade para quantas pessoas?</t>
  </si>
  <si>
    <t>2.6.a. Módulo de oficinas (Outros): | Outro 1 | Nome da oficina</t>
  </si>
  <si>
    <t>2.6.a. Módulo de oficinas (Outros): | Outro 1 | Capacidade para quantas pessoas?</t>
  </si>
  <si>
    <t>2.6.a. Módulo de oficinas (Outros): | Outro 2 | Nome da oficina</t>
  </si>
  <si>
    <t>2.6.a. Módulo de oficinas (Outros): | Outro 2 | Capacidade para quantas pessoas?</t>
  </si>
  <si>
    <t>2.6.a. Módulo de oficinas (Outros): | Outro 3 | Nome da oficina</t>
  </si>
  <si>
    <t>2.6.a. Módulo de oficinas (Outros): | Outro 3 | Capacidade para quantas pessoas?</t>
  </si>
  <si>
    <t>2.6.a. Módulo de oficinas (Outros): | Outro 4 | Nome da oficina</t>
  </si>
  <si>
    <t>2.6.a. Módulo de oficinas (Outros): | Outro 4 | Capacidade para quantas pessoas?</t>
  </si>
  <si>
    <t>2.6.a. Módulo de oficinas (Outros): | Outro 5 | Nome da oficina</t>
  </si>
  <si>
    <t>2.6.a. Módulo de oficinas (Outros): | Outro 5 | Capacidade para quantas pessoas?</t>
  </si>
  <si>
    <t>2.6.a. Módulo de oficinas (Outros): | Outro 6 | Nome da oficina</t>
  </si>
  <si>
    <t>2.6.a. Módulo de oficinas (Outros): | Outro 6 | Capacidade para quantas pessoas?</t>
  </si>
  <si>
    <t>2.6.a. Módulo de oficinas (Outros): | Outro 7 | Nome da oficina</t>
  </si>
  <si>
    <t>2.6.a. Módulo de oficinas (Outros): | Outro 7 | Capacidade para quantas pessoas?</t>
  </si>
  <si>
    <t>2.6.a. Módulo de oficinas (Outros): | Outro 8 | Nome da oficina</t>
  </si>
  <si>
    <t>2.6.a. Módulo de oficinas (Outros): | Outro 8 | Capacidade para quantas pessoas?</t>
  </si>
  <si>
    <t>2.6.a. Módulo de oficinas (Outros): | Outro 9 | Nome da oficina</t>
  </si>
  <si>
    <t>2.6.a. Módulo de oficinas (Outros): | Outro 9 | Capacidade para quantas pessoas?</t>
  </si>
  <si>
    <t>2.6.a. Módulo de oficinas (Outros): | Outro 10 | Nome da oficina</t>
  </si>
  <si>
    <t>2.6.a. Módulo de oficinas (Outros): | Outro 10 | Capacidade para quantas pessoas?</t>
  </si>
  <si>
    <t>2.7. Há local específico para visitação?</t>
  </si>
  <si>
    <t>2.8. Há local específico para visita íntima?</t>
  </si>
  <si>
    <t>2.9. Há sala de atendimento para serviço social?</t>
  </si>
  <si>
    <t>2.10. Há sala de atendimento para psicologia?</t>
  </si>
  <si>
    <t>2.11. Há local destinado ao atendimento jurídico gratuito no estabelecimento?</t>
  </si>
  <si>
    <t>2.12. Possui sala de videoconferência?</t>
  </si>
  <si>
    <t>2.13. Há "cela(s)-seguro"?</t>
  </si>
  <si>
    <t>2.14. Há ala ou cela destinadas exclusivamente às pessoas privadas de liberdade que se declarem lésbicas, gays, bissexuais, travestis e transexuais (LGBT)?</t>
  </si>
  <si>
    <t>2.14. Há ala ou cela destinadas exclusivamente às pessoas privadas de liberdade que se declarem lésbicas, gays, bissexuais, travestis e transexuais (LGBT)? [other]</t>
  </si>
  <si>
    <t>2.15. Há ala ou cela destinada exclusivamente para idosos?</t>
  </si>
  <si>
    <t>2.15. Há ala ou cela destinada exclusivamente para idosos? [other]</t>
  </si>
  <si>
    <t>2.16. Há ala ou cela destinada exclusivamente para indígenas?</t>
  </si>
  <si>
    <t>2.16. Há ala ou cela destinada exclusivamente para indígenas? [other]</t>
  </si>
  <si>
    <t>2.17. Há ala ou cela destinada exclusivamente para pessoas estrangeiras?</t>
  </si>
  <si>
    <t>2.17. Há ala ou cela destinada exclusivamente para pessoas estrangeiras? [other]</t>
  </si>
  <si>
    <t>2.18. Há acessibilidade para pessoas com deficiência?</t>
  </si>
  <si>
    <t>2.18. Há acessibilidade para pessoas com deficiência? [other]</t>
  </si>
  <si>
    <t>2.19. Há terreno/ espaço disponível para construção de novos módulos?</t>
  </si>
  <si>
    <t>2.20. De quais equipamentos para revista o estabelecimento dispõe? | Raio X | O equipamento está disponível no estabelecimento?</t>
  </si>
  <si>
    <t>2.20. De quais equipamentos para revista o estabelecimento dispõe? | Raio X | Quantidade em utilização</t>
  </si>
  <si>
    <t>2.20. De quais equipamentos para revista o estabelecimento dispõe? | Raio X | Quantidade danificada ou em manutenção</t>
  </si>
  <si>
    <t>2.20. De quais equipamentos para revista o estabelecimento dispõe? | Portal detector de metal | O equipamento está disponível no estabelecimento?</t>
  </si>
  <si>
    <t>2.20. De quais equipamentos para revista o estabelecimento dispõe? | Portal detector de metal | Quantidade em utilização</t>
  </si>
  <si>
    <t>2.20. De quais equipamentos para revista o estabelecimento dispõe? | Portal detector de metal | Quantidade danificada ou em manutenção</t>
  </si>
  <si>
    <t>2.20. De quais equipamentos para revista o estabelecimento dispõe? | Scanner corporal (body scanner) | O equipamento está disponível no estabelecimento?</t>
  </si>
  <si>
    <t>2.20. De quais equipamentos para revista o estabelecimento dispõe? | Scanner corporal (body scanner) | Quantidade em utilização</t>
  </si>
  <si>
    <t>2.20. De quais equipamentos para revista o estabelecimento dispõe? | Scanner corporal (body scanner) | Quantidade danificada ou em manutenção</t>
  </si>
  <si>
    <t>2.20. De quais equipamentos para revista o estabelecimento dispõe? | Espectômetro | O equipamento está disponível no estabelecimento?</t>
  </si>
  <si>
    <t>2.20. De quais equipamentos para revista o estabelecimento dispõe? | Espectômetro | Quantidade em utilização</t>
  </si>
  <si>
    <t>2.20. De quais equipamentos para revista o estabelecimento dispõe? | Espectômetro | Quantidade danificada ou em manutenção</t>
  </si>
  <si>
    <t>2.20. De quais equipamentos para revista o estabelecimento dispõe? | Raquete | O equipamento está disponível no estabelecimento?</t>
  </si>
  <si>
    <t>2.20. De quais equipamentos para revista o estabelecimento dispõe? | Raquete | Quantidade em utilização</t>
  </si>
  <si>
    <t>2.20. De quais equipamentos para revista o estabelecimento dispõe? | Raquete | Quantidade danificada ou em manutenção</t>
  </si>
  <si>
    <t>2.20. De quais equipamentos para revista o estabelecimento dispõe? | Banqueta/ banco detector de metal | O equipamento está disponível no estabelecimento?</t>
  </si>
  <si>
    <t>2.20. De quais equipamentos para revista o estabelecimento dispõe? | Banqueta/ banco detector de metal | Quantidade em utilização</t>
  </si>
  <si>
    <t>2.20. De quais equipamentos para revista o estabelecimento dispõe? | Banqueta/ banco detector de metal | Quantidade danificada ou em manutenção</t>
  </si>
  <si>
    <t>2.20. De quais equipamentos para revista o estabelecimento dispõe? | Outro(s). Qual(is)? (Especifique abaixo) | O equipamento está disponível no estabelecimento?</t>
  </si>
  <si>
    <t>2.20. De quais equipamentos para revista o estabelecimento dispõe? | Outro(s). Qual(is)? (Especifique abaixo) | Quantidade em utilização</t>
  </si>
  <si>
    <t>2.20. De quais equipamentos para revista o estabelecimento dispõe? | Outro(s). Qual(is)? (Especifique abaixo) | Quantidade danificada ou em manutenção</t>
  </si>
  <si>
    <t>2.20.a. Equipamentos para revista (Outros): | Outro 1 | Nome do equipamento</t>
  </si>
  <si>
    <t>2.20.a. Equipamentos para revista (Outros): | Outro 1 | Quantidade em utilização</t>
  </si>
  <si>
    <t>2.20.a. Equipamentos para revista (Outros): | Outro 1 | Quantidade danificada ou em manutenção</t>
  </si>
  <si>
    <t>2.20.a. Equipamentos para revista (Outros): | Outro 2 | Nome do equipamento</t>
  </si>
  <si>
    <t>2.20.a. Equipamentos para revista (Outros): | Outro 2 | Quantidade em utilização</t>
  </si>
  <si>
    <t>2.20.a. Equipamentos para revista (Outros): | Outro 2 | Quantidade danificada ou em manutenção</t>
  </si>
  <si>
    <t>2.20.a. Equipamentos para revista (Outros): | Outro 3 | Nome do equipamento</t>
  </si>
  <si>
    <t>2.20.a. Equipamentos para revista (Outros): | Outro 3 | Quantidade em utilização</t>
  </si>
  <si>
    <t>2.20.a. Equipamentos para revista (Outros): | Outro 3 | Quantidade danificada ou em manutenção</t>
  </si>
  <si>
    <t>2.20.a. Equipamentos para revista (Outros): | Outro 4 | Nome do equipamento</t>
  </si>
  <si>
    <t>2.20.a. Equipamentos para revista (Outros): | Outro 4 | Quantidade em utilização</t>
  </si>
  <si>
    <t>2.20.a. Equipamentos para revista (Outros): | Outro 4 | Quantidade danificada ou em manutenção</t>
  </si>
  <si>
    <t>2.20.a. Equipamentos para revista (Outros): | Outro 5 | Nome do equipamento</t>
  </si>
  <si>
    <t>2.20.a. Equipamentos para revista (Outros): | Outro 5 | Quantidade em utilização</t>
  </si>
  <si>
    <t>2.20.a. Equipamentos para revista (Outros): | Outro 5 | Quantidade danificada ou em manutenção</t>
  </si>
  <si>
    <t>2.20.a. Equipamentos para revista (Outros): | Outro 6 | Nome do equipamento</t>
  </si>
  <si>
    <t>2.20.a. Equipamentos para revista (Outros): | Outro 6 | Quantidade em utilização</t>
  </si>
  <si>
    <t>2.20.a. Equipamentos para revista (Outros): | Outro 6 | Quantidade danificada ou em manutenção</t>
  </si>
  <si>
    <t>2.20.a. Equipamentos para revista (Outros): | Outro 7 | Nome do equipamento</t>
  </si>
  <si>
    <t>2.20.a. Equipamentos para revista (Outros): | Outro 7 | Quantidade em utilização</t>
  </si>
  <si>
    <t>2.20.a. Equipamentos para revista (Outros): | Outro 7 | Quantidade danificada ou em manutenção</t>
  </si>
  <si>
    <t>2.20.a. Equipamentos para revista (Outros): | Outro 8 | Nome do equipamento</t>
  </si>
  <si>
    <t>2.20.a. Equipamentos para revista (Outros): | Outro 8 | Quantidade em utilização</t>
  </si>
  <si>
    <t>2.20.a. Equipamentos para revista (Outros): | Outro 8 | Quantidade danificada ou em manutenção</t>
  </si>
  <si>
    <t>2.20.a. Equipamentos para revista (Outros): | Outro 9 | Nome do equipamento</t>
  </si>
  <si>
    <t>2.20.a. Equipamentos para revista (Outros): | Outro 9 | Quantidade em utilização</t>
  </si>
  <si>
    <t>2.20.a. Equipamentos para revista (Outros): | Outro 9 | Quantidade danificada ou em manutenção</t>
  </si>
  <si>
    <t>2.20.a. Equipamentos para revista (Outros): | Outro 10 | Nome do equipamento</t>
  </si>
  <si>
    <t>2.20.a. Equipamentos para revista (Outros): | Outro 10 | Quantidade em utilização</t>
  </si>
  <si>
    <t>2.20.a. Equipamentos para revista (Outros): | Outro 10 | Quantidade danificada ou em manutenção</t>
  </si>
  <si>
    <t>2.21. Possui equipamentos próprios voltados ao bloqueios de sinal de telefonia celular?</t>
  </si>
  <si>
    <t>3.1. Quantidade de Servidores que atuam no Sistema Prisional | Cargos administrativos (atribuição de cunho estritamente administrativo) | Efetivo Masculino</t>
  </si>
  <si>
    <t>3.1. Quantidade de Servidores que atuam no Sistema Prisional | Cargos administrativos (atribuição de cunho estritamente administrativo) | Efetivo Feminino</t>
  </si>
  <si>
    <t>3.1. Quantidade de Servidores que atuam no Sistema Prisional | Cargos administrativos (atribuição de cunho estritamente administrativo) | Comissionado Masculino</t>
  </si>
  <si>
    <t>3.1. Quantidade de Servidores que atuam no Sistema Prisional | Cargos administrativos (atribuição de cunho estritamente administrativo) | Comissionado Feminino</t>
  </si>
  <si>
    <t>3.1. Quantidade de Servidores que atuam no Sistema Prisional | Cargos administrativos (atribuição de cunho estritamente administrativo) | Terceirizado Masculino</t>
  </si>
  <si>
    <t>3.1. Quantidade de Servidores que atuam no Sistema Prisional | Cargos administrativos (atribuição de cunho estritamente administrativo) | Terceirizado Feminino</t>
  </si>
  <si>
    <t>3.1. Quantidade de Servidores que atuam no Sistema Prisional | Cargos administrativos (atribuição de cunho estritamente administrativo) | Temporário Masculino</t>
  </si>
  <si>
    <t>3.1. Quantidade de Servidores que atuam no Sistema Prisional | Cargos administrativos (atribuição de cunho estritamente administrativo) | Temporário Feminino</t>
  </si>
  <si>
    <t>3.1. Quantidade de Servidores que atuam no Sistema Prisional | Cargos administrativos (atribuição de cunho estritamente administrativo) | Órgão de lotação originária  (para efetivos e comissionados)</t>
  </si>
  <si>
    <t>3.1. Quantidade de Servidores que atuam no Sistema Prisional | Servidor voltado à atividade de custódia (Ex: agente penitenciário, agente de cadeia pública) | Efetivo Masculino</t>
  </si>
  <si>
    <t>3.1. Quantidade de Servidores que atuam no Sistema Prisional | Servidor voltado à atividade de custódia (Ex: agente penitenciário, agente de cadeia pública) | Efetivo Feminino</t>
  </si>
  <si>
    <t>3.1. Quantidade de Servidores que atuam no Sistema Prisional | Servidor voltado à atividade de custódia (Ex: agente penitenciário, agente de cadeia pública) | Comissionado Masculino</t>
  </si>
  <si>
    <t>3.1. Quantidade de Servidores que atuam no Sistema Prisional | Servidor voltado à atividade de custódia (Ex: agente penitenciário, agente de cadeia pública) | Comissionado Feminino</t>
  </si>
  <si>
    <t>3.1. Quantidade de Servidores que atuam no Sistema Prisional | Servidor voltado à atividade de custódia (Ex: agente penitenciário, agente de cadeia pública) | Terceirizado Masculino</t>
  </si>
  <si>
    <t>3.1. Quantidade de Servidores que atuam no Sistema Prisional | Servidor voltado à atividade de custódia (Ex: agente penitenciário, agente de cadeia pública) | Terceirizado Feminino</t>
  </si>
  <si>
    <t>3.1. Quantidade de Servidores que atuam no Sistema Prisional | Servidor voltado à atividade de custódia (Ex: agente penitenciário, agente de cadeia pública) | Temporário Masculino</t>
  </si>
  <si>
    <t>3.1. Quantidade de Servidores que atuam no Sistema Prisional | Servidor voltado à atividade de custódia (Ex: agente penitenciário, agente de cadeia pública) | Temporário Feminino</t>
  </si>
  <si>
    <t>3.1. Quantidade de Servidores que atuam no Sistema Prisional | Servidor voltado à atividade de custódia (Ex: agente penitenciário, agente de cadeia pública) | Órgão de lotação originária  (para efetivos e comissionados)</t>
  </si>
  <si>
    <t>3.1. Quantidade de Servidores que atuam no Sistema Prisional | Enfermeiros | Efetivo Masculino</t>
  </si>
  <si>
    <t>3.1. Quantidade de Servidores que atuam no Sistema Prisional | Enfermeiros | Efetivo Feminino</t>
  </si>
  <si>
    <t>3.1. Quantidade de Servidores que atuam no Sistema Prisional | Enfermeiros | Comissionado Masculino</t>
  </si>
  <si>
    <t>3.1. Quantidade de Servidores que atuam no Sistema Prisional | Enfermeiros | Comissionado Feminino</t>
  </si>
  <si>
    <t>3.1. Quantidade de Servidores que atuam no Sistema Prisional | Enfermeiros | Terceirizado Masculino</t>
  </si>
  <si>
    <t>3.1. Quantidade de Servidores que atuam no Sistema Prisional | Enfermeiros | Terceirizado Feminino</t>
  </si>
  <si>
    <t>3.1. Quantidade de Servidores que atuam no Sistema Prisional | Enfermeiros | Temporário Masculino</t>
  </si>
  <si>
    <t>3.1. Quantidade de Servidores que atuam no Sistema Prisional | Enfermeiros | Temporário Feminino</t>
  </si>
  <si>
    <t>3.1. Quantidade de Servidores que atuam no Sistema Prisional | Enfermeiros | Órgão de lotação originária  (para efetivos e comissionados)</t>
  </si>
  <si>
    <t>3.1. Quantidade de Servidores que atuam no Sistema Prisional | Auxiliar e técnico de enfermagem | Efetivo Masculino</t>
  </si>
  <si>
    <t>3.1. Quantidade de Servidores que atuam no Sistema Prisional | Auxiliar e técnico de enfermagem | Efetivo Feminino</t>
  </si>
  <si>
    <t>3.1. Quantidade de Servidores que atuam no Sistema Prisional | Auxiliar e técnico de enfermagem | Comissionado Masculino</t>
  </si>
  <si>
    <t>3.1. Quantidade de Servidores que atuam no Sistema Prisional | Auxiliar e técnico de enfermagem | Comissionado Feminino</t>
  </si>
  <si>
    <t>3.1. Quantidade de Servidores que atuam no Sistema Prisional | Auxiliar e técnico de enfermagem | Terceirizado Masculino</t>
  </si>
  <si>
    <t>3.1. Quantidade de Servidores que atuam no Sistema Prisional | Auxiliar e técnico de enfermagem | Terceirizado Feminino</t>
  </si>
  <si>
    <t>3.1. Quantidade de Servidores que atuam no Sistema Prisional | Auxiliar e técnico de enfermagem | Temporário Masculino</t>
  </si>
  <si>
    <t>3.1. Quantidade de Servidores que atuam no Sistema Prisional | Auxiliar e técnico de enfermagem | Temporário Feminino</t>
  </si>
  <si>
    <t>3.1. Quantidade de Servidores que atuam no Sistema Prisional | Auxiliar e técnico de enfermagem | Órgão de lotação originária  (para efetivos e comissionados)</t>
  </si>
  <si>
    <t>3.1. Quantidade de Servidores que atuam no Sistema Prisional | Psicólogos | Efetivo Masculino</t>
  </si>
  <si>
    <t>3.1. Quantidade de Servidores que atuam no Sistema Prisional | Psicólogos | Efetivo Feminino</t>
  </si>
  <si>
    <t>3.1. Quantidade de Servidores que atuam no Sistema Prisional | Psicólogos | Comissionado Masculino</t>
  </si>
  <si>
    <t>3.1. Quantidade de Servidores que atuam no Sistema Prisional | Psicólogos | Comissionado Feminino</t>
  </si>
  <si>
    <t>3.1. Quantidade de Servidores que atuam no Sistema Prisional | Psicólogos | Terceirizado Masculino</t>
  </si>
  <si>
    <t>3.1. Quantidade de Servidores que atuam no Sistema Prisional | Psicólogos | Terceirizado Feminino</t>
  </si>
  <si>
    <t>3.1. Quantidade de Servidores que atuam no Sistema Prisional | Psicólogos | Temporário Masculino</t>
  </si>
  <si>
    <t>3.1. Quantidade de Servidores que atuam no Sistema Prisional | Psicólogos | Temporário Feminino</t>
  </si>
  <si>
    <t>3.1. Quantidade de Servidores que atuam no Sistema Prisional | Psicólogos | Órgão de lotação originária  (para efetivos e comissionados)</t>
  </si>
  <si>
    <t>3.1. Quantidade de Servidores que atuam no Sistema Prisional | Dentistas | Efetivo Masculino</t>
  </si>
  <si>
    <t>3.1. Quantidade de Servidores que atuam no Sistema Prisional | Dentistas | Efetivo Feminino</t>
  </si>
  <si>
    <t>3.1. Quantidade de Servidores que atuam no Sistema Prisional | Dentistas | Comissionado Masculino</t>
  </si>
  <si>
    <t>3.1. Quantidade de Servidores que atuam no Sistema Prisional | Dentistas | Comissionado Feminino</t>
  </si>
  <si>
    <t>3.1. Quantidade de Servidores que atuam no Sistema Prisional | Dentistas | Terceirizado Masculino</t>
  </si>
  <si>
    <t>3.1. Quantidade de Servidores que atuam no Sistema Prisional | Dentistas | Terceirizado Feminino</t>
  </si>
  <si>
    <t>3.1. Quantidade de Servidores que atuam no Sistema Prisional | Dentistas | Temporário Masculino</t>
  </si>
  <si>
    <t>3.1. Quantidade de Servidores que atuam no Sistema Prisional | Dentistas | Temporário Feminino</t>
  </si>
  <si>
    <t>3.1. Quantidade de Servidores que atuam no Sistema Prisional | Dentistas | Órgão de lotação originária  (para efetivos e comissionados)</t>
  </si>
  <si>
    <t>3.1. Quantidade de Servidores que atuam no Sistema Prisional | Técnico/ auxiliar odontológico | Efetivo Masculino</t>
  </si>
  <si>
    <t>3.1. Quantidade de Servidores que atuam no Sistema Prisional | Técnico/ auxiliar odontológico | Efetivo Feminino</t>
  </si>
  <si>
    <t>3.1. Quantidade de Servidores que atuam no Sistema Prisional | Técnico/ auxiliar odontológico | Comissionado Masculino</t>
  </si>
  <si>
    <t>3.1. Quantidade de Servidores que atuam no Sistema Prisional | Técnico/ auxiliar odontológico | Comissionado Feminino</t>
  </si>
  <si>
    <t>3.1. Quantidade de Servidores que atuam no Sistema Prisional | Técnico/ auxiliar odontológico | Terceirizado Masculino</t>
  </si>
  <si>
    <t>3.1. Quantidade de Servidores que atuam no Sistema Prisional | Técnico/ auxiliar odontológico | Terceirizado Feminino</t>
  </si>
  <si>
    <t>3.1. Quantidade de Servidores que atuam no Sistema Prisional | Técnico/ auxiliar odontológico | Temporário Masculino</t>
  </si>
  <si>
    <t>3.1. Quantidade de Servidores que atuam no Sistema Prisional | Técnico/ auxiliar odontológico | Temporário Feminino</t>
  </si>
  <si>
    <t>3.1. Quantidade de Servidores que atuam no Sistema Prisional | Técnico/ auxiliar odontológico | Órgão de lotação originária  (para efetivos e comissionados)</t>
  </si>
  <si>
    <t>3.1. Quantidade de Servidores que atuam no Sistema Prisional | Assistentes sociais | Efetivo Masculino</t>
  </si>
  <si>
    <t>3.1. Quantidade de Servidores que atuam no Sistema Prisional | Assistentes sociais | Efetivo Feminino</t>
  </si>
  <si>
    <t>3.1. Quantidade de Servidores que atuam no Sistema Prisional | Assistentes sociais | Comissionado Masculino</t>
  </si>
  <si>
    <t>3.1. Quantidade de Servidores que atuam no Sistema Prisional | Assistentes sociais | Comissionado Feminino</t>
  </si>
  <si>
    <t>3.1. Quantidade de Servidores que atuam no Sistema Prisional | Assistentes sociais | Terceirizado Masculino</t>
  </si>
  <si>
    <t>3.1. Quantidade de Servidores que atuam no Sistema Prisional | Assistentes sociais | Terceirizado Feminino</t>
  </si>
  <si>
    <t>3.1. Quantidade de Servidores que atuam no Sistema Prisional | Assistentes sociais | Temporário Masculino</t>
  </si>
  <si>
    <t>3.1. Quantidade de Servidores que atuam no Sistema Prisional | Assistentes sociais | Temporário Feminino</t>
  </si>
  <si>
    <t>3.1. Quantidade de Servidores que atuam no Sistema Prisional | Assistentes sociais | Órgão de lotação originária  (para efetivos e comissionados)</t>
  </si>
  <si>
    <t>3.1. Quantidade de Servidores que atuam no Sistema Prisional | Advogados | Efetivo Masculino</t>
  </si>
  <si>
    <t>3.1. Quantidade de Servidores que atuam no Sistema Prisional | Advogados | Efetivo Feminino</t>
  </si>
  <si>
    <t>3.1. Quantidade de Servidores que atuam no Sistema Prisional | Advogados | Comissionado Masculino</t>
  </si>
  <si>
    <t>3.1. Quantidade de Servidores que atuam no Sistema Prisional | Advogados | Comissionado Feminino</t>
  </si>
  <si>
    <t>3.1. Quantidade de Servidores que atuam no Sistema Prisional | Advogados | Terceirizado Masculino</t>
  </si>
  <si>
    <t>3.1. Quantidade de Servidores que atuam no Sistema Prisional | Advogados | Terceirizado Feminino</t>
  </si>
  <si>
    <t>3.1. Quantidade de Servidores que atuam no Sistema Prisional | Advogados | Temporário Masculino</t>
  </si>
  <si>
    <t>3.1. Quantidade de Servidores que atuam no Sistema Prisional | Advogados | Temporário Feminino</t>
  </si>
  <si>
    <t>3.1. Quantidade de Servidores que atuam no Sistema Prisional | Advogados | Órgão de lotação originária  (para efetivos e comissionados)</t>
  </si>
  <si>
    <t>3.1. Quantidade de Servidores que atuam no Sistema Prisional | Médicos - clínicos gerais | Efetivo Masculino</t>
  </si>
  <si>
    <t>3.1. Quantidade de Servidores que atuam no Sistema Prisional | Médicos - clínicos gerais | Efetivo Feminino</t>
  </si>
  <si>
    <t>3.1. Quantidade de Servidores que atuam no Sistema Prisional | Médicos - clínicos gerais | Comissionado Masculino</t>
  </si>
  <si>
    <t>3.1. Quantidade de Servidores que atuam no Sistema Prisional | Médicos - clínicos gerais | Comissionado Feminino</t>
  </si>
  <si>
    <t>3.1. Quantidade de Servidores que atuam no Sistema Prisional | Médicos - clínicos gerais | Terceirizado Masculino</t>
  </si>
  <si>
    <t>3.1. Quantidade de Servidores que atuam no Sistema Prisional | Médicos - clínicos gerais | Terceirizado Feminino</t>
  </si>
  <si>
    <t>3.1. Quantidade de Servidores que atuam no Sistema Prisional | Médicos - clínicos gerais | Temporário Masculino</t>
  </si>
  <si>
    <t>3.1. Quantidade de Servidores que atuam no Sistema Prisional | Médicos - clínicos gerais | Temporário Feminino</t>
  </si>
  <si>
    <t>3.1. Quantidade de Servidores que atuam no Sistema Prisional | Médicos - clínicos gerais | Órgão de lotação originária  (para efetivos e comissionados)</t>
  </si>
  <si>
    <t>3.1. Quantidade de Servidores que atuam no Sistema Prisional | Médicos - ginecologistas | Efetivo Masculino</t>
  </si>
  <si>
    <t>3.1. Quantidade de Servidores que atuam no Sistema Prisional | Médicos - ginecologistas | Efetivo Feminino</t>
  </si>
  <si>
    <t>3.1. Quantidade de Servidores que atuam no Sistema Prisional | Médicos - ginecologistas | Comissionado Masculino</t>
  </si>
  <si>
    <t>3.1. Quantidade de Servidores que atuam no Sistema Prisional | Médicos - ginecologistas | Comissionado Feminino</t>
  </si>
  <si>
    <t>3.1. Quantidade de Servidores que atuam no Sistema Prisional | Médicos - ginecologistas | Terceirizado Masculino</t>
  </si>
  <si>
    <t>3.1. Quantidade de Servidores que atuam no Sistema Prisional | Médicos - ginecologistas | Terceirizado Feminino</t>
  </si>
  <si>
    <t>3.1. Quantidade de Servidores que atuam no Sistema Prisional | Médicos - ginecologistas | Temporário Masculino</t>
  </si>
  <si>
    <t>3.1. Quantidade de Servidores que atuam no Sistema Prisional | Médicos - ginecologistas | Temporário Feminino</t>
  </si>
  <si>
    <t>3.1. Quantidade de Servidores que atuam no Sistema Prisional | Médicos - ginecologistas | Órgão de lotação originária  (para efetivos e comissionados)</t>
  </si>
  <si>
    <t>3.1. Quantidade de Servidores que atuam no Sistema Prisional | Médicos - psiquiatras | Efetivo Masculino</t>
  </si>
  <si>
    <t>3.1. Quantidade de Servidores que atuam no Sistema Prisional | Médicos - psiquiatras | Efetivo Feminino</t>
  </si>
  <si>
    <t>3.1. Quantidade de Servidores que atuam no Sistema Prisional | Médicos - psiquiatras | Comissionado Masculino</t>
  </si>
  <si>
    <t>3.1. Quantidade de Servidores que atuam no Sistema Prisional | Médicos - psiquiatras | Comissionado Feminino</t>
  </si>
  <si>
    <t>3.1. Quantidade de Servidores que atuam no Sistema Prisional | Médicos - psiquiatras | Terceirizado Masculino</t>
  </si>
  <si>
    <t>3.1. Quantidade de Servidores que atuam no Sistema Prisional | Médicos - psiquiatras | Terceirizado Feminino</t>
  </si>
  <si>
    <t>3.1. Quantidade de Servidores que atuam no Sistema Prisional | Médicos - psiquiatras | Temporário Masculino</t>
  </si>
  <si>
    <t>3.1. Quantidade de Servidores que atuam no Sistema Prisional | Médicos - psiquiatras | Temporário Feminino</t>
  </si>
  <si>
    <t>3.1. Quantidade de Servidores que atuam no Sistema Prisional | Médicos - psiquiatras | Órgão de lotação originária  (para efetivos e comissionados)</t>
  </si>
  <si>
    <t>3.1. Quantidade de Servidores que atuam no Sistema Prisional | Médicos - outras especialidades | Efetivo Masculino</t>
  </si>
  <si>
    <t>3.1. Quantidade de Servidores que atuam no Sistema Prisional | Médicos - outras especialidades | Efetivo Feminino</t>
  </si>
  <si>
    <t>3.1. Quantidade de Servidores que atuam no Sistema Prisional | Médicos - outras especialidades | Comissionado Masculino</t>
  </si>
  <si>
    <t>3.1. Quantidade de Servidores que atuam no Sistema Prisional | Médicos - outras especialidades | Comissionado Feminino</t>
  </si>
  <si>
    <t>3.1. Quantidade de Servidores que atuam no Sistema Prisional | Médicos - outras especialidades | Terceirizado Masculino</t>
  </si>
  <si>
    <t>3.1. Quantidade de Servidores que atuam no Sistema Prisional | Médicos - outras especialidades | Terceirizado Feminino</t>
  </si>
  <si>
    <t>3.1. Quantidade de Servidores que atuam no Sistema Prisional | Médicos - outras especialidades | Temporário Masculino</t>
  </si>
  <si>
    <t>3.1. Quantidade de Servidores que atuam no Sistema Prisional | Médicos - outras especialidades | Temporário Feminino</t>
  </si>
  <si>
    <t>3.1. Quantidade de Servidores que atuam no Sistema Prisional | Médicos - outras especialidades | Órgão de lotação originária  (para efetivos e comissionados)</t>
  </si>
  <si>
    <t>3.1. Quantidade de Servidores que atuam no Sistema Prisional | Pedagogos | Efetivo Masculino</t>
  </si>
  <si>
    <t>3.1. Quantidade de Servidores que atuam no Sistema Prisional | Pedagogos | Efetivo Feminino</t>
  </si>
  <si>
    <t>3.1. Quantidade de Servidores que atuam no Sistema Prisional | Pedagogos | Comissionado Masculino</t>
  </si>
  <si>
    <t>3.1. Quantidade de Servidores que atuam no Sistema Prisional | Pedagogos | Comissionado Feminino</t>
  </si>
  <si>
    <t>3.1. Quantidade de Servidores que atuam no Sistema Prisional | Pedagogos | Terceirizado Masculino</t>
  </si>
  <si>
    <t>3.1. Quantidade de Servidores que atuam no Sistema Prisional | Pedagogos | Terceirizado Feminino</t>
  </si>
  <si>
    <t>3.1. Quantidade de Servidores que atuam no Sistema Prisional | Pedagogos | Temporário Masculino</t>
  </si>
  <si>
    <t>3.1. Quantidade de Servidores que atuam no Sistema Prisional | Pedagogos | Temporário Feminino</t>
  </si>
  <si>
    <t>3.1. Quantidade de Servidores que atuam no Sistema Prisional | Pedagogos | Órgão de lotação originária  (para efetivos e comissionados)</t>
  </si>
  <si>
    <t>3.1. Quantidade de Servidores que atuam no Sistema Prisional | Professores | Efetivo Masculino</t>
  </si>
  <si>
    <t>3.1. Quantidade de Servidores que atuam no Sistema Prisional | Professores | Efetivo Feminino</t>
  </si>
  <si>
    <t>3.1. Quantidade de Servidores que atuam no Sistema Prisional | Professores | Comissionado Masculino</t>
  </si>
  <si>
    <t>3.1. Quantidade de Servidores que atuam no Sistema Prisional | Professores | Comissionado Feminino</t>
  </si>
  <si>
    <t>3.1. Quantidade de Servidores que atuam no Sistema Prisional | Professores | Terceirizado Masculino</t>
  </si>
  <si>
    <t>3.1. Quantidade de Servidores que atuam no Sistema Prisional | Professores | Terceirizado Feminino</t>
  </si>
  <si>
    <t>3.1. Quantidade de Servidores que atuam no Sistema Prisional | Professores | Temporário Masculino</t>
  </si>
  <si>
    <t>3.1. Quantidade de Servidores que atuam no Sistema Prisional | Professores | Temporário Feminino</t>
  </si>
  <si>
    <t>3.1. Quantidade de Servidores que atuam no Sistema Prisional | Professores | Órgão de lotação originária  (para efetivos e comissionados)</t>
  </si>
  <si>
    <t>3.1. Quantidade de Servidores que atuam no Sistema Prisional | Terapeuta/ terapeuta ocupacional | Efetivo Masculino</t>
  </si>
  <si>
    <t>3.1. Quantidade de Servidores que atuam no Sistema Prisional | Terapeuta/ terapeuta ocupacional | Efetivo Feminino</t>
  </si>
  <si>
    <t>3.1. Quantidade de Servidores que atuam no Sistema Prisional | Terapeuta/ terapeuta ocupacional | Comissionado Masculino</t>
  </si>
  <si>
    <t>3.1. Quantidade de Servidores que atuam no Sistema Prisional | Terapeuta/ terapeuta ocupacional | Comissionado Feminino</t>
  </si>
  <si>
    <t>3.1. Quantidade de Servidores que atuam no Sistema Prisional | Terapeuta/ terapeuta ocupacional | Terceirizado Masculino</t>
  </si>
  <si>
    <t>3.1. Quantidade de Servidores que atuam no Sistema Prisional | Terapeuta/ terapeuta ocupacional | Terceirizado Feminino</t>
  </si>
  <si>
    <t>3.1. Quantidade de Servidores que atuam no Sistema Prisional | Terapeuta/ terapeuta ocupacional | Temporário Masculino</t>
  </si>
  <si>
    <t>3.1. Quantidade de Servidores que atuam no Sistema Prisional | Terapeuta/ terapeuta ocupacional | Temporário Feminino</t>
  </si>
  <si>
    <t>3.1. Quantidade de Servidores que atuam no Sistema Prisional | Terapeuta/ terapeuta ocupacional | Órgão de lotação originária  (para efetivos e comissionados)</t>
  </si>
  <si>
    <t>3.1. Quantidade de Servidores que atuam no Sistema Prisional | Policial Civil em atividade exclusiva no estabelecimento prisional | Efetivo Masculino</t>
  </si>
  <si>
    <t>3.1. Quantidade de Servidores que atuam no Sistema Prisional | Policial Civil em atividade exclusiva no estabelecimento prisional | Efetivo Feminino</t>
  </si>
  <si>
    <t>3.1. Quantidade de Servidores que atuam no Sistema Prisional | Policial Civil em atividade exclusiva no estabelecimento prisional | Comissionado Masculino</t>
  </si>
  <si>
    <t>3.1. Quantidade de Servidores que atuam no Sistema Prisional | Policial Civil em atividade exclusiva no estabelecimento prisional | Comissionado Feminino</t>
  </si>
  <si>
    <t>3.1. Quantidade de Servidores que atuam no Sistema Prisional | Policial Civil em atividade exclusiva no estabelecimento prisional | Terceirizado Masculino</t>
  </si>
  <si>
    <t>3.1. Quantidade de Servidores que atuam no Sistema Prisional | Policial Civil em atividade exclusiva no estabelecimento prisional | Terceirizado Feminino</t>
  </si>
  <si>
    <t>3.1. Quantidade de Servidores que atuam no Sistema Prisional | Policial Civil em atividade exclusiva no estabelecimento prisional | Temporário Masculino</t>
  </si>
  <si>
    <t>3.1. Quantidade de Servidores que atuam no Sistema Prisional | Policial Civil em atividade exclusiva no estabelecimento prisional | Temporário Feminino</t>
  </si>
  <si>
    <t>3.1. Quantidade de Servidores que atuam no Sistema Prisional | Policial Civil em atividade exclusiva no estabelecimento prisional | Órgão de lotação originária  (para efetivos e comissionados)</t>
  </si>
  <si>
    <t>3.1. Quantidade de Servidores que atuam no Sistema Prisional | Policial Militar em atividade exclusiva no estabelecimento prisional | Efetivo Masculino</t>
  </si>
  <si>
    <t>3.1. Quantidade de Servidores que atuam no Sistema Prisional | Policial Militar em atividade exclusiva no estabelecimento prisional | Efetivo Feminino</t>
  </si>
  <si>
    <t>3.1. Quantidade de Servidores que atuam no Sistema Prisional | Policial Militar em atividade exclusiva no estabelecimento prisional | Comissionado Masculino</t>
  </si>
  <si>
    <t>3.1. Quantidade de Servidores que atuam no Sistema Prisional | Policial Militar em atividade exclusiva no estabelecimento prisional | Comissionado Feminino</t>
  </si>
  <si>
    <t>3.1. Quantidade de Servidores que atuam no Sistema Prisional | Policial Militar em atividade exclusiva no estabelecimento prisional | Terceirizado Masculino</t>
  </si>
  <si>
    <t>3.1. Quantidade de Servidores que atuam no Sistema Prisional | Policial Militar em atividade exclusiva no estabelecimento prisional | Terceirizado Feminino</t>
  </si>
  <si>
    <t>3.1. Quantidade de Servidores que atuam no Sistema Prisional | Policial Militar em atividade exclusiva no estabelecimento prisional | Temporário Masculino</t>
  </si>
  <si>
    <t>3.1. Quantidade de Servidores que atuam no Sistema Prisional | Policial Militar em atividade exclusiva no estabelecimento prisional | Temporário Feminino</t>
  </si>
  <si>
    <t>3.1. Quantidade de Servidores que atuam no Sistema Prisional | Policial Militar em atividade exclusiva no estabelecimento prisional | Órgão de lotação originária  (para efetivos e comissionados)</t>
  </si>
  <si>
    <t>3.1. Quantidade de Servidores que atuam no Sistema Prisional | Outros. (Especificar abaixo) | Efetivo Masculino</t>
  </si>
  <si>
    <t>3.1. Quantidade de Servidores que atuam no Sistema Prisional | Outros. (Especificar abaixo) | Efetivo Feminino</t>
  </si>
  <si>
    <t>3.1. Quantidade de Servidores que atuam no Sistema Prisional | Outros. (Especificar abaixo) | Comissionado Masculino</t>
  </si>
  <si>
    <t>3.1. Quantidade de Servidores que atuam no Sistema Prisional | Outros. (Especificar abaixo) | Comissionado Feminino</t>
  </si>
  <si>
    <t>3.1. Quantidade de Servidores que atuam no Sistema Prisional | Outros. (Especificar abaixo) | Terceirizado Masculino</t>
  </si>
  <si>
    <t>3.1. Quantidade de Servidores que atuam no Sistema Prisional | Outros. (Especificar abaixo) | Terceirizado Feminino</t>
  </si>
  <si>
    <t>3.1. Quantidade de Servidores que atuam no Sistema Prisional | Outros. (Especificar abaixo) | Temporário Masculino</t>
  </si>
  <si>
    <t>3.1. Quantidade de Servidores que atuam no Sistema Prisional | Outros. (Especificar abaixo) | Temporário Feminino</t>
  </si>
  <si>
    <t>3.1. Quantidade de Servidores que atuam no Sistema Prisional | Outros. (Especificar abaixo) | Órgão de lotação originária  (para efetivos e comissionados)</t>
  </si>
  <si>
    <t>3.1.a. Cargos/Funções (Outros): | Outro 1 | Nome do cargo/função</t>
  </si>
  <si>
    <t>3.1.a. Cargos/Funções (Outros): | Outro 1 | Efetivo Masculino</t>
  </si>
  <si>
    <t>3.1.a. Cargos/Funções (Outros): | Outro 1 | Efetivo Feminino</t>
  </si>
  <si>
    <t>3.1.a. Cargos/Funções (Outros): | Outro 1 | Comissionado Masculino</t>
  </si>
  <si>
    <t>3.1.a. Cargos/Funções (Outros): | Outro 1 | Comissionado Feminino</t>
  </si>
  <si>
    <t>3.1.a. Cargos/Funções (Outros): | Outro 1 | Terceirizado Masculino</t>
  </si>
  <si>
    <t>3.1.a. Cargos/Funções (Outros): | Outro 1 | Terceirizado Feminino</t>
  </si>
  <si>
    <t>3.1.a. Cargos/Funções (Outros): | Outro 1 | Temporário Masculino</t>
  </si>
  <si>
    <t>3.1.a. Cargos/Funções (Outros): | Outro 1 | Temporário Feminino</t>
  </si>
  <si>
    <t>3.1.a. Cargos/Funções (Outros): | Outro 1 | Órgão de lotação originária</t>
  </si>
  <si>
    <t>3.1.a. Cargos/Funções (Outros): | Outro 2 | Nome do cargo/função</t>
  </si>
  <si>
    <t>3.1.a. Cargos/Funções (Outros): | Outro 2 | Efetivo Masculino</t>
  </si>
  <si>
    <t>3.1.a. Cargos/Funções (Outros): | Outro 2 | Efetivo Feminino</t>
  </si>
  <si>
    <t>3.1.a. Cargos/Funções (Outros): | Outro 2 | Comissionado Masculino</t>
  </si>
  <si>
    <t>3.1.a. Cargos/Funções (Outros): | Outro 2 | Comissionado Feminino</t>
  </si>
  <si>
    <t>3.1.a. Cargos/Funções (Outros): | Outro 2 | Terceirizado Masculino</t>
  </si>
  <si>
    <t>3.1.a. Cargos/Funções (Outros): | Outro 2 | Terceirizado Feminino</t>
  </si>
  <si>
    <t>3.1.a. Cargos/Funções (Outros): | Outro 2 | Temporário Masculino</t>
  </si>
  <si>
    <t>3.1.a. Cargos/Funções (Outros): | Outro 2 | Temporário Feminino</t>
  </si>
  <si>
    <t>3.1.a. Cargos/Funções (Outros): | Outro 2 | Órgão de lotação originária</t>
  </si>
  <si>
    <t>3.1.a. Cargos/Funções (Outros): | Outro 3 | Nome do cargo/função</t>
  </si>
  <si>
    <t>3.1.a. Cargos/Funções (Outros): | Outro 3 | Efetivo Masculino</t>
  </si>
  <si>
    <t>3.1.a. Cargos/Funções (Outros): | Outro 3 | Efetivo Feminino</t>
  </si>
  <si>
    <t>3.1.a. Cargos/Funções (Outros): | Outro 3 | Comissionado Masculino</t>
  </si>
  <si>
    <t>3.1.a. Cargos/Funções (Outros): | Outro 3 | Comissionado Feminino</t>
  </si>
  <si>
    <t>3.1.a. Cargos/Funções (Outros): | Outro 3 | Terceirizado Masculino</t>
  </si>
  <si>
    <t>3.1.a. Cargos/Funções (Outros): | Outro 3 | Terceirizado Feminino</t>
  </si>
  <si>
    <t>3.1.a. Cargos/Funções (Outros): | Outro 3 | Temporário Masculino</t>
  </si>
  <si>
    <t>3.1.a. Cargos/Funções (Outros): | Outro 3 | Temporário Feminino</t>
  </si>
  <si>
    <t>3.1.a. Cargos/Funções (Outros): | Outro 3 | Órgão de lotação originária</t>
  </si>
  <si>
    <t>3.1.a. Cargos/Funções (Outros): | Outro 4 | Nome do cargo/função</t>
  </si>
  <si>
    <t>3.1.a. Cargos/Funções (Outros): | Outro 4 | Efetivo Masculino</t>
  </si>
  <si>
    <t>3.1.a. Cargos/Funções (Outros): | Outro 4 | Efetivo Feminino</t>
  </si>
  <si>
    <t>3.1.a. Cargos/Funções (Outros): | Outro 4 | Comissionado Masculino</t>
  </si>
  <si>
    <t>3.1.a. Cargos/Funções (Outros): | Outro 4 | Comissionado Feminino</t>
  </si>
  <si>
    <t>3.1.a. Cargos/Funções (Outros): | Outro 4 | Terceirizado Masculino</t>
  </si>
  <si>
    <t>3.1.a. Cargos/Funções (Outros): | Outro 4 | Terceirizado Feminino</t>
  </si>
  <si>
    <t>3.1.a. Cargos/Funções (Outros): | Outro 4 | Temporário Masculino</t>
  </si>
  <si>
    <t>3.1.a. Cargos/Funções (Outros): | Outro 4 | Temporário Feminino</t>
  </si>
  <si>
    <t>3.1.a. Cargos/Funções (Outros): | Outro 4 | Órgão de lotação originária</t>
  </si>
  <si>
    <t>3.1.a. Cargos/Funções (Outros): | Outro 5 | Nome do cargo/função</t>
  </si>
  <si>
    <t>3.1.a. Cargos/Funções (Outros): | Outro 5 | Efetivo Masculino</t>
  </si>
  <si>
    <t>3.1.a. Cargos/Funções (Outros): | Outro 5 | Efetivo Feminino</t>
  </si>
  <si>
    <t>3.1.a. Cargos/Funções (Outros): | Outro 5 | Comissionado Masculino</t>
  </si>
  <si>
    <t>3.1.a. Cargos/Funções (Outros): | Outro 5 | Comissionado Feminino</t>
  </si>
  <si>
    <t>3.1.a. Cargos/Funções (Outros): | Outro 5 | Terceirizado Masculino</t>
  </si>
  <si>
    <t>3.1.a. Cargos/Funções (Outros): | Outro 5 | Terceirizado Feminino</t>
  </si>
  <si>
    <t>3.1.a. Cargos/Funções (Outros): | Outro 5 | Temporário Masculino</t>
  </si>
  <si>
    <t>3.1.a. Cargos/Funções (Outros): | Outro 5 | Temporário Feminino</t>
  </si>
  <si>
    <t>3.1.a. Cargos/Funções (Outros): | Outro 5 | Órgão de lotação originária</t>
  </si>
  <si>
    <t>3.1.a. Cargos/Funções (Outros): | Outro 6 | Nome do cargo/função</t>
  </si>
  <si>
    <t>3.1.a. Cargos/Funções (Outros): | Outro 6 | Efetivo Masculino</t>
  </si>
  <si>
    <t>3.1.a. Cargos/Funções (Outros): | Outro 6 | Efetivo Feminino</t>
  </si>
  <si>
    <t>3.1.a. Cargos/Funções (Outros): | Outro 6 | Comissionado Masculino</t>
  </si>
  <si>
    <t>3.1.a. Cargos/Funções (Outros): | Outro 6 | Comissionado Feminino</t>
  </si>
  <si>
    <t>3.1.a. Cargos/Funções (Outros): | Outro 6 | Terceirizado Masculino</t>
  </si>
  <si>
    <t>3.1.a. Cargos/Funções (Outros): | Outro 6 | Terceirizado Feminino</t>
  </si>
  <si>
    <t>3.1.a. Cargos/Funções (Outros): | Outro 6 | Temporário Masculino</t>
  </si>
  <si>
    <t>3.1.a. Cargos/Funções (Outros): | Outro 6 | Temporário Feminino</t>
  </si>
  <si>
    <t>3.1.a. Cargos/Funções (Outros): | Outro 6 | Órgão de lotação originária</t>
  </si>
  <si>
    <t>3.1.a. Cargos/Funções (Outros): | Outro 7 | Nome do cargo/função</t>
  </si>
  <si>
    <t>3.1.a. Cargos/Funções (Outros): | Outro 7 | Efetivo Masculino</t>
  </si>
  <si>
    <t>3.1.a. Cargos/Funções (Outros): | Outro 7 | Efetivo Feminino</t>
  </si>
  <si>
    <t>3.1.a. Cargos/Funções (Outros): | Outro 7 | Comissionado Masculino</t>
  </si>
  <si>
    <t>3.1.a. Cargos/Funções (Outros): | Outro 7 | Comissionado Feminino</t>
  </si>
  <si>
    <t>3.1.a. Cargos/Funções (Outros): | Outro 7 | Terceirizado Masculino</t>
  </si>
  <si>
    <t>3.1.a. Cargos/Funções (Outros): | Outro 7 | Terceirizado Feminino</t>
  </si>
  <si>
    <t>3.1.a. Cargos/Funções (Outros): | Outro 7 | Temporário Masculino</t>
  </si>
  <si>
    <t>3.1.a. Cargos/Funções (Outros): | Outro 7 | Temporário Feminino</t>
  </si>
  <si>
    <t>3.1.a. Cargos/Funções (Outros): | Outro 7 | Órgão de lotação originária</t>
  </si>
  <si>
    <t>3.1.a. Cargos/Funções (Outros): | Outro 8 | Nome do cargo/função</t>
  </si>
  <si>
    <t>3.1.a. Cargos/Funções (Outros): | Outro 8 | Efetivo Masculino</t>
  </si>
  <si>
    <t>3.1.a. Cargos/Funções (Outros): | Outro 8 | Efetivo Feminino</t>
  </si>
  <si>
    <t>3.1.a. Cargos/Funções (Outros): | Outro 8 | Comissionado Masculino</t>
  </si>
  <si>
    <t>3.1.a. Cargos/Funções (Outros): | Outro 8 | Comissionado Feminino</t>
  </si>
  <si>
    <t>3.1.a. Cargos/Funções (Outros): | Outro 8 | Terceirizado Masculino</t>
  </si>
  <si>
    <t>3.1.a. Cargos/Funções (Outros): | Outro 8 | Terceirizado Feminino</t>
  </si>
  <si>
    <t>3.1.a. Cargos/Funções (Outros): | Outro 8 | Temporário Masculino</t>
  </si>
  <si>
    <t>3.1.a. Cargos/Funções (Outros): | Outro 8 | Temporário Feminino</t>
  </si>
  <si>
    <t>3.1.a. Cargos/Funções (Outros): | Outro 8 | Órgão de lotação originária</t>
  </si>
  <si>
    <t>3.1.a. Cargos/Funções (Outros): | Outro 9 | Nome do cargo/função</t>
  </si>
  <si>
    <t>3.1.a. Cargos/Funções (Outros): | Outro 9 | Efetivo Masculino</t>
  </si>
  <si>
    <t>3.1.a. Cargos/Funções (Outros): | Outro 9 | Efetivo Feminino</t>
  </si>
  <si>
    <t>3.1.a. Cargos/Funções (Outros): | Outro 9 | Comissionado Masculino</t>
  </si>
  <si>
    <t>3.1.a. Cargos/Funções (Outros): | Outro 9 | Comissionado Feminino</t>
  </si>
  <si>
    <t>3.1.a. Cargos/Funções (Outros): | Outro 9 | Terceirizado Masculino</t>
  </si>
  <si>
    <t>3.1.a. Cargos/Funções (Outros): | Outro 9 | Terceirizado Feminino</t>
  </si>
  <si>
    <t>3.1.a. Cargos/Funções (Outros): | Outro 9 | Temporário Masculino</t>
  </si>
  <si>
    <t>3.1.a. Cargos/Funções (Outros): | Outro 9 | Temporário Feminino</t>
  </si>
  <si>
    <t>3.1.a. Cargos/Funções (Outros): | Outro 9 | Órgão de lotação originária</t>
  </si>
  <si>
    <t>3.1.a. Cargos/Funções (Outros): | Outro 10 | Nome do cargo/função</t>
  </si>
  <si>
    <t>3.1.a. Cargos/Funções (Outros): | Outro 10 | Efetivo Masculino</t>
  </si>
  <si>
    <t>3.1.a. Cargos/Funções (Outros): | Outro 10 | Efetivo Feminino</t>
  </si>
  <si>
    <t>3.1.a. Cargos/Funções (Outros): | Outro 10 | Comissionado Masculino</t>
  </si>
  <si>
    <t>3.1.a. Cargos/Funções (Outros): | Outro 10 | Comissionado Feminino</t>
  </si>
  <si>
    <t>3.1.a. Cargos/Funções (Outros): | Outro 10 | Terceirizado Masculino</t>
  </si>
  <si>
    <t>3.1.a. Cargos/Funções (Outros): | Outro 10 | Terceirizado Feminino</t>
  </si>
  <si>
    <t>3.1.a. Cargos/Funções (Outros): | Outro 10 | Temporário Masculino</t>
  </si>
  <si>
    <t>3.1.a. Cargos/Funções (Outros): | Outro 10 | Temporário Feminino</t>
  </si>
  <si>
    <t>3.1.a. Cargos/Funções (Outros): | Outro 10 | Órgão de lotação originária</t>
  </si>
  <si>
    <t>3.2. Há equipe própria para atendimento no berçário e/ou creche? [Sim, há médico pediatra]</t>
  </si>
  <si>
    <t>3.2. Há equipe própria para atendimento no berçário e/ou creche? [Sim, há médico ginecologista]</t>
  </si>
  <si>
    <t>3.2. Há equipe própria para atendimento no berçário e/ou creche? [Sim, há nutricionista]</t>
  </si>
  <si>
    <t>3.2. Há equipe própria para atendimento no berçário e/ou creche? [Sim, há cuidadores/as]</t>
  </si>
  <si>
    <t>3.2. Há equipe própria para atendimento no berçário e/ou creche? [Sim, outro(s). Especificar:]</t>
  </si>
  <si>
    <t>3.2. Há equipe própria para atendimento no berçário e/ou creche? [Sim, outro(s). Especificar:] [text]</t>
  </si>
  <si>
    <t>3.2. Há equipe própria para atendimento no berçário e/ou creche? [Não, os atendimentos são realizados externamente]</t>
  </si>
  <si>
    <t>3.2. Há equipe própria para atendimento no berçário e/ou creche? [Não se aplica (estabelecimento masculino)]</t>
  </si>
  <si>
    <t>3.3. Há prestação sistemática de assistência jurídica gratuita às pessoas privadas de liberdade neste estabelecimento? [Não]</t>
  </si>
  <si>
    <t>3.3. Há prestação sistemática de assistência jurídica gratuita às pessoas privadas de liberdade neste estabelecimento? [Sim, por meio da Defensoria Pública]</t>
  </si>
  <si>
    <t>3.3. Há prestação sistemática de assistência jurídica gratuita às pessoas privadas de liberdade neste estabelecimento? [Sim, por meio de assistência jurídica privada prestada por advogados conveniados/ dativos]</t>
  </si>
  <si>
    <t>3.3. Há prestação sistemática de assistência jurídica gratuita às pessoas privadas de liberdade neste estabelecimento? [Sim, por meio de assistência jurídica privada prestada por ONG ou outra entidade sem fins lucrativos]</t>
  </si>
  <si>
    <t>3.3. Há prestação sistemática de assistência jurídica gratuita às pessoas privadas de liberdade neste estabelecimento? [Sim, outro. Qual?]</t>
  </si>
  <si>
    <t>3.3. Há prestação sistemática de assistência jurídica gratuita às pessoas privadas de liberdade neste estabelecimento? [Sim, outro. Qual?] [text]</t>
  </si>
  <si>
    <t>[Q_4_1.0.0] 4.1. População prisional: | Presos provisórios (sem condenação)** | Justiça Estadual Masculino</t>
  </si>
  <si>
    <t>[Q_4_1.1.0] 4.1. População prisional: | Presos provisórios (sem condenação)** | Justiça Estadual Feminino</t>
  </si>
  <si>
    <t>[Q_4_1.2.0] 4.1. População prisional: | Presos provisórios (sem condenação)** | Justiça Federal Masculino</t>
  </si>
  <si>
    <t>[Q_4_1.3.0] 4.1. População prisional: | Presos provisórios (sem condenação)** | Justiça Federal Feminino</t>
  </si>
  <si>
    <t>[Q_4_1.4.0] 4.1. População prisional: | Presos provisórios (sem condenação)** | Outros  (Justiça do Trabalho, Cível) Masculino</t>
  </si>
  <si>
    <t>[Q_4_1.5.0] 4.1. População prisional: | Presos provisórios (sem condenação)** | Outros  (Justiça do Trabalho, Cível) Feminino</t>
  </si>
  <si>
    <t>[Q_4_1.0.1] 4.1. População prisional: | Presos sentenciados - regime fechado | Justiça Estadual Masculino</t>
  </si>
  <si>
    <t>[Q_4_1.1.1] 4.1. População prisional: | Presos sentenciados - regime fechado | Justiça Estadual Feminino</t>
  </si>
  <si>
    <t>[Q_4_1.2.1] 4.1. População prisional: | Presos sentenciados - regime fechado | Justiça Federal Masculino</t>
  </si>
  <si>
    <t>[Q_4_1.3.1] 4.1. População prisional: | Presos sentenciados - regime fechado | Justiça Federal Feminino</t>
  </si>
  <si>
    <t>[Q_4_1.4.1] 4.1. População prisional: | Presos sentenciados - regime fechado | Outros  (Justiça do Trabalho, Cível) Masculino</t>
  </si>
  <si>
    <t>[Q_4_1.5.1] 4.1. População prisional: | Presos sentenciados - regime fechado | Outros  (Justiça do Trabalho, Cível) Feminino</t>
  </si>
  <si>
    <t>[Q_4_1.0.2] 4.1. População prisional: | Presos sentenciados - regime semiaberto | Justiça Estadual Masculino</t>
  </si>
  <si>
    <t>[Q_4_1.1.2] 4.1. População prisional: | Presos sentenciados - regime semiaberto | Justiça Estadual Feminino</t>
  </si>
  <si>
    <t>[Q_4_1.2.2] 4.1. População prisional: | Presos sentenciados - regime semiaberto | Justiça Federal Masculino</t>
  </si>
  <si>
    <t>[Q_4_1.3.2] 4.1. População prisional: | Presos sentenciados - regime semiaberto | Justiça Federal Feminino</t>
  </si>
  <si>
    <t>[Q_4_1.4.2] 4.1. População prisional: | Presos sentenciados - regime semiaberto | Outros  (Justiça do Trabalho, Cível) Masculino</t>
  </si>
  <si>
    <t>[Q_4_1.5.2] 4.1. População prisional: | Presos sentenciados - regime semiaberto | Outros  (Justiça do Trabalho, Cível) Feminino</t>
  </si>
  <si>
    <t>[Q_4_1.0.3] 4.1. População prisional: | Presos sentenciados - regime aberto | Justiça Estadual Masculino</t>
  </si>
  <si>
    <t>[Q_4_1.1.3] 4.1. População prisional: | Presos sentenciados - regime aberto | Justiça Estadual Feminino</t>
  </si>
  <si>
    <t>[Q_4_1.2.3] 4.1. População prisional: | Presos sentenciados - regime aberto | Justiça Federal Masculino</t>
  </si>
  <si>
    <t>[Q_4_1.3.3] 4.1. População prisional: | Presos sentenciados - regime aberto | Justiça Federal Feminino</t>
  </si>
  <si>
    <t>[Q_4_1.4.3] 4.1. População prisional: | Presos sentenciados - regime aberto | Outros  (Justiça do Trabalho, Cível) Masculino</t>
  </si>
  <si>
    <t>[Q_4_1.5.3] 4.1. População prisional: | Presos sentenciados - regime aberto | Outros  (Justiça do Trabalho, Cível) Feminino</t>
  </si>
  <si>
    <t>[Q_4_1.0.4] 4.1. População prisional: | Medida de segurança - internação | Justiça Estadual Masculino</t>
  </si>
  <si>
    <t>[Q_4_1.1.4] 4.1. População prisional: | Medida de segurança - internação | Justiça Estadual Feminino</t>
  </si>
  <si>
    <t>[Q_4_1.2.4] 4.1. População prisional: | Medida de segurança - internação | Justiça Federal Masculino</t>
  </si>
  <si>
    <t>[Q_4_1.3.4] 4.1. População prisional: | Medida de segurança - internação | Justiça Federal Feminino</t>
  </si>
  <si>
    <t>[Q_4_1.4.4] 4.1. População prisional: | Medida de segurança - internação | Outros  (Justiça do Trabalho, Cível) Masculino</t>
  </si>
  <si>
    <t>[Q_4_1.5.4] 4.1. População prisional: | Medida de segurança - internação | Outros  (Justiça do Trabalho, Cível) Feminino</t>
  </si>
  <si>
    <t>[Q_4_1.0.5] 4.1. População prisional: | Medida de segurança - tratamento ambulatorial | Justiça Estadual Masculino</t>
  </si>
  <si>
    <t>[Q_4_1.1.5] 4.1. População prisional: | Medida de segurança - tratamento ambulatorial | Justiça Estadual Feminino</t>
  </si>
  <si>
    <t>[Q_4_1.2.5] 4.1. População prisional: | Medida de segurança - tratamento ambulatorial | Justiça Federal Masculino</t>
  </si>
  <si>
    <t>[Q_4_1.3.5] 4.1. População prisional: | Medida de segurança - tratamento ambulatorial | Justiça Federal Feminino</t>
  </si>
  <si>
    <t>[Q_4_1.4.5] 4.1. População prisional: | Medida de segurança - tratamento ambulatorial | Outros  (Justiça do Trabalho, Cível) Masculino</t>
  </si>
  <si>
    <t>[Q_4_1.5.5] 4.1. População prisional: | Medida de segurança - tratamento ambulatorial | Outros  (Justiça do Trabalho, Cível) Feminino</t>
  </si>
  <si>
    <t>4.1.a. Quantas pessoas privadas de liberdade estão em Regime Disciplinar Diferenciado?</t>
  </si>
  <si>
    <t>4.2. O estabelecimento tem controle da informação sobre quantos presos provisórios têm mais de 90 dias de prisão? | Sim. Quantos?</t>
  </si>
  <si>
    <t>4.2. O estabelecimento tem controle da informação sobre quantos presos provisórios têm mais de 90 dias de prisão? | Sim. Quantos? | Masculino</t>
  </si>
  <si>
    <t>4.2. O estabelecimento tem controle da informação sobre quantos presos provisórios têm mais de 90 dias de prisão? | Sim. Quantos? | Feminino</t>
  </si>
  <si>
    <t>4.2. O estabelecimento tem controle da informação sobre quantos presos provisórios têm mais de 90 dias de prisão? | Não</t>
  </si>
  <si>
    <t>4.2. O estabelecimento tem controle da informação sobre quantos presos provisórios têm mais de 90 dias de prisão? | Não | Masculino</t>
  </si>
  <si>
    <t>4.2. O estabelecimento tem controle da informação sobre quantos presos provisórios têm mais de 90 dias de prisão? | Não | Feminino</t>
  </si>
  <si>
    <t>4.3. O estabelecimento tem controle da informação sobre quantos presos sentenciados no regime fechado já foram beneficiados por decisão judicial com o regime semiaberto e aguardam vaga para transferência? | Sim. Quantos?</t>
  </si>
  <si>
    <t>4.3. O estabelecimento tem controle da informação sobre quantos presos sentenciados no regime fechado já foram beneficiados por decisão judicial com o regime semiaberto e aguardam vaga para transferência? | Sim. Quantos? | Masculino</t>
  </si>
  <si>
    <t>4.3. O estabelecimento tem controle da informação sobre quantos presos sentenciados no regime fechado já foram beneficiados por decisão judicial com o regime semiaberto e aguardam vaga para transferência? | Sim. Quantos? | Feminino</t>
  </si>
  <si>
    <t>4.3. O estabelecimento tem controle da informação sobre quantos presos sentenciados no regime fechado já foram beneficiados por decisão judicial com o regime semiaberto e aguardam vaga para transferência? | Não</t>
  </si>
  <si>
    <t>4.3. O estabelecimento tem controle da informação sobre quantos presos sentenciados no regime fechado já foram beneficiados por decisão judicial com o regime semiaberto e aguardam vaga para transferência? | Não | Masculino</t>
  </si>
  <si>
    <t>4.3. O estabelecimento tem controle da informação sobre quantos presos sentenciados no regime fechado já foram beneficiados por decisão judicial com o regime semiaberto e aguardam vaga para transferência? | Não | Feminino</t>
  </si>
  <si>
    <t>4.4. O estabelecimento recebe o atestado de pena a cumprir?</t>
  </si>
  <si>
    <t>4.4.a. Quantas pessoas privadas de liberdade sentenciadas que estão no estabelecimento possuem o atestado de pena atualizado arquivado no prontuário? | Masculino</t>
  </si>
  <si>
    <t>4.4.a. Quantas pessoas privadas de liberdade sentenciadas que estão no estabelecimento possuem o atestado de pena atualizado arquivado no prontuário? | Feminino</t>
  </si>
  <si>
    <t>[ALERTA] Um inconsistência foi identificada pelo sistema em seu preenchimento. No item 4.1. deste questionário não foram informados presos sentenciados neste estabelecimento e na questão 4.4.a. foram identificados presos sentenciados que possuem atestado de pena atualizado neste estabelecimento. Por favor, justifique abaixo a inconsistência identificada.</t>
  </si>
  <si>
    <t>4.5.a. Entradas | Número de inclusões originárias (Inclusões não decorrentes de remoção ou transferência de outro estabelecimento do Sistema Prisional) | Masculino</t>
  </si>
  <si>
    <t>4.5.a. Entradas | Número de inclusões originárias (Inclusões não decorrentes de remoção ou transferência de outro estabelecimento do Sistema Prisional) | Feminino</t>
  </si>
  <si>
    <t>4.5.b. Saídas | Alvarás de soltura (Computar apenas os alvarás que são efetivamente cumpridos, motivando a colocação a pessoa em liberdade) | Masculino</t>
  </si>
  <si>
    <t>4.5.b. Saídas | Alvarás de soltura (Computar apenas os alvarás que são efetivamente cumpridos, motivando a colocação a pessoa em liberdade) | Feminino</t>
  </si>
  <si>
    <t>4.5.b. Saídas | Fugas (Evasão do cumprimento de pena em meio fechado, semiaberto ou aberto, quando se tratar de casa do albergado) | Masculino</t>
  </si>
  <si>
    <t>4.5.b. Saídas | Fugas (Evasão do cumprimento de pena em meio fechado, semiaberto ou aberto, quando se tratar de casa do albergado) | Feminino</t>
  </si>
  <si>
    <t>4.5.b. Saídas | Abandonos (Não retorno em saída temporária) | Masculino</t>
  </si>
  <si>
    <t>4.5.b. Saídas | Abandonos (Não retorno em saída temporária) | Feminino</t>
  </si>
  <si>
    <t>4.5.b. Saídas | Total de óbitos (Independente da causa da mortalidade) | Masculino</t>
  </si>
  <si>
    <t>4.5.b. Saídas | Total de óbitos (Independente da causa da mortalidade) | Feminino</t>
  </si>
  <si>
    <t>4.5.c. Transferências/remoções | Número de inclusões por transferências ou remoções (Recebimento de pessoas privadas de liberdade oriundas de outros estabelecimentos do próprio Sistema Prisional) | Masculino</t>
  </si>
  <si>
    <t>4.5.c. Transferências/remoções | Número de inclusões por transferências ou remoções (Recebimento de pessoas privadas de liberdade oriundas de outros estabelecimentos do próprio Sistema Prisional) | Feminino</t>
  </si>
  <si>
    <t>4.5.c. Transferências/remoções | Transferências/ remoções - deste para outro estabelecimento | Masculino</t>
  </si>
  <si>
    <t>4.5.c. Transferências/remoções | Transferências/ remoções - deste para outro estabelecimento | Feminino</t>
  </si>
  <si>
    <t>4.5.d. Autorizações de saída | Permissão de saída - para os condenados do regime fechado e semiaberto ou provisórios, por falecimento ou doença grave de parente ou necessidade de tratamento médico (Art. 120, da Lei de Execução Penal) | Masculino</t>
  </si>
  <si>
    <t>4.5.d. Autorizações de saída | Permissão de saída - para os condenados do regime fechado e semiaberto ou provisórios, por falecimento ou doença grave de parente ou necessidade de tratamento médico (Art. 120, da Lei de Execução Penal) | Feminino</t>
  </si>
  <si>
    <t>4.5.d. Autorizações de saída | Saída temporária - para os condenados que cumprem pena em regime semiaberto para visitar família (Art. 122, inciso I, da Lei de Execução Penal) | Masculino</t>
  </si>
  <si>
    <t>4.5.d. Autorizações de saída | Saída temporária - para os condenados que cumprem pena em regime semiaberto para visitar família (Art. 122, inciso I, da Lei de Execução Penal) | Feminino</t>
  </si>
  <si>
    <t>5.1. Quantidade de pessoas privadas de liberdade por faixa etária. O estabelecimento tem condições de obter estas informações em seus registros?</t>
  </si>
  <si>
    <t>5.1.a. Em caso positivo, total ou parcialmente, preencha as informações abaixo: | 18 a 24 anos | Masculino</t>
  </si>
  <si>
    <t>5.1.a. Em caso positivo, total ou parcialmente, preencha as informações abaixo: | 18 a 24 anos | Feminino</t>
  </si>
  <si>
    <t>5.1.a. Em caso positivo, total ou parcialmente, preencha as informações abaixo: | 25 a 29 anos | Masculino</t>
  </si>
  <si>
    <t>5.1.a. Em caso positivo, total ou parcialmente, preencha as informações abaixo: | 25 a 29 anos | Feminino</t>
  </si>
  <si>
    <t>5.1.a. Em caso positivo, total ou parcialmente, preencha as informações abaixo: | 30 a 34 anos | Masculino</t>
  </si>
  <si>
    <t>5.1.a. Em caso positivo, total ou parcialmente, preencha as informações abaixo: | 30 a 34 anos | Feminino</t>
  </si>
  <si>
    <t>5.1.a. Em caso positivo, total ou parcialmente, preencha as informações abaixo: | 35 a 45 anos | Masculino</t>
  </si>
  <si>
    <t>5.1.a. Em caso positivo, total ou parcialmente, preencha as informações abaixo: | 35 a 45 anos | Feminino</t>
  </si>
  <si>
    <t>5.1.a. Em caso positivo, total ou parcialmente, preencha as informações abaixo: | 46 a 60 anos | Masculino</t>
  </si>
  <si>
    <t>5.1.a. Em caso positivo, total ou parcialmente, preencha as informações abaixo: | 46 a 60 anos | Feminino</t>
  </si>
  <si>
    <t>5.1.a. Em caso positivo, total ou parcialmente, preencha as informações abaixo: | 61 a 70 anos | Masculino</t>
  </si>
  <si>
    <t>5.1.a. Em caso positivo, total ou parcialmente, preencha as informações abaixo: | 61 a 70 anos | Feminino</t>
  </si>
  <si>
    <t>5.1.a. Em caso positivo, total ou parcialmente, preencha as informações abaixo: | Mais de 70 anos | Masculino</t>
  </si>
  <si>
    <t>5.1.a. Em caso positivo, total ou parcialmente, preencha as informações abaixo: | Mais de 70 anos | Feminino</t>
  </si>
  <si>
    <t>5.1.a. Em caso positivo, total ou parcialmente, preencha as informações abaixo: | Não informado | Masculino</t>
  </si>
  <si>
    <t>5.1.a. Em caso positivo, total ou parcialmente, preencha as informações abaixo: | Não informado | Feminino</t>
  </si>
  <si>
    <t>5.2. Quantidade de pessoas privadas de liberdade por cor de pele/ raça/ etnia.Para os fins do presente formulário entende-se:      Raça: grupo definido socialmente devido a características físicas, tais como cor de pele, textura do cabelo, traços faciais.      Etnia: grupo definido pelo compartilhamento histórico, religioso ou cultural. As informações devem ser preenchidas de acordo com os registros do estabelecimento, referente às pessoas privadas de liberdade em 30/06/2014. O estabelecimento tem condições de obter estas informações em seus registros?</t>
  </si>
  <si>
    <t>5.2.a. Em caso positivo, total ou parcialmente, preencha as informações abaixo: | Branca | Masculino</t>
  </si>
  <si>
    <t>5.2.a. Em caso positivo, total ou parcialmente, preencha as informações abaixo: | Branca | Feminino</t>
  </si>
  <si>
    <t>5.2.a. Em caso positivo, total ou parcialmente, preencha as informações abaixo: | Negra | Masculino</t>
  </si>
  <si>
    <t>5.2.a. Em caso positivo, total ou parcialmente, preencha as informações abaixo: | Negra | Feminino</t>
  </si>
  <si>
    <t>5.2.a. Em caso positivo, total ou parcialmente, preencha as informações abaixo: | Parda | Masculino</t>
  </si>
  <si>
    <t>5.2.a. Em caso positivo, total ou parcialmente, preencha as informações abaixo: | Parda | Feminino</t>
  </si>
  <si>
    <t>5.2.a. Em caso positivo, total ou parcialmente, preencha as informações abaixo: | Amarela | Masculino</t>
  </si>
  <si>
    <t>5.2.a. Em caso positivo, total ou parcialmente, preencha as informações abaixo: | Amarela | Feminino</t>
  </si>
  <si>
    <t>5.2.a. Em caso positivo, total ou parcialmente, preencha as informações abaixo: | Indígena | Masculino</t>
  </si>
  <si>
    <t>5.2.a. Em caso positivo, total ou parcialmente, preencha as informações abaixo: | Indígena | Feminino</t>
  </si>
  <si>
    <t>5.2.a. Em caso positivo, total ou parcialmente, preencha as informações abaixo: | Outras | Masculino</t>
  </si>
  <si>
    <t>5.2.a. Em caso positivo, total ou parcialmente, preencha as informações abaixo: | Outras | Feminino</t>
  </si>
  <si>
    <t>5.2.a. Em caso positivo, total ou parcialmente, preencha as informações abaixo: | Não informado | Masculino</t>
  </si>
  <si>
    <t>5.2.a. Em caso positivo, total ou parcialmente, preencha as informações abaixo: | Não informado | Feminino</t>
  </si>
  <si>
    <t>5.2.b. Se houver indígenas, destacar povo indígena ao qual pertence e respectivo idioma: | Povo indígena 1 | Nome do povo indígena</t>
  </si>
  <si>
    <t>5.2.b. Se houver indígenas, destacar povo indígena ao qual pertence e respectivo idioma: | Povo indígena 1 | Idioma</t>
  </si>
  <si>
    <t>5.2.b. Se houver indígenas, destacar povo indígena ao qual pertence e respectivo idioma: | Povo indígena 1 | Quantidade</t>
  </si>
  <si>
    <t>5.2.b. Se houver indígenas, destacar povo indígena ao qual pertence e respectivo idioma: | Povo indígena 2 | Nome do povo indígena</t>
  </si>
  <si>
    <t>5.2.b. Se houver indígenas, destacar povo indígena ao qual pertence e respectivo idioma: | Povo indígena 2 | Idioma</t>
  </si>
  <si>
    <t>5.2.b. Se houver indígenas, destacar povo indígena ao qual pertence e respectivo idioma: | Povo indígena 2 | Quantidade</t>
  </si>
  <si>
    <t>5.2.b. Se houver indígenas, destacar povo indígena ao qual pertence e respectivo idioma: | Povo indígena 3 | Nome do povo indígena</t>
  </si>
  <si>
    <t>5.2.b. Se houver indígenas, destacar povo indígena ao qual pertence e respectivo idioma: | Povo indígena 3 | Idioma</t>
  </si>
  <si>
    <t>5.2.b. Se houver indígenas, destacar povo indígena ao qual pertence e respectivo idioma: | Povo indígena 3 | Quantidade</t>
  </si>
  <si>
    <t>5.2.b. Se houver indígenas, destacar povo indígena ao qual pertence e respectivo idioma: | Povo indígena 4 | Nome do povo indígena</t>
  </si>
  <si>
    <t>5.2.b. Se houver indígenas, destacar povo indígena ao qual pertence e respectivo idioma: | Povo indígena 4 | Idioma</t>
  </si>
  <si>
    <t>5.2.b. Se houver indígenas, destacar povo indígena ao qual pertence e respectivo idioma: | Povo indígena 4 | Quantidade</t>
  </si>
  <si>
    <t>5.3. Estado civil O estabelecimento tem condições de obter estas informações em seus registros?</t>
  </si>
  <si>
    <t>5.3.a. Em caso positivo, total ou parcialmente, preencha as informações abaixo: | Solteiro/a | Masculino</t>
  </si>
  <si>
    <t>5.3.a. Em caso positivo, total ou parcialmente, preencha as informações abaixo: | Solteiro/a | Feminino</t>
  </si>
  <si>
    <t>5.3.a. Em caso positivo, total ou parcialmente, preencha as informações abaixo: | União estável/ amasiado | Masculino</t>
  </si>
  <si>
    <t>5.3.a. Em caso positivo, total ou parcialmente, preencha as informações abaixo: | União estável/ amasiado | Feminino</t>
  </si>
  <si>
    <t>5.3.a. Em caso positivo, total ou parcialmente, preencha as informações abaixo: | Casado/a | Masculino</t>
  </si>
  <si>
    <t>5.3.a. Em caso positivo, total ou parcialmente, preencha as informações abaixo: | Casado/a | Feminino</t>
  </si>
  <si>
    <t>5.3.a. Em caso positivo, total ou parcialmente, preencha as informações abaixo: | Separado/a judicialmente | Masculino</t>
  </si>
  <si>
    <t>5.3.a. Em caso positivo, total ou parcialmente, preencha as informações abaixo: | Separado/a judicialmente | Feminino</t>
  </si>
  <si>
    <t>5.3.a. Em caso positivo, total ou parcialmente, preencha as informações abaixo: | Divorciado/a | Masculino</t>
  </si>
  <si>
    <t>5.3.a. Em caso positivo, total ou parcialmente, preencha as informações abaixo: | Divorciado/a | Feminino</t>
  </si>
  <si>
    <t>5.3.a. Em caso positivo, total ou parcialmente, preencha as informações abaixo: | Viúvo/a | Masculino</t>
  </si>
  <si>
    <t>5.3.a. Em caso positivo, total ou parcialmente, preencha as informações abaixo: | Viúvo/a | Feminino</t>
  </si>
  <si>
    <t>5.3.a. Em caso positivo, total ou parcialmente, preencha as informações abaixo: | Não informado | Masculino</t>
  </si>
  <si>
    <t>5.3.a. Em caso positivo, total ou parcialmente, preencha as informações abaixo: | Não informado | Feminino</t>
  </si>
  <si>
    <t>5.4. Pessoas com deficiência O estabelecimento tem condições de obter estas informações em seus registros?</t>
  </si>
  <si>
    <t>5.4.a. Em caso positivo, total ou parcialmente, preencha as informações abaixo: | Total de pessoas privadas de liberdade com deficiência | Masculino</t>
  </si>
  <si>
    <t>5.4.a. Em caso positivo, total ou parcialmente, preencha as informações abaixo: | Total de pessoas privadas de liberdade com deficiência | Feminino</t>
  </si>
  <si>
    <t>5.4.b. Natureza da deficiência: | Pessoas com deficiência intelectual (apresentam limitações no funcionamento mental, afetando tarefas de comunicação, cuidados pessoais, relacionamento social, segurança, determinação, funções acadêmicas, lazer e trabalho.) | Masculino</t>
  </si>
  <si>
    <t>5.4.b. Natureza da deficiência: | Pessoas com deficiência intelectual (apresentam limitações no funcionamento mental, afetando tarefas de comunicação, cuidados pessoais, relacionamento social, segurança, determinação, funções acadêmicas, lazer e trabalho.) | Feminino</t>
  </si>
  <si>
    <t>5.4.b. Natureza da deficiência: | Pessoas com deficiência física (apresentam limitação do funcionamento físico-motor; são cadeirantes ou pessoas com deficiência motora, causadas por paralisia cerebral, hemiplegias, lesão medular, amputações ou artropatias.) | Masculino</t>
  </si>
  <si>
    <t>5.4.b. Natureza da deficiência: | Pessoas com deficiência física (apresentam limitação do funcionamento físico-motor; são cadeirantes ou pessoas com deficiência motora, causadas por paralisia cerebral, hemiplegias, lesão medular, amputações ou artropatias.) | Feminino</t>
  </si>
  <si>
    <t>5.4.b. Natureza da deficiência: | Quantas pessoas, dentre as informadas acima, são cadeirantes? | Masculino</t>
  </si>
  <si>
    <t>5.4.b. Natureza da deficiência: | Quantas pessoas, dentre as informadas acima, são cadeirantes? | Feminino</t>
  </si>
  <si>
    <t>5.4.b. Natureza da deficiência: | Pessoas com deficiência auditiva (apresentam perda total da capacidade auditiva. Perda comprovada da capacidade auditiva entre 95% e 100%.) | Masculino</t>
  </si>
  <si>
    <t>5.4.b. Natureza da deficiência: | Pessoas com deficiência auditiva (apresentam perda total da capacidade auditiva. Perda comprovada da capacidade auditiva entre 95% e 100%.) | Feminino</t>
  </si>
  <si>
    <t>5.4.b. Natureza da deficiência: | Pessoas com deficiência visual (não possuem a capacidade física de enxergar por total falta de acuidade visual.) | Masculino</t>
  </si>
  <si>
    <t>5.4.b. Natureza da deficiência: | Pessoas com deficiência visual (não possuem a capacidade física de enxergar por total falta de acuidade visual.) | Feminino</t>
  </si>
  <si>
    <t>5.4.b. Natureza da deficiência: | Pessoas com deficiências múltiplas	(apresentam duas ou mais deficiências.) | Masculino</t>
  </si>
  <si>
    <t>5.4.b. Natureza da deficiência: | Pessoas com deficiências múltiplas	(apresentam duas ou mais deficiências.) | Feminino</t>
  </si>
  <si>
    <t>5.5. Quantidade de pessoas privadas de liberdade por grau de instruçãoIdentificar o nível mais elevado de instrução de cada pessoa privada de liberdade em 30/06/2014, de acordo com os registros do estabelecimento. O estabelecimento tem condições de obter estas informações em seus registros?</t>
  </si>
  <si>
    <t>5.5.a. Em caso positivo, total ou parcialmente, preencha as informações abaixo: | Analfabeto | Masculino</t>
  </si>
  <si>
    <t>5.5.a. Em caso positivo, total ou parcialmente, preencha as informações abaixo: | Analfabeto | Feminino</t>
  </si>
  <si>
    <t>5.5.a. Em caso positivo, total ou parcialmente, preencha as informações abaixo: | Alfabetizado (sem cursos regulares) | Masculino</t>
  </si>
  <si>
    <t>5.5.a. Em caso positivo, total ou parcialmente, preencha as informações abaixo: | Alfabetizado (sem cursos regulares) | Feminino</t>
  </si>
  <si>
    <t>5.5.a. Em caso positivo, total ou parcialmente, preencha as informações abaixo: | Ensino Fundamental Incompleto | Masculino</t>
  </si>
  <si>
    <t>5.5.a. Em caso positivo, total ou parcialmente, preencha as informações abaixo: | Ensino Fundamental Incompleto | Feminino</t>
  </si>
  <si>
    <t>5.5.a. Em caso positivo, total ou parcialmente, preencha as informações abaixo: | Ensino Fundamental Completo | Masculino</t>
  </si>
  <si>
    <t>5.5.a. Em caso positivo, total ou parcialmente, preencha as informações abaixo: | Ensino Fundamental Completo | Feminino</t>
  </si>
  <si>
    <t>5.5.a. Em caso positivo, total ou parcialmente, preencha as informações abaixo: | Ensino Médio Incompleto | Masculino</t>
  </si>
  <si>
    <t>5.5.a. Em caso positivo, total ou parcialmente, preencha as informações abaixo: | Ensino Médio Incompleto | Feminino</t>
  </si>
  <si>
    <t>5.5.a. Em caso positivo, total ou parcialmente, preencha as informações abaixo: | Ensino Médio Completo | Masculino</t>
  </si>
  <si>
    <t>5.5.a. Em caso positivo, total ou parcialmente, preencha as informações abaixo: | Ensino Médio Completo | Feminino</t>
  </si>
  <si>
    <t>5.5.a. Em caso positivo, total ou parcialmente, preencha as informações abaixo: | Ensino Superior Incompleto | Masculino</t>
  </si>
  <si>
    <t>5.5.a. Em caso positivo, total ou parcialmente, preencha as informações abaixo: | Ensino Superior Incompleto | Feminino</t>
  </si>
  <si>
    <t>5.5.a. Em caso positivo, total ou parcialmente, preencha as informações abaixo: | Ensino Superior Completo | Masculino</t>
  </si>
  <si>
    <t>5.5.a. Em caso positivo, total ou parcialmente, preencha as informações abaixo: | Ensino Superior Completo | Feminino</t>
  </si>
  <si>
    <t>5.5.a. Em caso positivo, total ou parcialmente, preencha as informações abaixo: | Ensino acima de Superior Completo | Masculino</t>
  </si>
  <si>
    <t>5.5.a. Em caso positivo, total ou parcialmente, preencha as informações abaixo: | Ensino acima de Superior Completo | Feminino</t>
  </si>
  <si>
    <t>5.5.a. Em caso positivo, total ou parcialmente, preencha as informações abaixo: | Não Informado | Masculino</t>
  </si>
  <si>
    <t>5.5.a. Em caso positivo, total ou parcialmente, preencha as informações abaixo: | Não Informado | Feminino</t>
  </si>
  <si>
    <t>5.6. Número de pessoas privadas de liberdade com documentos pessoaisIdentificar os documentos pessoais arquivados no estabelecimento prisional em 30/06/2014. O estabelecimento possui a documentação física das pessoas privadas de liberdade?</t>
  </si>
  <si>
    <t>5.6.a. Caso o estabelecimento possua documentação física de pessoas privadas de liberdade, é possível identificar as informações abaixo por tipo de documento?</t>
  </si>
  <si>
    <t>5.6.b. Em caso positivo, preencha as informações abaixo: | Certidão de Nascimento | Masculino</t>
  </si>
  <si>
    <t>5.6.b. Em caso positivo, preencha as informações abaixo: | Certidão de Nascimento | Feminino</t>
  </si>
  <si>
    <t>5.6.b. Em caso positivo, preencha as informações abaixo: | R.G. | Masculino</t>
  </si>
  <si>
    <t>5.6.b. Em caso positivo, preencha as informações abaixo: | R.G. | Feminino</t>
  </si>
  <si>
    <t>5.6.b. Em caso positivo, preencha as informações abaixo: | C.P.F. | Masculino</t>
  </si>
  <si>
    <t>5.6.b. Em caso positivo, preencha as informações abaixo: | C.P.F. | Feminino</t>
  </si>
  <si>
    <t>5.6.b. Em caso positivo, preencha as informações abaixo: | Título de eleitor | Masculino</t>
  </si>
  <si>
    <t>5.6.b. Em caso positivo, preencha as informações abaixo: | Título de eleitor | Feminino</t>
  </si>
  <si>
    <t>5.6.b. Em caso positivo, preencha as informações abaixo: | Certificado de reservista | Masculino</t>
  </si>
  <si>
    <t>5.6.b. Em caso positivo, preencha as informações abaixo: | Certificado de reservista | Feminino</t>
  </si>
  <si>
    <t>5.6.b. Em caso positivo, preencha as informações abaixo: | CTPS (Carteira de Trabalho) | Masculino</t>
  </si>
  <si>
    <t>5.6.b. Em caso positivo, preencha as informações abaixo: | CTPS (Carteira de Trabalho) | Feminino</t>
  </si>
  <si>
    <t>5.6.b. Em caso positivo, preencha as informações abaixo: | Cartão SUS | Masculino</t>
  </si>
  <si>
    <t>5.6.b. Em caso positivo, preencha as informações abaixo: | Cartão SUS | Feminino</t>
  </si>
  <si>
    <t>5.6.b. Em caso positivo, preencha as informações abaixo: | RNE (presos estrangeiros) | Masculino</t>
  </si>
  <si>
    <t>5.6.b. Em caso positivo, preencha as informações abaixo: | RNE (presos estrangeiros) | Feminino</t>
  </si>
  <si>
    <t>5.6.b. Em caso positivo, preencha as informações abaixo: | Passaporte (presos estrangeiros) | Masculino</t>
  </si>
  <si>
    <t>5.6.b. Em caso positivo, preencha as informações abaixo: | Passaporte (presos estrangeiros) | Feminino</t>
  </si>
  <si>
    <t>5.6.b. Em caso positivo, preencha as informações abaixo: | Número de pessoas com algum dos documentos acima | Masculino</t>
  </si>
  <si>
    <t>5.6.b. Em caso positivo, preencha as informações abaixo: | Número de pessoas com algum dos documentos acima | Feminino</t>
  </si>
  <si>
    <t>5.6.b. Em caso positivo, preencha as informações abaixo: | Número de pessoas sem documentos | Masculino</t>
  </si>
  <si>
    <t>5.6.b. Em caso positivo, preencha as informações abaixo: | Número de pessoas sem documentos | Feminino</t>
  </si>
  <si>
    <t>5.7. Quantidade de pessoas privadas de liberdade por nacionalidadeIdentificar a nacionalidade das pessoas privadas de liberdade em 30/06/2014, de acordo com os registros do estabelecimento. Se houver dupla nacionalidade e uma das nacionalidades for brasileira, considerar, para os fins do presente formulário, como brasileira. O estabelecimento tem condições de obter estas informações em seus registros?</t>
  </si>
  <si>
    <t>5.7.a. Em caso positivo, total ou parcialmente, preencha as informações abaixo: | Brasileiro nato | Masculino</t>
  </si>
  <si>
    <t>5.7.a. Em caso positivo, total ou parcialmente, preencha as informações abaixo: | Brasileiro nato | Feminino</t>
  </si>
  <si>
    <t>5.7.a. Em caso positivo, total ou parcialmente, preencha as informações abaixo: | Brasileiro naturalizado | Masculino</t>
  </si>
  <si>
    <t>5.7.a. Em caso positivo, total ou parcialmente, preencha as informações abaixo: | Brasileiro naturalizado | Feminino</t>
  </si>
  <si>
    <t>5.7.a. Em caso positivo, total ou parcialmente, preencha as informações abaixo: | Estrangeiros - Total | Masculino</t>
  </si>
  <si>
    <t>5.7.a. Em caso positivo, total ou parcialmente, preencha as informações abaixo: | Estrangeiros - Total | Feminino</t>
  </si>
  <si>
    <t>5.7.b. Estrangeiros - Europa | Alemanha | Masculino</t>
  </si>
  <si>
    <t>5.7.b. Estrangeiros - Europa | Alemanha | Feminino</t>
  </si>
  <si>
    <t>5.7.b. Estrangeiros - Europa | Áustria | Masculino</t>
  </si>
  <si>
    <t>5.7.b. Estrangeiros - Europa | Áustria | Feminino</t>
  </si>
  <si>
    <t>5.7.b. Estrangeiros - Europa | Bélgica | Masculino</t>
  </si>
  <si>
    <t>5.7.b. Estrangeiros - Europa | Bélgica | Feminino</t>
  </si>
  <si>
    <t>5.7.b. Estrangeiros - Europa | Bulgária | Masculino</t>
  </si>
  <si>
    <t>5.7.b. Estrangeiros - Europa | Bulgária | Feminino</t>
  </si>
  <si>
    <t>5.7.b. Estrangeiros - Europa | República Tcheca | Masculino</t>
  </si>
  <si>
    <t>5.7.b. Estrangeiros - Europa | República Tcheca | Feminino</t>
  </si>
  <si>
    <t>5.7.b. Estrangeiros - Europa | Croácia | Masculino</t>
  </si>
  <si>
    <t>5.7.b. Estrangeiros - Europa | Croácia | Feminino</t>
  </si>
  <si>
    <t>5.7.b. Estrangeiros - Europa | Dinamarca | Masculino</t>
  </si>
  <si>
    <t>5.7.b. Estrangeiros - Europa | Dinamarca | Feminino</t>
  </si>
  <si>
    <t>5.7.b. Estrangeiros - Europa | Escócia | Masculino</t>
  </si>
  <si>
    <t>5.7.b. Estrangeiros - Europa | Escócia | Feminino</t>
  </si>
  <si>
    <t>5.7.b. Estrangeiros - Europa | Espanha | Masculino</t>
  </si>
  <si>
    <t>5.7.b. Estrangeiros - Europa | Espanha | Feminino</t>
  </si>
  <si>
    <t>5.7.b. Estrangeiros - Europa | França | Masculino</t>
  </si>
  <si>
    <t>5.7.b. Estrangeiros - Europa | França | Feminino</t>
  </si>
  <si>
    <t>5.7.b. Estrangeiros - Europa | Grécia | Masculino</t>
  </si>
  <si>
    <t>5.7.b. Estrangeiros - Europa | Grécia | Feminino</t>
  </si>
  <si>
    <t>5.7.b. Estrangeiros - Europa | Holanda | Masculino</t>
  </si>
  <si>
    <t>5.7.b. Estrangeiros - Europa | Holanda | Feminino</t>
  </si>
  <si>
    <t>5.7.b. Estrangeiros - Europa | Hungria | Masculino</t>
  </si>
  <si>
    <t>5.7.b. Estrangeiros - Europa | Hungria | Feminino</t>
  </si>
  <si>
    <t>5.7.b. Estrangeiros - Europa | Inglaterra | Masculino</t>
  </si>
  <si>
    <t>5.7.b. Estrangeiros - Europa | Inglaterra | Feminino</t>
  </si>
  <si>
    <t>5.7.b. Estrangeiros - Europa | Irlanda | Masculino</t>
  </si>
  <si>
    <t>5.7.b. Estrangeiros - Europa | Irlanda | Feminino</t>
  </si>
  <si>
    <t>5.7.b. Estrangeiros - Europa | Itália | Masculino</t>
  </si>
  <si>
    <t>5.7.b. Estrangeiros - Europa | Itália | Feminino</t>
  </si>
  <si>
    <t>5.7.b. Estrangeiros - Europa | Noruega | Masculino</t>
  </si>
  <si>
    <t>5.7.b. Estrangeiros - Europa | Noruega | Feminino</t>
  </si>
  <si>
    <t>5.7.b. Estrangeiros - Europa | País de Gales | Masculino</t>
  </si>
  <si>
    <t>5.7.b. Estrangeiros - Europa | País de Gales | Feminino</t>
  </si>
  <si>
    <t>5.7.b. Estrangeiros - Europa | Polônia | Masculino</t>
  </si>
  <si>
    <t>5.7.b. Estrangeiros - Europa | Polônia | Feminino</t>
  </si>
  <si>
    <t>5.7.b. Estrangeiros - Europa | Portugal | Masculino</t>
  </si>
  <si>
    <t>5.7.b. Estrangeiros - Europa | Portugal | Feminino</t>
  </si>
  <si>
    <t>5.7.b. Estrangeiros - Europa | Rússia | Masculino</t>
  </si>
  <si>
    <t>5.7.b. Estrangeiros - Europa | Rússia | Feminino</t>
  </si>
  <si>
    <t>5.7.b. Estrangeiros - Europa | Reino Unido | Masculino</t>
  </si>
  <si>
    <t>5.7.b. Estrangeiros - Europa | Reino Unido | Feminino</t>
  </si>
  <si>
    <t>5.7.b. Estrangeiros - Europa | Romênia | Masculino</t>
  </si>
  <si>
    <t>5.7.b. Estrangeiros - Europa | Romênia | Feminino</t>
  </si>
  <si>
    <t>5.7.b. Estrangeiros - Europa | Sérvia | Masculino</t>
  </si>
  <si>
    <t>5.7.b. Estrangeiros - Europa | Sérvia | Feminino</t>
  </si>
  <si>
    <t>5.7.b. Estrangeiros - Europa | Suécia | Masculino</t>
  </si>
  <si>
    <t>5.7.b. Estrangeiros - Europa | Suécia | Feminino</t>
  </si>
  <si>
    <t>5.7.b. Estrangeiros - Europa | Suíça | Masculino</t>
  </si>
  <si>
    <t>5.7.b. Estrangeiros - Europa | Suíça | Feminino</t>
  </si>
  <si>
    <t>5.7.b. Estrangeiros - Europa | Outros países do continente europeu | Masculino</t>
  </si>
  <si>
    <t>5.7.b. Estrangeiros - Europa | Outros países do continente europeu | Feminino</t>
  </si>
  <si>
    <t>5.7.c. Estrangeiros - Ásia | Afeganistão | Masculino</t>
  </si>
  <si>
    <t>5.7.c. Estrangeiros - Ásia | Afeganistão | Feminino</t>
  </si>
  <si>
    <t>5.7.c. Estrangeiros - Ásia | Arábia Saudita | Masculino</t>
  </si>
  <si>
    <t>5.7.c. Estrangeiros - Ásia | Arábia Saudita | Feminino</t>
  </si>
  <si>
    <t>5.7.c. Estrangeiros - Ásia | Catar | Masculino</t>
  </si>
  <si>
    <t>5.7.c. Estrangeiros - Ásia | Catar | Feminino</t>
  </si>
  <si>
    <t>5.7.c. Estrangeiros - Ásia | Cazaquistão | Masculino</t>
  </si>
  <si>
    <t>5.7.c. Estrangeiros - Ásia | Cazaquistão | Feminino</t>
  </si>
  <si>
    <t>5.7.c. Estrangeiros - Ásia | China | Masculino</t>
  </si>
  <si>
    <t>5.7.c. Estrangeiros - Ásia | China | Feminino</t>
  </si>
  <si>
    <t>5.7.c. Estrangeiros - Ásia | Coréia do Norte | Masculino</t>
  </si>
  <si>
    <t>5.7.c. Estrangeiros - Ásia | Coréia do Norte | Feminino</t>
  </si>
  <si>
    <t>5.7.c. Estrangeiros - Ásia | Coréia do Sul | Masculino</t>
  </si>
  <si>
    <t>5.7.c. Estrangeiros - Ásia | Coréia do Sul | Feminino</t>
  </si>
  <si>
    <t>5.7.c. Estrangeiros - Ásia | Emirados Árabes Unidos | Masculino</t>
  </si>
  <si>
    <t>5.7.c. Estrangeiros - Ásia | Emirados Árabes Unidos | Feminino</t>
  </si>
  <si>
    <t>5.7.c. Estrangeiros - Ásia | Filipinas | Masculino</t>
  </si>
  <si>
    <t>5.7.c. Estrangeiros - Ásia | Filipinas | Feminino</t>
  </si>
  <si>
    <t>5.7.c. Estrangeiros - Ásia | Índia | Masculino</t>
  </si>
  <si>
    <t>5.7.c. Estrangeiros - Ásia | Índia | Feminino</t>
  </si>
  <si>
    <t>5.7.c. Estrangeiros - Ásia | Indonésia | Masculino</t>
  </si>
  <si>
    <t>5.7.c. Estrangeiros - Ásia | Indonésia | Feminino</t>
  </si>
  <si>
    <t>5.7.c. Estrangeiros - Ásia | Irã | Masculino</t>
  </si>
  <si>
    <t>5.7.c. Estrangeiros - Ásia | Irã | Feminino</t>
  </si>
  <si>
    <t>5.7.c. Estrangeiros - Ásia | Iraque | Masculino</t>
  </si>
  <si>
    <t>5.7.c. Estrangeiros - Ásia | Iraque | Feminino</t>
  </si>
  <si>
    <t>5.7.c. Estrangeiros - Ásia | Israel | Masculino</t>
  </si>
  <si>
    <t>5.7.c. Estrangeiros - Ásia | Israel | Feminino</t>
  </si>
  <si>
    <t>5.7.c. Estrangeiros - Ásia | Japão | Masculino</t>
  </si>
  <si>
    <t>5.7.c. Estrangeiros - Ásia | Japão | Feminino</t>
  </si>
  <si>
    <t>5.7.c. Estrangeiros - Ásia | Jordânia | Masculino</t>
  </si>
  <si>
    <t>5.7.c. Estrangeiros - Ásia | Jordânia | Feminino</t>
  </si>
  <si>
    <t>5.7.c. Estrangeiros - Ásia | Kuwait | Masculino</t>
  </si>
  <si>
    <t>5.7.c. Estrangeiros - Ásia | Kuwait | Feminino</t>
  </si>
  <si>
    <t>5.7.c. Estrangeiros - Ásia | Líbano | Masculino</t>
  </si>
  <si>
    <t>5.7.c. Estrangeiros - Ásia | Líbano | Feminino</t>
  </si>
  <si>
    <t>5.7.c. Estrangeiros - Ásia | Macau | Masculino</t>
  </si>
  <si>
    <t>5.7.c. Estrangeiros - Ásia | Macau | Feminino</t>
  </si>
  <si>
    <t>5.7.c. Estrangeiros - Ásia | Malásia | Masculino</t>
  </si>
  <si>
    <t>5.7.c. Estrangeiros - Ásia | Malásia | Feminino</t>
  </si>
  <si>
    <t>5.7.c. Estrangeiros - Ásia | Paquistão | Masculino</t>
  </si>
  <si>
    <t>5.7.c. Estrangeiros - Ásia | Paquistão | Feminino</t>
  </si>
  <si>
    <t>5.7.c. Estrangeiros - Ásia | Síria | Masculino</t>
  </si>
  <si>
    <t>5.7.c. Estrangeiros - Ásia | Síria | Feminino</t>
  </si>
  <si>
    <t>5.7.c. Estrangeiros - Ásia | Sri Lanka | Masculino</t>
  </si>
  <si>
    <t>5.7.c. Estrangeiros - Ásia | Sri Lanka | Feminino</t>
  </si>
  <si>
    <t>5.7.c. Estrangeiros - Ásia | Tailândia | Masculino</t>
  </si>
  <si>
    <t>5.7.c. Estrangeiros - Ásia | Tailândia | Feminino</t>
  </si>
  <si>
    <t>5.7.c. Estrangeiros - Ásia | Taiwan | Masculino</t>
  </si>
  <si>
    <t>5.7.c. Estrangeiros - Ásia | Taiwan | Feminino</t>
  </si>
  <si>
    <t>5.7.c. Estrangeiros - Ásia | Turquia | Masculino</t>
  </si>
  <si>
    <t>5.7.c. Estrangeiros - Ásia | Turquia | Feminino</t>
  </si>
  <si>
    <t>5.7.c. Estrangeiros - Ásia | Timor Leste | Masculino</t>
  </si>
  <si>
    <t>5.7.c. Estrangeiros - Ásia | Timor Leste | Feminino</t>
  </si>
  <si>
    <t>5.7.c. Estrangeiros - Ásia | Vietnã | Masculino</t>
  </si>
  <si>
    <t>5.7.c. Estrangeiros - Ásia | Vietnã | Feminino</t>
  </si>
  <si>
    <t>5.7.c. Estrangeiros - Ásia | Outros países do continente asiático | Masculino</t>
  </si>
  <si>
    <t>5.7.c. Estrangeiros - Ásia | Outros países do continente asiático | Feminino</t>
  </si>
  <si>
    <t>5.7.d. Estrangeiros - África | África do Sul | Masculino</t>
  </si>
  <si>
    <t>5.7.d. Estrangeiros - África | África do Sul | Feminino</t>
  </si>
  <si>
    <t>5.7.d. Estrangeiros - África | Angola | Masculino</t>
  </si>
  <si>
    <t>5.7.d. Estrangeiros - África | Angola | Feminino</t>
  </si>
  <si>
    <t>5.7.d. Estrangeiros - África | Argélia | Masculino</t>
  </si>
  <si>
    <t>5.7.d. Estrangeiros - África | Argélia | Feminino</t>
  </si>
  <si>
    <t>5.7.d. Estrangeiros - África | Cabo Verde | Masculino</t>
  </si>
  <si>
    <t>5.7.d. Estrangeiros - África | Cabo Verde | Feminino</t>
  </si>
  <si>
    <t>5.7.d. Estrangeiros - África | Camarões | Masculino</t>
  </si>
  <si>
    <t>5.7.d. Estrangeiros - África | Camarões | Feminino</t>
  </si>
  <si>
    <t>5.7.d. Estrangeiros - África | República do Congo | Masculino</t>
  </si>
  <si>
    <t>5.7.d. Estrangeiros - África | República do Congo | Feminino</t>
  </si>
  <si>
    <t>5.7.d. Estrangeiros - África | Costa do Marfim | Masculino</t>
  </si>
  <si>
    <t>5.7.d. Estrangeiros - África | Costa do Marfim | Feminino</t>
  </si>
  <si>
    <t>5.7.d. Estrangeiros - África | Egito | Masculino</t>
  </si>
  <si>
    <t>5.7.d. Estrangeiros - África | Egito | Feminino</t>
  </si>
  <si>
    <t>5.7.d. Estrangeiros - África | Etiópia | Masculino</t>
  </si>
  <si>
    <t>5.7.d. Estrangeiros - África | Etiópia | Feminino</t>
  </si>
  <si>
    <t>5.7.d. Estrangeiros - África | Gana | Masculino</t>
  </si>
  <si>
    <t>5.7.d. Estrangeiros - África | Gana | Feminino</t>
  </si>
  <si>
    <t>5.7.d. Estrangeiros - África | Guiné | Masculino</t>
  </si>
  <si>
    <t>5.7.d. Estrangeiros - África | Guiné | Feminino</t>
  </si>
  <si>
    <t>5.7.d. Estrangeiros - África | Guiné Bissau | Masculino</t>
  </si>
  <si>
    <t>5.7.d. Estrangeiros - África | Guiné Bissau | Feminino</t>
  </si>
  <si>
    <t>5.7.d. Estrangeiros - África | Líbia | Masculino</t>
  </si>
  <si>
    <t>5.7.d. Estrangeiros - África | Líbia | Feminino</t>
  </si>
  <si>
    <t>5.7.d. Estrangeiros - África | Madagascar | Masculino</t>
  </si>
  <si>
    <t>5.7.d. Estrangeiros - África | Madagascar | Feminino</t>
  </si>
  <si>
    <t>5.7.d. Estrangeiros - África | Marrocos | Masculino</t>
  </si>
  <si>
    <t>5.7.d. Estrangeiros - África | Marrocos | Feminino</t>
  </si>
  <si>
    <t>5.7.d. Estrangeiros - África | Moçambique | Masculino</t>
  </si>
  <si>
    <t>5.7.d. Estrangeiros - África | Moçambique | Feminino</t>
  </si>
  <si>
    <t>5.7.d. Estrangeiros - África | Nigéria | Masculino</t>
  </si>
  <si>
    <t>5.7.d. Estrangeiros - África | Nigéria | Feminino</t>
  </si>
  <si>
    <t>5.7.d. Estrangeiros - África | Quênia | Masculino</t>
  </si>
  <si>
    <t>5.7.d. Estrangeiros - África | Quênia | Feminino</t>
  </si>
  <si>
    <t>5.7.d. Estrangeiros - África | Ruanda | Masculino</t>
  </si>
  <si>
    <t>5.7.d. Estrangeiros - África | Ruanda | Feminino</t>
  </si>
  <si>
    <t>5.7.d. Estrangeiros - África | Senegal | Masculino</t>
  </si>
  <si>
    <t>5.7.d. Estrangeiros - África | Senegal | Feminino</t>
  </si>
  <si>
    <t>5.7.d. Estrangeiros - África | Serra Leoa | Masculino</t>
  </si>
  <si>
    <t>5.7.d. Estrangeiros - África | Serra Leoa | Feminino</t>
  </si>
  <si>
    <t>5.7.d. Estrangeiros - África | Somália | Masculino</t>
  </si>
  <si>
    <t>5.7.d. Estrangeiros - África | Somália | Feminino</t>
  </si>
  <si>
    <t>5.7.d. Estrangeiros - África | Tunísia | Masculino</t>
  </si>
  <si>
    <t>5.7.d. Estrangeiros - África | Tunísia | Feminino</t>
  </si>
  <si>
    <t>5.7.d. Estrangeiros - África | Outros países do continente africano | Masculino</t>
  </si>
  <si>
    <t>5.7.d. Estrangeiros - África | Outros países do continente africano | Feminino</t>
  </si>
  <si>
    <t>5.7.e. Estrangeiros - América | Argentina | Masculino</t>
  </si>
  <si>
    <t>5.7.e. Estrangeiros - América | Argentina | Feminino</t>
  </si>
  <si>
    <t>5.7.e. Estrangeiros - América | Bolívia | Masculino</t>
  </si>
  <si>
    <t>5.7.e. Estrangeiros - América | Bolívia | Feminino</t>
  </si>
  <si>
    <t>5.7.e. Estrangeiros - América | Canadá | Masculino</t>
  </si>
  <si>
    <t>5.7.e. Estrangeiros - América | Canadá | Feminino</t>
  </si>
  <si>
    <t>5.7.e. Estrangeiros - América | Chile | Masculino</t>
  </si>
  <si>
    <t>5.7.e. Estrangeiros - América | Chile | Feminino</t>
  </si>
  <si>
    <t>5.7.e. Estrangeiros - América | Colômbia | Masculino</t>
  </si>
  <si>
    <t>5.7.e. Estrangeiros - América | Colômbia | Feminino</t>
  </si>
  <si>
    <t>5.7.e. Estrangeiros - América | Costa Rica | Masculino</t>
  </si>
  <si>
    <t>5.7.e. Estrangeiros - América | Costa Rica | Feminino</t>
  </si>
  <si>
    <t>5.7.e. Estrangeiros - América | Cuba | Masculino</t>
  </si>
  <si>
    <t>5.7.e. Estrangeiros - América | Cuba | Feminino</t>
  </si>
  <si>
    <t>5.7.e. Estrangeiros - América | El Salvador | Masculino</t>
  </si>
  <si>
    <t>5.7.e. Estrangeiros - América | El Salvador | Feminino</t>
  </si>
  <si>
    <t>5.7.e. Estrangeiros - América | Equador | Masculino</t>
  </si>
  <si>
    <t>5.7.e. Estrangeiros - América | Equador | Feminino</t>
  </si>
  <si>
    <t>5.7.e. Estrangeiros - América | Estados Unidos da América | Masculino</t>
  </si>
  <si>
    <t>5.7.e. Estrangeiros - América | Estados Unidos da América | Feminino</t>
  </si>
  <si>
    <t>5.7.e. Estrangeiros - América | Guatemala | Masculino</t>
  </si>
  <si>
    <t>5.7.e. Estrangeiros - América | Guatemala | Feminino</t>
  </si>
  <si>
    <t>5.7.e. Estrangeiros - América | Guiana | Masculino</t>
  </si>
  <si>
    <t>5.7.e. Estrangeiros - América | Guiana | Feminino</t>
  </si>
  <si>
    <t>5.7.e. Estrangeiros - América | Guiana Francesa | Masculino</t>
  </si>
  <si>
    <t>5.7.e. Estrangeiros - América | Guiana Francesa | Feminino</t>
  </si>
  <si>
    <t>5.7.e. Estrangeiros - América | Haiti | Masculino</t>
  </si>
  <si>
    <t>5.7.e. Estrangeiros - América | Haiti | Feminino</t>
  </si>
  <si>
    <t>5.7.e. Estrangeiros - América | Honduras | Masculino</t>
  </si>
  <si>
    <t>5.7.e. Estrangeiros - América | Honduras | Feminino</t>
  </si>
  <si>
    <t>5.7.e. Estrangeiros - América | Ilhas Cayman | Masculino</t>
  </si>
  <si>
    <t>5.7.e. Estrangeiros - América | Ilhas Cayman | Feminino</t>
  </si>
  <si>
    <t>5.7.e. Estrangeiros - América | Jamaica | Masculino</t>
  </si>
  <si>
    <t>5.7.e. Estrangeiros - América | Jamaica | Feminino</t>
  </si>
  <si>
    <t>5.7.e. Estrangeiros - América | México | Masculino</t>
  </si>
  <si>
    <t>5.7.e. Estrangeiros - América | México | Feminino</t>
  </si>
  <si>
    <t>5.7.e. Estrangeiros - América | Nicarágua | Masculino</t>
  </si>
  <si>
    <t>5.7.e. Estrangeiros - América | Nicarágua | Feminino</t>
  </si>
  <si>
    <t>5.7.e. Estrangeiros - América | Panamá | Masculino</t>
  </si>
  <si>
    <t>5.7.e. Estrangeiros - América | Panamá | Feminino</t>
  </si>
  <si>
    <t>5.7.e. Estrangeiros - América | Paraguai | Masculino</t>
  </si>
  <si>
    <t>5.7.e. Estrangeiros - América | Paraguai | Feminino</t>
  </si>
  <si>
    <t>5.7.e. Estrangeiros - América | Peru | Masculino</t>
  </si>
  <si>
    <t>5.7.e. Estrangeiros - América | Peru | Feminino</t>
  </si>
  <si>
    <t>5.7.e. Estrangeiros - América | Porto Rico | Masculino</t>
  </si>
  <si>
    <t>5.7.e. Estrangeiros - América | Porto Rico | Feminino</t>
  </si>
  <si>
    <t>5.7.e. Estrangeiros - América | República Dominicana | Masculino</t>
  </si>
  <si>
    <t>5.7.e. Estrangeiros - América | República Dominicana | Feminino</t>
  </si>
  <si>
    <t>5.7.e. Estrangeiros - América | Suriname | Masculino</t>
  </si>
  <si>
    <t>5.7.e. Estrangeiros - América | Suriname | Feminino</t>
  </si>
  <si>
    <t>5.7.e. Estrangeiros - América | Trindade e Tobago | Masculino</t>
  </si>
  <si>
    <t>5.7.e. Estrangeiros - América | Trindade e Tobago | Feminino</t>
  </si>
  <si>
    <t>5.7.e. Estrangeiros - América | Uruguai | Masculino</t>
  </si>
  <si>
    <t>5.7.e. Estrangeiros - América | Uruguai | Feminino</t>
  </si>
  <si>
    <t>5.7.e. Estrangeiros - América | Venezuela | Masculino</t>
  </si>
  <si>
    <t>5.7.e. Estrangeiros - América | Venezuela | Feminino</t>
  </si>
  <si>
    <t>5.7.e. Estrangeiros - América | Outros países do continente americano | Masculino</t>
  </si>
  <si>
    <t>5.7.e. Estrangeiros - América | Outros países do continente americano | Feminino</t>
  </si>
  <si>
    <t>5.7.f. Estrangeiros - Oceania | Austrália | Masculino</t>
  </si>
  <si>
    <t>5.7.f. Estrangeiros - Oceania | Austrália | Feminino</t>
  </si>
  <si>
    <t>5.7.f. Estrangeiros - Oceania | Nova Zelândia | Masculino</t>
  </si>
  <si>
    <t>5.7.f. Estrangeiros - Oceania | Nova Zelândia | Feminino</t>
  </si>
  <si>
    <t>5.7.f. Estrangeiros - Oceania | Outros países do continente Oceania | Masculino</t>
  </si>
  <si>
    <t>5.7.f. Estrangeiros - Oceania | Outros países do continente Oceania | Feminino</t>
  </si>
  <si>
    <t>5.7.g. Sem informação | Número de pessoas sem informação sobre nacionalidade | Masculino</t>
  </si>
  <si>
    <t>5.7.g. Sem informação | Número de pessoas sem informação sobre nacionalidade | Feminino</t>
  </si>
  <si>
    <t>5.8. Faixa etária dos filhos que estão no estabelecimento (aplicável apenas para estabelecimentos com mulheres) | 0 a 6 meses | Quantidade por faixa etária</t>
  </si>
  <si>
    <t>5.8. Faixa etária dos filhos que estão no estabelecimento (aplicável apenas para estabelecimentos com mulheres) | mais de 6 meses a 1 ano | Quantidade por faixa etária</t>
  </si>
  <si>
    <t>5.8. Faixa etária dos filhos que estão no estabelecimento (aplicável apenas para estabelecimentos com mulheres) | mais de 1 ano a 2 anos | Quantidade por faixa etária</t>
  </si>
  <si>
    <t>5.8. Faixa etária dos filhos que estão no estabelecimento (aplicável apenas para estabelecimentos com mulheres) | mais de 2 a 3 anos | Quantidade por faixa etária</t>
  </si>
  <si>
    <t>5.8. Faixa etária dos filhos que estão no estabelecimento (aplicável apenas para estabelecimentos com mulheres) | mais de 3 anos | Quantidade por faixa etária</t>
  </si>
  <si>
    <t>5.9. Número de filhos/as. O estabelecimento detém alguma forma de registro que permite a obtenção desta informação?</t>
  </si>
  <si>
    <t>5.9.a. Em caso positivo, total ou parcialmente, preencha as informações abaixo: | Sem filhos | Masculino</t>
  </si>
  <si>
    <t>5.9.a. Em caso positivo, total ou parcialmente, preencha as informações abaixo: | Sem filhos | Feminino</t>
  </si>
  <si>
    <t>5.9.a. Em caso positivo, total ou parcialmente, preencha as informações abaixo: | 1 | Masculino</t>
  </si>
  <si>
    <t>5.9.a. Em caso positivo, total ou parcialmente, preencha as informações abaixo: | 1 | Feminino</t>
  </si>
  <si>
    <t>5.9.a. Em caso positivo, total ou parcialmente, preencha as informações abaixo: | 2 | Masculino</t>
  </si>
  <si>
    <t>5.9.a. Em caso positivo, total ou parcialmente, preencha as informações abaixo: | 2 | Feminino</t>
  </si>
  <si>
    <t>5.9.a. Em caso positivo, total ou parcialmente, preencha as informações abaixo: | 3 | Masculino</t>
  </si>
  <si>
    <t>5.9.a. Em caso positivo, total ou parcialmente, preencha as informações abaixo: | 3 | Feminino</t>
  </si>
  <si>
    <t>5.9.a. Em caso positivo, total ou parcialmente, preencha as informações abaixo: | 4 | Masculino</t>
  </si>
  <si>
    <t>5.9.a. Em caso positivo, total ou parcialmente, preencha as informações abaixo: | 4 | Feminino</t>
  </si>
  <si>
    <t>5.9.a. Em caso positivo, total ou parcialmente, preencha as informações abaixo: | 5 | Masculino</t>
  </si>
  <si>
    <t>5.9.a. Em caso positivo, total ou parcialmente, preencha as informações abaixo: | 5 | Feminino</t>
  </si>
  <si>
    <t>5.9.a. Em caso positivo, total ou parcialmente, preencha as informações abaixo: | 6 | Masculino</t>
  </si>
  <si>
    <t>5.9.a. Em caso positivo, total ou parcialmente, preencha as informações abaixo: | 6 | Feminino</t>
  </si>
  <si>
    <t>5.9.a. Em caso positivo, total ou parcialmente, preencha as informações abaixo: | 7 | Masculino</t>
  </si>
  <si>
    <t>5.9.a. Em caso positivo, total ou parcialmente, preencha as informações abaixo: | 7 | Feminino</t>
  </si>
  <si>
    <t>5.9.a. Em caso positivo, total ou parcialmente, preencha as informações abaixo: | 8 | Masculino</t>
  </si>
  <si>
    <t>5.9.a. Em caso positivo, total ou parcialmente, preencha as informações abaixo: | 8 | Feminino</t>
  </si>
  <si>
    <t>5.9.a. Em caso positivo, total ou parcialmente, preencha as informações abaixo: | 9 | Masculino</t>
  </si>
  <si>
    <t>5.9.a. Em caso positivo, total ou parcialmente, preencha as informações abaixo: | 9 | Feminino</t>
  </si>
  <si>
    <t>5.9.a. Em caso positivo, total ou parcialmente, preencha as informações abaixo: | 10 | Masculino</t>
  </si>
  <si>
    <t>5.9.a. Em caso positivo, total ou parcialmente, preencha as informações abaixo: | 10 | Feminino</t>
  </si>
  <si>
    <t>5.9.a. Em caso positivo, total ou parcialmente, preencha as informações abaixo: | 11 ou mais | Masculino</t>
  </si>
  <si>
    <t>5.9.a. Em caso positivo, total ou parcialmente, preencha as informações abaixo: | 11 ou mais | Feminino</t>
  </si>
  <si>
    <t>5.9.a. Em caso positivo, total ou parcialmente, preencha as informações abaixo: | Sem informação | Masculino</t>
  </si>
  <si>
    <t>5.9.a. Em caso positivo, total ou parcialmente, preencha as informações abaixo: | Sem informação | Feminino</t>
  </si>
  <si>
    <t>5.10. Número de pessoas privadas de liberdade que possuem visitantes cadastrados: | Pessoas com visitantes cadastrados | Masculino</t>
  </si>
  <si>
    <t>5.10. Número de pessoas privadas de liberdade que possuem visitantes cadastrados: | Pessoas com visitantes cadastrados | Feminino</t>
  </si>
  <si>
    <t>5.11. Quantidade de pessoas privadas de liberdade por tempo total de penas (presos/as condenados/as). O estabelecimento detém alguma forma de registro que permite a obtenção desta informação?</t>
  </si>
  <si>
    <t>5.11.a. Como é registrada essa informação?</t>
  </si>
  <si>
    <t>5.11.b. Em caso positivo, total ou parcialmente, preencha as informações abaixo: | Até 6 meses (inclusive) | Masculino</t>
  </si>
  <si>
    <t>5.11.b. Em caso positivo, total ou parcialmente, preencha as informações abaixo: | Até 6 meses (inclusive) | Feminino</t>
  </si>
  <si>
    <t>5.11.b. Em caso positivo, total ou parcialmente, preencha as informações abaixo: | Mais de 6 meses até 1 ano (inclusive) | Masculino</t>
  </si>
  <si>
    <t>5.11.b. Em caso positivo, total ou parcialmente, preencha as informações abaixo: | Mais de 6 meses até 1 ano (inclusive) | Feminino</t>
  </si>
  <si>
    <t>5.11.b. Em caso positivo, total ou parcialmente, preencha as informações abaixo: | Mais de 1 ano até 2 anos (inclusive) | Masculino</t>
  </si>
  <si>
    <t>5.11.b. Em caso positivo, total ou parcialmente, preencha as informações abaixo: | Mais de 1 ano até 2 anos (inclusive) | Feminino</t>
  </si>
  <si>
    <t>5.11.b. Em caso positivo, total ou parcialmente, preencha as informações abaixo: | Mais de 2 até 4 anos (inclusive) | Masculino</t>
  </si>
  <si>
    <t>5.11.b. Em caso positivo, total ou parcialmente, preencha as informações abaixo: | Mais de 2 até 4 anos (inclusive) | Feminino</t>
  </si>
  <si>
    <t>5.11.b. Em caso positivo, total ou parcialmente, preencha as informações abaixo: | Mais de 4 até 8 anos (inclusive) | Masculino</t>
  </si>
  <si>
    <t>5.11.b. Em caso positivo, total ou parcialmente, preencha as informações abaixo: | Mais de 4 até 8 anos (inclusive) | Feminino</t>
  </si>
  <si>
    <t>5.11.b. Em caso positivo, total ou parcialmente, preencha as informações abaixo: | Mais de 8 até 15 anos (inclusive) | Masculino</t>
  </si>
  <si>
    <t>5.11.b. Em caso positivo, total ou parcialmente, preencha as informações abaixo: | Mais de 8 até 15 anos (inclusive) | Feminino</t>
  </si>
  <si>
    <t>5.11.b. Em caso positivo, total ou parcialmente, preencha as informações abaixo: | Mais de 15 até 20 anos (inclusive) | Masculino</t>
  </si>
  <si>
    <t>5.11.b. Em caso positivo, total ou parcialmente, preencha as informações abaixo: | Mais de 15 até 20 anos (inclusive) | Feminino</t>
  </si>
  <si>
    <t>5.11.b. Em caso positivo, total ou parcialmente, preencha as informações abaixo: | Mais de 20 até 30 anos (inclusive) | Masculino</t>
  </si>
  <si>
    <t>5.11.b. Em caso positivo, total ou parcialmente, preencha as informações abaixo: | Mais de 20 até 30 anos (inclusive) | Feminino</t>
  </si>
  <si>
    <t>5.11.b. Em caso positivo, total ou parcialmente, preencha as informações abaixo: | Mais de 30 até 50 anos (inclusive) | Masculino</t>
  </si>
  <si>
    <t>5.11.b. Em caso positivo, total ou parcialmente, preencha as informações abaixo: | Mais de 30 até 50 anos (inclusive) | Feminino</t>
  </si>
  <si>
    <t>5.11.b. Em caso positivo, total ou parcialmente, preencha as informações abaixo: | Mais de 50 até 100 anos (inclusive) | Masculino</t>
  </si>
  <si>
    <t>5.11.b. Em caso positivo, total ou parcialmente, preencha as informações abaixo: | Mais de 50 até 100 anos (inclusive) | Feminino</t>
  </si>
  <si>
    <t>5.11.b. Em caso positivo, total ou parcialmente, preencha as informações abaixo: | Mais de 100 anos | Masculino</t>
  </si>
  <si>
    <t>5.11.b. Em caso positivo, total ou parcialmente, preencha as informações abaixo: | Mais de 100 anos | Feminino</t>
  </si>
  <si>
    <t>5.11.b. Em caso positivo, total ou parcialmente, preencha as informações abaixo: | Número de pessoas sem informação | Masculino</t>
  </si>
  <si>
    <t>5.11.b. Em caso positivo, total ou parcialmente, preencha as informações abaixo: | Número de pessoas sem informação | Feminino</t>
  </si>
  <si>
    <t>5.12. Quantidade de pessoas privadas de liberdade por tempo de pena remanescente (presos/as condenados/as). O estabelecimento detém alguma forma de registro que permite a obtenção desta informação?</t>
  </si>
  <si>
    <t>5.12.a. Em caso positivo, total ou parcialmente, preencha as informações abaixo: | Até 6 meses (inclusive) | Masculino</t>
  </si>
  <si>
    <t>5.12.a. Em caso positivo, total ou parcialmente, preencha as informações abaixo: | Até 6 meses (inclusive) | Feminino</t>
  </si>
  <si>
    <t>5.12.a. Em caso positivo, total ou parcialmente, preencha as informações abaixo: | Mais de 6 meses até 1 ano (inclusive) | Masculino</t>
  </si>
  <si>
    <t>5.12.a. Em caso positivo, total ou parcialmente, preencha as informações abaixo: | Mais de 6 meses até 1 ano (inclusive) | Feminino</t>
  </si>
  <si>
    <t>5.12.a. Em caso positivo, total ou parcialmente, preencha as informações abaixo: | Mais de 1 ano até 2 anos (inclusive) | Masculino</t>
  </si>
  <si>
    <t>5.12.a. Em caso positivo, total ou parcialmente, preencha as informações abaixo: | Mais de 1 ano até 2 anos (inclusive) | Feminino</t>
  </si>
  <si>
    <t>5.12.a. Em caso positivo, total ou parcialmente, preencha as informações abaixo: | Mais de 2 até 4 anos (inclusive) | Masculino</t>
  </si>
  <si>
    <t>5.12.a. Em caso positivo, total ou parcialmente, preencha as informações abaixo: | Mais de 2 até 4 anos (inclusive) | Feminino</t>
  </si>
  <si>
    <t>5.12.a. Em caso positivo, total ou parcialmente, preencha as informações abaixo: | Mais de 4 até 8 anos (inclusive) | Masculino</t>
  </si>
  <si>
    <t>5.12.a. Em caso positivo, total ou parcialmente, preencha as informações abaixo: | Mais de 4 até 8 anos (inclusive) | Feminino</t>
  </si>
  <si>
    <t>5.12.a. Em caso positivo, total ou parcialmente, preencha as informações abaixo: | Mais de 8 até 15 anos (inclusive) | Masculino</t>
  </si>
  <si>
    <t>5.12.a. Em caso positivo, total ou parcialmente, preencha as informações abaixo: | Mais de 8 até 15 anos (inclusive) | Feminino</t>
  </si>
  <si>
    <t>5.12.a. Em caso positivo, total ou parcialmente, preencha as informações abaixo: | Mais de 15 até 20 anos (inclusive) | Masculino</t>
  </si>
  <si>
    <t>5.12.a. Em caso positivo, total ou parcialmente, preencha as informações abaixo: | Mais de 15 até 20 anos (inclusive) | Feminino</t>
  </si>
  <si>
    <t>5.12.a. Em caso positivo, total ou parcialmente, preencha as informações abaixo: | Mais de 20 até 30 anos (inclusive) | Masculino</t>
  </si>
  <si>
    <t>5.12.a. Em caso positivo, total ou parcialmente, preencha as informações abaixo: | Mais de 20 até 30 anos (inclusive) | Feminino</t>
  </si>
  <si>
    <t>5.12.a. Em caso positivo, total ou parcialmente, preencha as informações abaixo: | Mais de 30 até 50 anos (inclusive) | Masculino</t>
  </si>
  <si>
    <t>5.12.a. Em caso positivo, total ou parcialmente, preencha as informações abaixo: | Mais de 30 até 50 anos (inclusive) | Feminino</t>
  </si>
  <si>
    <t>5.12.a. Em caso positivo, total ou parcialmente, preencha as informações abaixo: | Mais de 50 até 100 anos (inclusive) | Masculino</t>
  </si>
  <si>
    <t>5.12.a. Em caso positivo, total ou parcialmente, preencha as informações abaixo: | Mais de 50 até 100 anos (inclusive) | Feminino</t>
  </si>
  <si>
    <t>5.12.a. Em caso positivo, total ou parcialmente, preencha as informações abaixo: | Mais de 100 anos | Masculino</t>
  </si>
  <si>
    <t>5.12.a. Em caso positivo, total ou parcialmente, preencha as informações abaixo: | Mais de 100 anos | Feminino</t>
  </si>
  <si>
    <t>5.12.a. Em caso positivo, total ou parcialmente, preencha as informações abaixo: | Número de pessoas sem informação | Masculino</t>
  </si>
  <si>
    <t>5.12.a. Em caso positivo, total ou parcialmente, preencha as informações abaixo: | Número de pessoas sem informação | Feminino</t>
  </si>
  <si>
    <t>5.13. Quantidade de incidências por tipo penal. O estabelecimento detém alguma forma de registro que permite a obtenção desta informação?</t>
  </si>
  <si>
    <t>5.13.a. Como é registrada essa informação?</t>
  </si>
  <si>
    <t>5.13.b. Em caso positivo, total ou parcialmente, preencha as informações abaixo: | Total | Masculino</t>
  </si>
  <si>
    <t>5.13.b. Em caso positivo, total ou parcialmente, preencha as informações abaixo: | Total | Feminino</t>
  </si>
  <si>
    <t>5.13.b.1.           Grupo: Crimes contra a pessoa | Homicídio simples (Art. 121, caput) | Masculino</t>
  </si>
  <si>
    <t>5.13.b.1.           Grupo: Crimes contra a pessoa | Homicídio simples (Art. 121, caput) | Feminino</t>
  </si>
  <si>
    <t>5.13.b.1.           Grupo: Crimes contra a pessoa | Homicílio culposo (Art. 121, § 3°) | Masculino</t>
  </si>
  <si>
    <t>5.13.b.1.           Grupo: Crimes contra a pessoa | Homicílio culposo (Art. 121, § 3°) | Feminino</t>
  </si>
  <si>
    <t>5.13.b.1.           Grupo: Crimes contra a pessoa | Homicídio qualificado (Art. 121, § 2°) | Masculino</t>
  </si>
  <si>
    <t>5.13.b.1.           Grupo: Crimes contra a pessoa | Homicídio qualificado (Art. 121, § 2°) | Feminino</t>
  </si>
  <si>
    <t>5.13.b.1.           Grupo: Crimes contra a pessoa | Aborto (Art. 124, 125, 126 e 127) | Masculino</t>
  </si>
  <si>
    <t>5.13.b.1.           Grupo: Crimes contra a pessoa | Aborto (Art. 124, 125, 126 e 127) | Feminino</t>
  </si>
  <si>
    <t>5.13.b.1.           Grupo: Crimes contra a pessoa | Lesão corporal (Art. 129, caput e § 1°, 2°, 3° e 6°) | Masculino</t>
  </si>
  <si>
    <t>5.13.b.1.           Grupo: Crimes contra a pessoa | Lesão corporal (Art. 129, caput e § 1°, 2°, 3° e 6°) | Feminino</t>
  </si>
  <si>
    <t>5.13.b.1.           Grupo: Crimes contra a pessoa | Violência doméstica (Art. 129,  § 9°) | Masculino</t>
  </si>
  <si>
    <t>5.13.b.1.           Grupo: Crimes contra a pessoa | Violência doméstica (Art. 129,  § 9°) | Feminino</t>
  </si>
  <si>
    <t>5.13.b.1.           Grupo: Crimes contra a pessoa | Sequestro e cárcere privado (Art. 148) | Masculino</t>
  </si>
  <si>
    <t>5.13.b.1.           Grupo: Crimes contra a pessoa | Sequestro e cárcere privado (Art. 148) | Feminino</t>
  </si>
  <si>
    <t>5.13.b.1.           Grupo: Crimes contra a pessoa | Outros - não listados acima entre os artigos 122 e 154-A | Masculino</t>
  </si>
  <si>
    <t>5.13.b.1.           Grupo: Crimes contra a pessoa | Outros - não listados acima entre os artigos 122 e 154-A | Feminino</t>
  </si>
  <si>
    <t>5.13.b.2.                     Grupo: Crimes contra o patrimônio | Furto simples (Art. 155) | Masculino</t>
  </si>
  <si>
    <t>5.13.b.2.                     Grupo: Crimes contra o patrimônio | Furto simples (Art. 155) | Feminino</t>
  </si>
  <si>
    <t>5.13.b.2.                     Grupo: Crimes contra o patrimônio | Furto qualificado (Art. 155, § 4° e 5°) | Masculino</t>
  </si>
  <si>
    <t>5.13.b.2.                     Grupo: Crimes contra o patrimônio | Furto qualificado (Art. 155, § 4° e 5°) | Feminino</t>
  </si>
  <si>
    <t>5.13.b.2.                     Grupo: Crimes contra o patrimônio | Roubo simples (Art. 157) | Masculino</t>
  </si>
  <si>
    <t>5.13.b.2.                     Grupo: Crimes contra o patrimônio | Roubo simples (Art. 157) | Feminino</t>
  </si>
  <si>
    <t>5.13.b.2.                     Grupo: Crimes contra o patrimônio | Roubo qualificado (Art. 157, § 2° | Masculino</t>
  </si>
  <si>
    <t>5.13.b.2.                     Grupo: Crimes contra o patrimônio | Roubo qualificado (Art. 157, § 2° | Feminino</t>
  </si>
  <si>
    <t>5.13.b.2.                     Grupo: Crimes contra o patrimônio | Latrocínio (Art. 157, § 3°) | Masculino</t>
  </si>
  <si>
    <t>5.13.b.2.                     Grupo: Crimes contra o patrimônio | Latrocínio (Art. 157, § 3°) | Feminino</t>
  </si>
  <si>
    <t>5.13.b.2.                     Grupo: Crimes contra o patrimônio | Extorsão (Art. 158) | Masculino</t>
  </si>
  <si>
    <t>5.13.b.2.                     Grupo: Crimes contra o patrimônio | Extorsão (Art. 158) | Feminino</t>
  </si>
  <si>
    <t>5.13.b.2.                     Grupo: Crimes contra o patrimônio | Extorsão mediante sequestro (Art. 159) | Masculino</t>
  </si>
  <si>
    <t>5.13.b.2.                     Grupo: Crimes contra o patrimônio | Extorsão mediante sequestro (Art. 159) | Feminino</t>
  </si>
  <si>
    <t>5.13.b.2.                     Grupo: Crimes contra o patrimônio | Apropriação indébita (Art. 168) | Masculino</t>
  </si>
  <si>
    <t>5.13.b.2.                     Grupo: Crimes contra o patrimônio | Apropriação indébita (Art. 168) | Feminino</t>
  </si>
  <si>
    <t>5.13.b.2.                     Grupo: Crimes contra o patrimônio | Apropriação indébita previdenciária (Art. 168-A) | Masculino</t>
  </si>
  <si>
    <t>5.13.b.2.                     Grupo: Crimes contra o patrimônio | Apropriação indébita previdenciária (Art. 168-A) | Feminino</t>
  </si>
  <si>
    <t>5.13.b.2.                     Grupo: Crimes contra o patrimônio | Estelionato (Art. 171) | Masculino</t>
  </si>
  <si>
    <t>5.13.b.2.                     Grupo: Crimes contra o patrimônio | Estelionato (Art. 171) | Feminino</t>
  </si>
  <si>
    <t>5.13.b.2.                     Grupo: Crimes contra o patrimônio | Receptação (Art. 180) | Masculino</t>
  </si>
  <si>
    <t>5.13.b.2.                     Grupo: Crimes contra o patrimônio | Receptação (Art. 180) | Feminino</t>
  </si>
  <si>
    <t>5.13.b.2.                     Grupo: Crimes contra o patrimônio | Receptação qualificada (Art. 180, § 1°) | Masculino</t>
  </si>
  <si>
    <t>5.13.b.2.                     Grupo: Crimes contra o patrimônio | Receptação qualificada (Art. 180, § 1°) | Feminino</t>
  </si>
  <si>
    <t>5.13.b.2.                     Grupo: Crimes contra o patrimônio | Outros - não listados acima entre os artigos 156 e 179 | Masculino</t>
  </si>
  <si>
    <t>5.13.b.2.                     Grupo: Crimes contra o patrimônio | Outros - não listados acima entre os artigos 156 e 179 | Feminino</t>
  </si>
  <si>
    <t>5.13.b.3.                               Grupo: Crimes contra a dignidade sexual | Estupro (Art. 213) | Masculino</t>
  </si>
  <si>
    <t>5.13.b.3.                               Grupo: Crimes contra a dignidade sexual | Estupro (Art. 213) | Feminino</t>
  </si>
  <si>
    <t>5.13.b.3.                               Grupo: Crimes contra a dignidade sexual | Atentado violento ao pudor (Art. 214) | Masculino</t>
  </si>
  <si>
    <t>5.13.b.3.                               Grupo: Crimes contra a dignidade sexual | Atentado violento ao pudor (Art. 214) | Feminino</t>
  </si>
  <si>
    <t>5.13.b.3.                               Grupo: Crimes contra a dignidade sexual | Estupro de vulnerável (Art. 217-A) | Masculino</t>
  </si>
  <si>
    <t>5.13.b.3.                               Grupo: Crimes contra a dignidade sexual | Estupro de vulnerável (Art. 217-A) | Feminino</t>
  </si>
  <si>
    <t>5.13.b.3.                               Grupo: Crimes contra a dignidade sexual | Corrupção de menores (Art. 218) | Masculino</t>
  </si>
  <si>
    <t>5.13.b.3.                               Grupo: Crimes contra a dignidade sexual | Corrupção de menores (Art. 218) | Feminino</t>
  </si>
  <si>
    <t>5.13.b.3.                               Grupo: Crimes contra a dignidade sexual | Tráfico internacional de pessoa para fim de exploração sexual (Art. 231) | Masculino</t>
  </si>
  <si>
    <t>5.13.b.3.                               Grupo: Crimes contra a dignidade sexual | Tráfico internacional de pessoa para fim de exploração sexual (Art. 231) | Feminino</t>
  </si>
  <si>
    <t>5.13.b.3.                               Grupo: Crimes contra a dignidade sexual | Tráfico interno de pessoa para fim de exploração sexual (Art. 231-A) | Masculino</t>
  </si>
  <si>
    <t>5.13.b.3.                               Grupo: Crimes contra a dignidade sexual | Tráfico interno de pessoa para fim de exploração sexual (Art. 231-A) | Feminino</t>
  </si>
  <si>
    <t>5.13.b.3.                               Grupo: Crimes contra a dignidade sexual | Outros (Artigos 215, 216-A, 218-A, 218-B, 227, 228, 229, 230) | Masculino</t>
  </si>
  <si>
    <t>5.13.b.3.                               Grupo: Crimes contra a dignidade sexual | Outros (Artigos 215, 216-A, 218-A, 218-B, 227, 228, 229, 230) | Feminino</t>
  </si>
  <si>
    <t>5.13.b.4.                                         Grupo: Crimes contra a paz pública | Quadrilha ou bando (Art. 288) | Masculino</t>
  </si>
  <si>
    <t>5.13.b.4.                                         Grupo: Crimes contra a paz pública | Quadrilha ou bando (Art. 288) | Feminino</t>
  </si>
  <si>
    <t>5.13.b.5.                                                   Grupo: Crimes contra a fé pública | Moeda falsa (Art. 289) | Masculino</t>
  </si>
  <si>
    <t>5.13.b.5.                                                   Grupo: Crimes contra a fé pública | Moeda falsa (Art. 289) | Feminino</t>
  </si>
  <si>
    <t>5.13.b.5.                                                   Grupo: Crimes contra a fé pública | Falsificação de papéis, selos, sinal e documentos públicos ( Art. 293 a 297) | Masculino</t>
  </si>
  <si>
    <t>5.13.b.5.                                                   Grupo: Crimes contra a fé pública | Falsificação de papéis, selos, sinal e documentos públicos ( Art. 293 a 297) | Feminino</t>
  </si>
  <si>
    <t>5.13.b.5.                                                   Grupo: Crimes contra a fé pública | Falsidade ideológica (Art. 299) | Masculino</t>
  </si>
  <si>
    <t>5.13.b.5.                                                   Grupo: Crimes contra a fé pública | Falsidade ideológica (Art. 299) | Feminino</t>
  </si>
  <si>
    <t>5.13.b.5.                                                   Grupo: Crimes contra a fé pública | Uso de documento falso (Art. 304) | Masculino</t>
  </si>
  <si>
    <t>5.13.b.5.                                                   Grupo: Crimes contra a fé pública | Uso de documento falso (Art. 304) | Feminino</t>
  </si>
  <si>
    <t>5.13.b.6.                                                             Grupo: Crimes contra a Administração Pública | Peculato (Art. 312 e 313) | Masculino</t>
  </si>
  <si>
    <t>5.13.b.6.                                                             Grupo: Crimes contra a Administração Pública | Peculato (Art. 312 e 313) | Feminino</t>
  </si>
  <si>
    <t>5.13.b.6.                                                             Grupo: Crimes contra a Administração Pública | Concussão e excesso de exação (Art. 316) | Masculino</t>
  </si>
  <si>
    <t>5.13.b.6.                                                             Grupo: Crimes contra a Administração Pública | Concussão e excesso de exação (Art. 316) | Feminino</t>
  </si>
  <si>
    <t>5.13.b.6.                                                             Grupo: Crimes contra a Administração Pública | Corrupção passiva (Art. 317) | Masculino</t>
  </si>
  <si>
    <t>5.13.b.6.                                                             Grupo: Crimes contra a Administração Pública | Corrupção passiva (Art. 317) | Feminino</t>
  </si>
  <si>
    <t>5.13.b.7.                                                             Grupo: Crimes praticados por particular contra a Administração Pública | Corrupção ativa (Art. 333) | Masculino</t>
  </si>
  <si>
    <t>5.13.b.7.                                                             Grupo: Crimes praticados por particular contra a Administração Pública | Corrupção ativa (Art. 333) | Feminino</t>
  </si>
  <si>
    <t>5.13.b.7.                                                             Grupo: Crimes praticados por particular contra a Administração Pública | Contrabando ou descaminho (Art. 334) | Masculino</t>
  </si>
  <si>
    <t>5.13.b.7.                                                             Grupo: Crimes praticados por particular contra a Administração Pública | Contrabando ou descaminho (Art. 334) | Feminino</t>
  </si>
  <si>
    <t>5.13.b.8.                                                                       Grupo: Drogas (Lei 6.368/76 e Lei 11.343/06) | Tráfico de drogas (Art. 12 da Lei 6.368/76 e Art. 33 da Lei 11.343/06) | Masculino</t>
  </si>
  <si>
    <t>5.13.b.8.                                                                       Grupo: Drogas (Lei 6.368/76 e Lei 11.343/06) | Tráfico de drogas (Art. 12 da Lei 6.368/76 e Art. 33 da Lei 11.343/06) | Feminino</t>
  </si>
  <si>
    <t>5.13.b.8.                                                                       Grupo: Drogas (Lei 6.368/76 e Lei 11.343/06) | Associação para o tráfico (Art. 14 da Lei 6.368/76 e Art. 35 da Lei 11.343/06) | Masculino</t>
  </si>
  <si>
    <t>5.13.b.8.                                                                       Grupo: Drogas (Lei 6.368/76 e Lei 11.343/06) | Associação para o tráfico (Art. 14 da Lei 6.368/76 e Art. 35 da Lei 11.343/06) | Feminino</t>
  </si>
  <si>
    <t>5.13.b.8.                                                                       Grupo: Drogas (Lei 6.368/76 e Lei 11.343/06) | Tráfico internacional de drogas (Art. 18 da Lei 6.368/76 e Art. 33 e 40, inciso I da Lei 11.343/06) | Masculino</t>
  </si>
  <si>
    <t>5.13.b.8.                                                                       Grupo: Drogas (Lei 6.368/76 e Lei 11.343/06) | Tráfico internacional de drogas (Art. 18 da Lei 6.368/76 e Art. 33 e 40, inciso I da Lei 11.343/06) | Feminino</t>
  </si>
  <si>
    <t>5.13.b.9.                                                                     Grupo: Estatuto do Desarmamento (Lei 10.826, de 22/12/2003  | Porte ilegal de arma de fogo de uso permitido (Art. 14) | Masculino</t>
  </si>
  <si>
    <t>5.13.b.9.                                                                     Grupo: Estatuto do Desarmamento (Lei 10.826, de 22/12/2003  | Porte ilegal de arma de fogo de uso permitido (Art. 14) | Feminino</t>
  </si>
  <si>
    <t>5.13.b.9.                                                                     Grupo: Estatuto do Desarmamento (Lei 10.826, de 22/12/2003  | Disparo de arma de fogo (Art. 15) | Masculino</t>
  </si>
  <si>
    <t>5.13.b.9.                                                                     Grupo: Estatuto do Desarmamento (Lei 10.826, de 22/12/2003  | Disparo de arma de fogo (Art. 15) | Feminino</t>
  </si>
  <si>
    <t>5.13.b.9.                                                                     Grupo: Estatuto do Desarmamento (Lei 10.826, de 22/12/2003  | Posse ou porte ilegal de arma de fogo de uso restrito (Art. 16) | Masculino</t>
  </si>
  <si>
    <t>5.13.b.9.                                                                     Grupo: Estatuto do Desarmamento (Lei 10.826, de 22/12/2003  | Posse ou porte ilegal de arma de fogo de uso restrito (Art. 16) | Feminino</t>
  </si>
  <si>
    <t>5.13.b.9.                                                                     Grupo: Estatuto do Desarmamento (Lei 10.826, de 22/12/2003  | Comércio ilegal de arma de fogo (Art. 17) | Masculino</t>
  </si>
  <si>
    <t>5.13.b.9.                                                                     Grupo: Estatuto do Desarmamento (Lei 10.826, de 22/12/2003  | Comércio ilegal de arma de fogo (Art. 17) | Feminino</t>
  </si>
  <si>
    <t>5.13.b.9.                                                                     Grupo: Estatuto do Desarmamento (Lei 10.826, de 22/12/2003  | Tráfico internacional de arma de fogo (Art. 18) | Masculino</t>
  </si>
  <si>
    <t>5.13.b.9.                                                                     Grupo: Estatuto do Desarmamento (Lei 10.826, de 22/12/2003  | Tráfico internacional de arma de fogo (Art. 18) | Feminino</t>
  </si>
  <si>
    <t>5.13.b.10.                                                                     Grupo: Crimes de Trânsito (Lei 9.503, de 23/09/1997) | Homicídio culposo na condução de veículo automotor (Art. 302) | Masculino</t>
  </si>
  <si>
    <t>5.13.b.10.                                                                     Grupo: Crimes de Trânsito (Lei 9.503, de 23/09/1997) | Homicídio culposo na condução de veículo automotor (Art. 302) | Feminino</t>
  </si>
  <si>
    <t>5.13.b.10.                                                                     Grupo: Crimes de Trânsito (Lei 9.503, de 23/09/1997) | Outros (Art. 303 a 312) | Masculino</t>
  </si>
  <si>
    <t>5.13.b.10.                                                                     Grupo: Crimes de Trânsito (Lei 9.503, de 23/09/1997) | Outros (Art. 303 a 312) | Feminino</t>
  </si>
  <si>
    <t>5.13.b.11.                                                                     Grupo: Legislação específica - outros | Estatuto da Criança e do Adolescente (Lei 8.069, de 13/01/1990) | Masculino</t>
  </si>
  <si>
    <t>5.13.b.11.                                                                     Grupo: Legislação específica - outros | Estatuto da Criança e do Adolescente (Lei 8.069, de 13/01/1990) | Feminino</t>
  </si>
  <si>
    <t>5.13.b.11.                                                                     Grupo: Legislação específica - outros | Genocídio (Lei 2.889, de 01/10/1956) | Masculino</t>
  </si>
  <si>
    <t>5.13.b.11.                                                                     Grupo: Legislação específica - outros | Genocídio (Lei 2.889, de 01/10/1956) | Feminino</t>
  </si>
  <si>
    <t>5.13.b.11.                                                                     Grupo: Legislação específica - outros | Crimes de tortura (Lei 9.455, de 07/04/1997) | Masculino</t>
  </si>
  <si>
    <t>5.13.b.11.                                                                     Grupo: Legislação específica - outros | Crimes de tortura (Lei 9.455, de 07/04/1997) | Feminino</t>
  </si>
  <si>
    <t>5.13.b.11.                                                                     Grupo: Legislação específica - outros | Crimes contra o Meio Ambiente (Lei 9.605, de 12/02/1998) | Masculino</t>
  </si>
  <si>
    <t>5.13.b.11.                                                                     Grupo: Legislação específica - outros | Crimes contra o Meio Ambiente (Lei 9.605, de 12/02/1998) | Feminino</t>
  </si>
  <si>
    <t>5.13.c. Total de pessoas privadas de liberdade: | Número de pessoas privadas de liberdade COM informação sobre tipificação criminal | Masculino</t>
  </si>
  <si>
    <t>5.13.c. Total de pessoas privadas de liberdade: | Número de pessoas privadas de liberdade COM informação sobre tipificação criminal | Feminino</t>
  </si>
  <si>
    <t>5.13.c. Total de pessoas privadas de liberdade: | Número de pessoas privadas de liberdade SEM informação sobre tipificação criminal | Masculino</t>
  </si>
  <si>
    <t>5.13.c. Total de pessoas privadas de liberdade: | Número de pessoas privadas de liberdade SEM informação sobre tipificação criminal | Feminino</t>
  </si>
  <si>
    <t>6.1. Existem pessoas privadas de liberdade neste estabelecimento em atividades laborterápicas?</t>
  </si>
  <si>
    <t>6.1.a. Quantidade de pessoas em vagas obtidas por meios próprios e/ou sem intervenção do sistema prisional: | Setor primário - rural, agrícola e artesanato | Trabalho externo Masculino</t>
  </si>
  <si>
    <t>6.1.a. Quantidade de pessoas em vagas obtidas por meios próprios e/ou sem intervenção do sistema prisional: | Setor primário - rural, agrícola e artesanato | Trabalho externo Feminino</t>
  </si>
  <si>
    <t>6.1.a. Quantidade de pessoas em vagas obtidas por meios próprios e/ou sem intervenção do sistema prisional: | Setor primário - rural, agrícola e artesanato | Trabalho interno Masculino</t>
  </si>
  <si>
    <t>6.1.a. Quantidade de pessoas em vagas obtidas por meios próprios e/ou sem intervenção do sistema prisional: | Setor primário - rural, agrícola e artesanato | Trabalho interno Feminino</t>
  </si>
  <si>
    <t>6.1.a. Quantidade de pessoas em vagas obtidas por meios próprios e/ou sem intervenção do sistema prisional: | Setor secundário - industrial e construção civil | Trabalho externo Masculino</t>
  </si>
  <si>
    <t>6.1.a. Quantidade de pessoas em vagas obtidas por meios próprios e/ou sem intervenção do sistema prisional: | Setor secundário - industrial e construção civil | Trabalho externo Feminino</t>
  </si>
  <si>
    <t>6.1.a. Quantidade de pessoas em vagas obtidas por meios próprios e/ou sem intervenção do sistema prisional: | Setor secundário - industrial e construção civil | Trabalho interno Masculino</t>
  </si>
  <si>
    <t>6.1.a. Quantidade de pessoas em vagas obtidas por meios próprios e/ou sem intervenção do sistema prisional: | Setor secundário - industrial e construção civil | Trabalho interno Feminino</t>
  </si>
  <si>
    <t>6.1.a. Quantidade de pessoas em vagas obtidas por meios próprios e/ou sem intervenção do sistema prisional: | Setor terciário - serviços | Trabalho externo Masculino</t>
  </si>
  <si>
    <t>6.1.a. Quantidade de pessoas em vagas obtidas por meios próprios e/ou sem intervenção do sistema prisional: | Setor terciário - serviços | Trabalho externo Feminino</t>
  </si>
  <si>
    <t>6.1.a. Quantidade de pessoas em vagas obtidas por meios próprios e/ou sem intervenção do sistema prisional: | Setor terciário - serviços | Trabalho interno Masculino</t>
  </si>
  <si>
    <t>6.1.a. Quantidade de pessoas em vagas obtidas por meios próprios e/ou sem intervenção do sistema prisional: | Setor terciário - serviços | Trabalho interno Feminino</t>
  </si>
  <si>
    <t>6.1.b. Quantidade de pessoas em vagas disponibilizadas pela administração prisional como apoio ao próprio estabelecimento: | Apoio ao estabelecimento | Trabalho interno Masculino</t>
  </si>
  <si>
    <t>6.1.b. Quantidade de pessoas em vagas disponibilizadas pela administração prisional como apoio ao próprio estabelecimento: | Apoio ao estabelecimento | Trabalho interno Feminino</t>
  </si>
  <si>
    <t>6.1.c. Quantidade de pessoas em vagas disponibilizadas pela administração prisional em parceria com a iniciativa privada: | Setor primário - rural, agrícola e artesanato | Trabalho externo Masculino</t>
  </si>
  <si>
    <t>6.1.c. Quantidade de pessoas em vagas disponibilizadas pela administração prisional em parceria com a iniciativa privada: | Setor primário - rural, agrícola e artesanato | Trabalho externo Feminino</t>
  </si>
  <si>
    <t>6.1.c. Quantidade de pessoas em vagas disponibilizadas pela administração prisional em parceria com a iniciativa privada: | Setor primário - rural, agrícola e artesanato | Trabalho interno Masculino</t>
  </si>
  <si>
    <t>6.1.c. Quantidade de pessoas em vagas disponibilizadas pela administração prisional em parceria com a iniciativa privada: | Setor primário - rural, agrícola e artesanato | Trabalho interno Feminino</t>
  </si>
  <si>
    <t>6.1.c. Quantidade de pessoas em vagas disponibilizadas pela administração prisional em parceria com a iniciativa privada: | Setor secundário - industrial e construção civil | Trabalho externo Masculino</t>
  </si>
  <si>
    <t>6.1.c. Quantidade de pessoas em vagas disponibilizadas pela administração prisional em parceria com a iniciativa privada: | Setor secundário - industrial e construção civil | Trabalho externo Feminino</t>
  </si>
  <si>
    <t>6.1.c. Quantidade de pessoas em vagas disponibilizadas pela administração prisional em parceria com a iniciativa privada: | Setor secundário - industrial e construção civil | Trabalho interno Masculino</t>
  </si>
  <si>
    <t>6.1.c. Quantidade de pessoas em vagas disponibilizadas pela administração prisional em parceria com a iniciativa privada: | Setor secundário - industrial e construção civil | Trabalho interno Feminino</t>
  </si>
  <si>
    <t>6.1.c. Quantidade de pessoas em vagas disponibilizadas pela administração prisional em parceria com a iniciativa privada: | Setor terciário - serviços | Trabalho externo Masculino</t>
  </si>
  <si>
    <t>6.1.c. Quantidade de pessoas em vagas disponibilizadas pela administração prisional em parceria com a iniciativa privada: | Setor terciário - serviços | Trabalho externo Feminino</t>
  </si>
  <si>
    <t>6.1.c. Quantidade de pessoas em vagas disponibilizadas pela administração prisional em parceria com a iniciativa privada: | Setor terciário - serviços | Trabalho interno Masculino</t>
  </si>
  <si>
    <t>6.1.c. Quantidade de pessoas em vagas disponibilizadas pela administração prisional em parceria com a iniciativa privada: | Setor terciário - serviços | Trabalho interno Feminino</t>
  </si>
  <si>
    <t>6.1.d. Quantidade de pessoas em vagas disponibilizadas pela administração prisional em parceria com outros órgãos públicos: | Setor primário - rural, agrícola e artesanato | Trabalho externo Masculino</t>
  </si>
  <si>
    <t>6.1.d. Quantidade de pessoas em vagas disponibilizadas pela administração prisional em parceria com outros órgãos públicos: | Setor primário - rural, agrícola e artesanato | Trabalho externo Feminino</t>
  </si>
  <si>
    <t>6.1.d. Quantidade de pessoas em vagas disponibilizadas pela administração prisional em parceria com outros órgãos públicos: | Setor primário - rural, agrícola e artesanato | Trabalho interno Masculino</t>
  </si>
  <si>
    <t>6.1.d. Quantidade de pessoas em vagas disponibilizadas pela administração prisional em parceria com outros órgãos públicos: | Setor primário - rural, agrícola e artesanato | Trabalho interno Feminino</t>
  </si>
  <si>
    <t>6.1.d. Quantidade de pessoas em vagas disponibilizadas pela administração prisional em parceria com outros órgãos públicos: | Setor secundário - industrial e construção civil | Trabalho externo Masculino</t>
  </si>
  <si>
    <t>6.1.d. Quantidade de pessoas em vagas disponibilizadas pela administração prisional em parceria com outros órgãos públicos: | Setor secundário - industrial e construção civil | Trabalho externo Feminino</t>
  </si>
  <si>
    <t>6.1.d. Quantidade de pessoas em vagas disponibilizadas pela administração prisional em parceria com outros órgãos públicos: | Setor secundário - industrial e construção civil | Trabalho interno Masculino</t>
  </si>
  <si>
    <t>6.1.d. Quantidade de pessoas em vagas disponibilizadas pela administração prisional em parceria com outros órgãos públicos: | Setor secundário - industrial e construção civil | Trabalho interno Feminino</t>
  </si>
  <si>
    <t>6.1.d. Quantidade de pessoas em vagas disponibilizadas pela administração prisional em parceria com outros órgãos públicos: | Setor terciário - serviços | Trabalho externo Masculino</t>
  </si>
  <si>
    <t>6.1.d. Quantidade de pessoas em vagas disponibilizadas pela administração prisional em parceria com outros órgãos públicos: | Setor terciário - serviços | Trabalho externo Feminino</t>
  </si>
  <si>
    <t>6.1.d. Quantidade de pessoas em vagas disponibilizadas pela administração prisional em parceria com outros órgãos públicos: | Setor terciário - serviços | Trabalho interno Masculino</t>
  </si>
  <si>
    <t>6.1.d. Quantidade de pessoas em vagas disponibilizadas pela administração prisional em parceria com outros órgãos públicos: | Setor terciário - serviços | Trabalho interno Feminino</t>
  </si>
  <si>
    <t>6.1.e. Quantidade de pessoas em vagas disponibilizadas pela administração prisional em parceria com entidade ou organizações não governamentais sem fins lucrativos: | Setor primário - rural, agrícola e artesanato | Trabalho externo Masculino</t>
  </si>
  <si>
    <t>6.1.e. Quantidade de pessoas em vagas disponibilizadas pela administração prisional em parceria com entidade ou organizações não governamentais sem fins lucrativos: | Setor primário - rural, agrícola e artesanato | Trabalho externo Feminino</t>
  </si>
  <si>
    <t>6.1.e. Quantidade de pessoas em vagas disponibilizadas pela administração prisional em parceria com entidade ou organizações não governamentais sem fins lucrativos: | Setor primário - rural, agrícola e artesanato | Trabalho interno Masculino</t>
  </si>
  <si>
    <t>6.1.e. Quantidade de pessoas em vagas disponibilizadas pela administração prisional em parceria com entidade ou organizações não governamentais sem fins lucrativos: | Setor primário - rural, agrícola e artesanato | Trabalho interno Feminino</t>
  </si>
  <si>
    <t>6.1.e. Quantidade de pessoas em vagas disponibilizadas pela administração prisional em parceria com entidade ou organizações não governamentais sem fins lucrativos: | Setor secundário - industrial e construção civil | Trabalho externo Masculino</t>
  </si>
  <si>
    <t>6.1.e. Quantidade de pessoas em vagas disponibilizadas pela administração prisional em parceria com entidade ou organizações não governamentais sem fins lucrativos: | Setor secundário - industrial e construção civil | Trabalho externo Feminino</t>
  </si>
  <si>
    <t>6.1.e. Quantidade de pessoas em vagas disponibilizadas pela administração prisional em parceria com entidade ou organizações não governamentais sem fins lucrativos: | Setor secundário - industrial e construção civil | Trabalho interno Masculino</t>
  </si>
  <si>
    <t>6.1.e. Quantidade de pessoas em vagas disponibilizadas pela administração prisional em parceria com entidade ou organizações não governamentais sem fins lucrativos: | Setor secundário - industrial e construção civil | Trabalho interno Feminino</t>
  </si>
  <si>
    <t>6.1.e. Quantidade de pessoas em vagas disponibilizadas pela administração prisional em parceria com entidade ou organizações não governamentais sem fins lucrativos: | Setor terciário - serviços | Trabalho externo Masculino</t>
  </si>
  <si>
    <t>6.1.e. Quantidade de pessoas em vagas disponibilizadas pela administração prisional em parceria com entidade ou organizações não governamentais sem fins lucrativos: | Setor terciário - serviços | Trabalho externo Feminino</t>
  </si>
  <si>
    <t>6.1.e. Quantidade de pessoas em vagas disponibilizadas pela administração prisional em parceria com entidade ou organizações não governamentais sem fins lucrativos: | Setor terciário - serviços | Trabalho interno Masculino</t>
  </si>
  <si>
    <t>6.1.e. Quantidade de pessoas em vagas disponibilizadas pela administração prisional em parceria com entidade ou organizações não governamentais sem fins lucrativos: | Setor terciário - serviços | Trabalho interno Feminino</t>
  </si>
  <si>
    <t>6.2. Quantidade de pessoas privadas de liberdade por remuneraçãoIdentificar o valor médio percebido pelas pessoas privadas de liberdade em razão do trabalho em 30/06/2014, de acordo com os registros do estabelecimento. O estabelecimento tem condições de obter estas informações em seus registros?</t>
  </si>
  <si>
    <t>6.2.a. Em caso positivo, total ou parcialmente, preencha as informações abaixo: | Não recebe | Masculino</t>
  </si>
  <si>
    <t>6.2.a. Em caso positivo, total ou parcialmente, preencha as informações abaixo: | Não recebe | Feminino</t>
  </si>
  <si>
    <t>6.2.a. Em caso positivo, total ou parcialmente, preencha as informações abaixo: | Menos do que 3/4 do salário mínimo mensal | Masculino</t>
  </si>
  <si>
    <t>6.2.a. Em caso positivo, total ou parcialmente, preencha as informações abaixo: | Menos do que 3/4 do salário mínimo mensal | Feminino</t>
  </si>
  <si>
    <t>6.2.a. Em caso positivo, total ou parcialmente, preencha as informações abaixo: | Entre 3/4 e 1 salário mínimo mensal | Masculino</t>
  </si>
  <si>
    <t>6.2.a. Em caso positivo, total ou parcialmente, preencha as informações abaixo: | Entre 3/4 e 1 salário mínimo mensal | Feminino</t>
  </si>
  <si>
    <t>6.2.a. Em caso positivo, total ou parcialmente, preencha as informações abaixo: | Entre 1 e 2 salários mínimos mensais | Masculino</t>
  </si>
  <si>
    <t>6.2.a. Em caso positivo, total ou parcialmente, preencha as informações abaixo: | Entre 1 e 2 salários mínimos mensais | Feminino</t>
  </si>
  <si>
    <t>6.2.a. Em caso positivo, total ou parcialmente, preencha as informações abaixo: | Mais que 2 salários mínimos mensais | Masculino</t>
  </si>
  <si>
    <t>6.2.a. Em caso positivo, total ou parcialmente, preencha as informações abaixo: | Mais que 2 salários mínimos mensais | Feminino</t>
  </si>
  <si>
    <t>6.2.a. Em caso positivo, total ou parcialmente, preencha as informações abaixo: | Sem informação | Masculino</t>
  </si>
  <si>
    <t>6.2.a. Em caso positivo, total ou parcialmente, preencha as informações abaixo: | Sem informação | Feminino</t>
  </si>
  <si>
    <t>6.3. Existem pessoas privadas de liberdade neste estabelecimento em atividades educacionais?</t>
  </si>
  <si>
    <t>6.3.a. Quantidade de pessoas privadas de liberdade em atividade educacional: | Total de pessoas em atividade educacional | Presencial Masculino</t>
  </si>
  <si>
    <t>6.3.a. Quantidade de pessoas privadas de liberdade em atividade educacional: | Total de pessoas em atividade educacional | Presencial Feminino</t>
  </si>
  <si>
    <t>6.3.a. Quantidade de pessoas privadas de liberdade em atividade educacional: | Total de pessoas em atividade educacional | Ensino à distância Masculino</t>
  </si>
  <si>
    <t>6.3.a. Quantidade de pessoas privadas de liberdade em atividade educacional: | Total de pessoas em atividade educacional | Ensino à distância Feminino</t>
  </si>
  <si>
    <t>6.3.a. Quantidade de pessoas privadas de liberdade em atividade educacional: | Total de pessoas em atividade educacional | Certificação/ conclusão no semestre Masculino</t>
  </si>
  <si>
    <t>6.3.a. Quantidade de pessoas privadas de liberdade em atividade educacional: | Total de pessoas em atividade educacional | Certificação/ conclusão no semestre Feminino</t>
  </si>
  <si>
    <t>6.3.a. Quantidade de pessoas privadas de liberdade em atividade educacional: | Alfabetização | Presencial Masculino</t>
  </si>
  <si>
    <t>6.3.a. Quantidade de pessoas privadas de liberdade em atividade educacional: | Alfabetização | Presencial Feminino</t>
  </si>
  <si>
    <t>6.3.a. Quantidade de pessoas privadas de liberdade em atividade educacional: | Alfabetização | Ensino à distância Masculino</t>
  </si>
  <si>
    <t>6.3.a. Quantidade de pessoas privadas de liberdade em atividade educacional: | Alfabetização | Ensino à distância Feminino</t>
  </si>
  <si>
    <t>6.3.a. Quantidade de pessoas privadas de liberdade em atividade educacional: | Alfabetização | Certificação/ conclusão no semestre Masculino</t>
  </si>
  <si>
    <t>6.3.a. Quantidade de pessoas privadas de liberdade em atividade educacional: | Alfabetização | Certificação/ conclusão no semestre Feminino</t>
  </si>
  <si>
    <t>6.3.a. Quantidade de pessoas privadas de liberdade em atividade educacional: | Ensino Fundamental | Presencial Masculino</t>
  </si>
  <si>
    <t>6.3.a. Quantidade de pessoas privadas de liberdade em atividade educacional: | Ensino Fundamental | Presencial Feminino</t>
  </si>
  <si>
    <t>6.3.a. Quantidade de pessoas privadas de liberdade em atividade educacional: | Ensino Fundamental | Ensino à distância Masculino</t>
  </si>
  <si>
    <t>6.3.a. Quantidade de pessoas privadas de liberdade em atividade educacional: | Ensino Fundamental | Ensino à distância Feminino</t>
  </si>
  <si>
    <t>6.3.a. Quantidade de pessoas privadas de liberdade em atividade educacional: | Ensino Fundamental | Certificação/ conclusão no semestre Masculino</t>
  </si>
  <si>
    <t>6.3.a. Quantidade de pessoas privadas de liberdade em atividade educacional: | Ensino Fundamental | Certificação/ conclusão no semestre Feminino</t>
  </si>
  <si>
    <t>6.3.a. Quantidade de pessoas privadas de liberdade em atividade educacional: | Ensino Médio | Presencial Masculino</t>
  </si>
  <si>
    <t>6.3.a. Quantidade de pessoas privadas de liberdade em atividade educacional: | Ensino Médio | Presencial Feminino</t>
  </si>
  <si>
    <t>6.3.a. Quantidade de pessoas privadas de liberdade em atividade educacional: | Ensino Médio | Ensino à distância Masculino</t>
  </si>
  <si>
    <t>6.3.a. Quantidade de pessoas privadas de liberdade em atividade educacional: | Ensino Médio | Ensino à distância Feminino</t>
  </si>
  <si>
    <t>6.3.a. Quantidade de pessoas privadas de liberdade em atividade educacional: | Ensino Médio | Certificação/ conclusão no semestre Masculino</t>
  </si>
  <si>
    <t>6.3.a. Quantidade de pessoas privadas de liberdade em atividade educacional: | Ensino Médio | Certificação/ conclusão no semestre Feminino</t>
  </si>
  <si>
    <t>6.3.a. Quantidade de pessoas privadas de liberdade em atividade educacional: | Ensino Superior | Presencial Masculino</t>
  </si>
  <si>
    <t>6.3.a. Quantidade de pessoas privadas de liberdade em atividade educacional: | Ensino Superior | Presencial Feminino</t>
  </si>
  <si>
    <t>6.3.a. Quantidade de pessoas privadas de liberdade em atividade educacional: | Ensino Superior | Ensino à distância Masculino</t>
  </si>
  <si>
    <t>6.3.a. Quantidade de pessoas privadas de liberdade em atividade educacional: | Ensino Superior | Ensino à distância Feminino</t>
  </si>
  <si>
    <t>6.3.a. Quantidade de pessoas privadas de liberdade em atividade educacional: | Ensino Superior | Certificação/ conclusão no semestre Masculino</t>
  </si>
  <si>
    <t>6.3.a. Quantidade de pessoas privadas de liberdade em atividade educacional: | Ensino Superior | Certificação/ conclusão no semestre Feminino</t>
  </si>
  <si>
    <t>6.3.a. Quantidade de pessoas privadas de liberdade em atividade educacional: | Curso Técnico (acima de 800 horas de aula) | Presencial Masculino</t>
  </si>
  <si>
    <t>6.3.a. Quantidade de pessoas privadas de liberdade em atividade educacional: | Curso Técnico (acima de 800 horas de aula) | Presencial Feminino</t>
  </si>
  <si>
    <t>6.3.a. Quantidade de pessoas privadas de liberdade em atividade educacional: | Curso Técnico (acima de 800 horas de aula) | Ensino à distância Masculino</t>
  </si>
  <si>
    <t>6.3.a. Quantidade de pessoas privadas de liberdade em atividade educacional: | Curso Técnico (acima de 800 horas de aula) | Ensino à distância Feminino</t>
  </si>
  <si>
    <t>6.3.a. Quantidade de pessoas privadas de liberdade em atividade educacional: | Curso Técnico (acima de 800 horas de aula) | Certificação/ conclusão no semestre Masculino</t>
  </si>
  <si>
    <t>6.3.a. Quantidade de pessoas privadas de liberdade em atividade educacional: | Curso Técnico (acima de 800 horas de aula) | Certificação/ conclusão no semestre Feminino</t>
  </si>
  <si>
    <t>6.3.a. Quantidade de pessoas privadas de liberdade em atividade educacional: | Curso de Formação Inicial e Continuada (Capacitação Profissional, acima de 160 horas de aula) | Presencial Masculino</t>
  </si>
  <si>
    <t>6.3.a. Quantidade de pessoas privadas de liberdade em atividade educacional: | Curso de Formação Inicial e Continuada (Capacitação Profissional, acima de 160 horas de aula) | Presencial Feminino</t>
  </si>
  <si>
    <t>6.3.a. Quantidade de pessoas privadas de liberdade em atividade educacional: | Curso de Formação Inicial e Continuada (Capacitação Profissional, acima de 160 horas de aula) | Ensino à distância Masculino</t>
  </si>
  <si>
    <t>6.3.a. Quantidade de pessoas privadas de liberdade em atividade educacional: | Curso de Formação Inicial e Continuada (Capacitação Profissional, acima de 160 horas de aula) | Ensino à distância Feminino</t>
  </si>
  <si>
    <t>6.3.a. Quantidade de pessoas privadas de liberdade em atividade educacional: | Curso de Formação Inicial e Continuada (Capacitação Profissional, acima de 160 horas de aula) | Certificação/ conclusão no semestre Masculino</t>
  </si>
  <si>
    <t>6.3.a. Quantidade de pessoas privadas de liberdade em atividade educacional: | Curso de Formação Inicial e Continuada (Capacitação Profissional, acima de 160 horas de aula) | Certificação/ conclusão no semestre Feminino</t>
  </si>
  <si>
    <t>6.3.a. Quantidade de pessoas privadas de liberdade em atividade educacional: | Pessoas matriculadas em programa de remição pelo estudo através da leitura | Presencial Masculino</t>
  </si>
  <si>
    <t>6.3.a. Quantidade de pessoas privadas de liberdade em atividade educacional: | Pessoas matriculadas em programa de remição pelo estudo através da leitura | Presencial Feminino</t>
  </si>
  <si>
    <t>6.3.a. Quantidade de pessoas privadas de liberdade em atividade educacional: | Pessoas matriculadas em programa de remição pelo estudo através da leitura | Ensino à distância Masculino</t>
  </si>
  <si>
    <t>6.3.a. Quantidade de pessoas privadas de liberdade em atividade educacional: | Pessoas matriculadas em programa de remição pelo estudo através da leitura | Ensino à distância Feminino</t>
  </si>
  <si>
    <t>6.3.a. Quantidade de pessoas privadas de liberdade em atividade educacional: | Pessoas matriculadas em programa de remição pelo estudo através da leitura | Certificação/ conclusão no semestre Masculino</t>
  </si>
  <si>
    <t>6.3.a. Quantidade de pessoas privadas de liberdade em atividade educacional: | Pessoas matriculadas em programa de remição pelo estudo através da leitura | Certificação/ conclusão no semestre Feminino</t>
  </si>
  <si>
    <t>6.3.a. Quantidade de pessoas privadas de liberdade em atividade educacional: | Pessoas matriculadas em programa de remição pelo estudo através do esporte | Presencial Masculino</t>
  </si>
  <si>
    <t>6.3.a. Quantidade de pessoas privadas de liberdade em atividade educacional: | Pessoas matriculadas em programa de remição pelo estudo através do esporte | Presencial Feminino</t>
  </si>
  <si>
    <t>6.3.a. Quantidade de pessoas privadas de liberdade em atividade educacional: | Pessoas matriculadas em programa de remição pelo estudo através do esporte | Ensino à distância Masculino</t>
  </si>
  <si>
    <t>6.3.a. Quantidade de pessoas privadas de liberdade em atividade educacional: | Pessoas matriculadas em programa de remição pelo estudo através do esporte | Ensino à distância Feminino</t>
  </si>
  <si>
    <t>6.3.a. Quantidade de pessoas privadas de liberdade em atividade educacional: | Pessoas matriculadas em programa de remição pelo estudo através do esporte | Certificação/ conclusão no semestre Masculino</t>
  </si>
  <si>
    <t>6.3.a. Quantidade de pessoas privadas de liberdade em atividade educacional: | Pessoas matriculadas em programa de remição pelo estudo através do esporte | Certificação/ conclusão no semestre Feminino</t>
  </si>
  <si>
    <t>6.3.a. Quantidade de pessoas privadas de liberdade em atividade educacional: | Pessoas envolvidas em atividades educacionais complementares (videoteca, atividades de lazer, cultura) | Presencial Masculino</t>
  </si>
  <si>
    <t>6.3.a. Quantidade de pessoas privadas de liberdade em atividade educacional: | Pessoas envolvidas em atividades educacionais complementares (videoteca, atividades de lazer, cultura) | Presencial Feminino</t>
  </si>
  <si>
    <t>6.3.a. Quantidade de pessoas privadas de liberdade em atividade educacional: | Pessoas envolvidas em atividades educacionais complementares (videoteca, atividades de lazer, cultura) | Ensino à distância Masculino</t>
  </si>
  <si>
    <t>6.3.a. Quantidade de pessoas privadas de liberdade em atividade educacional: | Pessoas envolvidas em atividades educacionais complementares (videoteca, atividades de lazer, cultura) | Ensino à distância Feminino</t>
  </si>
  <si>
    <t>6.3.a. Quantidade de pessoas privadas de liberdade em atividade educacional: | Pessoas envolvidas em atividades educacionais complementares (videoteca, atividades de lazer, cultura) | Certificação/ conclusão no semestre Masculino</t>
  </si>
  <si>
    <t>6.3.a. Quantidade de pessoas privadas de liberdade em atividade educacional: | Pessoas envolvidas em atividades educacionais complementares (videoteca, atividades de lazer, cultura) | Certificação/ conclusão no semestre Feminino</t>
  </si>
  <si>
    <t>6.4. Quantidade de pessoas trabalhando e estudando, simultaneamente: | Pessoas que trabalham e estudam | Masculino</t>
  </si>
  <si>
    <t>6.4. Quantidade de pessoas trabalhando e estudando, simultaneamente: | Pessoas que trabalham e estudam | Feminino</t>
  </si>
  <si>
    <t>6.5. Quantidade de famílias que recebem auxílio-reclusãoNúmero de famílias que recebem auxílio-reclusão em 30/06/2014. O estabelecimento detém alguma forma de registro que permite a obtenção desta informação?</t>
  </si>
  <si>
    <t>6.5. Número de pessoas privadas de liberdade cujas famílias recebem auxílio-reclusão: | Número de pessoas privadas de liberdade cujas famílias recebem auxílio-reclusão | Masculino</t>
  </si>
  <si>
    <t>6.5. Número de pessoas privadas de liberdade cujas famílias recebem auxílio-reclusão: | Número de pessoas privadas de liberdade cujas famílias recebem auxílio-reclusão | Feminino</t>
  </si>
  <si>
    <t>6.6. Informações da área de saúde - total do semestre: | Consultas médicas realizadas externamente | Masculino</t>
  </si>
  <si>
    <t>6.6. Informações da área de saúde - total do semestre: | Consultas médicas realizadas externamente | Feminino</t>
  </si>
  <si>
    <t>6.6. Informações da área de saúde - total do semestre: | Consultas médicas realizadas no estabelecimento | Masculino</t>
  </si>
  <si>
    <t>6.6. Informações da área de saúde - total do semestre: | Consultas médicas realizadas no estabelecimento | Feminino</t>
  </si>
  <si>
    <t>6.6. Informações da área de saúde - total do semestre: | Consultas psicológicas | Masculino</t>
  </si>
  <si>
    <t>6.6. Informações da área de saúde - total do semestre: | Consultas psicológicas | Feminino</t>
  </si>
  <si>
    <t>6.6. Informações da área de saúde - total do semestre: | Consultas odontológicas | Masculino</t>
  </si>
  <si>
    <t>6.6. Informações da área de saúde - total do semestre: | Consultas odontológicas | Feminino</t>
  </si>
  <si>
    <t>6.6. Informações da área de saúde - total do semestre: | Quantidade de exames e testagem | Masculino</t>
  </si>
  <si>
    <t>6.6. Informações da área de saúde - total do semestre: | Quantidade de exames e testagem | Feminino</t>
  </si>
  <si>
    <t>6.6. Informações da área de saúde - total do semestre: | Quantidade de intervenções cirúrgicas | Masculino</t>
  </si>
  <si>
    <t>6.6. Informações da área de saúde - total do semestre: | Quantidade de intervenções cirúrgicas | Feminino</t>
  </si>
  <si>
    <t>6.6. Informações da área de saúde - total do semestre: | Quantidade de vacinas | Masculino</t>
  </si>
  <si>
    <t>6.6. Informações da área de saúde - total do semestre: | Quantidade de vacinas | Feminino</t>
  </si>
  <si>
    <t>6.6. Informações da área de saúde - total do semestre: | Quantidade de outros procedimentos, como sutura e curativo | Masculino</t>
  </si>
  <si>
    <t>6.6. Informações da área de saúde - total do semestre: | Quantidade de outros procedimentos, como sutura e curativo | Feminino</t>
  </si>
  <si>
    <t>6.7. Quantidade de pessoas com agravos transmissíveis em 30/06/2014: | HIV | Masculino</t>
  </si>
  <si>
    <t>6.7. Quantidade de pessoas com agravos transmissíveis em 30/06/2014: | HIV | Feminino</t>
  </si>
  <si>
    <t>6.7. Quantidade de pessoas com agravos transmissíveis em 30/06/2014: | Sífilis | Masculino</t>
  </si>
  <si>
    <t>6.7. Quantidade de pessoas com agravos transmissíveis em 30/06/2014: | Sífilis | Feminino</t>
  </si>
  <si>
    <t>6.7. Quantidade de pessoas com agravos transmissíveis em 30/06/2014: | Hepatite | Masculino</t>
  </si>
  <si>
    <t>6.7. Quantidade de pessoas com agravos transmissíveis em 30/06/2014: | Hepatite | Feminino</t>
  </si>
  <si>
    <t>6.7. Quantidade de pessoas com agravos transmissíveis em 30/06/2014: | Tuberculose | Masculino</t>
  </si>
  <si>
    <t>6.7. Quantidade de pessoas com agravos transmissíveis em 30/06/2014: | Tuberculose | Feminino</t>
  </si>
  <si>
    <t>6.7. Quantidade de pessoas com agravos transmissíveis em 30/06/2014: | Outros. Quais? | Masculino</t>
  </si>
  <si>
    <t>6.7. Quantidade de pessoas com agravos transmissíveis em 30/06/2014: | Outros. Quais? | Feminino</t>
  </si>
  <si>
    <t>6.8. Mortalidade no Sistema Prisional (total do semestre): | Óbitos naturais/ óbitos por motivos de saúde | Masculino</t>
  </si>
  <si>
    <t>6.8. Mortalidade no Sistema Prisional (total do semestre): | Óbitos naturais/ óbitos por motivos de saúde | Feminino</t>
  </si>
  <si>
    <t>6.8. Mortalidade no Sistema Prisional (total do semestre): | Óbitos criminais | Masculino</t>
  </si>
  <si>
    <t>6.8. Mortalidade no Sistema Prisional (total do semestre): | Óbitos criminais | Feminino</t>
  </si>
  <si>
    <t>6.8. Mortalidade no Sistema Prisional (total do semestre): | Óbitos suicídios | Masculino</t>
  </si>
  <si>
    <t>6.8. Mortalidade no Sistema Prisional (total do semestre): | Óbitos suicídios | Feminino</t>
  </si>
  <si>
    <t>6.8. Mortalidade no Sistema Prisional (total do semestre): | Óbitos acidentais | Masculino</t>
  </si>
  <si>
    <t>6.8. Mortalidade no Sistema Prisional (total do semestre): | Óbitos acidentais | Feminino</t>
  </si>
  <si>
    <t>6.8. Mortalidade no Sistema Prisional (total do semestre): | Óbitos com causa desconhecida | Masculino</t>
  </si>
  <si>
    <t>6.8. Mortalidade no Sistema Prisional (total do semestre): | Óbitos com causa desconhecida | Feminino</t>
  </si>
  <si>
    <t>7.1. Quantidade de pessoas privadas de liberdade envolvidas em procedimentos administrativos (instaurados no semestre): | Presos/as provisórios/as | Pessoas processadas por faltas leves e médias (Masculino)</t>
  </si>
  <si>
    <t>7.1. Quantidade de pessoas privadas de liberdade envolvidas em procedimentos administrativos (instaurados no semestre): | Presos/as provisórios/as | Pessoas processadas por faltas leves e médias (Feminino)</t>
  </si>
  <si>
    <t>7.1. Quantidade de pessoas privadas de liberdade envolvidas em procedimentos administrativos (instaurados no semestre): | Presos/as provisórios/as | Pessoas processadas por faltas graves (Masculino)</t>
  </si>
  <si>
    <t>7.1. Quantidade de pessoas privadas de liberdade envolvidas em procedimentos administrativos (instaurados no semestre): | Presos/as provisórios/as | Pessoas processadas por faltas graves (Feminino)</t>
  </si>
  <si>
    <t>7.1. Quantidade de pessoas privadas de liberdade envolvidas em procedimentos administrativos (instaurados no semestre): | Regime fechado | Pessoas processadas por faltas leves e médias (Masculino)</t>
  </si>
  <si>
    <t>7.1. Quantidade de pessoas privadas de liberdade envolvidas em procedimentos administrativos (instaurados no semestre): | Regime fechado | Pessoas processadas por faltas leves e médias (Feminino)</t>
  </si>
  <si>
    <t>7.1. Quantidade de pessoas privadas de liberdade envolvidas em procedimentos administrativos (instaurados no semestre): | Regime fechado | Pessoas processadas por faltas graves (Masculino)</t>
  </si>
  <si>
    <t>7.1. Quantidade de pessoas privadas de liberdade envolvidas em procedimentos administrativos (instaurados no semestre): | Regime fechado | Pessoas processadas por faltas graves (Feminino)</t>
  </si>
  <si>
    <t>7.1. Quantidade de pessoas privadas de liberdade envolvidas em procedimentos administrativos (instaurados no semestre): | Regime semiaberto | Pessoas processadas por faltas leves e médias (Masculino)</t>
  </si>
  <si>
    <t>7.1. Quantidade de pessoas privadas de liberdade envolvidas em procedimentos administrativos (instaurados no semestre): | Regime semiaberto | Pessoas processadas por faltas leves e médias (Feminino)</t>
  </si>
  <si>
    <t>7.1. Quantidade de pessoas privadas de liberdade envolvidas em procedimentos administrativos (instaurados no semestre): | Regime semiaberto | Pessoas processadas por faltas graves (Masculino)</t>
  </si>
  <si>
    <t>7.1. Quantidade de pessoas privadas de liberdade envolvidas em procedimentos administrativos (instaurados no semestre): | Regime semiaberto | Pessoas processadas por faltas graves (Feminino)</t>
  </si>
  <si>
    <t>7.1. Quantidade de pessoas privadas de liberdade envolvidas em procedimentos administrativos (instaurados no semestre): | Regime aberto | Pessoas processadas por faltas leves e médias (Masculino)</t>
  </si>
  <si>
    <t>7.1. Quantidade de pessoas privadas de liberdade envolvidas em procedimentos administrativos (instaurados no semestre): | Regime aberto | Pessoas processadas por faltas leves e médias (Feminino)</t>
  </si>
  <si>
    <t>7.1. Quantidade de pessoas privadas de liberdade envolvidas em procedimentos administrativos (instaurados no semestre): | Regime aberto | Pessoas processadas por faltas graves (Masculino)</t>
  </si>
  <si>
    <t>7.1. Quantidade de pessoas privadas de liberdade envolvidas em procedimentos administrativos (instaurados no semestre): | Regime aberto | Pessoas processadas por faltas graves (Feminino)</t>
  </si>
  <si>
    <t>7.1. Quantidade de pessoas privadas de liberdade envolvidas em procedimentos administrativos (instaurados no semestre): | Outros | Pessoas processadas por faltas leves e médias (Masculino)</t>
  </si>
  <si>
    <t>7.1. Quantidade de pessoas privadas de liberdade envolvidas em procedimentos administrativos (instaurados no semestre): | Outros | Pessoas processadas por faltas leves e médias (Feminino)</t>
  </si>
  <si>
    <t>7.1. Quantidade de pessoas privadas de liberdade envolvidas em procedimentos administrativos (instaurados no semestre): | Outros | Pessoas processadas por faltas graves (Masculino)</t>
  </si>
  <si>
    <t>7.1. Quantidade de pessoas privadas de liberdade envolvidas em procedimentos administrativos (instaurados no semestre): | Outros | Pessoas processadas por faltas graves (Feminino)</t>
  </si>
  <si>
    <t>7.2. Quantidade de motins, rebeliões ou outras formas de distúrbio no semestre:</t>
  </si>
  <si>
    <t>7.3. Quantidade de visitas registradas no semestreDevem ser computadas todas as visitas registradas entre 01/01/2014 e 30/06/2014. Vale ressaltar que se uma mesma pessoa realizou várias visitas, devem ser computadas todas as visitas realizadas por esta pessoa. O estabelecimento detém alguma forma de registro que permite a obtenção desta informação?</t>
  </si>
  <si>
    <t>7.3.a. Quantidade de visitas registradas no semestre:</t>
  </si>
  <si>
    <t>7.3.b. Quantidade de presos que receberam visita no semestre: | Quantidade de presos que receberam visita no semestre | Masculino</t>
  </si>
  <si>
    <t>7.3.b. Quantidade de presos que receberam visita no semestre: | Quantidade de presos que receberam visita no semestre | Feminino</t>
  </si>
  <si>
    <t>7.4. Total de apreensões no semestre: | Número de apreensões de armas brancas | Masculino</t>
  </si>
  <si>
    <t>7.4. Total de apreensões no semestre: | Número de apreensões de armas brancas | Feminino</t>
  </si>
  <si>
    <t>7.4. Total de apreensões no semestre: | Número de apreensões de armas de fogo | Masculino</t>
  </si>
  <si>
    <t>7.4. Total de apreensões no semestre: | Número de apreensões de armas de fogo | Feminino</t>
  </si>
  <si>
    <t>7.4. Total de apreensões no semestre: | Número de apreensões de drogas | Masculino</t>
  </si>
  <si>
    <t>7.4. Total de apreensões no semestre: | Número de apreensões de drogas | Feminino</t>
  </si>
  <si>
    <t>7.4. Total de apreensões no semestre: | Número de apreensões de aparelhos de telefone celular | Masculino</t>
  </si>
  <si>
    <t>7.4. Total de apreensões no semestre: | Número de apreensões de aparelhos de telefone celular | Feminino</t>
  </si>
  <si>
    <t>7.4. Total de apreensões no semestre: | Número de apreensões de componentes/ acessórios de aparelho de telefone celular | Masculino</t>
  </si>
  <si>
    <t>7.4. Total de apreensões no semestre: | Número de apreensões de componentes/ acessórios de aparelho de telefone celular | Feminino</t>
  </si>
  <si>
    <t>7.5. Foi realizada visita(s) de inspeção no semestre?</t>
  </si>
  <si>
    <t>7.5.a. Por qual(is) órgão(s)? [Conselho Nacional de Política Criminal e Penitenciária - CNPCP]</t>
  </si>
  <si>
    <t>7.5.a. Por qual(is) órgão(s)? [Conselho Estadual de Política Criminal e Penitenciária/ Conselho Penitenciário]</t>
  </si>
  <si>
    <t>7.5.a. Por qual(is) órgão(s)? [Conselho da Comunidade]</t>
  </si>
  <si>
    <t>7.5.a. Por qual(is) órgão(s)? [Ouvidoria do sistema prisional - estadual ou nacional]</t>
  </si>
  <si>
    <t>7.5.a. Por qual(is) órgão(s)? [Defensoria Pública]</t>
  </si>
  <si>
    <t>7.5.a. Por qual(is) órgão(s)? [Judiciário]</t>
  </si>
  <si>
    <t>7.5.a. Por qual(is) órgão(s)? [Ministério Público]</t>
  </si>
  <si>
    <t>7.5.a. Por qual(is) órgão(s)? [Outro(s). Qual?]</t>
  </si>
  <si>
    <t>7.5.a. Por qual(is) órgão(s)? [Outro(s). Qual?] [text]</t>
  </si>
  <si>
    <t>Complete</t>
  </si>
  <si>
    <t>Secretaria de Administração Penitenciária ou similar</t>
  </si>
  <si>
    <t>False</t>
  </si>
  <si>
    <t>Não</t>
  </si>
  <si>
    <t>Sim, para todas as pessoas privadas de liberdade</t>
  </si>
  <si>
    <t>Sim, para parte das pessoas privadas de liberdade</t>
  </si>
  <si>
    <t>Na inclusão do preso, atualizando-se com as informações de outros mandados de prisão ou de intimação de sentença/ acórdão recebidos posteriormente</t>
  </si>
  <si>
    <t>Sim</t>
  </si>
  <si>
    <t>Não se aplica (estabelecimento masculino)</t>
  </si>
  <si>
    <t>Sim, compartilhada com outros serviços</t>
  </si>
  <si>
    <t>Sim, sala compartilhada com outros serviços</t>
  </si>
  <si>
    <t>Não possui</t>
  </si>
  <si>
    <t>Não se aplica</t>
  </si>
  <si>
    <t>True</t>
  </si>
  <si>
    <t>Sim, recebe regularmente</t>
  </si>
  <si>
    <t>Na inclusão do preso, atualizando-se com o atestado de pena a cumprir</t>
  </si>
  <si>
    <t>Específico para o estabelecimento</t>
  </si>
  <si>
    <t>Sim, parlatório</t>
  </si>
  <si>
    <t>Recebe sem regularidade</t>
  </si>
  <si>
    <t>Sim, exclusiva</t>
  </si>
  <si>
    <t>Outra Secretaria Estadual</t>
  </si>
  <si>
    <t>Secretaria Municipal</t>
  </si>
  <si>
    <t>Não é registrada</t>
  </si>
  <si>
    <t>Sim, sala exclusiva</t>
  </si>
  <si>
    <t>Aplica-se a todos os estabelecimentos do Estado</t>
  </si>
  <si>
    <t>Apenas na inclusão do preso, sem atualização</t>
  </si>
  <si>
    <t>Não recebe</t>
  </si>
  <si>
    <t>Não se aplica (estabelecimentos que em 30/06/2014 não abrigavam pessoas privadas de liberdade com condenação)</t>
  </si>
  <si>
    <t>-</t>
  </si>
  <si>
    <t>PORTUGUES</t>
  </si>
  <si>
    <t>direção</t>
  </si>
  <si>
    <t>COZINHA</t>
  </si>
  <si>
    <t>Adaptado</t>
  </si>
  <si>
    <t>NUTRICIONISTA</t>
  </si>
  <si>
    <t>FARMACÊUTICO</t>
  </si>
  <si>
    <t>CADEIA PÚBLICA DE CABROBÓ</t>
  </si>
  <si>
    <t>PE</t>
  </si>
  <si>
    <t>CADEIA PUBLICA DE CABROBO</t>
  </si>
  <si>
    <t>LUIZ FABIO RODRIGUES CARVALHO DE SOUZA</t>
  </si>
  <si>
    <t>RUA FLORA NOVAES, S/N</t>
  </si>
  <si>
    <t>Pernambuco (PE)</t>
  </si>
  <si>
    <t>Cabrobó</t>
  </si>
  <si>
    <t>87-3875-3938</t>
  </si>
  <si>
    <t>pastoral carcerária</t>
  </si>
  <si>
    <t>CADEIA PÚBLICA FEMININA DE PETROLINA E SEDE GRPIII</t>
  </si>
  <si>
    <t>Cadeia Feminina de Petrolina</t>
  </si>
  <si>
    <t>Edmilson Santana dos Passos</t>
  </si>
  <si>
    <t xml:space="preserve">Rua Pacifico da Luz , nº791 Centro </t>
  </si>
  <si>
    <t>Petrolina</t>
  </si>
  <si>
    <t>CADEIA PÚBLICA FEMININA DE VERDEJANTE</t>
  </si>
  <si>
    <t>MARIA DA PENHA PRIMO DE BARROS OLIVEIRA</t>
  </si>
  <si>
    <t xml:space="preserve">AV. ANTONIO PEDRO DA SILVA, S/N </t>
  </si>
  <si>
    <t>Verdejante</t>
  </si>
  <si>
    <t>(87) 3886-1812</t>
  </si>
  <si>
    <t>CADEIA PÚBLICA JOÃO ALFREDO</t>
  </si>
  <si>
    <t>CADEIA PÚBLICA DE JOÃO ALFREDO</t>
  </si>
  <si>
    <t>LILIANE ARRUDA</t>
  </si>
  <si>
    <t>CENTRO DA CIDADE JOÃO ALFREDO</t>
  </si>
  <si>
    <t>João Alfredo</t>
  </si>
  <si>
    <t>81 36482513</t>
  </si>
  <si>
    <t>PM/PJES</t>
  </si>
  <si>
    <t>GERENCIA REGIONAL PRISIONAL I/ECRETARIA EXECUTIVA DE RESSOCIALIZAÇÃO</t>
  </si>
  <si>
    <t>CADEIA PÚBLICA DE NAZARÉ DA MATA</t>
  </si>
  <si>
    <t>LUCI GOMES DA SILVA</t>
  </si>
  <si>
    <t>RUA OSVALDO CRUZ, S/N</t>
  </si>
  <si>
    <t>Nazaré da Mata</t>
  </si>
  <si>
    <t>CADEIA PÚBLICA DE GOIANA</t>
  </si>
  <si>
    <t>CADEIA PUBLICA DE GOIANA</t>
  </si>
  <si>
    <t>MARCUS GEOVANNI DE LIMA PEREIRA</t>
  </si>
  <si>
    <t>RUA BARRO VERMELHO  S/N, CENTRO, GOIANA-PE</t>
  </si>
  <si>
    <t>Goiana</t>
  </si>
  <si>
    <t>81 36268699</t>
  </si>
  <si>
    <t>CADEIA PÚBLICA DE TRINDADE</t>
  </si>
  <si>
    <t>OSMIRO JOÃO DE BRITO NETO</t>
  </si>
  <si>
    <t>RUA FABILINO PEREIRA DA SILVA S/N</t>
  </si>
  <si>
    <t>Trindade</t>
  </si>
  <si>
    <t>087 3870 3914</t>
  </si>
  <si>
    <t>CADEIA PÚBLICA DE IPUBI</t>
  </si>
  <si>
    <t>CADEIA PUBLICA DE IPUBI</t>
  </si>
  <si>
    <t xml:space="preserve">RUA JOSE BATISTA GOMES S/N CENTRO </t>
  </si>
  <si>
    <t>Ipubi</t>
  </si>
  <si>
    <t>087 38812960</t>
  </si>
  <si>
    <t>CADEIA PÚBLICA DE TIMBAÚBA</t>
  </si>
  <si>
    <t>Cadeia Pública de Timbaúba</t>
  </si>
  <si>
    <t>Cristiano Henrique Siqueira da Costa</t>
  </si>
  <si>
    <t xml:space="preserve">Rua Almirante Barroso, S/N - Bairro Três Cocos </t>
  </si>
  <si>
    <t>Timbaúba</t>
  </si>
  <si>
    <t>(81) 3631-5263</t>
  </si>
  <si>
    <t>Assistência Jurídica da Gerência Regional Prisional - I</t>
  </si>
  <si>
    <t>CADEIA PÚBLICA DE AFRÂNIO</t>
  </si>
  <si>
    <t>CADEIA PUBLICA DE AFRANIO</t>
  </si>
  <si>
    <t>NIVALDO DE SOUZA LIMA</t>
  </si>
  <si>
    <t>RODOVIA BR 407 KM 112</t>
  </si>
  <si>
    <t>Afrânio</t>
  </si>
  <si>
    <t>CADEIA PÚBLICA DE SANTA MARIA DA BOA VISTA</t>
  </si>
  <si>
    <t>CADEIA PUBLICA DE SANTA MARIA DA BOA VISTA</t>
  </si>
  <si>
    <t>BR 428 S/N SANTA LUZIA, SANTA MARIA DA BOA VISTA</t>
  </si>
  <si>
    <t>Santa Maria da Boa Vista</t>
  </si>
  <si>
    <t>CADEIA PÚBLICA DE LAGOA DO CARRO</t>
  </si>
  <si>
    <t>Cadeia Pública de Lagoa do Carro</t>
  </si>
  <si>
    <t>Ennio Lacerda de Souza</t>
  </si>
  <si>
    <t>Rua Projetada, s/n - Bairro Soledade</t>
  </si>
  <si>
    <t>Lagoa do Carro</t>
  </si>
  <si>
    <t>(81)3621-9905</t>
  </si>
  <si>
    <t>CADEIA PÚBLICA DE ITAMBÉ</t>
  </si>
  <si>
    <t>ANA KARINA LACERDA DE SOUZA PINHEIRO</t>
  </si>
  <si>
    <t>RUA 15 DE NOVEMBRO, Nº 310, CENTRO</t>
  </si>
  <si>
    <t>Itambé</t>
  </si>
  <si>
    <t>(81)3635-3917</t>
  </si>
  <si>
    <t>Assistência Jurídica por parte de advogadas lotadas na Gerência Regional Prisional I</t>
  </si>
  <si>
    <t>CADEIA PÚBICA DE ALIANÇA</t>
  </si>
  <si>
    <t>CADEIA PÚBLICA DE ALIANÇA</t>
  </si>
  <si>
    <t>RUA CORONEL LUIS INÁCIO, Nº 21 - CENTRO</t>
  </si>
  <si>
    <t>Aliança</t>
  </si>
  <si>
    <t>(81)3637-5816</t>
  </si>
  <si>
    <t>Assistência Jurídica Advogadas lotadas na Gerência Regional Prisional I</t>
  </si>
  <si>
    <t>COLÔNIA PENAL FEMININA DE ABREU E LIMA</t>
  </si>
  <si>
    <t>Colônia Penal Feminina de Abreu e Lima</t>
  </si>
  <si>
    <t>Giselly Dias</t>
  </si>
  <si>
    <t>Avenida Rinaldo Pinho Alves, n°50</t>
  </si>
  <si>
    <t>Abreu e Lima</t>
  </si>
  <si>
    <t>(81) 3184-2281</t>
  </si>
  <si>
    <t xml:space="preserve">Estabelecimento destinado ao cumprimento de pena em Regimes Semiaberto e Fechado. </t>
  </si>
  <si>
    <t>Assessoria Jurídica da SERES</t>
  </si>
  <si>
    <t>CADEIA PÚBLICA GAMELEIRA</t>
  </si>
  <si>
    <t>CADEIA PÚBLICA DE GAMELEIRA</t>
  </si>
  <si>
    <t>NILZA DE MOURA GONÇALO</t>
  </si>
  <si>
    <t>RUA ANTONIO AZEVEDO, S/N</t>
  </si>
  <si>
    <t>Gameleira</t>
  </si>
  <si>
    <t>(81)3679-2909</t>
  </si>
  <si>
    <t>CADEIA PÚBLICA DE TAQUARITINGA DO NORTE</t>
  </si>
  <si>
    <t>ISANIAS NAASSON SILVEIRA DA FONSECA</t>
  </si>
  <si>
    <t>RUA TENENTE XAVIER, S/N</t>
  </si>
  <si>
    <t>Taquaritinga do Norte</t>
  </si>
  <si>
    <t>81 3733-2922</t>
  </si>
  <si>
    <t>CADEIA PÚBLICA DE ARARIPINA</t>
  </si>
  <si>
    <t>JORGE LUIZ ARRUDA MACIEL</t>
  </si>
  <si>
    <t>BR 316, SN, BAIRRO PLANALTO</t>
  </si>
  <si>
    <t>Araripina</t>
  </si>
  <si>
    <t>(87)3873-8410</t>
  </si>
  <si>
    <t>CADEIA PÚBLICA DE GLÓRIA DE GOITÁ</t>
  </si>
  <si>
    <t>Cadeia Pública de Gloria do Goita/pe</t>
  </si>
  <si>
    <t>Alcileide Araujo Santos</t>
  </si>
  <si>
    <t xml:space="preserve"> -Loteamento Santo Antonio-Gloria do Goita-PE</t>
  </si>
  <si>
    <t>Glória do Goitá</t>
  </si>
  <si>
    <t>(81)36582917</t>
  </si>
  <si>
    <t>CADEIA PÚBLICA RIBEIRÃO</t>
  </si>
  <si>
    <t>CADEIA PÚBLICA DE RIBEIRÃO</t>
  </si>
  <si>
    <t>RUA FALCÃO DE LACERDA S/N</t>
  </si>
  <si>
    <t>Ribeirão</t>
  </si>
  <si>
    <t>(81)36715618</t>
  </si>
  <si>
    <t>CADEIA PÚBLICA DE OURICURI</t>
  </si>
  <si>
    <t>CADEIA PÚBLICA DE OURICURI/PE</t>
  </si>
  <si>
    <t>VALDIGEIWTSON DA SILVA MENEZES CAMARGO</t>
  </si>
  <si>
    <t>AV.AIRTON SENNA S/N  CENTRO</t>
  </si>
  <si>
    <t>Ouricuri</t>
  </si>
  <si>
    <t>(087)3874-4724</t>
  </si>
  <si>
    <t>CADEIA PÚBLIC DE GRAVATÁ</t>
  </si>
  <si>
    <t>CADEIA PÚBLICA DE GRAVATÁ</t>
  </si>
  <si>
    <t>ANDRÉIA DE CÁSSIA DA SILVA NASCIMENTO</t>
  </si>
  <si>
    <t>RUA 04 de OUTUBRO, 645, nN. Sra. APARECIDA - GRAVATÁ/PE</t>
  </si>
  <si>
    <t>Gravatá</t>
  </si>
  <si>
    <t>(81) 3533-9863</t>
  </si>
  <si>
    <t>FÁBRICA DE ESQUADRIAS</t>
  </si>
  <si>
    <t>POLÍCIA MILITAR</t>
  </si>
  <si>
    <t>PELA SERES - SECRETARIA EXECUTIVA DE RESSOCIALIZAÇÃO DO ESTADO DE PE</t>
  </si>
  <si>
    <t>CADEIA PÚBLICA DE CARPINA</t>
  </si>
  <si>
    <t>SIMONE FERREIRA DA SILVA</t>
  </si>
  <si>
    <t xml:space="preserve">RUA TIRADENTES Nº197, SENZALA, CARPINA/PE </t>
  </si>
  <si>
    <t>Carpina</t>
  </si>
  <si>
    <t>(81) 36228968</t>
  </si>
  <si>
    <t>CADEIA DE SÃO JOAQUIM</t>
  </si>
  <si>
    <t>cadeia publica de são joaquim</t>
  </si>
  <si>
    <t>josedec caetano de menezes</t>
  </si>
  <si>
    <t>rua manoel augustinho,sn,centro,são joaquim do monte-pe</t>
  </si>
  <si>
    <t>São Joaquim do Monte</t>
  </si>
  <si>
    <t>(81) 3753-2910</t>
  </si>
  <si>
    <t>seres-pe</t>
  </si>
  <si>
    <t>CADEIA PÚBLICA DE EXÚ</t>
  </si>
  <si>
    <t>CADEIA PUBLICA DE EXU</t>
  </si>
  <si>
    <t>HELIO STENIO FERREIRA SOARES DE MENEZES</t>
  </si>
  <si>
    <t>OTACILIO P. DE CARVALHO, S/Nº</t>
  </si>
  <si>
    <t>Exu</t>
  </si>
  <si>
    <t>(87)38792920</t>
  </si>
  <si>
    <t>CADEIA PÚBLICA DE ESCADA</t>
  </si>
  <si>
    <t>Cadeia Pública de Escada - PE</t>
  </si>
  <si>
    <t>Everaldo Cavalcanti de Queiroz Filho</t>
  </si>
  <si>
    <t>Avenida São José, S/N - Centro - Escada-PE</t>
  </si>
  <si>
    <t>Escada</t>
  </si>
  <si>
    <t>81 35348921</t>
  </si>
  <si>
    <t>CADEIA PÚBLICA DE MORELÂNDIA</t>
  </si>
  <si>
    <t>CADEIA PUBLICA DE MOREILANDIA</t>
  </si>
  <si>
    <t>FRANCISCO DE ARAUJO LEITE</t>
  </si>
  <si>
    <t>RUA SANTA LUZIA, S/Nº</t>
  </si>
  <si>
    <t>Moreilândia</t>
  </si>
  <si>
    <t>CADEIA PÚBLICA DE CAMUCIM DE SÃO FELIX</t>
  </si>
  <si>
    <t xml:space="preserve">cadeia pública de camocim </t>
  </si>
  <si>
    <t>rua jose antonio,108,campo, camocim de são félix-pe</t>
  </si>
  <si>
    <t>Camocim de São Félix</t>
  </si>
  <si>
    <t>(81) 3743-2916</t>
  </si>
  <si>
    <t>CADEIA PÚBLICA DE RIACHO DAS ALMAS</t>
  </si>
  <si>
    <t>CADEIA PÚBLICA DE RIACHO DAS ALMAS/PE</t>
  </si>
  <si>
    <t>Jose Correia de Lima Júnior</t>
  </si>
  <si>
    <t>Rua Jose Felismino, s/n</t>
  </si>
  <si>
    <t>Riacho das Almas</t>
  </si>
  <si>
    <t>(81)3745-1908</t>
  </si>
  <si>
    <t>Técnicos Advogados Contratados pela Secretaria Executiva de Ressocialização</t>
  </si>
  <si>
    <t>CADEIA PÚBLICA DE ALTINHO</t>
  </si>
  <si>
    <t>Cadeia Publica de Altinho</t>
  </si>
  <si>
    <t>Adriana Marusa Alves Ramos</t>
  </si>
  <si>
    <t>Rua Cel João Guilherme S/N Altinho-PE</t>
  </si>
  <si>
    <t>Altinho</t>
  </si>
  <si>
    <t>81 37392931</t>
  </si>
  <si>
    <t>Sim, porassistência jurídica publica prestada por advogado contratado</t>
  </si>
  <si>
    <t>CADEIA PÚBLICA DE PARNAMIRIM</t>
  </si>
  <si>
    <t>CADEIA PUBLICA DE PARNAMIRIM</t>
  </si>
  <si>
    <t>JOSE CLEIDSON LEITE DE OLIVEIRA</t>
  </si>
  <si>
    <t>RUA CAP. JOÃO LOPES MACHADO,S/Nº</t>
  </si>
  <si>
    <t>Parnamirim</t>
  </si>
  <si>
    <t>CADEIA PÚBLICA DE JATAÚBA</t>
  </si>
  <si>
    <t>CADEIA PÚBLICA DE JATAÚBA/PE</t>
  </si>
  <si>
    <t>José Correia de Lima Júnior</t>
  </si>
  <si>
    <t xml:space="preserve">Rua Dr. Paulo Pessoa Guerra, s/n  </t>
  </si>
  <si>
    <t>Jataúba</t>
  </si>
  <si>
    <t>(87)3746-1916</t>
  </si>
  <si>
    <t>CADEIA PÚBLICA DE VICÊNCIA</t>
  </si>
  <si>
    <t>Cadeia Pública de Vicência</t>
  </si>
  <si>
    <t>Áthila Hudson Ferreira de Melo</t>
  </si>
  <si>
    <t>Rua Professor Santinha Lobo, S/N, centro, Vicência-PE</t>
  </si>
  <si>
    <t>Vicência</t>
  </si>
  <si>
    <t>Advogados contratados pela SERES</t>
  </si>
  <si>
    <t>CADEIA PÚBLICA DE AGRESTINA</t>
  </si>
  <si>
    <t>Cadeia Pública de Agrestina</t>
  </si>
  <si>
    <t>Yris Anne Ferreira Sales</t>
  </si>
  <si>
    <t>Rua Cecílio Farias, 70, centro, Agrestina</t>
  </si>
  <si>
    <t>Agrestina</t>
  </si>
  <si>
    <t>(81)3744-3912</t>
  </si>
  <si>
    <t>Por meio de assistência jurídica pública prestada por advogados contratados</t>
  </si>
  <si>
    <t>CADEIA PÚBLICA DE MACAPARANA</t>
  </si>
  <si>
    <t>Cadeia Pública de Macaparana</t>
  </si>
  <si>
    <t>Rua Alberto José Bezerra, s/n</t>
  </si>
  <si>
    <t>Macaparana</t>
  </si>
  <si>
    <t>(81)3639-2921</t>
  </si>
  <si>
    <t>Advogadas contratadas pela SERES</t>
  </si>
  <si>
    <t>CADEIA PÚBLICA DE BEZERROS</t>
  </si>
  <si>
    <t>CADEIA PUBLICA DOS BEZERROS</t>
  </si>
  <si>
    <t>JOSÉ JOSIMAR DINO DA SILVA</t>
  </si>
  <si>
    <t>RUA IMACULADA CONÇEIÇÃO S/N</t>
  </si>
  <si>
    <t>Bezerros</t>
  </si>
  <si>
    <t>81-3728-6688</t>
  </si>
  <si>
    <t>CADEIA PÚBLICA SANTA MARIA DO CAMBUCA</t>
  </si>
  <si>
    <t>cadeia pública de santa maria do cambucá</t>
  </si>
  <si>
    <t>liliane arruda</t>
  </si>
  <si>
    <t>rua agripino almeida</t>
  </si>
  <si>
    <t>Santa Maria do Cambucá</t>
  </si>
  <si>
    <t>(81)37571912</t>
  </si>
  <si>
    <t>Presídio Dr. Rorinildo da Rocha Leão - PRRL</t>
  </si>
  <si>
    <t>PRESIDIO DR. RORINILDO DA ROCHA LEAO</t>
  </si>
  <si>
    <t>JOSE ROBERTO CABRAL DA SILVA</t>
  </si>
  <si>
    <t>PE 90, KM 01 - PALMARES</t>
  </si>
  <si>
    <t>Palmares</t>
  </si>
  <si>
    <t>(81)3661-8254</t>
  </si>
  <si>
    <t>CONTRATADO PELA SERES PARA OS PRESOS SENTENCIADOS</t>
  </si>
  <si>
    <t>Cadeia Pública de Sertânia</t>
  </si>
  <si>
    <t>Cadeia Publica de Sertania</t>
  </si>
  <si>
    <t>Luciano Soares de Lima</t>
  </si>
  <si>
    <t>Av Agamenon Magalhães - Sertania - PE</t>
  </si>
  <si>
    <t>Sertânia</t>
  </si>
  <si>
    <t>(87)38413928</t>
  </si>
  <si>
    <t>Presídio Advogado Brito Alves</t>
  </si>
  <si>
    <t>PRESÍDIO ADVOGADO BRITO ALVES</t>
  </si>
  <si>
    <t>JOSÉ JACIELSON DA SILVA</t>
  </si>
  <si>
    <t>RUA HILDA PACHECO MAGALHÃES</t>
  </si>
  <si>
    <t>Arcoverde</t>
  </si>
  <si>
    <t>(87) 38218566</t>
  </si>
  <si>
    <t>02 ADVOGADOS CONTRATADOS PELA SECRETARIA DE RESSOCIALIZAÇÃO</t>
  </si>
  <si>
    <t>Cadeia Pública de Ibimirim</t>
  </si>
  <si>
    <t>CADEIA PÚBLICA DE IBIMIRIM - PE</t>
  </si>
  <si>
    <t>ERIVALDO CORDEIRO DA SILVA</t>
  </si>
  <si>
    <t>AV: BELA VISTA, S/N</t>
  </si>
  <si>
    <t>Ibimirim</t>
  </si>
  <si>
    <t>(87) 3842-0935</t>
  </si>
  <si>
    <t>Cadeia Pública de Garanhuns</t>
  </si>
  <si>
    <t>cadeia pública de garanhuns</t>
  </si>
  <si>
    <t>Cicero de Carvalho Bezerra</t>
  </si>
  <si>
    <t>Estrada da Varzea, s/n bairro Manoel Xéu</t>
  </si>
  <si>
    <t>Garanhuns</t>
  </si>
  <si>
    <t>(087)  3761-8506</t>
  </si>
  <si>
    <t xml:space="preserve">artesantos diversos e prudução de estopa </t>
  </si>
  <si>
    <t>Colônia Penal Feminina do Recife</t>
  </si>
  <si>
    <t>COLÔNIA PENAL FEMININA DO RECIFE</t>
  </si>
  <si>
    <t>MARIA ANDREA FREITAS CAVALCANTI REGO</t>
  </si>
  <si>
    <t>RUA DO BOM PASTOR, Nº 1407, ENGENHO DO MEIO, RECIFE/PE</t>
  </si>
  <si>
    <t>Recife</t>
  </si>
  <si>
    <t>SÃO 285 PARA TODOS OS REGIMES, NÃO EXISTEM VAGAS ESPECÍFICAS.</t>
  </si>
  <si>
    <t>ADVOGADOS CONTRATADOS PELA SERES</t>
  </si>
  <si>
    <t>Cadeia Pública de Saloá</t>
  </si>
  <si>
    <t>CADEIA PÚBLICA DE SALOÁ</t>
  </si>
  <si>
    <t>SILVANDRO TENÓRIO GODOY</t>
  </si>
  <si>
    <t>AV. JOSÉ BEZERRA DE MELO,S/N- JAQUEIRÃO</t>
  </si>
  <si>
    <t>Saloá</t>
  </si>
  <si>
    <t>(87) 37821910</t>
  </si>
  <si>
    <t>Penitenciária Juiz Plácido - PJPS</t>
  </si>
  <si>
    <t>PENITENCIÁRIA JUIZ PLÁCIDO DE SOUZA</t>
  </si>
  <si>
    <t>FRANCISCO JOSÉ GOMES DE SANTANA</t>
  </si>
  <si>
    <t>AV ESPÍRITO SANTO, 39 VASSOURAL</t>
  </si>
  <si>
    <t>Caruaru</t>
  </si>
  <si>
    <t>(81)3719-9666</t>
  </si>
  <si>
    <t>Sala para Secretaria da Escola e para Gestão Escolar e também sala do professor</t>
  </si>
  <si>
    <t>FABRICO DE CONFECÇÕES COM CAPACIDADE PARA 30 MÁQUINAS DE COSTURAS.</t>
  </si>
  <si>
    <t>FABRICO E MANIPULAÇÃO COM PRODUTOS DE LIMPEZA</t>
  </si>
  <si>
    <t xml:space="preserve">PREPARAÇÃO DE ETIQUETAS </t>
  </si>
  <si>
    <t>PEDREIRO E SERVENTE DE PEDREIRO</t>
  </si>
  <si>
    <t>ELETRICISTAS</t>
  </si>
  <si>
    <t>PINTOR</t>
  </si>
  <si>
    <t>FACULDADE ASCES  EM CARUARU PE</t>
  </si>
  <si>
    <t>Centro de Ressocialização do Agreste - CRA</t>
  </si>
  <si>
    <t>CENTRO DE RESSOCIALIZAÇÃO DO AGRESTE</t>
  </si>
  <si>
    <t>JULIANA EMANUELLA ALCANTARA DE OLIVEIRA</t>
  </si>
  <si>
    <t>FAZENDA NASCIMENTO, SN</t>
  </si>
  <si>
    <t>Canhotinho</t>
  </si>
  <si>
    <t>COCHEIRA</t>
  </si>
  <si>
    <t>POCILGA</t>
  </si>
  <si>
    <t>PISCICULTURA DE CORTE</t>
  </si>
  <si>
    <t>PISCICULTURA ORNAMENTAL</t>
  </si>
  <si>
    <t>CONTRATO TEMPORÁRIO</t>
  </si>
  <si>
    <t>Cadeia Pública de Petrolândia</t>
  </si>
  <si>
    <t>Cadeia Pública de Petroândia -PE</t>
  </si>
  <si>
    <t>Carlos Raimundo Novaes</t>
  </si>
  <si>
    <t>Rua São Marcos, S/N  Quadra 13, Petrolândia-PE</t>
  </si>
  <si>
    <t>Petrolândia</t>
  </si>
  <si>
    <t>87 - 38510732</t>
  </si>
  <si>
    <t>CADEIA PÚBLICA DE BELÉM DO SÃO FRANCISCO</t>
  </si>
  <si>
    <t>Cadeia Pública de Belém do São Francisco/PE</t>
  </si>
  <si>
    <t>Wellington Lopes Roriz</t>
  </si>
  <si>
    <t>Avenida Coronel Caribé, nº 987, Centro</t>
  </si>
  <si>
    <t>Belém de São Francisco</t>
  </si>
  <si>
    <t>(87) 3876-2928</t>
  </si>
  <si>
    <t>Cadeia Pública de Afogados da Ingazeira</t>
  </si>
  <si>
    <t>Cadeia de Afogados da Ingazeira</t>
  </si>
  <si>
    <t>Alexandre José Lira de Morais</t>
  </si>
  <si>
    <t>Rua Maria do Carmo Seixas, s/n, Bairro Sobreira</t>
  </si>
  <si>
    <t>Afogados da Ingazeira</t>
  </si>
  <si>
    <t>(87) 3838-8890</t>
  </si>
  <si>
    <t>Penitenciária Doutor Edvaldo Gomes</t>
  </si>
  <si>
    <t>PENITENCIARIA DR. EDVALDO GOMES</t>
  </si>
  <si>
    <t>ALESSANDRA SOARES DE ARAUJO</t>
  </si>
  <si>
    <t>AVENIDA FAZENDA JATOBA 360 HENRIQUE LEITE PETROLINA PE</t>
  </si>
  <si>
    <t>87-38666633</t>
  </si>
  <si>
    <t>SECRETÁRIA</t>
  </si>
  <si>
    <t>DIRETÓRIA</t>
  </si>
  <si>
    <t>DETECTOR MANUAL</t>
  </si>
  <si>
    <t>TRUCAR</t>
  </si>
  <si>
    <t>Cadeia Pública de Flores</t>
  </si>
  <si>
    <t>Luiz Fernando dos Santos Oliveira</t>
  </si>
  <si>
    <t>Rua Cleto Campelo, 22 - Centro</t>
  </si>
  <si>
    <t>Flores</t>
  </si>
  <si>
    <t>(81) 3857-1914</t>
  </si>
  <si>
    <t>Colônia Penal Feminina de Buíque</t>
  </si>
  <si>
    <t>COLÔNIA PENAL FEMININA DE BUÍQUE</t>
  </si>
  <si>
    <t>EMANOEL ALFREDO REYNAUX SÁ BORBA</t>
  </si>
  <si>
    <t>AV. AMÉLIA CAVALCANTE, S/N, CENTRO.</t>
  </si>
  <si>
    <t>Buíque</t>
  </si>
  <si>
    <t>REGIME FECHADO E SEMIABERTO</t>
  </si>
  <si>
    <t>LABORTERAPIA</t>
  </si>
  <si>
    <t>DEFENSORIA PÚBLICA</t>
  </si>
  <si>
    <t>Cadeia Pública de Serra Talhada</t>
  </si>
  <si>
    <t>CADEIA PÚBLICA DE SERRA TALHADA</t>
  </si>
  <si>
    <t>MARCOS ANTONIO BATISTA</t>
  </si>
  <si>
    <t>AV. VICENTE INÁCIO DE OLIVEIRA- S/N-BORBOREMA</t>
  </si>
  <si>
    <t>Serra Talhada</t>
  </si>
  <si>
    <t>87-38319399</t>
  </si>
  <si>
    <t>cadeia pública</t>
  </si>
  <si>
    <t>Centro de Observação Criminológica e Triagem Prof. Everardo Luna - COTEL</t>
  </si>
  <si>
    <t>COTEL</t>
  </si>
  <si>
    <t>JOSÉ JORGE</t>
  </si>
  <si>
    <t>AV. INGO HERING</t>
  </si>
  <si>
    <t>TÉCNICO DE RAIO-X</t>
  </si>
  <si>
    <t>ADVOGADOS CONTRATADOS PELA SECRETARIA EXECUTIVA DE RESSOCIALIZAÇÃO</t>
  </si>
  <si>
    <t>Cadeia Pública de Bom Conselho</t>
  </si>
  <si>
    <t>Elisiene Soares</t>
  </si>
  <si>
    <t>Rua Carlos Dias, s/n, Centro, Bom Conselho-PE</t>
  </si>
  <si>
    <t>Bom Conselho</t>
  </si>
  <si>
    <t>(87) 37713933</t>
  </si>
  <si>
    <t>Cadeia Pública de Tuparetama</t>
  </si>
  <si>
    <t>Cadeia Pública de Tuparetama PE</t>
  </si>
  <si>
    <t>Joércio Régis de Menêses</t>
  </si>
  <si>
    <t>Rua Carlos Caribé, S/N, Vila Bom Jesus, Tuparetama - PE.</t>
  </si>
  <si>
    <t>Tuparetama</t>
  </si>
  <si>
    <t>Hospital de Custódia e Tratamento Psiquiátrico</t>
  </si>
  <si>
    <t>CENTRO DE OBSERVAÇÃO CRIMINOLÓGICA E TRIAGEM PROFESSOR EVERARDO LUNA</t>
  </si>
  <si>
    <t>JOÃO FERNANDES CAVALCANTI BARROS</t>
  </si>
  <si>
    <t>AV. INGO HERING, S/ Nº, CAETÉS II, ABREU E LIMA/PE</t>
  </si>
  <si>
    <t>(81) 3184-2293</t>
  </si>
  <si>
    <t>TÉCNICO EM RAIO-X</t>
  </si>
  <si>
    <t>ADVOGADO CONTRATADO PELA SECRETARIA.</t>
  </si>
  <si>
    <t>Presídio de Igarassu</t>
  </si>
  <si>
    <t>PRESIDIO DE IGARASSU</t>
  </si>
  <si>
    <t>BENICIO CAETANO DA SILVA JUNIOR</t>
  </si>
  <si>
    <t>BR 101 NORTE - KM 32,5 S/N TABATINGA - IGARASSU - PE</t>
  </si>
  <si>
    <t>Itapissuma</t>
  </si>
  <si>
    <t>POR ADVOGADOS DA CASA</t>
  </si>
  <si>
    <t>AGENTES PENITENCIARIOS</t>
  </si>
  <si>
    <t>Presídio Desembargador Augusto Duque - PDAD</t>
  </si>
  <si>
    <t>Presísio Desembarcador Augusto Duque</t>
  </si>
  <si>
    <t>Ívanno Rabêlo Rodrigues</t>
  </si>
  <si>
    <t>Loteamento Novo Portal - Prado - Pesqueira-PE</t>
  </si>
  <si>
    <t>Pesqueira</t>
  </si>
  <si>
    <t>(87) 3835-8242</t>
  </si>
  <si>
    <t>Cadeia Pública de Tabira</t>
  </si>
  <si>
    <t>CADEIA PÚBLICA DE TABIRA-PE</t>
  </si>
  <si>
    <t>OSMAN FERREIRA LEITE</t>
  </si>
  <si>
    <t>RUA PROJETADA S/N BAIRRO JOÃO CORDEIRO</t>
  </si>
  <si>
    <t>Tabira</t>
  </si>
  <si>
    <t>(87) 38473918</t>
  </si>
  <si>
    <t>DETECTOR DE METAIS MANUAL</t>
  </si>
  <si>
    <t>Cadeia Pública de Itapetim</t>
  </si>
  <si>
    <t>Wildo José Muniz Batista</t>
  </si>
  <si>
    <t xml:space="preserve">Rua 15 de Novembro, 310 - Centro </t>
  </si>
  <si>
    <t>Itapetim</t>
  </si>
  <si>
    <t>87 - 99142584</t>
  </si>
  <si>
    <t>xxxxxx</t>
  </si>
  <si>
    <t>xxxxxxx</t>
  </si>
  <si>
    <t>xxxxx</t>
  </si>
  <si>
    <t>Presídio de Salgueiro - PSAL</t>
  </si>
  <si>
    <t>PRESIDIO DE SALGUEIRO</t>
  </si>
  <si>
    <t>RONILSON ANGELO ROCHA</t>
  </si>
  <si>
    <t>BR 232 KM- 512- LOT SÃO JOSE S/N - SALGUEIRO/PE</t>
  </si>
  <si>
    <t>Salgueiro</t>
  </si>
  <si>
    <t>Cadeia Pública de São José do Egito</t>
  </si>
  <si>
    <t>cadeia pública de São Jose do Egito</t>
  </si>
  <si>
    <t>jose carlos silva andre gomes</t>
  </si>
  <si>
    <t>R. Marechal Rondon, s/n</t>
  </si>
  <si>
    <t>São José do Egito</t>
  </si>
  <si>
    <t>Pastoral Carcerárisa</t>
  </si>
  <si>
    <t>Penitenciária Agro-Industrial São João – PAISJ</t>
  </si>
  <si>
    <t>Penitenciária Agro-Industrial São João</t>
  </si>
  <si>
    <t>Júlio Póvoas de Arruda Miranda</t>
  </si>
  <si>
    <t>Engenho São João, s/n, Ilha de Itamaracá-PE</t>
  </si>
  <si>
    <t>Ilha de Itamaracá</t>
  </si>
  <si>
    <t>(81)3184-2340</t>
  </si>
  <si>
    <t>farmaceutico</t>
  </si>
  <si>
    <t>assessores jurídicos com contratos temporários</t>
  </si>
  <si>
    <t>PENITENCIARIA BARRETO CAMPELO</t>
  </si>
  <si>
    <t>Penitenciária Professor Barreto Campelo</t>
  </si>
  <si>
    <t>Carlos Cordeiro</t>
  </si>
  <si>
    <t xml:space="preserve">Engenho Macaxeira </t>
  </si>
  <si>
    <t>sala de artes</t>
  </si>
  <si>
    <t>Advogados contratados da Secretaria de Ressocialização</t>
  </si>
  <si>
    <t>Vara de Execuções Penais</t>
  </si>
  <si>
    <t>Penitenciária Dr. Ênio Pessoa Guerra – PDEPG</t>
  </si>
  <si>
    <t>PENITENCIARIA Dr.ÊNIO PESSOA GUERRA</t>
  </si>
  <si>
    <t>ISMAR JUNIOR DA SILVA</t>
  </si>
  <si>
    <t>PE 90 KM 23 - SITIO QUEBRAJEJUM</t>
  </si>
  <si>
    <t>Limoeiro</t>
  </si>
  <si>
    <t>(81)3628-8823</t>
  </si>
  <si>
    <t>CELA PARA TUBERCULOSOS</t>
  </si>
  <si>
    <t>SALA DA DIREÇÃO/SECRETARIA</t>
  </si>
  <si>
    <t>SANITÁRIO FUNCIONARIOS</t>
  </si>
  <si>
    <t>SANITÁRIOS REEDUCANDOS</t>
  </si>
  <si>
    <t>OFICINA MECÂNICA; LANTERNAGEM E PINTURA</t>
  </si>
  <si>
    <t>Por meio dos Advogados contratados temporariamente.</t>
  </si>
  <si>
    <t>Presídio de Vitória de Santo Antão</t>
  </si>
  <si>
    <t>PRESÍDIO DE VITÓRIA DE SANTO ANTÃO/PE</t>
  </si>
  <si>
    <t>LUIZ ANTONIO GONÇALVES DA SILVA</t>
  </si>
  <si>
    <t>RUA DA CADEIA- S/Nº, PE 45, KM 01- LÍDIA QUEIROZ- VITÓRIA DE SANTO ANTÃO-PE</t>
  </si>
  <si>
    <t>Vitória de Santo Antão</t>
  </si>
  <si>
    <t>(081) 3526-8890</t>
  </si>
  <si>
    <t>Assessores Jurídicos selecionados pela SERES através de Seleção Simplificada</t>
  </si>
  <si>
    <t>Presídio Frei Damião de Bozano - PFDB</t>
  </si>
  <si>
    <t>PFDB - PRESIDIO FREI DAMIÃO DE BOZZANO</t>
  </si>
  <si>
    <t>MARCELO DE VASCONCELOS LIRA</t>
  </si>
  <si>
    <t>RUA ORFEU DO CARNAVAL S/N</t>
  </si>
  <si>
    <t>81 31841536</t>
  </si>
  <si>
    <t>SERES - SECRETARIA EXECULTIVA DE RESSOCIALIZAÇÃO</t>
  </si>
  <si>
    <t>Presidio ASP Marcelo Francisco de Araujo</t>
  </si>
  <si>
    <t>PAMFA</t>
  </si>
  <si>
    <t>VANESSA RAFAELI ALVES CAVALCANTI</t>
  </si>
  <si>
    <t>AV. LIBERDADE S/N</t>
  </si>
  <si>
    <t>ADVOGADOS CONTRATADOS PELO ESTADO</t>
  </si>
  <si>
    <t>Cadeia Pública de Lajedo</t>
  </si>
  <si>
    <t>CADEIA PÚBLICA DE LAJEDO</t>
  </si>
  <si>
    <t>ELMAR PEREIRA DE AGUIAR</t>
  </si>
  <si>
    <t>RUA MAJOR CAPITÚ, SN, LAJEDO-PE</t>
  </si>
  <si>
    <t>Lajedo</t>
  </si>
  <si>
    <t>(87)3773-4930</t>
  </si>
  <si>
    <t>Cadeia Pública de Cachoeirinha</t>
  </si>
  <si>
    <t>CADEIA PÚBLICA DE CACHOEIRINHA-PE</t>
  </si>
  <si>
    <t>DAYS FATIMA DE ANDRADE</t>
  </si>
  <si>
    <t>AVENIDA BOA VISTA 777</t>
  </si>
  <si>
    <t>Cachoeirinha</t>
  </si>
  <si>
    <t>Cadeia Pública de Pedra</t>
  </si>
  <si>
    <t>Cadeia Pública da Pedra/PE.</t>
  </si>
  <si>
    <t>Enaldo Melo da Silva</t>
  </si>
  <si>
    <t>Rua- João Rafael Japiassu, s/n – São José – Pedra/PE.</t>
  </si>
  <si>
    <t>Pedra</t>
  </si>
  <si>
    <t xml:space="preserve">(87) 3858-2906 </t>
  </si>
  <si>
    <t>Presídio Juiz Antônio Luiz Lins de Barros – PJALLB</t>
  </si>
  <si>
    <t>Presídio Juiz Antonio Luis Lins de Barros</t>
  </si>
  <si>
    <t>José Sidnei de Souza</t>
  </si>
  <si>
    <t>Av. Liberdade s/n - Curado - Recife - Pernambuco</t>
  </si>
  <si>
    <t>081-31842263</t>
  </si>
  <si>
    <t>Contratados por tempo determinado</t>
  </si>
  <si>
    <t>Cadeia Pública de Venturosa</t>
  </si>
  <si>
    <t>Cadeia Publica de Venturosa</t>
  </si>
  <si>
    <t>Lucas Almeida Macedo</t>
  </si>
  <si>
    <t>Rua Vereador Moacyr Teodoro Simão</t>
  </si>
  <si>
    <t>Venturosa</t>
  </si>
  <si>
    <t>(87)38334017</t>
  </si>
  <si>
    <t>Cadeia Pública de Custódia</t>
  </si>
  <si>
    <t xml:space="preserve"> Cadeia Pública de Custódia</t>
  </si>
  <si>
    <t>Isnero inacio de oliveira</t>
  </si>
  <si>
    <t>RUA 11 DE SETEMBRO, S/N</t>
  </si>
  <si>
    <t>Custódia</t>
  </si>
  <si>
    <t>Cadeia Pública de Capoeiras</t>
  </si>
  <si>
    <t>Cadeia Publica de Capoeiras</t>
  </si>
  <si>
    <t>Rua Praxedes</t>
  </si>
  <si>
    <t>Capoeiras</t>
  </si>
  <si>
    <t>(87)37961906</t>
  </si>
  <si>
    <t>Cadeia Pública de São José do Belmonte</t>
  </si>
  <si>
    <t>CADEIA PUBLICA DE SÃO JOSE DO BELMONTE</t>
  </si>
  <si>
    <t>ALDO DE LIMA SOBRAL</t>
  </si>
  <si>
    <t>AV. EUCLIDES DE CARVALHO - S/N</t>
  </si>
  <si>
    <t>São José do Belmonte</t>
  </si>
  <si>
    <t xml:space="preserve">               Item: Sistema Penitenciário - Presos sem condenação</t>
  </si>
  <si>
    <t xml:space="preserve">               Item: Sistema Penitenciário - Provisórios </t>
  </si>
  <si>
    <t xml:space="preserve">               Item: Sistema Penitenciário - Regime Semi-Aberto</t>
  </si>
  <si>
    <t xml:space="preserve">               Item: Sistema Penitenciário - RDD</t>
  </si>
  <si>
    <t xml:space="preserve">               Item: Sistema Penitenciário - outros tipos de vaga (destinado a vários tipos de regime, por exemplo)</t>
  </si>
  <si>
    <t xml:space="preserve">               Item: Sistema Penitenciário - Medidas de segurança de internação</t>
  </si>
  <si>
    <t>Concebido</t>
  </si>
  <si>
    <t>SEÇÕES INTERNAS</t>
  </si>
  <si>
    <t>Categoria: Sala de atendimento psicológico</t>
  </si>
  <si>
    <t>Estabelecimentos com sala exclusiva de atendimento psicológico</t>
  </si>
  <si>
    <t>Estabelecimentos com sala de atendimento psicológico compartilhada com outros serviços</t>
  </si>
  <si>
    <t>Sim, há ala</t>
  </si>
  <si>
    <t>Sim, há cela(s)</t>
  </si>
  <si>
    <t>RECURSOS HUMANOS</t>
  </si>
  <si>
    <t xml:space="preserve">               Item: Pessoas sem informação sobre a nacionalidade</t>
  </si>
  <si>
    <t>Total de óbitos</t>
  </si>
  <si>
    <t>exames gerais e criminológico</t>
  </si>
  <si>
    <t>fechado</t>
  </si>
  <si>
    <t>semiaberto</t>
  </si>
  <si>
    <t>provisórios</t>
  </si>
  <si>
    <t>outro</t>
  </si>
  <si>
    <t>Pernambuco</t>
  </si>
  <si>
    <t>Junho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</si>
</sst>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b/>
      <sz val="11"/>
      <color theme="1"/>
      <name val="Arial"/>
      <family val="2"/>
    </font>
    <font>
      <sz val="8"/>
      <color indexed="9"/>
      <name val="Arial"/>
      <family val="2"/>
    </font>
    <font>
      <b/>
      <sz val="9"/>
      <color theme="1"/>
      <name val="Arial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13"/>
      <color indexed="8"/>
      <name val="Arial"/>
      <family val="2"/>
    </font>
    <font>
      <sz val="11"/>
      <name val="Arial"/>
      <family val="2"/>
    </font>
    <font>
      <b/>
      <sz val="7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rgb="FF3F3F3F"/>
      <name val="Calibri"/>
      <family val="2"/>
      <scheme val="minor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b/>
      <sz val="11"/>
      <name val="Calibri"/>
      <family val="2"/>
      <scheme val="minor"/>
    </font>
    <font>
      <b/>
      <sz val="10"/>
      <color theme="1"/>
      <name val="Arial"/>
      <family val="2"/>
    </font>
    <font>
      <sz val="7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theme="1"/>
        <bgColor indexed="64"/>
      </patternFill>
    </fill>
    <fill>
      <patternFill patternType="solid">
        <fgColor indexed="2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0" fontId="28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13" fillId="7" borderId="0" xfId="0" applyFont="1" applyFill="1" applyAlignment="1">
      <alignment horizontal="center" vertical="center" wrapText="1"/>
    </xf>
    <xf numFmtId="0" fontId="13" fillId="7" borderId="0" xfId="0" applyFont="1" applyFill="1" applyAlignment="1">
      <alignment horizontal="center" vertical="center"/>
    </xf>
    <xf numFmtId="0" fontId="8" fillId="2" borderId="0" xfId="0" applyFont="1" applyFill="1" applyBorder="1" applyAlignment="1">
      <alignment vertical="center" wrapText="1"/>
    </xf>
    <xf numFmtId="0" fontId="13" fillId="6" borderId="0" xfId="0" applyFont="1" applyFill="1" applyAlignment="1">
      <alignment horizontal="center" vertical="center"/>
    </xf>
    <xf numFmtId="0" fontId="0" fillId="0" borderId="0" xfId="0" applyFill="1"/>
    <xf numFmtId="0" fontId="14" fillId="7" borderId="0" xfId="0" applyFont="1" applyFill="1" applyAlignment="1">
      <alignment horizontal="center" vertical="center"/>
    </xf>
    <xf numFmtId="0" fontId="15" fillId="0" borderId="0" xfId="0" applyFont="1" applyAlignment="1">
      <alignment vertical="center"/>
    </xf>
    <xf numFmtId="0" fontId="10" fillId="0" borderId="0" xfId="0" applyFont="1" applyBorder="1" applyAlignment="1">
      <alignment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4" fillId="0" borderId="0" xfId="0" applyNumberFormat="1" applyFont="1" applyFill="1"/>
    <xf numFmtId="0" fontId="0" fillId="0" borderId="0" xfId="0" applyFont="1" applyFill="1" applyBorder="1" applyAlignment="1">
      <alignment horizontal="left"/>
    </xf>
    <xf numFmtId="14" fontId="0" fillId="0" borderId="0" xfId="0" applyNumberFormat="1" applyFill="1"/>
    <xf numFmtId="0" fontId="0" fillId="0" borderId="0" xfId="0" applyNumberFormat="1" applyFill="1"/>
    <xf numFmtId="0" fontId="0" fillId="0" borderId="0" xfId="0" applyFont="1" applyFill="1"/>
    <xf numFmtId="0" fontId="5" fillId="0" borderId="0" xfId="0" applyFont="1" applyFill="1" applyBorder="1" applyAlignment="1">
      <alignment horizontal="left"/>
    </xf>
    <xf numFmtId="0" fontId="3" fillId="0" borderId="0" xfId="0" applyFont="1" applyFill="1"/>
    <xf numFmtId="14" fontId="3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0" fillId="0" borderId="0" xfId="0" applyFont="1" applyFill="1" applyBorder="1" applyAlignment="1"/>
    <xf numFmtId="14" fontId="0" fillId="0" borderId="0" xfId="0" applyNumberFormat="1" applyFont="1" applyFill="1"/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/>
    <xf numFmtId="0" fontId="5" fillId="0" borderId="0" xfId="2" applyFont="1" applyFill="1" applyBorder="1" applyAlignment="1"/>
    <xf numFmtId="3" fontId="0" fillId="0" borderId="0" xfId="0" applyNumberFormat="1" applyFont="1" applyFill="1"/>
    <xf numFmtId="0" fontId="0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27" fillId="0" borderId="0" xfId="0" applyFont="1" applyFill="1"/>
    <xf numFmtId="0" fontId="2" fillId="0" borderId="0" xfId="0" applyFont="1" applyFill="1" applyAlignment="1">
      <alignment vertical="center"/>
    </xf>
    <xf numFmtId="0" fontId="5" fillId="0" borderId="0" xfId="3" applyFont="1" applyFill="1" applyBorder="1" applyAlignment="1">
      <alignment horizontal="left" vertical="center"/>
    </xf>
    <xf numFmtId="0" fontId="5" fillId="0" borderId="0" xfId="3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top"/>
    </xf>
    <xf numFmtId="3" fontId="0" fillId="0" borderId="0" xfId="0" applyNumberFormat="1" applyFill="1"/>
    <xf numFmtId="0" fontId="5" fillId="0" borderId="0" xfId="3" applyFont="1" applyFill="1" applyBorder="1" applyAlignment="1"/>
    <xf numFmtId="0" fontId="5" fillId="0" borderId="0" xfId="3" applyFont="1" applyFill="1" applyBorder="1" applyAlignment="1">
      <alignment vertical="center"/>
    </xf>
    <xf numFmtId="0" fontId="0" fillId="0" borderId="0" xfId="0" applyFont="1" applyFill="1" applyAlignment="1">
      <alignment horizontal="left"/>
    </xf>
    <xf numFmtId="0" fontId="0" fillId="0" borderId="0" xfId="4" applyFont="1" applyFill="1" applyBorder="1" applyAlignment="1" applyProtection="1">
      <alignment horizontal="left"/>
    </xf>
    <xf numFmtId="0" fontId="0" fillId="0" borderId="0" xfId="0" applyFill="1" applyBorder="1"/>
    <xf numFmtId="0" fontId="0" fillId="0" borderId="2" xfId="0" applyFill="1" applyBorder="1"/>
    <xf numFmtId="0" fontId="0" fillId="0" borderId="3" xfId="0" applyFill="1" applyBorder="1"/>
    <xf numFmtId="0" fontId="0" fillId="0" borderId="0" xfId="0" applyFill="1" applyAlignment="1">
      <alignment horizontal="right"/>
    </xf>
    <xf numFmtId="49" fontId="0" fillId="0" borderId="0" xfId="0" applyNumberFormat="1" applyFill="1"/>
    <xf numFmtId="49" fontId="0" fillId="0" borderId="0" xfId="0" applyNumberFormat="1" applyFill="1" applyAlignment="1">
      <alignment horizontal="right"/>
    </xf>
    <xf numFmtId="0" fontId="30" fillId="0" borderId="0" xfId="0" applyFont="1" applyFill="1" applyAlignment="1">
      <alignment horizontal="left"/>
    </xf>
    <xf numFmtId="0" fontId="31" fillId="0" borderId="0" xfId="0" applyFont="1" applyFill="1" applyBorder="1" applyAlignment="1">
      <alignment horizontal="left"/>
    </xf>
    <xf numFmtId="164" fontId="17" fillId="0" borderId="0" xfId="1" applyNumberFormat="1" applyFont="1" applyAlignment="1">
      <alignment vertical="center"/>
    </xf>
    <xf numFmtId="164" fontId="17" fillId="9" borderId="0" xfId="1" applyNumberFormat="1" applyFont="1" applyFill="1" applyAlignment="1">
      <alignment vertical="center"/>
    </xf>
    <xf numFmtId="0" fontId="0" fillId="0" borderId="0" xfId="0" applyNumberFormat="1"/>
    <xf numFmtId="0" fontId="4" fillId="10" borderId="4" xfId="0" applyFont="1" applyFill="1" applyBorder="1"/>
    <xf numFmtId="164" fontId="15" fillId="0" borderId="0" xfId="0" applyNumberFormat="1" applyFont="1" applyAlignment="1">
      <alignment vertical="center"/>
    </xf>
    <xf numFmtId="0" fontId="4" fillId="10" borderId="5" xfId="0" applyNumberFormat="1" applyFont="1" applyFill="1" applyBorder="1"/>
    <xf numFmtId="9" fontId="12" fillId="0" borderId="0" xfId="5" applyFont="1" applyAlignment="1">
      <alignment vertical="center" wrapText="1"/>
    </xf>
    <xf numFmtId="0" fontId="35" fillId="6" borderId="0" xfId="0" applyFont="1" applyFill="1" applyAlignment="1">
      <alignment horizontal="right" vertical="center"/>
    </xf>
    <xf numFmtId="164" fontId="6" fillId="4" borderId="0" xfId="0" applyNumberFormat="1" applyFont="1" applyFill="1" applyAlignment="1">
      <alignment horizontal="center" vertical="center"/>
    </xf>
    <xf numFmtId="0" fontId="4" fillId="11" borderId="0" xfId="0" applyFont="1" applyFill="1"/>
    <xf numFmtId="0" fontId="36" fillId="11" borderId="0" xfId="0" applyFont="1" applyFill="1"/>
    <xf numFmtId="0" fontId="5" fillId="0" borderId="0" xfId="0" applyFont="1" applyFill="1"/>
    <xf numFmtId="164" fontId="6" fillId="4" borderId="0" xfId="1" applyNumberFormat="1" applyFont="1" applyFill="1" applyAlignment="1">
      <alignment horizontal="center" vertical="center"/>
    </xf>
    <xf numFmtId="164" fontId="15" fillId="0" borderId="0" xfId="1" applyNumberFormat="1" applyFont="1" applyAlignment="1">
      <alignment vertical="center"/>
    </xf>
    <xf numFmtId="0" fontId="21" fillId="2" borderId="0" xfId="0" applyFont="1" applyFill="1" applyBorder="1" applyAlignment="1">
      <alignment horizontal="left" vertical="center" wrapText="1"/>
    </xf>
    <xf numFmtId="0" fontId="20" fillId="0" borderId="0" xfId="0" applyFont="1" applyAlignment="1">
      <alignment vertical="center"/>
    </xf>
    <xf numFmtId="164" fontId="16" fillId="0" borderId="0" xfId="0" applyNumberFormat="1" applyFont="1" applyAlignment="1">
      <alignment vertical="center"/>
    </xf>
    <xf numFmtId="164" fontId="16" fillId="0" borderId="0" xfId="1" applyNumberFormat="1" applyFont="1" applyAlignment="1">
      <alignment vertical="center"/>
    </xf>
    <xf numFmtId="165" fontId="16" fillId="0" borderId="0" xfId="0" applyNumberFormat="1" applyFont="1" applyAlignment="1">
      <alignment vertical="center"/>
    </xf>
    <xf numFmtId="164" fontId="16" fillId="7" borderId="0" xfId="1" applyNumberFormat="1" applyFont="1" applyFill="1" applyAlignment="1">
      <alignment vertical="center"/>
    </xf>
    <xf numFmtId="0" fontId="15" fillId="0" borderId="0" xfId="0" applyFont="1" applyAlignment="1">
      <alignment horizontal="left" vertical="center"/>
    </xf>
    <xf numFmtId="0" fontId="16" fillId="7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8" borderId="0" xfId="0" applyFont="1" applyFill="1" applyAlignment="1">
      <alignment vertical="center"/>
    </xf>
    <xf numFmtId="0" fontId="15" fillId="0" borderId="0" xfId="0" applyFont="1" applyAlignment="1">
      <alignment vertical="center" wrapText="1"/>
    </xf>
    <xf numFmtId="0" fontId="11" fillId="6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12" fillId="6" borderId="0" xfId="0" applyFont="1" applyFill="1" applyAlignment="1">
      <alignment vertical="center"/>
    </xf>
    <xf numFmtId="0" fontId="17" fillId="9" borderId="0" xfId="0" applyFont="1" applyFill="1" applyAlignment="1">
      <alignment vertical="center"/>
    </xf>
    <xf numFmtId="9" fontId="17" fillId="0" borderId="0" xfId="5" applyFont="1" applyAlignment="1">
      <alignment vertical="center"/>
    </xf>
    <xf numFmtId="0" fontId="17" fillId="0" borderId="0" xfId="0" applyFont="1" applyAlignment="1">
      <alignment horizontal="right" vertical="center"/>
    </xf>
    <xf numFmtId="0" fontId="7" fillId="0" borderId="0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/>
    </xf>
    <xf numFmtId="0" fontId="21" fillId="2" borderId="0" xfId="0" applyFont="1" applyFill="1" applyBorder="1" applyAlignment="1">
      <alignment vertical="center" wrapText="1"/>
    </xf>
    <xf numFmtId="164" fontId="16" fillId="6" borderId="0" xfId="1" applyNumberFormat="1" applyFont="1" applyFill="1" applyAlignment="1">
      <alignment vertical="center"/>
    </xf>
    <xf numFmtId="164" fontId="16" fillId="9" borderId="0" xfId="1" applyNumberFormat="1" applyFont="1" applyFill="1" applyAlignment="1">
      <alignment vertical="center"/>
    </xf>
    <xf numFmtId="164" fontId="15" fillId="0" borderId="0" xfId="1" applyNumberFormat="1" applyFont="1" applyFill="1" applyAlignment="1">
      <alignment vertical="center"/>
    </xf>
    <xf numFmtId="164" fontId="17" fillId="0" borderId="0" xfId="1" applyNumberFormat="1" applyFont="1" applyFill="1" applyAlignment="1">
      <alignment vertical="center"/>
    </xf>
    <xf numFmtId="164" fontId="18" fillId="0" borderId="0" xfId="1" applyNumberFormat="1" applyFont="1" applyAlignment="1">
      <alignment vertical="center"/>
    </xf>
    <xf numFmtId="164" fontId="25" fillId="7" borderId="0" xfId="1" applyNumberFormat="1" applyFont="1" applyFill="1" applyAlignment="1">
      <alignment vertical="center"/>
    </xf>
    <xf numFmtId="164" fontId="25" fillId="0" borderId="0" xfId="1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15" fillId="4" borderId="0" xfId="0" applyFont="1" applyFill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13" fillId="7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164" fontId="13" fillId="7" borderId="0" xfId="1" applyNumberFormat="1" applyFont="1" applyFill="1" applyAlignment="1">
      <alignment horizontal="left" vertical="center" wrapText="1"/>
    </xf>
    <xf numFmtId="164" fontId="11" fillId="0" borderId="0" xfId="1" applyNumberFormat="1" applyFont="1" applyFill="1" applyAlignment="1">
      <alignment horizontal="left" vertical="center" wrapText="1"/>
    </xf>
    <xf numFmtId="0" fontId="13" fillId="6" borderId="0" xfId="0" applyFont="1" applyFill="1" applyAlignment="1">
      <alignment horizontal="left" vertical="center" wrapText="1"/>
    </xf>
    <xf numFmtId="0" fontId="13" fillId="9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7" fillId="5" borderId="0" xfId="0" applyFont="1" applyFill="1" applyBorder="1" applyAlignment="1">
      <alignment horizontal="left" vertical="center" wrapText="1"/>
    </xf>
    <xf numFmtId="0" fontId="8" fillId="9" borderId="0" xfId="0" applyFont="1" applyFill="1" applyBorder="1" applyAlignment="1">
      <alignment horizontal="left" vertical="center" wrapText="1"/>
    </xf>
    <xf numFmtId="0" fontId="34" fillId="9" borderId="0" xfId="0" applyFont="1" applyFill="1" applyBorder="1" applyAlignment="1">
      <alignment horizontal="left" vertical="center" wrapText="1"/>
    </xf>
    <xf numFmtId="0" fontId="17" fillId="9" borderId="0" xfId="0" applyFont="1" applyFill="1" applyBorder="1" applyAlignment="1">
      <alignment horizontal="left" vertical="center" wrapText="1"/>
    </xf>
    <xf numFmtId="0" fontId="17" fillId="9" borderId="1" xfId="0" applyFont="1" applyFill="1" applyBorder="1" applyAlignment="1">
      <alignment horizontal="left" vertical="center" wrapText="1"/>
    </xf>
    <xf numFmtId="0" fontId="13" fillId="6" borderId="0" xfId="0" applyFont="1" applyFill="1" applyBorder="1" applyAlignment="1">
      <alignment horizontal="left" vertical="center" wrapText="1"/>
    </xf>
    <xf numFmtId="0" fontId="13" fillId="7" borderId="0" xfId="0" applyFont="1" applyFill="1" applyBorder="1" applyAlignment="1">
      <alignment horizontal="left" vertical="center" wrapText="1"/>
    </xf>
    <xf numFmtId="0" fontId="12" fillId="8" borderId="0" xfId="0" applyFont="1" applyFill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3" fontId="16" fillId="7" borderId="0" xfId="0" applyNumberFormat="1" applyFont="1" applyFill="1" applyAlignment="1">
      <alignment horizontal="center" vertical="center"/>
    </xf>
    <xf numFmtId="0" fontId="16" fillId="7" borderId="0" xfId="0" applyFont="1" applyFill="1" applyAlignment="1">
      <alignment horizontal="center" vertical="center"/>
    </xf>
    <xf numFmtId="0" fontId="37" fillId="0" borderId="0" xfId="0" applyFont="1" applyAlignment="1">
      <alignment horizontal="left" vertical="center"/>
    </xf>
    <xf numFmtId="164" fontId="38" fillId="0" borderId="0" xfId="1" applyNumberFormat="1" applyFont="1" applyAlignment="1">
      <alignment vertical="center"/>
    </xf>
  </cellXfs>
  <cellStyles count="6">
    <cellStyle name="Hiperlink" xfId="4" builtinId="8"/>
    <cellStyle name="Normal" xfId="0" builtinId="0"/>
    <cellStyle name="Normal_MG" xfId="2"/>
    <cellStyle name="Normal_Plan1" xfId="3"/>
    <cellStyle name="Porcentagem" xfId="5" builtinId="5"/>
    <cellStyle name="Vírgula" xfId="1" builtin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741"/>
  <sheetViews>
    <sheetView showGridLines="0" tabSelected="1" zoomScale="120" zoomScaleNormal="120" workbookViewId="0">
      <selection activeCell="B5" sqref="B5"/>
    </sheetView>
  </sheetViews>
  <sheetFormatPr defaultRowHeight="14.25" x14ac:dyDescent="0.25"/>
  <cols>
    <col min="1" max="1" width="2.28515625" style="12" customWidth="1"/>
    <col min="2" max="5" width="9.140625" style="12"/>
    <col min="6" max="6" width="0.5703125" style="12" customWidth="1"/>
    <col min="7" max="7" width="9.140625" style="12"/>
    <col min="8" max="8" width="0.5703125" style="12" customWidth="1"/>
    <col min="9" max="9" width="10.7109375" style="12" customWidth="1"/>
    <col min="10" max="10" width="0.5703125" style="12" customWidth="1"/>
    <col min="11" max="11" width="10.7109375" style="12" customWidth="1"/>
    <col min="12" max="12" width="0.5703125" style="12" customWidth="1"/>
    <col min="13" max="13" width="10.7109375" style="12" customWidth="1"/>
    <col min="14" max="14" width="0.5703125" style="12" customWidth="1"/>
    <col min="15" max="15" width="10.7109375" style="12" customWidth="1"/>
    <col min="16" max="16" width="0.5703125" style="12" customWidth="1"/>
    <col min="17" max="17" width="9.85546875" style="12" bestFit="1" customWidth="1"/>
    <col min="18" max="16384" width="9.140625" style="12"/>
  </cols>
  <sheetData>
    <row r="2" spans="2:15" ht="33" customHeight="1" x14ac:dyDescent="0.25">
      <c r="B2" s="114" t="s">
        <v>0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</row>
    <row r="3" spans="2:15" ht="8.25" customHeight="1" x14ac:dyDescent="0.25">
      <c r="B3" s="67"/>
      <c r="C3" s="67"/>
      <c r="D3" s="67"/>
      <c r="E3" s="67"/>
      <c r="G3" s="67"/>
      <c r="I3" s="67"/>
      <c r="K3" s="67"/>
      <c r="M3" s="67"/>
      <c r="O3" s="67"/>
    </row>
    <row r="4" spans="2:15" ht="18" x14ac:dyDescent="0.25">
      <c r="B4" s="115" t="s">
        <v>2511</v>
      </c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2:15" ht="8.25" customHeight="1" x14ac:dyDescent="0.25">
      <c r="B5" s="67"/>
      <c r="C5" s="67"/>
      <c r="D5" s="67"/>
      <c r="E5" s="67"/>
      <c r="G5" s="67"/>
      <c r="I5" s="67"/>
      <c r="K5" s="67"/>
      <c r="M5" s="67"/>
      <c r="O5" s="67"/>
    </row>
    <row r="6" spans="2:15" ht="16.5" x14ac:dyDescent="0.25">
      <c r="B6" s="116" t="s">
        <v>2510</v>
      </c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</row>
    <row r="7" spans="2:15" x14ac:dyDescent="0.25">
      <c r="B7" s="6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</row>
    <row r="8" spans="2:15" x14ac:dyDescent="0.25"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</row>
    <row r="9" spans="2:15" x14ac:dyDescent="0.25">
      <c r="B9" s="68" t="s">
        <v>1</v>
      </c>
      <c r="O9" s="69">
        <f>O14+O16</f>
        <v>31510</v>
      </c>
    </row>
    <row r="10" spans="2:15" x14ac:dyDescent="0.25">
      <c r="B10" s="68" t="s">
        <v>2</v>
      </c>
      <c r="O10" s="70">
        <v>9277727</v>
      </c>
    </row>
    <row r="11" spans="2:15" x14ac:dyDescent="0.25">
      <c r="B11" s="68" t="s">
        <v>3</v>
      </c>
      <c r="O11" s="71">
        <f>O9/O10*100000</f>
        <v>339.6306013315546</v>
      </c>
    </row>
    <row r="12" spans="2:15" x14ac:dyDescent="0.25"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</row>
    <row r="13" spans="2:15" ht="15" customHeight="1" x14ac:dyDescent="0.25">
      <c r="B13" s="98" t="s">
        <v>4</v>
      </c>
      <c r="C13" s="98"/>
      <c r="D13" s="98"/>
      <c r="E13" s="98"/>
      <c r="F13" s="98"/>
      <c r="G13" s="98"/>
      <c r="H13" s="98"/>
      <c r="I13" s="98"/>
      <c r="K13" s="5" t="s">
        <v>18</v>
      </c>
      <c r="M13" s="5" t="s">
        <v>19</v>
      </c>
      <c r="O13" s="5" t="s">
        <v>6</v>
      </c>
    </row>
    <row r="14" spans="2:15" ht="15" customHeight="1" x14ac:dyDescent="0.25">
      <c r="B14" s="106" t="s">
        <v>15</v>
      </c>
      <c r="C14" s="106"/>
      <c r="D14" s="106"/>
      <c r="E14" s="106"/>
      <c r="F14" s="106"/>
      <c r="G14" s="106"/>
      <c r="H14" s="106"/>
      <c r="I14" s="106"/>
      <c r="K14" s="118" t="s">
        <v>1993</v>
      </c>
      <c r="L14" s="119"/>
      <c r="M14" s="119"/>
      <c r="O14" s="72">
        <v>0</v>
      </c>
    </row>
    <row r="15" spans="2:15" ht="3" customHeight="1" x14ac:dyDescent="0.25">
      <c r="B15" s="73"/>
      <c r="C15" s="73"/>
      <c r="D15" s="73"/>
      <c r="E15" s="73"/>
      <c r="G15" s="73"/>
      <c r="I15" s="73"/>
    </row>
    <row r="16" spans="2:15" ht="15" customHeight="1" x14ac:dyDescent="0.25">
      <c r="B16" s="106" t="s">
        <v>14</v>
      </c>
      <c r="C16" s="106"/>
      <c r="D16" s="106"/>
      <c r="E16" s="106"/>
      <c r="F16" s="106"/>
      <c r="G16" s="106"/>
      <c r="H16" s="106"/>
      <c r="I16" s="106"/>
      <c r="K16" s="72">
        <f>K20+K24+K28+K32+K36+K40</f>
        <v>29685</v>
      </c>
      <c r="L16" s="66"/>
      <c r="M16" s="72">
        <f>M20+M24+M28+M32+M36+M40</f>
        <v>1825</v>
      </c>
      <c r="N16" s="66"/>
      <c r="O16" s="72">
        <f>O20+O24+O28+O32+O36+O40</f>
        <v>31510</v>
      </c>
    </row>
    <row r="17" spans="2:17" ht="15" customHeight="1" x14ac:dyDescent="0.25">
      <c r="B17" s="108" t="s">
        <v>2489</v>
      </c>
      <c r="C17" s="108"/>
      <c r="D17" s="108"/>
      <c r="E17" s="108"/>
      <c r="F17" s="8"/>
      <c r="G17" s="105" t="s">
        <v>216</v>
      </c>
      <c r="H17" s="105"/>
      <c r="I17" s="105"/>
      <c r="K17" s="53">
        <f>SUM(Plan2!VZ:VZ)</f>
        <v>17528</v>
      </c>
      <c r="L17" s="53"/>
      <c r="M17" s="53">
        <f>SUM(Plan2!WA:WA)</f>
        <v>1036</v>
      </c>
      <c r="N17" s="53"/>
      <c r="O17" s="53">
        <f>M17+K17</f>
        <v>18564</v>
      </c>
    </row>
    <row r="18" spans="2:17" ht="15" customHeight="1" x14ac:dyDescent="0.25">
      <c r="B18" s="108"/>
      <c r="C18" s="108"/>
      <c r="D18" s="108"/>
      <c r="E18" s="108"/>
      <c r="F18" s="8"/>
      <c r="G18" s="105" t="s">
        <v>217</v>
      </c>
      <c r="H18" s="105"/>
      <c r="I18" s="105"/>
      <c r="K18" s="53">
        <f>SUM(Plan2!WB:WB)</f>
        <v>48</v>
      </c>
      <c r="L18" s="53"/>
      <c r="M18" s="53">
        <f>SUM(Plan2!WC:WC)</f>
        <v>0</v>
      </c>
      <c r="N18" s="53"/>
      <c r="O18" s="53">
        <f>M18+K18</f>
        <v>48</v>
      </c>
    </row>
    <row r="19" spans="2:17" ht="15" customHeight="1" x14ac:dyDescent="0.25">
      <c r="B19" s="108"/>
      <c r="C19" s="108"/>
      <c r="D19" s="108"/>
      <c r="E19" s="108"/>
      <c r="F19" s="8"/>
      <c r="G19" s="105" t="s">
        <v>218</v>
      </c>
      <c r="H19" s="105"/>
      <c r="I19" s="105"/>
      <c r="K19" s="53">
        <f>SUM(Plan2!WD:WD)</f>
        <v>3</v>
      </c>
      <c r="L19" s="53"/>
      <c r="M19" s="53">
        <f>SUM(Plan2!WE:WE)</f>
        <v>0</v>
      </c>
      <c r="N19" s="53"/>
      <c r="O19" s="53">
        <f>M19+K19</f>
        <v>3</v>
      </c>
    </row>
    <row r="20" spans="2:17" ht="15" customHeight="1" x14ac:dyDescent="0.25">
      <c r="B20" s="108"/>
      <c r="C20" s="108"/>
      <c r="D20" s="108"/>
      <c r="E20" s="108"/>
      <c r="F20" s="8"/>
      <c r="G20" s="107" t="s">
        <v>6</v>
      </c>
      <c r="H20" s="107"/>
      <c r="I20" s="107"/>
      <c r="K20" s="54">
        <f>SUM(K17:K19)</f>
        <v>17579</v>
      </c>
      <c r="L20" s="53"/>
      <c r="M20" s="54">
        <f>SUM(M17:M19)</f>
        <v>1036</v>
      </c>
      <c r="N20" s="53"/>
      <c r="O20" s="54">
        <f>SUM(O17:O19)</f>
        <v>18615</v>
      </c>
      <c r="Q20" s="57"/>
    </row>
    <row r="21" spans="2:17" ht="15" customHeight="1" x14ac:dyDescent="0.25">
      <c r="B21" s="108" t="s">
        <v>8</v>
      </c>
      <c r="C21" s="108"/>
      <c r="D21" s="108"/>
      <c r="E21" s="108"/>
      <c r="F21" s="8"/>
      <c r="G21" s="105" t="s">
        <v>216</v>
      </c>
      <c r="H21" s="105"/>
      <c r="I21" s="105"/>
      <c r="K21" s="53">
        <f>SUM(Plan2!WF:WF)</f>
        <v>8589</v>
      </c>
      <c r="L21" s="53"/>
      <c r="M21" s="53">
        <f>SUM(Plan2!WG:WG)</f>
        <v>482</v>
      </c>
      <c r="N21" s="53"/>
      <c r="O21" s="53">
        <f>M21+K21</f>
        <v>9071</v>
      </c>
    </row>
    <row r="22" spans="2:17" ht="15" customHeight="1" x14ac:dyDescent="0.25">
      <c r="B22" s="108"/>
      <c r="C22" s="108"/>
      <c r="D22" s="108"/>
      <c r="E22" s="108"/>
      <c r="F22" s="8"/>
      <c r="G22" s="105" t="s">
        <v>217</v>
      </c>
      <c r="H22" s="105"/>
      <c r="I22" s="105"/>
      <c r="K22" s="53">
        <f>SUM(Plan2!WH:WH)</f>
        <v>18</v>
      </c>
      <c r="L22" s="53"/>
      <c r="M22" s="53">
        <f>SUM(Plan2!WI:WI)</f>
        <v>1</v>
      </c>
      <c r="N22" s="53"/>
      <c r="O22" s="53">
        <f>M22+K22</f>
        <v>19</v>
      </c>
    </row>
    <row r="23" spans="2:17" ht="15" customHeight="1" x14ac:dyDescent="0.25">
      <c r="B23" s="108"/>
      <c r="C23" s="108"/>
      <c r="D23" s="108"/>
      <c r="E23" s="108"/>
      <c r="F23" s="8"/>
      <c r="G23" s="105" t="s">
        <v>218</v>
      </c>
      <c r="H23" s="105"/>
      <c r="I23" s="105"/>
      <c r="K23" s="53">
        <f>SUM(Plan2!WJ:WJ)</f>
        <v>0</v>
      </c>
      <c r="L23" s="53"/>
      <c r="M23" s="53">
        <f>SUM(Plan2!WK:WK)</f>
        <v>0</v>
      </c>
      <c r="N23" s="53"/>
      <c r="O23" s="53">
        <f>M23+K23</f>
        <v>0</v>
      </c>
    </row>
    <row r="24" spans="2:17" ht="15" customHeight="1" x14ac:dyDescent="0.25">
      <c r="B24" s="108"/>
      <c r="C24" s="108"/>
      <c r="D24" s="108"/>
      <c r="E24" s="108"/>
      <c r="F24" s="8"/>
      <c r="G24" s="107" t="s">
        <v>6</v>
      </c>
      <c r="H24" s="107"/>
      <c r="I24" s="107"/>
      <c r="K24" s="54">
        <f>SUM(K21:K23)</f>
        <v>8607</v>
      </c>
      <c r="L24" s="53"/>
      <c r="M24" s="54">
        <f>SUM(M21:M23)</f>
        <v>483</v>
      </c>
      <c r="N24" s="53"/>
      <c r="O24" s="54">
        <f>SUM(O21:O23)</f>
        <v>9090</v>
      </c>
    </row>
    <row r="25" spans="2:17" ht="15" customHeight="1" x14ac:dyDescent="0.25">
      <c r="B25" s="108" t="s">
        <v>9</v>
      </c>
      <c r="C25" s="108"/>
      <c r="D25" s="108"/>
      <c r="E25" s="108"/>
      <c r="F25" s="8"/>
      <c r="G25" s="105" t="s">
        <v>216</v>
      </c>
      <c r="H25" s="105"/>
      <c r="I25" s="105"/>
      <c r="K25" s="53">
        <f>SUM(Plan2!WL:WL)</f>
        <v>3399</v>
      </c>
      <c r="L25" s="53"/>
      <c r="M25" s="53">
        <f>SUM(Plan2!WM:WM)</f>
        <v>285</v>
      </c>
      <c r="N25" s="53"/>
      <c r="O25" s="53">
        <f>M25+K25</f>
        <v>3684</v>
      </c>
    </row>
    <row r="26" spans="2:17" ht="15" customHeight="1" x14ac:dyDescent="0.25">
      <c r="B26" s="108"/>
      <c r="C26" s="108"/>
      <c r="D26" s="108"/>
      <c r="E26" s="108"/>
      <c r="F26" s="8"/>
      <c r="G26" s="105" t="s">
        <v>217</v>
      </c>
      <c r="H26" s="105"/>
      <c r="I26" s="105"/>
      <c r="K26" s="53">
        <f>SUM(Plan2!WN:WN)</f>
        <v>33</v>
      </c>
      <c r="L26" s="53"/>
      <c r="M26" s="53">
        <f>SUM(Plan2!WO:WO)</f>
        <v>1</v>
      </c>
      <c r="N26" s="53"/>
      <c r="O26" s="53">
        <f>M26+K26</f>
        <v>34</v>
      </c>
    </row>
    <row r="27" spans="2:17" ht="15" customHeight="1" x14ac:dyDescent="0.25">
      <c r="B27" s="108"/>
      <c r="C27" s="108"/>
      <c r="D27" s="108"/>
      <c r="E27" s="108"/>
      <c r="F27" s="8"/>
      <c r="G27" s="105" t="s">
        <v>218</v>
      </c>
      <c r="H27" s="105"/>
      <c r="I27" s="105"/>
      <c r="K27" s="53">
        <f>SUM(Plan2!WP:WP)</f>
        <v>0</v>
      </c>
      <c r="L27" s="53"/>
      <c r="M27" s="53">
        <f>SUM(Plan2!WQ:WQ)</f>
        <v>0</v>
      </c>
      <c r="N27" s="53"/>
      <c r="O27" s="53">
        <f>M27+K27</f>
        <v>0</v>
      </c>
    </row>
    <row r="28" spans="2:17" ht="15" customHeight="1" x14ac:dyDescent="0.25">
      <c r="B28" s="108"/>
      <c r="C28" s="108"/>
      <c r="D28" s="108"/>
      <c r="E28" s="108"/>
      <c r="F28" s="8"/>
      <c r="G28" s="107" t="s">
        <v>6</v>
      </c>
      <c r="H28" s="107"/>
      <c r="I28" s="107"/>
      <c r="K28" s="54">
        <f>SUM(K25:K27)</f>
        <v>3432</v>
      </c>
      <c r="L28" s="53"/>
      <c r="M28" s="54">
        <f>SUM(M25:M27)</f>
        <v>286</v>
      </c>
      <c r="N28" s="53"/>
      <c r="O28" s="54">
        <f>SUM(O25:O27)</f>
        <v>3718</v>
      </c>
    </row>
    <row r="29" spans="2:17" ht="15" customHeight="1" x14ac:dyDescent="0.25">
      <c r="B29" s="108" t="s">
        <v>10</v>
      </c>
      <c r="C29" s="108"/>
      <c r="D29" s="108"/>
      <c r="E29" s="108"/>
      <c r="F29" s="8"/>
      <c r="G29" s="105" t="s">
        <v>216</v>
      </c>
      <c r="H29" s="105"/>
      <c r="I29" s="105"/>
      <c r="K29" s="53">
        <f>SUM(Plan2!WR:WR)</f>
        <v>67</v>
      </c>
      <c r="L29" s="53"/>
      <c r="M29" s="53">
        <f>SUM(Plan2!WS:WS)</f>
        <v>20</v>
      </c>
      <c r="N29" s="53"/>
      <c r="O29" s="53">
        <f>M29+K29</f>
        <v>87</v>
      </c>
    </row>
    <row r="30" spans="2:17" ht="15" customHeight="1" x14ac:dyDescent="0.25">
      <c r="B30" s="108"/>
      <c r="C30" s="108"/>
      <c r="D30" s="108"/>
      <c r="E30" s="108"/>
      <c r="F30" s="8"/>
      <c r="G30" s="105" t="s">
        <v>217</v>
      </c>
      <c r="H30" s="105"/>
      <c r="I30" s="105"/>
      <c r="K30" s="53">
        <f>SUM(Plan2!WT:WT)</f>
        <v>0</v>
      </c>
      <c r="L30" s="53"/>
      <c r="M30" s="53">
        <f>SUM(Plan2!WU:WU)</f>
        <v>0</v>
      </c>
      <c r="N30" s="53"/>
      <c r="O30" s="53">
        <f>M30+K30</f>
        <v>0</v>
      </c>
    </row>
    <row r="31" spans="2:17" ht="15" customHeight="1" x14ac:dyDescent="0.25">
      <c r="B31" s="108"/>
      <c r="C31" s="108"/>
      <c r="D31" s="108"/>
      <c r="E31" s="108"/>
      <c r="F31" s="8"/>
      <c r="G31" s="105" t="s">
        <v>218</v>
      </c>
      <c r="H31" s="105"/>
      <c r="I31" s="105"/>
      <c r="K31" s="53">
        <f>SUM(Plan2!WV:WV)</f>
        <v>0</v>
      </c>
      <c r="L31" s="53"/>
      <c r="M31" s="53">
        <f>SUM(Plan2!WW:WW)</f>
        <v>0</v>
      </c>
      <c r="N31" s="53"/>
      <c r="O31" s="53">
        <f>M31+K31</f>
        <v>0</v>
      </c>
    </row>
    <row r="32" spans="2:17" ht="15" customHeight="1" x14ac:dyDescent="0.25">
      <c r="B32" s="108"/>
      <c r="C32" s="108"/>
      <c r="D32" s="108"/>
      <c r="E32" s="108"/>
      <c r="F32" s="8"/>
      <c r="G32" s="107" t="s">
        <v>6</v>
      </c>
      <c r="H32" s="107"/>
      <c r="I32" s="107"/>
      <c r="K32" s="54">
        <f>SUM(K29:K31)</f>
        <v>67</v>
      </c>
      <c r="L32" s="53"/>
      <c r="M32" s="54">
        <f>SUM(M29:M31)</f>
        <v>20</v>
      </c>
      <c r="N32" s="53"/>
      <c r="O32" s="54">
        <f>SUM(O29:O31)</f>
        <v>87</v>
      </c>
    </row>
    <row r="33" spans="2:15" ht="15" customHeight="1" x14ac:dyDescent="0.25">
      <c r="B33" s="108" t="s">
        <v>11</v>
      </c>
      <c r="C33" s="108"/>
      <c r="D33" s="108"/>
      <c r="E33" s="108"/>
      <c r="F33" s="8"/>
      <c r="G33" s="105" t="s">
        <v>216</v>
      </c>
      <c r="H33" s="105"/>
      <c r="I33" s="105"/>
      <c r="K33" s="53">
        <f>SUM(Plan2!WX:WX)</f>
        <v>0</v>
      </c>
      <c r="L33" s="53"/>
      <c r="M33" s="53">
        <f>SUM(Plan2!WY:WY)</f>
        <v>0</v>
      </c>
      <c r="N33" s="53"/>
      <c r="O33" s="53">
        <f>M33+K33</f>
        <v>0</v>
      </c>
    </row>
    <row r="34" spans="2:15" ht="15" customHeight="1" x14ac:dyDescent="0.25">
      <c r="B34" s="108"/>
      <c r="C34" s="108"/>
      <c r="D34" s="108"/>
      <c r="E34" s="108"/>
      <c r="F34" s="8"/>
      <c r="G34" s="105" t="s">
        <v>217</v>
      </c>
      <c r="H34" s="105"/>
      <c r="I34" s="105"/>
      <c r="K34" s="53">
        <f>SUM(Plan2!WZ:WZ)</f>
        <v>0</v>
      </c>
      <c r="L34" s="53"/>
      <c r="M34" s="53">
        <f>SUM(Plan2!XA:XA)</f>
        <v>0</v>
      </c>
      <c r="N34" s="53"/>
      <c r="O34" s="53">
        <f>M34+K34</f>
        <v>0</v>
      </c>
    </row>
    <row r="35" spans="2:15" ht="15" customHeight="1" x14ac:dyDescent="0.25">
      <c r="B35" s="108"/>
      <c r="C35" s="108"/>
      <c r="D35" s="108"/>
      <c r="E35" s="108"/>
      <c r="F35" s="8"/>
      <c r="G35" s="105" t="s">
        <v>218</v>
      </c>
      <c r="H35" s="105"/>
      <c r="I35" s="105"/>
      <c r="K35" s="53">
        <f>SUM(Plan2!XB:XB)</f>
        <v>0</v>
      </c>
      <c r="L35" s="53"/>
      <c r="M35" s="53">
        <f>SUM(Plan2!XC:XC)</f>
        <v>0</v>
      </c>
      <c r="N35" s="53"/>
      <c r="O35" s="53">
        <f>M35+K35</f>
        <v>0</v>
      </c>
    </row>
    <row r="36" spans="2:15" ht="15" customHeight="1" x14ac:dyDescent="0.25">
      <c r="B36" s="108"/>
      <c r="C36" s="108"/>
      <c r="D36" s="108"/>
      <c r="E36" s="108"/>
      <c r="F36" s="8"/>
      <c r="G36" s="107" t="s">
        <v>6</v>
      </c>
      <c r="H36" s="107"/>
      <c r="I36" s="107"/>
      <c r="K36" s="54">
        <f>SUM(K33:K35)</f>
        <v>0</v>
      </c>
      <c r="L36" s="53"/>
      <c r="M36" s="54">
        <f>SUM(M33:M35)</f>
        <v>0</v>
      </c>
      <c r="N36" s="53"/>
      <c r="O36" s="54">
        <f>SUM(O33:O35)</f>
        <v>0</v>
      </c>
    </row>
    <row r="37" spans="2:15" ht="15" customHeight="1" x14ac:dyDescent="0.25">
      <c r="B37" s="108" t="s">
        <v>12</v>
      </c>
      <c r="C37" s="108"/>
      <c r="D37" s="108"/>
      <c r="E37" s="108"/>
      <c r="F37" s="8"/>
      <c r="G37" s="105" t="s">
        <v>216</v>
      </c>
      <c r="H37" s="105"/>
      <c r="I37" s="105"/>
      <c r="K37" s="53">
        <f>SUM(Plan2!XD:XD)</f>
        <v>0</v>
      </c>
      <c r="L37" s="53"/>
      <c r="M37" s="53">
        <f>SUM(Plan2!XE:XE)</f>
        <v>0</v>
      </c>
      <c r="N37" s="53"/>
      <c r="O37" s="53">
        <f>M37+K37</f>
        <v>0</v>
      </c>
    </row>
    <row r="38" spans="2:15" ht="15" customHeight="1" x14ac:dyDescent="0.25">
      <c r="B38" s="108"/>
      <c r="C38" s="108"/>
      <c r="D38" s="108"/>
      <c r="E38" s="108"/>
      <c r="F38" s="8"/>
      <c r="G38" s="105" t="s">
        <v>217</v>
      </c>
      <c r="H38" s="105"/>
      <c r="I38" s="105"/>
      <c r="K38" s="53">
        <f>SUM(Plan2!XF:XF)</f>
        <v>0</v>
      </c>
      <c r="L38" s="53"/>
      <c r="M38" s="53">
        <f>SUM(Plan2!XG:XG)</f>
        <v>0</v>
      </c>
      <c r="N38" s="53"/>
      <c r="O38" s="53">
        <f>M38+K38</f>
        <v>0</v>
      </c>
    </row>
    <row r="39" spans="2:15" ht="15" customHeight="1" x14ac:dyDescent="0.25">
      <c r="B39" s="108"/>
      <c r="C39" s="108"/>
      <c r="D39" s="108"/>
      <c r="E39" s="108"/>
      <c r="F39" s="8"/>
      <c r="G39" s="105" t="s">
        <v>218</v>
      </c>
      <c r="H39" s="105"/>
      <c r="I39" s="105"/>
      <c r="K39" s="53">
        <f>SUM(Plan2!XH:XH)</f>
        <v>0</v>
      </c>
      <c r="L39" s="53"/>
      <c r="M39" s="53">
        <f>SUM(Plan2!XI:XI)</f>
        <v>0</v>
      </c>
      <c r="N39" s="53"/>
      <c r="O39" s="53">
        <f>M39+K39</f>
        <v>0</v>
      </c>
    </row>
    <row r="40" spans="2:15" ht="15" customHeight="1" x14ac:dyDescent="0.25">
      <c r="B40" s="108"/>
      <c r="C40" s="108"/>
      <c r="D40" s="108"/>
      <c r="E40" s="108"/>
      <c r="F40" s="8"/>
      <c r="G40" s="107" t="s">
        <v>6</v>
      </c>
      <c r="H40" s="107"/>
      <c r="I40" s="107"/>
      <c r="K40" s="54">
        <f>SUM(K37:K39)</f>
        <v>0</v>
      </c>
      <c r="L40" s="53"/>
      <c r="M40" s="54">
        <f>SUM(M37:M39)</f>
        <v>0</v>
      </c>
      <c r="N40" s="53"/>
      <c r="O40" s="54">
        <f>SUM(O37:O39)</f>
        <v>0</v>
      </c>
    </row>
    <row r="42" spans="2:15" ht="15" customHeight="1" x14ac:dyDescent="0.25">
      <c r="B42" s="98" t="s">
        <v>13</v>
      </c>
      <c r="C42" s="98"/>
      <c r="D42" s="98"/>
      <c r="E42" s="98"/>
      <c r="F42" s="98"/>
      <c r="G42" s="98"/>
      <c r="H42" s="98"/>
      <c r="I42" s="98"/>
      <c r="K42" s="5" t="s">
        <v>18</v>
      </c>
      <c r="M42" s="5" t="s">
        <v>19</v>
      </c>
      <c r="O42" s="5" t="s">
        <v>6</v>
      </c>
    </row>
    <row r="43" spans="2:15" ht="15" customHeight="1" x14ac:dyDescent="0.25">
      <c r="B43" s="106" t="s">
        <v>16</v>
      </c>
      <c r="C43" s="106"/>
      <c r="D43" s="106"/>
      <c r="E43" s="106"/>
      <c r="F43" s="106"/>
      <c r="G43" s="106"/>
      <c r="H43" s="106"/>
      <c r="I43" s="106"/>
      <c r="K43" s="74">
        <f>SUM(K44:K51)</f>
        <v>10932</v>
      </c>
      <c r="L43" s="75"/>
      <c r="M43" s="74">
        <f>SUM(M44:M51)</f>
        <v>962</v>
      </c>
      <c r="N43" s="75"/>
      <c r="O43" s="74">
        <f>SUM(O44:O51)</f>
        <v>11894</v>
      </c>
    </row>
    <row r="44" spans="2:15" ht="15" customHeight="1" x14ac:dyDescent="0.25">
      <c r="B44" s="105" t="s">
        <v>2490</v>
      </c>
      <c r="C44" s="105"/>
      <c r="D44" s="105"/>
      <c r="E44" s="105"/>
      <c r="F44" s="105"/>
      <c r="G44" s="105"/>
      <c r="H44" s="105"/>
      <c r="I44" s="105"/>
      <c r="K44" s="76">
        <f>SUM(Plan2!N2:N1421)</f>
        <v>4731</v>
      </c>
      <c r="L44" s="76"/>
      <c r="M44" s="76">
        <f>SUM(Plan2!O2:O1421)</f>
        <v>223</v>
      </c>
      <c r="N44" s="76"/>
      <c r="O44" s="76">
        <f t="shared" ref="O44:O51" si="0">M44+K44</f>
        <v>4954</v>
      </c>
    </row>
    <row r="45" spans="2:15" ht="15" customHeight="1" x14ac:dyDescent="0.25">
      <c r="B45" s="105" t="s">
        <v>8</v>
      </c>
      <c r="C45" s="105"/>
      <c r="D45" s="105"/>
      <c r="E45" s="105"/>
      <c r="F45" s="105"/>
      <c r="G45" s="105"/>
      <c r="H45" s="105"/>
      <c r="I45" s="105"/>
      <c r="K45" s="76">
        <f>SUM(Plan2!P2:P1421)</f>
        <v>3634</v>
      </c>
      <c r="L45" s="76"/>
      <c r="M45" s="76">
        <f>SUM(Plan2!Q2:Q1421)</f>
        <v>288</v>
      </c>
      <c r="N45" s="76"/>
      <c r="O45" s="76">
        <f t="shared" si="0"/>
        <v>3922</v>
      </c>
    </row>
    <row r="46" spans="2:15" ht="15" customHeight="1" x14ac:dyDescent="0.25">
      <c r="B46" s="105" t="s">
        <v>2491</v>
      </c>
      <c r="C46" s="105"/>
      <c r="D46" s="105"/>
      <c r="E46" s="105"/>
      <c r="F46" s="105"/>
      <c r="G46" s="105"/>
      <c r="H46" s="105"/>
      <c r="I46" s="105"/>
      <c r="K46" s="76">
        <f>SUM(Plan2!R2:R1421)</f>
        <v>1365</v>
      </c>
      <c r="L46" s="76"/>
      <c r="M46" s="76">
        <f>SUM(Plan2!S2:S1421)</f>
        <v>150</v>
      </c>
      <c r="N46" s="76"/>
      <c r="O46" s="76">
        <f t="shared" si="0"/>
        <v>1515</v>
      </c>
    </row>
    <row r="47" spans="2:15" ht="15" customHeight="1" x14ac:dyDescent="0.25">
      <c r="B47" s="105" t="s">
        <v>10</v>
      </c>
      <c r="C47" s="105"/>
      <c r="D47" s="105"/>
      <c r="E47" s="105"/>
      <c r="F47" s="105"/>
      <c r="G47" s="105"/>
      <c r="H47" s="105"/>
      <c r="I47" s="105"/>
      <c r="K47" s="76">
        <f>SUM(Plan2!T:T)</f>
        <v>5</v>
      </c>
      <c r="L47" s="76"/>
      <c r="M47" s="76">
        <f>SUM(Plan2!U2:U1421)</f>
        <v>15</v>
      </c>
      <c r="N47" s="76"/>
      <c r="O47" s="76">
        <f t="shared" si="0"/>
        <v>20</v>
      </c>
    </row>
    <row r="48" spans="2:15" ht="15" customHeight="1" x14ac:dyDescent="0.25">
      <c r="B48" s="105" t="s">
        <v>2492</v>
      </c>
      <c r="C48" s="105"/>
      <c r="D48" s="105"/>
      <c r="E48" s="105"/>
      <c r="F48" s="105"/>
      <c r="G48" s="105"/>
      <c r="H48" s="105"/>
      <c r="I48" s="105"/>
      <c r="K48" s="76">
        <f>SUM(Plan2!V2:V1421)</f>
        <v>0</v>
      </c>
      <c r="L48" s="76"/>
      <c r="M48" s="76">
        <f>SUM(Plan2!W2:W1421)</f>
        <v>0</v>
      </c>
      <c r="N48" s="76"/>
      <c r="O48" s="76">
        <f t="shared" si="0"/>
        <v>0</v>
      </c>
    </row>
    <row r="49" spans="2:15" ht="15" customHeight="1" x14ac:dyDescent="0.25">
      <c r="B49" s="105" t="s">
        <v>2494</v>
      </c>
      <c r="C49" s="105"/>
      <c r="D49" s="105"/>
      <c r="E49" s="105"/>
      <c r="F49" s="105"/>
      <c r="G49" s="105"/>
      <c r="H49" s="105"/>
      <c r="I49" s="105"/>
      <c r="K49" s="76">
        <f>SUM(Plan2!X2:X1421)</f>
        <v>1</v>
      </c>
      <c r="L49" s="76"/>
      <c r="M49" s="76">
        <f>SUM(Plan2!Y2:Y1421)</f>
        <v>1</v>
      </c>
      <c r="N49" s="76"/>
      <c r="O49" s="76">
        <f t="shared" si="0"/>
        <v>2</v>
      </c>
    </row>
    <row r="50" spans="2:15" ht="21" customHeight="1" x14ac:dyDescent="0.25">
      <c r="B50" s="105" t="s">
        <v>2493</v>
      </c>
      <c r="C50" s="105"/>
      <c r="D50" s="105"/>
      <c r="E50" s="105"/>
      <c r="F50" s="105"/>
      <c r="G50" s="105"/>
      <c r="H50" s="105"/>
      <c r="I50" s="105"/>
      <c r="K50" s="76">
        <f>SUM(Plan2!Z2:Z1421)</f>
        <v>1196</v>
      </c>
      <c r="L50" s="76"/>
      <c r="M50" s="76">
        <f>SUM(Plan2!AA2:AA1421)</f>
        <v>285</v>
      </c>
      <c r="N50" s="76"/>
      <c r="O50" s="76">
        <f t="shared" si="0"/>
        <v>1481</v>
      </c>
    </row>
    <row r="51" spans="2:15" ht="15" customHeight="1" x14ac:dyDescent="0.25">
      <c r="B51" s="105"/>
      <c r="C51" s="105"/>
      <c r="D51" s="105"/>
      <c r="E51" s="105"/>
      <c r="F51" s="105"/>
      <c r="G51" s="105"/>
      <c r="H51" s="105"/>
      <c r="I51" s="105"/>
      <c r="K51" s="76"/>
      <c r="L51" s="76"/>
      <c r="M51" s="76"/>
      <c r="N51" s="76"/>
      <c r="O51" s="76"/>
    </row>
    <row r="52" spans="2:15" ht="15" customHeight="1" x14ac:dyDescent="0.25">
      <c r="B52" s="98" t="s">
        <v>17</v>
      </c>
      <c r="C52" s="98"/>
      <c r="D52" s="98"/>
      <c r="E52" s="98"/>
      <c r="F52" s="98"/>
      <c r="G52" s="98"/>
      <c r="I52" s="5" t="s">
        <v>5</v>
      </c>
      <c r="K52" s="5" t="s">
        <v>7</v>
      </c>
      <c r="M52" s="5" t="s">
        <v>20</v>
      </c>
      <c r="O52" s="5" t="s">
        <v>6</v>
      </c>
    </row>
    <row r="53" spans="2:15" ht="15" customHeight="1" x14ac:dyDescent="0.25">
      <c r="B53" s="112" t="s">
        <v>38</v>
      </c>
      <c r="C53" s="112"/>
      <c r="D53" s="112"/>
      <c r="E53" s="112"/>
      <c r="F53" s="112"/>
      <c r="G53" s="112"/>
      <c r="I53" s="7">
        <f>SUM(I54:I71)</f>
        <v>72</v>
      </c>
      <c r="J53" s="80"/>
      <c r="K53" s="7">
        <f>SUM(K54:K71)</f>
        <v>5</v>
      </c>
      <c r="L53" s="80"/>
      <c r="M53" s="7">
        <f>SUM(M54:M71)</f>
        <v>0</v>
      </c>
      <c r="N53" s="80"/>
      <c r="O53" s="7">
        <f>SUM(O54:O71)</f>
        <v>77</v>
      </c>
    </row>
    <row r="54" spans="2:15" x14ac:dyDescent="0.25">
      <c r="B54" s="113" t="s">
        <v>21</v>
      </c>
      <c r="C54" s="113"/>
      <c r="D54" s="113"/>
      <c r="E54" s="113"/>
      <c r="F54" s="113"/>
      <c r="G54" s="113"/>
      <c r="H54" s="76"/>
      <c r="I54" s="77">
        <f>COUNTIFS(Plan2!K:K,"Masculino",Plan2!L:L,"provisórios")</f>
        <v>62</v>
      </c>
      <c r="J54" s="76"/>
      <c r="K54" s="77">
        <f>COUNTIFS(Plan2!K:K,"Feminino",Plan2!L:L,"provisórios")</f>
        <v>3</v>
      </c>
      <c r="L54" s="76"/>
      <c r="M54" s="77">
        <f>COUNTIFS(Plan2!K:K,"Misto",Plan2!L:L,"provisórios")</f>
        <v>0</v>
      </c>
      <c r="N54" s="76"/>
      <c r="O54" s="77">
        <f>M54+K54+I54</f>
        <v>65</v>
      </c>
    </row>
    <row r="55" spans="2:15" x14ac:dyDescent="0.25">
      <c r="B55" s="97" t="s">
        <v>30</v>
      </c>
      <c r="C55" s="97"/>
      <c r="D55" s="97"/>
      <c r="E55" s="97"/>
      <c r="F55" s="97"/>
      <c r="G55" s="97"/>
      <c r="H55" s="76"/>
      <c r="I55" s="76"/>
      <c r="J55" s="76"/>
      <c r="K55" s="76"/>
      <c r="L55" s="76"/>
      <c r="M55" s="76"/>
      <c r="N55" s="76"/>
      <c r="O55" s="76"/>
    </row>
    <row r="56" spans="2:15" x14ac:dyDescent="0.25">
      <c r="B56" s="113" t="s">
        <v>22</v>
      </c>
      <c r="C56" s="113"/>
      <c r="D56" s="113"/>
      <c r="E56" s="113"/>
      <c r="F56" s="113"/>
      <c r="G56" s="113"/>
      <c r="H56" s="76"/>
      <c r="I56" s="77">
        <f>COUNTIFS(Plan2!K:K,"Masculino",Plan2!L:L,"fechado")</f>
        <v>5</v>
      </c>
      <c r="J56" s="76"/>
      <c r="K56" s="77">
        <f>COUNTIFS(Plan2!K:K,"Feminino",Plan2!L:L,"fechado")</f>
        <v>0</v>
      </c>
      <c r="L56" s="76"/>
      <c r="M56" s="77">
        <f>COUNTIFS(Plan2!K:K,"Misto",Plan2!L:L,"fechado")</f>
        <v>0</v>
      </c>
      <c r="N56" s="76"/>
      <c r="O56" s="77">
        <f>M56+K56+I56</f>
        <v>5</v>
      </c>
    </row>
    <row r="57" spans="2:15" x14ac:dyDescent="0.25">
      <c r="B57" s="97" t="s">
        <v>31</v>
      </c>
      <c r="C57" s="97"/>
      <c r="D57" s="97"/>
      <c r="E57" s="97"/>
      <c r="F57" s="97"/>
      <c r="G57" s="97"/>
      <c r="H57" s="76"/>
      <c r="I57" s="76"/>
      <c r="J57" s="76"/>
      <c r="K57" s="76"/>
      <c r="L57" s="76"/>
      <c r="M57" s="76"/>
      <c r="N57" s="76"/>
      <c r="O57" s="76"/>
    </row>
    <row r="58" spans="2:15" x14ac:dyDescent="0.25">
      <c r="B58" s="113" t="s">
        <v>23</v>
      </c>
      <c r="C58" s="113"/>
      <c r="D58" s="113"/>
      <c r="E58" s="113"/>
      <c r="F58" s="113"/>
      <c r="G58" s="113"/>
      <c r="H58" s="76"/>
      <c r="I58" s="77">
        <f>COUNTIFS(Plan2!K:K,"Masculino",Plan2!L:L,"semiaberto")</f>
        <v>2</v>
      </c>
      <c r="J58" s="76"/>
      <c r="K58" s="77">
        <f>COUNTIFS(Plan2!K:K,"Feminino",Plan2!L:L,"semiaberto")</f>
        <v>0</v>
      </c>
      <c r="L58" s="76"/>
      <c r="M58" s="77">
        <f>COUNTIFS(Plan2!K:K,"Misto",Plan2!L:L,"semiaberto")</f>
        <v>0</v>
      </c>
      <c r="N58" s="76"/>
      <c r="O58" s="77">
        <f>M58+K58+I58</f>
        <v>2</v>
      </c>
    </row>
    <row r="59" spans="2:15" ht="23.25" customHeight="1" x14ac:dyDescent="0.25">
      <c r="B59" s="97" t="s">
        <v>32</v>
      </c>
      <c r="C59" s="97"/>
      <c r="D59" s="97"/>
      <c r="E59" s="97"/>
      <c r="F59" s="97"/>
      <c r="G59" s="97"/>
      <c r="H59" s="76"/>
      <c r="I59" s="76"/>
      <c r="J59" s="76"/>
      <c r="K59" s="76"/>
      <c r="L59" s="76"/>
      <c r="M59" s="76"/>
      <c r="N59" s="76"/>
      <c r="O59" s="76"/>
    </row>
    <row r="60" spans="2:15" ht="21" customHeight="1" x14ac:dyDescent="0.25">
      <c r="B60" s="113" t="s">
        <v>24</v>
      </c>
      <c r="C60" s="113"/>
      <c r="D60" s="113"/>
      <c r="E60" s="113"/>
      <c r="F60" s="113"/>
      <c r="G60" s="113"/>
      <c r="H60" s="76"/>
      <c r="I60" s="77">
        <f>COUNTIFS(Plan2!K:K,"Masculino",Plan2!L:L,"aberto")</f>
        <v>0</v>
      </c>
      <c r="J60" s="76"/>
      <c r="K60" s="77">
        <f>COUNTIFS(Plan2!K:K,"Feminino",Plan2!L:L,"aberto")</f>
        <v>0</v>
      </c>
      <c r="L60" s="76"/>
      <c r="M60" s="77">
        <f>COUNTIFS(Plan2!K:K,"Misto",Plan2!L:L,"aberto")</f>
        <v>0</v>
      </c>
      <c r="N60" s="76"/>
      <c r="O60" s="77">
        <f>M60+K60+I60</f>
        <v>0</v>
      </c>
    </row>
    <row r="61" spans="2:15" ht="15" customHeight="1" x14ac:dyDescent="0.25">
      <c r="B61" s="97" t="s">
        <v>33</v>
      </c>
      <c r="C61" s="97"/>
      <c r="D61" s="97"/>
      <c r="E61" s="97"/>
      <c r="F61" s="97"/>
      <c r="G61" s="97"/>
      <c r="H61" s="76"/>
      <c r="I61" s="76"/>
      <c r="J61" s="76"/>
      <c r="K61" s="76"/>
      <c r="L61" s="76"/>
      <c r="M61" s="76"/>
      <c r="N61" s="76"/>
      <c r="O61" s="76"/>
    </row>
    <row r="62" spans="2:15" ht="21" customHeight="1" x14ac:dyDescent="0.25">
      <c r="B62" s="113" t="s">
        <v>28</v>
      </c>
      <c r="C62" s="113"/>
      <c r="D62" s="113"/>
      <c r="E62" s="113"/>
      <c r="F62" s="113"/>
      <c r="G62" s="113"/>
      <c r="H62" s="76"/>
      <c r="I62" s="77">
        <f>COUNTIFS(Plan2!K:K,"Masculino",Plan2!L:L,"HCTP")</f>
        <v>0</v>
      </c>
      <c r="J62" s="76"/>
      <c r="K62" s="77">
        <f>COUNTIFS(Plan2!K:K,"Feminino",Plan2!L:L,"HCTP")</f>
        <v>0</v>
      </c>
      <c r="L62" s="76"/>
      <c r="M62" s="77">
        <f>COUNTIFS(Plan2!K:K,"Misto",Plan2!L:L,"HCTP")</f>
        <v>0</v>
      </c>
      <c r="N62" s="76"/>
      <c r="O62" s="77">
        <f>M62+K62+I62</f>
        <v>0</v>
      </c>
    </row>
    <row r="63" spans="2:15" x14ac:dyDescent="0.25">
      <c r="B63" s="97" t="s">
        <v>34</v>
      </c>
      <c r="C63" s="97"/>
      <c r="D63" s="97"/>
      <c r="E63" s="97"/>
      <c r="F63" s="97"/>
      <c r="G63" s="97"/>
      <c r="H63" s="76"/>
      <c r="I63" s="76"/>
      <c r="J63" s="76"/>
      <c r="K63" s="76"/>
      <c r="L63" s="76"/>
      <c r="M63" s="76"/>
      <c r="N63" s="76"/>
      <c r="O63" s="76"/>
    </row>
    <row r="64" spans="2:15" x14ac:dyDescent="0.25">
      <c r="B64" s="113" t="s">
        <v>25</v>
      </c>
      <c r="C64" s="113"/>
      <c r="D64" s="113"/>
      <c r="E64" s="113"/>
      <c r="F64" s="113"/>
      <c r="G64" s="113"/>
      <c r="H64" s="76"/>
      <c r="I64" s="77">
        <f>COUNTIFS(Plan2!K:K,"Masculino",Plan2!L:L,"diversos")</f>
        <v>0</v>
      </c>
      <c r="J64" s="76"/>
      <c r="K64" s="77">
        <f>COUNTIFS(Plan2!K:K,"Feminino",Plan2!L:L,"diversos")</f>
        <v>0</v>
      </c>
      <c r="L64" s="76"/>
      <c r="M64" s="77">
        <f>COUNTIFS(Plan2!K:K,"Misto",Plan2!L:L,"diversos")</f>
        <v>0</v>
      </c>
      <c r="N64" s="76"/>
      <c r="O64" s="77">
        <f>M64+K64+I64</f>
        <v>0</v>
      </c>
    </row>
    <row r="65" spans="2:15" ht="15" customHeight="1" x14ac:dyDescent="0.25">
      <c r="B65" s="97" t="s">
        <v>35</v>
      </c>
      <c r="C65" s="97"/>
      <c r="D65" s="97"/>
      <c r="E65" s="97"/>
      <c r="F65" s="97"/>
      <c r="G65" s="97"/>
      <c r="H65" s="76"/>
      <c r="I65" s="76"/>
      <c r="J65" s="76"/>
      <c r="K65" s="76"/>
      <c r="L65" s="76"/>
      <c r="M65" s="76"/>
      <c r="N65" s="76"/>
      <c r="O65" s="76"/>
    </row>
    <row r="66" spans="2:15" x14ac:dyDescent="0.25">
      <c r="B66" s="113" t="s">
        <v>26</v>
      </c>
      <c r="C66" s="113"/>
      <c r="D66" s="113"/>
      <c r="E66" s="113"/>
      <c r="F66" s="113"/>
      <c r="G66" s="113"/>
      <c r="H66" s="76"/>
      <c r="I66" s="77">
        <f>COUNTIFS(Plan2!K:K,"Masculino",Plan2!L:L,"exames gerais e criminológico")</f>
        <v>2</v>
      </c>
      <c r="J66" s="76"/>
      <c r="K66" s="77">
        <f>COUNTIFS(Plan2!K:K,"Feminino",Plan2!L:L,"exames gerais e criminológico")</f>
        <v>0</v>
      </c>
      <c r="L66" s="76"/>
      <c r="M66" s="77">
        <f>COUNTIFS(Plan2!K:K,"Misto",Plan2!L:L,"exames gerais e criminológico")</f>
        <v>0</v>
      </c>
      <c r="N66" s="76"/>
      <c r="O66" s="77">
        <f>M66+K66+I66</f>
        <v>2</v>
      </c>
    </row>
    <row r="67" spans="2:15" x14ac:dyDescent="0.25">
      <c r="B67" s="97" t="s">
        <v>36</v>
      </c>
      <c r="C67" s="97"/>
      <c r="D67" s="97"/>
      <c r="E67" s="97"/>
      <c r="F67" s="97"/>
      <c r="G67" s="97"/>
      <c r="H67" s="76"/>
      <c r="I67" s="76"/>
      <c r="J67" s="76"/>
      <c r="K67" s="76"/>
      <c r="L67" s="76"/>
      <c r="M67" s="76"/>
      <c r="N67" s="76"/>
      <c r="O67" s="76"/>
    </row>
    <row r="68" spans="2:15" x14ac:dyDescent="0.25">
      <c r="B68" s="113" t="s">
        <v>27</v>
      </c>
      <c r="C68" s="113"/>
      <c r="D68" s="113"/>
      <c r="E68" s="113"/>
      <c r="F68" s="113"/>
      <c r="G68" s="113"/>
      <c r="H68" s="76"/>
      <c r="I68" s="77">
        <f>COUNTIFS(Plan2!K:K,"Masculino",Plan2!L:L,"patronato")</f>
        <v>0</v>
      </c>
      <c r="J68" s="76"/>
      <c r="K68" s="77">
        <f>COUNTIFS(Plan2!K:K,"Feminino",Plan2!L:L,"patronato")</f>
        <v>0</v>
      </c>
      <c r="L68" s="76"/>
      <c r="M68" s="77">
        <f>COUNTIFS(Plan2!K:K,"Misto",Plan2!L:L,"patronato")</f>
        <v>0</v>
      </c>
      <c r="N68" s="76"/>
      <c r="O68" s="77">
        <f>M68+K68+I68</f>
        <v>0</v>
      </c>
    </row>
    <row r="69" spans="2:15" ht="19.5" customHeight="1" x14ac:dyDescent="0.25">
      <c r="B69" s="97" t="s">
        <v>37</v>
      </c>
      <c r="C69" s="97"/>
      <c r="D69" s="97"/>
      <c r="E69" s="97"/>
      <c r="F69" s="97"/>
      <c r="G69" s="97"/>
      <c r="H69" s="76"/>
      <c r="I69" s="76"/>
      <c r="J69" s="76"/>
      <c r="K69" s="76"/>
      <c r="L69" s="76"/>
      <c r="M69" s="76"/>
      <c r="N69" s="76"/>
      <c r="O69" s="76"/>
    </row>
    <row r="70" spans="2:15" x14ac:dyDescent="0.25">
      <c r="B70" s="113" t="s">
        <v>29</v>
      </c>
      <c r="C70" s="113"/>
      <c r="D70" s="113"/>
      <c r="E70" s="113"/>
      <c r="F70" s="113"/>
      <c r="G70" s="113"/>
      <c r="H70" s="76"/>
      <c r="I70" s="77">
        <f>COUNTIFS(Plan2!K:K,"Masculino",Plan2!L:L,"outro")</f>
        <v>1</v>
      </c>
      <c r="J70" s="76"/>
      <c r="K70" s="77">
        <f>COUNTIFS(Plan2!K:K,"Feminino",Plan2!L:L,"outro")</f>
        <v>2</v>
      </c>
      <c r="L70" s="76"/>
      <c r="M70" s="77">
        <f>COUNTIFS(Plan2!K:K,"Misto",Plan2!L:L,"outro")</f>
        <v>0</v>
      </c>
      <c r="N70" s="76"/>
      <c r="O70" s="77">
        <f>SUM(I70:M70)</f>
        <v>3</v>
      </c>
    </row>
    <row r="71" spans="2:15" x14ac:dyDescent="0.25">
      <c r="B71" s="113" t="s">
        <v>48</v>
      </c>
      <c r="C71" s="113"/>
      <c r="D71" s="113"/>
      <c r="E71" s="113"/>
      <c r="F71" s="113"/>
      <c r="G71" s="113"/>
      <c r="H71" s="76"/>
      <c r="I71" s="77">
        <f>COUNTIF(Plan2!K:K,"Masculino")-SUM(I54:I70)</f>
        <v>0</v>
      </c>
      <c r="J71" s="76"/>
      <c r="K71" s="77">
        <f>COUNTIF(Plan2!K:K,"Feminino")-SUM(K54:K70)</f>
        <v>0</v>
      </c>
      <c r="L71" s="76"/>
      <c r="M71" s="77">
        <f>COUNTIF(Plan2!K:K,"Misto")-SUM(M54:M70)</f>
        <v>0</v>
      </c>
      <c r="N71" s="76"/>
      <c r="O71" s="77">
        <f>Plan3!A5-SUM(O54:O70)</f>
        <v>0</v>
      </c>
    </row>
    <row r="72" spans="2:15" x14ac:dyDescent="0.25">
      <c r="B72" s="97"/>
      <c r="C72" s="97"/>
      <c r="D72" s="97"/>
      <c r="E72" s="97"/>
      <c r="F72" s="97"/>
      <c r="G72" s="97"/>
      <c r="H72" s="76"/>
      <c r="I72" s="76"/>
      <c r="J72" s="76"/>
      <c r="K72" s="76"/>
      <c r="L72" s="76"/>
      <c r="M72" s="76"/>
      <c r="N72" s="76"/>
      <c r="O72" s="76"/>
    </row>
    <row r="73" spans="2:15" ht="15" customHeight="1" x14ac:dyDescent="0.25">
      <c r="B73" s="98" t="s">
        <v>39</v>
      </c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O73" s="5" t="s">
        <v>6</v>
      </c>
    </row>
    <row r="74" spans="2:15" x14ac:dyDescent="0.25">
      <c r="B74" s="113" t="s">
        <v>40</v>
      </c>
      <c r="C74" s="113"/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O74" s="77">
        <f>COUNTIF(Plan2!AF:AF,"Pública")</f>
        <v>77</v>
      </c>
    </row>
    <row r="75" spans="2:15" x14ac:dyDescent="0.25">
      <c r="B75" s="97" t="s">
        <v>41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O75" s="76"/>
    </row>
    <row r="76" spans="2:15" ht="15" customHeight="1" x14ac:dyDescent="0.25">
      <c r="B76" s="113" t="s">
        <v>42</v>
      </c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O76" s="77">
        <f>COUNTIF(Plan2!AF:AF,"PPP")</f>
        <v>0</v>
      </c>
    </row>
    <row r="77" spans="2:15" ht="18" customHeight="1" x14ac:dyDescent="0.25">
      <c r="B77" s="97" t="s">
        <v>43</v>
      </c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O77" s="76"/>
    </row>
    <row r="78" spans="2:15" x14ac:dyDescent="0.25">
      <c r="B78" s="113" t="s">
        <v>44</v>
      </c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O78" s="77">
        <f>COUNTIF(Plan2!AF:AF,"Cogestão")</f>
        <v>0</v>
      </c>
    </row>
    <row r="79" spans="2:15" ht="36" customHeight="1" x14ac:dyDescent="0.25">
      <c r="B79" s="97" t="s">
        <v>45</v>
      </c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O79" s="76"/>
    </row>
    <row r="80" spans="2:15" ht="15" customHeight="1" x14ac:dyDescent="0.25">
      <c r="B80" s="113" t="s">
        <v>46</v>
      </c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O80" s="77">
        <f>COUNTIF(Plan2!AF:AF,"ONG")</f>
        <v>0</v>
      </c>
    </row>
    <row r="81" spans="2:15" x14ac:dyDescent="0.25">
      <c r="B81" s="97" t="s">
        <v>47</v>
      </c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O81" s="76"/>
    </row>
    <row r="82" spans="2:15" ht="15" customHeight="1" x14ac:dyDescent="0.25">
      <c r="B82" s="113" t="s">
        <v>48</v>
      </c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O82" s="77">
        <f>Plan3!A5-SUM(O74:O81)</f>
        <v>0</v>
      </c>
    </row>
    <row r="83" spans="2:15" x14ac:dyDescent="0.25">
      <c r="B83" s="97"/>
      <c r="C83" s="97"/>
      <c r="D83" s="97"/>
      <c r="E83" s="97"/>
      <c r="F83" s="97"/>
      <c r="G83" s="97"/>
      <c r="H83" s="76"/>
      <c r="I83" s="76"/>
      <c r="J83" s="76"/>
      <c r="K83" s="76"/>
      <c r="L83" s="76"/>
      <c r="M83" s="76"/>
      <c r="N83" s="76"/>
      <c r="O83" s="76"/>
    </row>
    <row r="84" spans="2:15" ht="15" customHeight="1" x14ac:dyDescent="0.25">
      <c r="B84" s="98" t="s">
        <v>49</v>
      </c>
      <c r="C84" s="98"/>
      <c r="D84" s="98"/>
      <c r="E84" s="98"/>
      <c r="F84" s="98"/>
      <c r="G84" s="98"/>
      <c r="I84" s="5" t="s">
        <v>62</v>
      </c>
      <c r="K84" s="5" t="s">
        <v>63</v>
      </c>
    </row>
    <row r="85" spans="2:15" x14ac:dyDescent="0.25">
      <c r="B85" s="97" t="s">
        <v>50</v>
      </c>
      <c r="C85" s="97"/>
      <c r="D85" s="97"/>
      <c r="E85" s="97"/>
      <c r="F85" s="97"/>
      <c r="G85" s="97"/>
      <c r="H85" s="2"/>
      <c r="I85" s="2">
        <f>SUM(Plan2!AG:AG)</f>
        <v>76</v>
      </c>
      <c r="J85" s="2"/>
      <c r="K85" s="59">
        <f>I85/Plan3!$A$5</f>
        <v>0.98701298701298701</v>
      </c>
      <c r="L85" s="2"/>
      <c r="M85" s="2"/>
    </row>
    <row r="86" spans="2:15" x14ac:dyDescent="0.25">
      <c r="B86" s="97" t="s">
        <v>51</v>
      </c>
      <c r="C86" s="97"/>
      <c r="D86" s="97"/>
      <c r="E86" s="97"/>
      <c r="F86" s="97"/>
      <c r="G86" s="97"/>
      <c r="H86" s="2"/>
      <c r="I86" s="2">
        <f>SUM(Plan2!AH:AH)</f>
        <v>1</v>
      </c>
      <c r="J86" s="2"/>
      <c r="K86" s="59">
        <f>I86/Plan3!$A$5</f>
        <v>1.2987012987012988E-2</v>
      </c>
      <c r="L86" s="2"/>
      <c r="M86" s="2"/>
    </row>
    <row r="87" spans="2:15" x14ac:dyDescent="0.25">
      <c r="B87" s="97" t="s">
        <v>52</v>
      </c>
      <c r="C87" s="97"/>
      <c r="D87" s="97"/>
      <c r="E87" s="97"/>
      <c r="F87" s="97"/>
      <c r="G87" s="97"/>
      <c r="H87" s="2"/>
      <c r="I87" s="2">
        <f>SUM(Plan2!AI:AI)</f>
        <v>1</v>
      </c>
      <c r="J87" s="2"/>
      <c r="K87" s="59">
        <f>I87/Plan3!$A$5</f>
        <v>1.2987012987012988E-2</v>
      </c>
      <c r="L87" s="2"/>
      <c r="M87" s="2"/>
    </row>
    <row r="88" spans="2:15" x14ac:dyDescent="0.25">
      <c r="B88" s="97" t="s">
        <v>53</v>
      </c>
      <c r="C88" s="97"/>
      <c r="D88" s="97"/>
      <c r="E88" s="97"/>
      <c r="F88" s="97"/>
      <c r="G88" s="97"/>
      <c r="H88" s="2"/>
      <c r="I88" s="2">
        <f>SUM(Plan2!AJ:AJ)</f>
        <v>0</v>
      </c>
      <c r="J88" s="2"/>
      <c r="K88" s="59">
        <f>I88/Plan3!$A$5</f>
        <v>0</v>
      </c>
      <c r="L88" s="2"/>
      <c r="M88" s="2"/>
    </row>
    <row r="89" spans="2:15" x14ac:dyDescent="0.25">
      <c r="B89" s="97" t="s">
        <v>54</v>
      </c>
      <c r="C89" s="97"/>
      <c r="D89" s="97"/>
      <c r="E89" s="97"/>
      <c r="F89" s="97"/>
      <c r="G89" s="97"/>
      <c r="H89" s="2"/>
      <c r="I89" s="2">
        <f>SUM(Plan2!AK:AK)</f>
        <v>1</v>
      </c>
      <c r="J89" s="2"/>
      <c r="K89" s="59">
        <f>I89/Plan3!$A$5</f>
        <v>1.2987012987012988E-2</v>
      </c>
      <c r="L89" s="2"/>
      <c r="M89" s="2"/>
    </row>
    <row r="90" spans="2:15" x14ac:dyDescent="0.25">
      <c r="B90" s="97" t="s">
        <v>55</v>
      </c>
      <c r="C90" s="97"/>
      <c r="D90" s="97"/>
      <c r="E90" s="97"/>
      <c r="F90" s="97"/>
      <c r="G90" s="97"/>
      <c r="H90" s="2"/>
      <c r="I90" s="2">
        <f>SUM(Plan2!AL:AL)</f>
        <v>0</v>
      </c>
      <c r="J90" s="2"/>
      <c r="K90" s="59">
        <f>I90/Plan3!$A$5</f>
        <v>0</v>
      </c>
      <c r="L90" s="2"/>
      <c r="M90" s="2"/>
    </row>
    <row r="91" spans="2:15" ht="15" customHeight="1" x14ac:dyDescent="0.25">
      <c r="B91" s="97" t="s">
        <v>56</v>
      </c>
      <c r="C91" s="97"/>
      <c r="D91" s="97"/>
      <c r="E91" s="97"/>
      <c r="F91" s="97"/>
      <c r="G91" s="97"/>
      <c r="H91" s="2"/>
      <c r="I91" s="2">
        <f>SUM(Plan2!AM:AM)</f>
        <v>1</v>
      </c>
      <c r="J91" s="2"/>
      <c r="K91" s="59">
        <f>I91/Plan3!$A$5</f>
        <v>1.2987012987012988E-2</v>
      </c>
      <c r="L91" s="2"/>
      <c r="M91" s="2"/>
    </row>
    <row r="92" spans="2:15" ht="15" customHeight="1" x14ac:dyDescent="0.25">
      <c r="B92" s="97" t="s">
        <v>57</v>
      </c>
      <c r="C92" s="97"/>
      <c r="D92" s="97"/>
      <c r="E92" s="97"/>
      <c r="F92" s="97"/>
      <c r="G92" s="97"/>
      <c r="H92" s="2"/>
      <c r="I92" s="2">
        <f>SUM(Plan2!AN:AN)</f>
        <v>0</v>
      </c>
      <c r="J92" s="2"/>
      <c r="K92" s="59">
        <f>I92/Plan3!$A$5</f>
        <v>0</v>
      </c>
      <c r="L92" s="2"/>
      <c r="M92" s="2"/>
    </row>
    <row r="93" spans="2:15" ht="15" customHeight="1" x14ac:dyDescent="0.25">
      <c r="B93" s="97" t="s">
        <v>58</v>
      </c>
      <c r="C93" s="97"/>
      <c r="D93" s="97"/>
      <c r="E93" s="97"/>
      <c r="F93" s="97"/>
      <c r="G93" s="97"/>
      <c r="H93" s="2"/>
      <c r="I93" s="2">
        <f>SUM(Plan2!AO:AO)</f>
        <v>0</v>
      </c>
      <c r="J93" s="2"/>
      <c r="K93" s="59">
        <f>I93/Plan3!$A$5</f>
        <v>0</v>
      </c>
      <c r="L93" s="2"/>
      <c r="M93" s="2"/>
    </row>
    <row r="94" spans="2:15" ht="15" customHeight="1" x14ac:dyDescent="0.25">
      <c r="B94" s="97" t="s">
        <v>59</v>
      </c>
      <c r="C94" s="97"/>
      <c r="D94" s="97"/>
      <c r="E94" s="97"/>
      <c r="F94" s="97"/>
      <c r="G94" s="97"/>
      <c r="H94" s="2"/>
      <c r="I94" s="2">
        <f>SUM(Plan2!AP:AP)</f>
        <v>0</v>
      </c>
      <c r="J94" s="2"/>
      <c r="K94" s="59">
        <f>I94/Plan3!$A$5</f>
        <v>0</v>
      </c>
      <c r="L94" s="2"/>
      <c r="M94" s="2"/>
    </row>
    <row r="95" spans="2:15" ht="15" customHeight="1" x14ac:dyDescent="0.25">
      <c r="B95" s="97" t="s">
        <v>60</v>
      </c>
      <c r="C95" s="97"/>
      <c r="D95" s="97"/>
      <c r="E95" s="97"/>
      <c r="F95" s="97"/>
      <c r="G95" s="97"/>
      <c r="H95" s="2"/>
      <c r="I95" s="2">
        <f>SUM(Plan2!AQ:AQ)</f>
        <v>0</v>
      </c>
      <c r="J95" s="2"/>
      <c r="K95" s="59">
        <f>I95/Plan3!$A$5</f>
        <v>0</v>
      </c>
      <c r="L95" s="2"/>
      <c r="M95" s="2"/>
    </row>
    <row r="96" spans="2:15" x14ac:dyDescent="0.25">
      <c r="B96" s="97" t="s">
        <v>61</v>
      </c>
      <c r="C96" s="97"/>
      <c r="D96" s="97"/>
      <c r="E96" s="97"/>
      <c r="F96" s="97"/>
      <c r="G96" s="97"/>
      <c r="H96" s="2"/>
      <c r="I96" s="2">
        <f>SUM(Plan2!AR:AR)</f>
        <v>0</v>
      </c>
      <c r="J96" s="2"/>
      <c r="K96" s="59">
        <f>I96/Plan3!$A$5</f>
        <v>0</v>
      </c>
      <c r="L96" s="2"/>
      <c r="M96" s="2"/>
    </row>
    <row r="97" spans="2:15" x14ac:dyDescent="0.25">
      <c r="B97" s="98" t="s">
        <v>69</v>
      </c>
      <c r="C97" s="98"/>
      <c r="D97" s="98"/>
      <c r="E97" s="98"/>
      <c r="F97" s="98"/>
      <c r="G97" s="98"/>
      <c r="I97" s="5" t="s">
        <v>62</v>
      </c>
      <c r="K97" s="5" t="s">
        <v>63</v>
      </c>
    </row>
    <row r="98" spans="2:15" x14ac:dyDescent="0.25">
      <c r="B98" s="97" t="s">
        <v>64</v>
      </c>
      <c r="C98" s="97"/>
      <c r="D98" s="97"/>
      <c r="E98" s="97"/>
      <c r="F98" s="97"/>
      <c r="G98" s="97"/>
      <c r="I98" s="76">
        <f>COUNTIF(Plan2!AU:AU,"Concebido")</f>
        <v>68</v>
      </c>
      <c r="J98" s="76"/>
      <c r="K98" s="59">
        <f>I98/Plan3!$A$5</f>
        <v>0.88311688311688308</v>
      </c>
    </row>
    <row r="99" spans="2:15" x14ac:dyDescent="0.25">
      <c r="B99" s="97" t="s">
        <v>65</v>
      </c>
      <c r="C99" s="97"/>
      <c r="D99" s="97"/>
      <c r="E99" s="97"/>
      <c r="F99" s="97"/>
      <c r="G99" s="97"/>
      <c r="I99" s="76">
        <f>COUNTIF(Plan2!AU:AU,"Adaptado")</f>
        <v>9</v>
      </c>
      <c r="J99" s="76"/>
      <c r="K99" s="59">
        <f>I99/Plan3!$A$5</f>
        <v>0.11688311688311688</v>
      </c>
    </row>
    <row r="100" spans="2:15" ht="15" customHeight="1" x14ac:dyDescent="0.25">
      <c r="B100" s="97" t="s">
        <v>48</v>
      </c>
      <c r="C100" s="97"/>
      <c r="D100" s="97"/>
      <c r="E100" s="97"/>
      <c r="F100" s="97"/>
      <c r="G100" s="97"/>
      <c r="I100" s="76">
        <f>Plan3!$A$5-SUM(I98:I99)</f>
        <v>0</v>
      </c>
      <c r="J100" s="76"/>
      <c r="K100" s="59">
        <f>I100/Plan3!$A$5</f>
        <v>0</v>
      </c>
    </row>
    <row r="101" spans="2:15" x14ac:dyDescent="0.25">
      <c r="B101" s="98" t="s">
        <v>66</v>
      </c>
      <c r="C101" s="98"/>
      <c r="D101" s="98"/>
      <c r="E101" s="98"/>
      <c r="F101" s="98"/>
      <c r="G101" s="98"/>
      <c r="I101" s="5" t="s">
        <v>62</v>
      </c>
      <c r="K101" s="5" t="s">
        <v>63</v>
      </c>
    </row>
    <row r="102" spans="2:15" x14ac:dyDescent="0.25">
      <c r="B102" s="97" t="s">
        <v>67</v>
      </c>
      <c r="C102" s="97"/>
      <c r="D102" s="97"/>
      <c r="E102" s="97"/>
      <c r="F102" s="97"/>
      <c r="G102" s="97"/>
      <c r="I102" s="76">
        <f>COUNTIF(Plan2!AV:AV,"Sim")</f>
        <v>37</v>
      </c>
      <c r="J102" s="76"/>
      <c r="K102" s="59">
        <f>I102/Plan3!$A$5</f>
        <v>0.48051948051948051</v>
      </c>
    </row>
    <row r="103" spans="2:15" x14ac:dyDescent="0.25">
      <c r="B103" s="97" t="s">
        <v>68</v>
      </c>
      <c r="C103" s="97"/>
      <c r="D103" s="97"/>
      <c r="E103" s="97"/>
      <c r="F103" s="97"/>
      <c r="G103" s="97"/>
      <c r="I103" s="76">
        <f>COUNTIF(Plan2!AV:AV,"Não")</f>
        <v>40</v>
      </c>
      <c r="J103" s="76"/>
      <c r="K103" s="59">
        <f>I103/Plan3!$A$5</f>
        <v>0.51948051948051943</v>
      </c>
    </row>
    <row r="104" spans="2:15" ht="15" customHeight="1" x14ac:dyDescent="0.25">
      <c r="B104" s="97" t="s">
        <v>48</v>
      </c>
      <c r="C104" s="97"/>
      <c r="D104" s="97"/>
      <c r="E104" s="97"/>
      <c r="F104" s="97"/>
      <c r="G104" s="97"/>
      <c r="I104" s="76">
        <f>Plan3!$A$5-SUM(I102:I103)</f>
        <v>0</v>
      </c>
      <c r="J104" s="76"/>
      <c r="K104" s="59">
        <f>I104/Plan3!$A$5</f>
        <v>0</v>
      </c>
    </row>
    <row r="106" spans="2:15" x14ac:dyDescent="0.25">
      <c r="B106" s="120" t="s">
        <v>2496</v>
      </c>
      <c r="C106" s="120"/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</row>
    <row r="107" spans="2:15" ht="22.5" x14ac:dyDescent="0.25">
      <c r="B107" s="98" t="s">
        <v>70</v>
      </c>
      <c r="C107" s="98"/>
      <c r="D107" s="98"/>
      <c r="E107" s="98"/>
      <c r="F107" s="98"/>
      <c r="G107" s="98"/>
      <c r="I107" s="4" t="s">
        <v>72</v>
      </c>
      <c r="J107" s="78"/>
      <c r="K107" s="4" t="s">
        <v>73</v>
      </c>
      <c r="M107" s="4" t="s">
        <v>6</v>
      </c>
    </row>
    <row r="108" spans="2:15" x14ac:dyDescent="0.25">
      <c r="B108" s="97" t="s">
        <v>71</v>
      </c>
      <c r="C108" s="97"/>
      <c r="D108" s="97"/>
      <c r="E108" s="97"/>
      <c r="F108" s="97"/>
      <c r="G108" s="97"/>
      <c r="I108" s="76">
        <f>COUNTIFS(Plan2!K:K,"Feminino",Plan2!AY:AY,"Sim")</f>
        <v>3</v>
      </c>
      <c r="J108" s="76"/>
      <c r="K108" s="76">
        <f>COUNTIFS(Plan2!K:K,"Misto",Plan2!AY:AY,"Sim")</f>
        <v>0</v>
      </c>
      <c r="L108" s="76"/>
      <c r="M108" s="76">
        <f>K108+I108</f>
        <v>3</v>
      </c>
    </row>
    <row r="109" spans="2:15" ht="7.5" customHeight="1" x14ac:dyDescent="0.25">
      <c r="B109" s="3"/>
      <c r="C109" s="3"/>
      <c r="D109" s="3"/>
      <c r="E109" s="3"/>
      <c r="G109" s="3"/>
      <c r="I109" s="76"/>
      <c r="J109" s="76"/>
      <c r="K109" s="76"/>
      <c r="L109" s="76"/>
      <c r="M109" s="76"/>
    </row>
    <row r="110" spans="2:15" x14ac:dyDescent="0.25">
      <c r="B110" s="97" t="s">
        <v>74</v>
      </c>
      <c r="C110" s="97"/>
      <c r="D110" s="97"/>
      <c r="E110" s="97"/>
      <c r="F110" s="97"/>
      <c r="G110" s="97"/>
      <c r="I110" s="76"/>
      <c r="J110" s="76"/>
      <c r="K110" s="76"/>
      <c r="L110" s="76"/>
      <c r="M110" s="76">
        <f>SUM(Plan2!AZ:AZ)</f>
        <v>25</v>
      </c>
    </row>
    <row r="111" spans="2:15" x14ac:dyDescent="0.25">
      <c r="B111" s="97" t="s">
        <v>75</v>
      </c>
      <c r="C111" s="97"/>
      <c r="D111" s="97"/>
      <c r="E111" s="97"/>
      <c r="F111" s="97"/>
      <c r="G111" s="97"/>
      <c r="I111" s="76"/>
      <c r="J111" s="76"/>
      <c r="K111" s="76"/>
      <c r="L111" s="76"/>
      <c r="M111" s="76">
        <f>SUM(Plan2!BA:BA)</f>
        <v>10</v>
      </c>
    </row>
    <row r="113" spans="2:13" ht="22.5" x14ac:dyDescent="0.25">
      <c r="B113" s="98" t="s">
        <v>76</v>
      </c>
      <c r="C113" s="98"/>
      <c r="D113" s="98"/>
      <c r="E113" s="98"/>
      <c r="F113" s="98"/>
      <c r="G113" s="98"/>
      <c r="I113" s="4" t="s">
        <v>72</v>
      </c>
      <c r="J113" s="78"/>
      <c r="K113" s="4" t="s">
        <v>73</v>
      </c>
      <c r="M113" s="4" t="s">
        <v>6</v>
      </c>
    </row>
    <row r="114" spans="2:13" x14ac:dyDescent="0.25">
      <c r="B114" s="97" t="s">
        <v>77</v>
      </c>
      <c r="C114" s="97"/>
      <c r="D114" s="97"/>
      <c r="E114" s="97"/>
      <c r="F114" s="97"/>
      <c r="G114" s="97"/>
    </row>
    <row r="115" spans="2:13" x14ac:dyDescent="0.25">
      <c r="B115" s="97" t="s">
        <v>78</v>
      </c>
      <c r="C115" s="97"/>
      <c r="D115" s="97"/>
      <c r="E115" s="97"/>
      <c r="F115" s="97"/>
      <c r="G115" s="97"/>
      <c r="I115" s="76">
        <f>COUNTIFS(Plan2!K:K,"Feminino",Plan2!BB:BB,"Sim")</f>
        <v>3</v>
      </c>
      <c r="J115" s="76"/>
      <c r="K115" s="76">
        <f>COUNTIFS(Plan2!K:K,"Misto",Plan2!BB:BB,"Sim")</f>
        <v>0</v>
      </c>
      <c r="L115" s="76"/>
      <c r="M115" s="76">
        <f>K115+I115</f>
        <v>3</v>
      </c>
    </row>
    <row r="116" spans="2:13" x14ac:dyDescent="0.25">
      <c r="B116" s="97" t="s">
        <v>79</v>
      </c>
      <c r="C116" s="97"/>
      <c r="D116" s="97"/>
      <c r="E116" s="97"/>
      <c r="F116" s="97"/>
      <c r="G116" s="97"/>
      <c r="I116" s="76"/>
      <c r="J116" s="76"/>
      <c r="K116" s="76"/>
      <c r="L116" s="76"/>
      <c r="M116" s="76">
        <f>SUM(Plan2!BC:BC)</f>
        <v>24</v>
      </c>
    </row>
    <row r="117" spans="2:13" ht="22.5" x14ac:dyDescent="0.25">
      <c r="B117" s="98" t="s">
        <v>80</v>
      </c>
      <c r="C117" s="98"/>
      <c r="D117" s="98"/>
      <c r="E117" s="98"/>
      <c r="F117" s="98"/>
      <c r="G117" s="98"/>
      <c r="I117" s="4" t="s">
        <v>72</v>
      </c>
      <c r="J117" s="78"/>
      <c r="K117" s="4" t="s">
        <v>73</v>
      </c>
      <c r="M117" s="4" t="s">
        <v>6</v>
      </c>
    </row>
    <row r="118" spans="2:13" ht="21.75" customHeight="1" x14ac:dyDescent="0.25">
      <c r="B118" s="97" t="s">
        <v>81</v>
      </c>
      <c r="C118" s="97"/>
      <c r="D118" s="97"/>
      <c r="E118" s="97"/>
      <c r="F118" s="97"/>
      <c r="G118" s="97"/>
      <c r="I118" s="76"/>
      <c r="J118" s="76"/>
      <c r="K118" s="76"/>
      <c r="L118" s="76"/>
      <c r="M118" s="76"/>
    </row>
    <row r="119" spans="2:13" x14ac:dyDescent="0.25">
      <c r="B119" s="97" t="s">
        <v>82</v>
      </c>
      <c r="C119" s="97"/>
      <c r="D119" s="97"/>
      <c r="E119" s="97"/>
      <c r="F119" s="97"/>
      <c r="G119" s="97"/>
      <c r="I119" s="76">
        <f>COUNTIFS(Plan2!K:K,"Feminino",Plan2!BD:BD,"Sim")</f>
        <v>0</v>
      </c>
      <c r="J119" s="76"/>
      <c r="K119" s="76">
        <f>COUNTIFS(Plan2!K:K,"Misto",Plan2!BD:BD,"Sim")</f>
        <v>0</v>
      </c>
      <c r="L119" s="76"/>
      <c r="M119" s="76">
        <f>K119+I119</f>
        <v>0</v>
      </c>
    </row>
    <row r="120" spans="2:13" x14ac:dyDescent="0.25">
      <c r="B120" s="97" t="s">
        <v>83</v>
      </c>
      <c r="C120" s="97"/>
      <c r="D120" s="97"/>
      <c r="E120" s="97"/>
      <c r="F120" s="97"/>
      <c r="G120" s="97"/>
      <c r="I120" s="76"/>
      <c r="J120" s="76"/>
      <c r="K120" s="76"/>
      <c r="L120" s="76"/>
      <c r="M120" s="76">
        <f>SUM(Plan2!BE:BE)</f>
        <v>0</v>
      </c>
    </row>
    <row r="122" spans="2:13" x14ac:dyDescent="0.25">
      <c r="B122" s="98" t="s">
        <v>98</v>
      </c>
      <c r="C122" s="98"/>
      <c r="D122" s="98"/>
      <c r="E122" s="98"/>
      <c r="F122" s="98"/>
      <c r="G122" s="98"/>
      <c r="I122" s="5" t="s">
        <v>62</v>
      </c>
      <c r="K122" s="5" t="s">
        <v>63</v>
      </c>
    </row>
    <row r="123" spans="2:13" x14ac:dyDescent="0.25">
      <c r="B123" s="97" t="s">
        <v>84</v>
      </c>
      <c r="C123" s="97"/>
      <c r="D123" s="97"/>
      <c r="E123" s="97"/>
      <c r="F123" s="97"/>
      <c r="G123" s="97"/>
      <c r="I123" s="76">
        <f>COUNTIF(Plan2!BF:BF,"Sim")</f>
        <v>20</v>
      </c>
      <c r="J123" s="76"/>
      <c r="K123" s="59">
        <f>I123/Plan3!$A$5</f>
        <v>0.25974025974025972</v>
      </c>
    </row>
    <row r="124" spans="2:13" x14ac:dyDescent="0.25">
      <c r="B124" s="97" t="s">
        <v>85</v>
      </c>
      <c r="C124" s="97"/>
      <c r="D124" s="97"/>
      <c r="E124" s="97"/>
      <c r="F124" s="97"/>
      <c r="G124" s="97"/>
      <c r="I124" s="76">
        <f>COUNTIF(Plan2!BI:BI,"Sim")</f>
        <v>20</v>
      </c>
      <c r="J124" s="76"/>
      <c r="K124" s="59">
        <f>I124/Plan3!$A$5</f>
        <v>0.25974025974025972</v>
      </c>
    </row>
    <row r="125" spans="2:13" x14ac:dyDescent="0.25">
      <c r="B125" s="97" t="s">
        <v>86</v>
      </c>
      <c r="C125" s="97"/>
      <c r="D125" s="97"/>
      <c r="E125" s="97"/>
      <c r="F125" s="97"/>
      <c r="G125" s="97"/>
      <c r="I125" s="76">
        <f>COUNTIF(Plan2!BL:BL,"Sim")</f>
        <v>13</v>
      </c>
      <c r="J125" s="76"/>
      <c r="K125" s="59">
        <f>I125/Plan3!$A$5</f>
        <v>0.16883116883116883</v>
      </c>
    </row>
    <row r="126" spans="2:13" ht="19.5" customHeight="1" x14ac:dyDescent="0.25">
      <c r="B126" s="97" t="s">
        <v>87</v>
      </c>
      <c r="C126" s="97"/>
      <c r="D126" s="97"/>
      <c r="E126" s="97"/>
      <c r="F126" s="97"/>
      <c r="G126" s="97"/>
      <c r="I126" s="76">
        <f>COUNTIF(Plan2!BO:BO,"Sim")</f>
        <v>17</v>
      </c>
      <c r="J126" s="76"/>
      <c r="K126" s="59">
        <f>I126/Plan3!$A$5</f>
        <v>0.22077922077922077</v>
      </c>
    </row>
    <row r="127" spans="2:13" x14ac:dyDescent="0.25">
      <c r="B127" s="97" t="s">
        <v>88</v>
      </c>
      <c r="C127" s="97"/>
      <c r="D127" s="97"/>
      <c r="E127" s="97"/>
      <c r="F127" s="97"/>
      <c r="G127" s="97"/>
      <c r="I127" s="76">
        <f>COUNTIF(Plan2!BR:BR,"Sim")</f>
        <v>14</v>
      </c>
      <c r="J127" s="76"/>
      <c r="K127" s="59">
        <f>I127/Plan3!$A$5</f>
        <v>0.18181818181818182</v>
      </c>
    </row>
    <row r="128" spans="2:13" x14ac:dyDescent="0.25">
      <c r="B128" s="97" t="s">
        <v>89</v>
      </c>
      <c r="C128" s="97"/>
      <c r="D128" s="97"/>
      <c r="E128" s="97"/>
      <c r="F128" s="97"/>
      <c r="G128" s="97"/>
      <c r="I128" s="76">
        <f>COUNTIF(Plan2!BU:BU,"Sim")</f>
        <v>6</v>
      </c>
      <c r="J128" s="76"/>
      <c r="K128" s="59">
        <f>I128/Plan3!$A$5</f>
        <v>7.792207792207792E-2</v>
      </c>
    </row>
    <row r="129" spans="2:11" x14ac:dyDescent="0.25">
      <c r="B129" s="97" t="s">
        <v>90</v>
      </c>
      <c r="C129" s="97"/>
      <c r="D129" s="97"/>
      <c r="E129" s="97"/>
      <c r="F129" s="97"/>
      <c r="G129" s="97"/>
      <c r="I129" s="76">
        <f>COUNTIF(Plan2!BX:BX,"Sim")</f>
        <v>14</v>
      </c>
      <c r="J129" s="76"/>
      <c r="K129" s="59">
        <f>I129/Plan3!$A$5</f>
        <v>0.18181818181818182</v>
      </c>
    </row>
    <row r="130" spans="2:11" x14ac:dyDescent="0.25">
      <c r="B130" s="97" t="s">
        <v>91</v>
      </c>
      <c r="C130" s="97"/>
      <c r="D130" s="97"/>
      <c r="E130" s="97"/>
      <c r="F130" s="97"/>
      <c r="G130" s="97"/>
      <c r="I130" s="76">
        <f>COUNTIF(Plan2!CA:CA,"Sim")</f>
        <v>17</v>
      </c>
      <c r="J130" s="76"/>
      <c r="K130" s="59">
        <f>I130/Plan3!$A$5</f>
        <v>0.22077922077922077</v>
      </c>
    </row>
    <row r="131" spans="2:11" ht="21" customHeight="1" x14ac:dyDescent="0.25">
      <c r="B131" s="97" t="s">
        <v>92</v>
      </c>
      <c r="C131" s="97"/>
      <c r="D131" s="97"/>
      <c r="E131" s="97"/>
      <c r="F131" s="97"/>
      <c r="G131" s="97"/>
      <c r="I131" s="76">
        <f>COUNTIF(Plan2!CD:CD,"Sim")</f>
        <v>20</v>
      </c>
      <c r="J131" s="76"/>
      <c r="K131" s="59">
        <f>I131/Plan3!$A$5</f>
        <v>0.25974025974025972</v>
      </c>
    </row>
    <row r="132" spans="2:11" x14ac:dyDescent="0.25">
      <c r="B132" s="97" t="s">
        <v>93</v>
      </c>
      <c r="C132" s="97"/>
      <c r="D132" s="97"/>
      <c r="E132" s="97"/>
      <c r="F132" s="97"/>
      <c r="G132" s="97"/>
      <c r="I132" s="76">
        <f>COUNTIF(Plan2!CG:CG,"Sim")</f>
        <v>7</v>
      </c>
      <c r="J132" s="76"/>
      <c r="K132" s="59">
        <f>I132/Plan3!$A$5</f>
        <v>9.0909090909090912E-2</v>
      </c>
    </row>
    <row r="133" spans="2:11" x14ac:dyDescent="0.25">
      <c r="B133" s="97" t="s">
        <v>94</v>
      </c>
      <c r="C133" s="97"/>
      <c r="D133" s="97"/>
      <c r="E133" s="97"/>
      <c r="F133" s="97"/>
      <c r="G133" s="97"/>
      <c r="I133" s="76">
        <f>COUNTIF(Plan2!CJ:CJ,"Sim")</f>
        <v>3</v>
      </c>
      <c r="J133" s="76"/>
      <c r="K133" s="59">
        <f>I133/Plan3!$A$5</f>
        <v>3.896103896103896E-2</v>
      </c>
    </row>
    <row r="134" spans="2:11" x14ac:dyDescent="0.25">
      <c r="B134" s="97" t="s">
        <v>95</v>
      </c>
      <c r="C134" s="97"/>
      <c r="D134" s="97"/>
      <c r="E134" s="97"/>
      <c r="F134" s="97"/>
      <c r="G134" s="97"/>
      <c r="I134" s="76">
        <f>COUNTIF(Plan2!CM:CM,"Sim")</f>
        <v>6</v>
      </c>
      <c r="J134" s="76"/>
      <c r="K134" s="59">
        <f>I134/Plan3!$A$5</f>
        <v>7.792207792207792E-2</v>
      </c>
    </row>
    <row r="135" spans="2:11" x14ac:dyDescent="0.25">
      <c r="B135" s="97" t="s">
        <v>96</v>
      </c>
      <c r="C135" s="97"/>
      <c r="D135" s="97"/>
      <c r="E135" s="97"/>
      <c r="F135" s="97"/>
      <c r="G135" s="97"/>
      <c r="I135" s="76">
        <f>COUNTIF(Plan2!CP:CP,"Sim")</f>
        <v>7</v>
      </c>
      <c r="J135" s="76"/>
      <c r="K135" s="59">
        <f>I135/Plan3!$A$5</f>
        <v>9.0909090909090912E-2</v>
      </c>
    </row>
    <row r="136" spans="2:11" x14ac:dyDescent="0.25">
      <c r="B136" s="97" t="s">
        <v>97</v>
      </c>
      <c r="C136" s="97"/>
      <c r="D136" s="97"/>
      <c r="E136" s="97"/>
      <c r="F136" s="97"/>
      <c r="G136" s="97"/>
      <c r="I136" s="76">
        <f>COUNTIF(Plan2!CS:CS,"Sim")</f>
        <v>14</v>
      </c>
      <c r="J136" s="76"/>
      <c r="K136" s="59">
        <f>I136/Plan3!$A$5</f>
        <v>0.18181818181818182</v>
      </c>
    </row>
    <row r="137" spans="2:11" x14ac:dyDescent="0.25">
      <c r="B137" s="98" t="s">
        <v>99</v>
      </c>
      <c r="C137" s="98"/>
      <c r="D137" s="98"/>
      <c r="E137" s="98"/>
      <c r="F137" s="98"/>
      <c r="G137" s="98"/>
      <c r="I137" s="5" t="s">
        <v>62</v>
      </c>
      <c r="K137" s="5" t="s">
        <v>63</v>
      </c>
    </row>
    <row r="138" spans="2:11" x14ac:dyDescent="0.25">
      <c r="B138" s="97" t="s">
        <v>100</v>
      </c>
      <c r="C138" s="97"/>
      <c r="D138" s="97"/>
      <c r="E138" s="97"/>
      <c r="F138" s="97"/>
      <c r="G138" s="97"/>
      <c r="I138" s="76">
        <f>COUNTIF(Plan2!CV:CV,"Sim")</f>
        <v>15</v>
      </c>
      <c r="J138" s="76"/>
      <c r="K138" s="59">
        <f>I138/Plan3!$A$5</f>
        <v>0.19480519480519481</v>
      </c>
    </row>
    <row r="139" spans="2:11" x14ac:dyDescent="0.25">
      <c r="B139" s="97" t="s">
        <v>111</v>
      </c>
      <c r="C139" s="97"/>
      <c r="D139" s="97"/>
      <c r="E139" s="97"/>
      <c r="F139" s="97"/>
      <c r="G139" s="97"/>
      <c r="I139" s="76">
        <f>COUNTIF(Plan2!CY:CY,"Sim")</f>
        <v>14</v>
      </c>
      <c r="J139" s="76"/>
      <c r="K139" s="59">
        <f>I139/Plan3!$A$5</f>
        <v>0.18181818181818182</v>
      </c>
    </row>
    <row r="140" spans="2:11" x14ac:dyDescent="0.25">
      <c r="B140" s="97" t="s">
        <v>101</v>
      </c>
      <c r="C140" s="97"/>
      <c r="D140" s="97"/>
      <c r="E140" s="97"/>
      <c r="F140" s="97"/>
      <c r="G140" s="97"/>
      <c r="I140" s="76">
        <f>COUNTIF(Plan2!DB:DB,"Sim")</f>
        <v>2</v>
      </c>
      <c r="J140" s="76"/>
      <c r="K140" s="59">
        <f>I140/Plan3!$A$5</f>
        <v>2.5974025974025976E-2</v>
      </c>
    </row>
    <row r="141" spans="2:11" x14ac:dyDescent="0.25">
      <c r="B141" s="97" t="s">
        <v>102</v>
      </c>
      <c r="C141" s="97"/>
      <c r="D141" s="97"/>
      <c r="E141" s="97"/>
      <c r="F141" s="97"/>
      <c r="G141" s="97"/>
      <c r="I141" s="76">
        <f>COUNTIF(Plan2!DE:DE,"Sim")</f>
        <v>2</v>
      </c>
      <c r="J141" s="76"/>
      <c r="K141" s="59">
        <f>I141/Plan3!$A$5</f>
        <v>2.5974025974025976E-2</v>
      </c>
    </row>
    <row r="142" spans="2:11" x14ac:dyDescent="0.25">
      <c r="B142" s="97" t="s">
        <v>103</v>
      </c>
      <c r="C142" s="97"/>
      <c r="D142" s="97"/>
      <c r="E142" s="97"/>
      <c r="F142" s="97"/>
      <c r="G142" s="97"/>
      <c r="I142" s="76">
        <f>COUNTIF(Plan2!DH:DH,"Sim")</f>
        <v>8</v>
      </c>
      <c r="J142" s="76"/>
      <c r="K142" s="59">
        <f>I142/Plan3!$A$5</f>
        <v>0.1038961038961039</v>
      </c>
    </row>
    <row r="143" spans="2:11" x14ac:dyDescent="0.25">
      <c r="B143" s="97" t="s">
        <v>104</v>
      </c>
      <c r="C143" s="97"/>
      <c r="D143" s="97"/>
      <c r="E143" s="97"/>
      <c r="F143" s="97"/>
      <c r="G143" s="97"/>
      <c r="I143" s="76">
        <f>COUNTIF(Plan2!DK:DK,"Sim")</f>
        <v>6</v>
      </c>
      <c r="J143" s="76"/>
      <c r="K143" s="59">
        <f>I143/Plan3!$A$5</f>
        <v>7.792207792207792E-2</v>
      </c>
    </row>
    <row r="144" spans="2:11" x14ac:dyDescent="0.25">
      <c r="B144" s="97" t="s">
        <v>105</v>
      </c>
      <c r="C144" s="97"/>
      <c r="D144" s="97"/>
      <c r="E144" s="97"/>
      <c r="F144" s="97"/>
      <c r="G144" s="97"/>
      <c r="I144" s="76">
        <f>COUNTIF(Plan2!DN:DN,"Sim")</f>
        <v>1</v>
      </c>
      <c r="J144" s="76"/>
      <c r="K144" s="59">
        <f>I144/Plan3!$A$5</f>
        <v>1.2987012987012988E-2</v>
      </c>
    </row>
    <row r="145" spans="2:15" ht="22.5" x14ac:dyDescent="0.25">
      <c r="B145" s="98" t="s">
        <v>106</v>
      </c>
      <c r="C145" s="98"/>
      <c r="D145" s="98"/>
      <c r="E145" s="98"/>
      <c r="F145" s="98"/>
      <c r="G145" s="98"/>
      <c r="I145" s="4" t="s">
        <v>107</v>
      </c>
      <c r="J145" s="78"/>
      <c r="K145" s="4" t="s">
        <v>117</v>
      </c>
      <c r="L145" s="78"/>
      <c r="M145" s="4" t="s">
        <v>108</v>
      </c>
      <c r="N145" s="78"/>
      <c r="O145" s="4" t="s">
        <v>116</v>
      </c>
    </row>
    <row r="146" spans="2:15" x14ac:dyDescent="0.25">
      <c r="B146" s="97" t="s">
        <v>109</v>
      </c>
      <c r="C146" s="97"/>
      <c r="D146" s="97"/>
      <c r="E146" s="97"/>
      <c r="F146" s="97"/>
      <c r="G146" s="97"/>
      <c r="I146" s="76">
        <f>COUNTIF(Plan2!EU:EU,"Sim")</f>
        <v>31</v>
      </c>
      <c r="J146" s="76"/>
      <c r="K146" s="59">
        <f>I146/Plan3!$A$5</f>
        <v>0.40259740259740262</v>
      </c>
      <c r="L146" s="76"/>
      <c r="M146" s="76">
        <f>SUM(Plan2!EV:EV)</f>
        <v>121</v>
      </c>
      <c r="N146" s="76"/>
      <c r="O146" s="76">
        <f>SUM(Plan2!EW:EW)</f>
        <v>3118</v>
      </c>
    </row>
    <row r="147" spans="2:15" x14ac:dyDescent="0.25">
      <c r="B147" s="97" t="s">
        <v>110</v>
      </c>
      <c r="C147" s="97"/>
      <c r="D147" s="97"/>
      <c r="E147" s="97"/>
      <c r="F147" s="97"/>
      <c r="G147" s="97"/>
      <c r="I147" s="76">
        <f>COUNTIF(Plan2!EX:EX,"Sim")</f>
        <v>3</v>
      </c>
      <c r="J147" s="76"/>
      <c r="K147" s="59">
        <f>I147/Plan3!$A$5</f>
        <v>3.896103896103896E-2</v>
      </c>
      <c r="L147" s="76"/>
      <c r="M147" s="76">
        <f>SUM(Plan2!EY:EY)</f>
        <v>3</v>
      </c>
      <c r="N147" s="76"/>
      <c r="O147" s="76">
        <f>SUM(Plan2!EZ:EZ)</f>
        <v>45</v>
      </c>
    </row>
    <row r="148" spans="2:15" x14ac:dyDescent="0.25">
      <c r="B148" s="97" t="s">
        <v>112</v>
      </c>
      <c r="C148" s="97"/>
      <c r="D148" s="97"/>
      <c r="E148" s="97"/>
      <c r="F148" s="97"/>
      <c r="G148" s="97"/>
      <c r="I148" s="76">
        <f>COUNTIF(Plan2!FA:FA,"Sim")</f>
        <v>6</v>
      </c>
      <c r="J148" s="76"/>
      <c r="K148" s="59">
        <f>I148/Plan3!$A$5</f>
        <v>7.792207792207792E-2</v>
      </c>
      <c r="L148" s="76"/>
      <c r="M148" s="76">
        <f>SUM(Plan2!FB:FB)</f>
        <v>6</v>
      </c>
      <c r="N148" s="76"/>
      <c r="O148" s="76">
        <f>SUM(Plan2!FC:FC)</f>
        <v>165</v>
      </c>
    </row>
    <row r="149" spans="2:15" x14ac:dyDescent="0.25">
      <c r="B149" s="97" t="s">
        <v>113</v>
      </c>
      <c r="C149" s="97"/>
      <c r="D149" s="97"/>
      <c r="E149" s="97"/>
      <c r="F149" s="97"/>
      <c r="G149" s="97"/>
      <c r="I149" s="76">
        <f>COUNTIF(Plan2!FD:FD,"Sim")</f>
        <v>14</v>
      </c>
      <c r="J149" s="76"/>
      <c r="K149" s="59">
        <f>I149/Plan3!$A$5</f>
        <v>0.18181818181818182</v>
      </c>
      <c r="L149" s="76"/>
      <c r="M149" s="76">
        <f>SUM(Plan2!FE:FE)</f>
        <v>14</v>
      </c>
      <c r="N149" s="76"/>
      <c r="O149" s="76">
        <f>SUM(Plan2!FF:FF)</f>
        <v>0</v>
      </c>
    </row>
    <row r="150" spans="2:15" x14ac:dyDescent="0.25">
      <c r="B150" s="97" t="s">
        <v>114</v>
      </c>
      <c r="C150" s="97"/>
      <c r="D150" s="97"/>
      <c r="E150" s="97"/>
      <c r="F150" s="97"/>
      <c r="G150" s="97"/>
      <c r="I150" s="76">
        <f>COUNTIF(Plan2!FG:FG,"Sim")</f>
        <v>11</v>
      </c>
      <c r="J150" s="76"/>
      <c r="K150" s="59">
        <f>I150/Plan3!$A$5</f>
        <v>0.14285714285714285</v>
      </c>
      <c r="L150" s="76"/>
      <c r="M150" s="76">
        <f>SUM(Plan2!FH:FH)</f>
        <v>15</v>
      </c>
      <c r="N150" s="76"/>
      <c r="O150" s="76">
        <f>SUM(Plan2!FI:FI)</f>
        <v>0</v>
      </c>
    </row>
    <row r="151" spans="2:15" x14ac:dyDescent="0.25">
      <c r="B151" s="97" t="s">
        <v>115</v>
      </c>
      <c r="C151" s="97"/>
      <c r="D151" s="97"/>
      <c r="E151" s="97"/>
      <c r="F151" s="97"/>
      <c r="G151" s="97"/>
      <c r="I151" s="76">
        <f>COUNTIF(Plan2!FJ:FJ,"Sim")</f>
        <v>5</v>
      </c>
      <c r="J151" s="76"/>
      <c r="K151" s="59">
        <f>I151/Plan3!$A$5</f>
        <v>6.4935064935064929E-2</v>
      </c>
      <c r="L151" s="76"/>
      <c r="M151" s="76">
        <f>SUM(Plan2!FK:FK)</f>
        <v>5</v>
      </c>
      <c r="N151" s="76"/>
      <c r="O151" s="76">
        <f>SUM(Plan2!FL:FL)</f>
        <v>27</v>
      </c>
    </row>
    <row r="152" spans="2:15" ht="22.5" x14ac:dyDescent="0.25">
      <c r="B152" s="98" t="s">
        <v>119</v>
      </c>
      <c r="C152" s="98"/>
      <c r="D152" s="98"/>
      <c r="E152" s="98"/>
      <c r="F152" s="98"/>
      <c r="G152" s="98"/>
      <c r="I152" s="4" t="s">
        <v>107</v>
      </c>
      <c r="J152" s="78"/>
      <c r="K152" s="5" t="s">
        <v>63</v>
      </c>
    </row>
    <row r="153" spans="2:15" ht="29.25" customHeight="1" x14ac:dyDescent="0.25">
      <c r="B153" s="97" t="s">
        <v>118</v>
      </c>
      <c r="C153" s="97"/>
      <c r="D153" s="97"/>
      <c r="E153" s="97"/>
      <c r="F153" s="97"/>
      <c r="G153" s="97"/>
      <c r="I153" s="76"/>
      <c r="J153" s="76"/>
      <c r="K153" s="76"/>
    </row>
    <row r="154" spans="2:15" x14ac:dyDescent="0.25">
      <c r="B154" s="97" t="s">
        <v>120</v>
      </c>
      <c r="C154" s="97"/>
      <c r="D154" s="97"/>
      <c r="E154" s="97"/>
      <c r="F154" s="97"/>
      <c r="G154" s="97"/>
      <c r="I154" s="76">
        <f>SUM(Plan2!GR:GR)</f>
        <v>4</v>
      </c>
      <c r="J154" s="76"/>
      <c r="K154" s="59">
        <f>I154/Plan3!$A$5</f>
        <v>5.1948051948051951E-2</v>
      </c>
    </row>
    <row r="155" spans="2:15" x14ac:dyDescent="0.25">
      <c r="B155" s="97" t="s">
        <v>121</v>
      </c>
      <c r="C155" s="97"/>
      <c r="D155" s="97"/>
      <c r="E155" s="97"/>
      <c r="F155" s="97"/>
      <c r="G155" s="97"/>
      <c r="I155" s="76">
        <f>SUM(Plan2!GS:GS)</f>
        <v>4</v>
      </c>
      <c r="J155" s="76"/>
      <c r="K155" s="59">
        <f>I155/Plan3!$A$5</f>
        <v>5.1948051948051951E-2</v>
      </c>
    </row>
    <row r="156" spans="2:15" x14ac:dyDescent="0.25">
      <c r="B156" s="97" t="s">
        <v>122</v>
      </c>
      <c r="C156" s="97"/>
      <c r="D156" s="97"/>
      <c r="E156" s="97"/>
      <c r="F156" s="97"/>
      <c r="G156" s="97"/>
      <c r="I156" s="76">
        <f>SUM(Plan2!GT:GT)</f>
        <v>4</v>
      </c>
      <c r="J156" s="76"/>
      <c r="K156" s="59">
        <f>I156/Plan3!$A$5</f>
        <v>5.1948051948051951E-2</v>
      </c>
    </row>
    <row r="157" spans="2:15" x14ac:dyDescent="0.25">
      <c r="B157" s="97" t="s">
        <v>123</v>
      </c>
      <c r="C157" s="97"/>
      <c r="D157" s="97"/>
      <c r="E157" s="97"/>
      <c r="F157" s="97"/>
      <c r="G157" s="97"/>
      <c r="I157" s="76">
        <f>SUM(Plan2!GU:GU)</f>
        <v>3</v>
      </c>
      <c r="J157" s="76"/>
      <c r="K157" s="59">
        <f>I157/Plan3!$A$5</f>
        <v>3.896103896103896E-2</v>
      </c>
    </row>
    <row r="158" spans="2:15" x14ac:dyDescent="0.25">
      <c r="B158" s="97" t="s">
        <v>124</v>
      </c>
      <c r="C158" s="97"/>
      <c r="D158" s="97"/>
      <c r="E158" s="97"/>
      <c r="F158" s="97"/>
      <c r="G158" s="97"/>
      <c r="I158" s="76">
        <f>SUM(Plan2!GV:GV)</f>
        <v>3</v>
      </c>
      <c r="J158" s="76"/>
      <c r="K158" s="59">
        <f>I158/Plan3!$A$5</f>
        <v>3.896103896103896E-2</v>
      </c>
    </row>
    <row r="159" spans="2:15" x14ac:dyDescent="0.25">
      <c r="B159" s="97" t="s">
        <v>125</v>
      </c>
      <c r="C159" s="97"/>
      <c r="D159" s="97"/>
      <c r="E159" s="97"/>
      <c r="F159" s="97"/>
      <c r="G159" s="97"/>
      <c r="I159" s="76">
        <f>SUM(Plan2!GQ:GQ)</f>
        <v>72</v>
      </c>
      <c r="J159" s="76"/>
      <c r="K159" s="59">
        <f>I159/Plan3!$A$5</f>
        <v>0.93506493506493504</v>
      </c>
    </row>
    <row r="160" spans="2:15" ht="22.5" x14ac:dyDescent="0.25">
      <c r="B160" s="112" t="s">
        <v>126</v>
      </c>
      <c r="C160" s="112"/>
      <c r="D160" s="112"/>
      <c r="E160" s="112"/>
      <c r="F160" s="112"/>
      <c r="G160" s="112"/>
      <c r="I160" s="6" t="s">
        <v>62</v>
      </c>
      <c r="K160" s="6" t="s">
        <v>127</v>
      </c>
    </row>
    <row r="161" spans="2:11" x14ac:dyDescent="0.25">
      <c r="B161" s="97" t="s">
        <v>128</v>
      </c>
      <c r="C161" s="97"/>
      <c r="D161" s="97"/>
      <c r="E161" s="97"/>
      <c r="F161" s="97"/>
      <c r="G161" s="97"/>
      <c r="I161" s="76">
        <f>COUNTIF(Plan2!GY:GY,"Sim")</f>
        <v>1</v>
      </c>
      <c r="J161" s="76"/>
      <c r="K161" s="76">
        <f>SUM(Plan2!GZ:GZ)</f>
        <v>2</v>
      </c>
    </row>
    <row r="162" spans="2:11" x14ac:dyDescent="0.25">
      <c r="B162" s="97" t="s">
        <v>129</v>
      </c>
      <c r="C162" s="97"/>
      <c r="D162" s="97"/>
      <c r="E162" s="97"/>
      <c r="F162" s="97"/>
      <c r="G162" s="97"/>
      <c r="I162" s="76">
        <f>COUNTIF(Plan2!HA:HA,"Sim")</f>
        <v>1</v>
      </c>
      <c r="J162" s="76"/>
      <c r="K162" s="76">
        <f>SUM(Plan2!HB:HB)</f>
        <v>1</v>
      </c>
    </row>
    <row r="163" spans="2:11" x14ac:dyDescent="0.25">
      <c r="B163" s="97" t="s">
        <v>130</v>
      </c>
      <c r="C163" s="97"/>
      <c r="D163" s="97"/>
      <c r="E163" s="97"/>
      <c r="F163" s="97"/>
      <c r="G163" s="97"/>
      <c r="I163" s="76">
        <f>COUNTIF(Plan2!HC:HC,"Sim")</f>
        <v>3</v>
      </c>
      <c r="J163" s="76"/>
      <c r="K163" s="76">
        <f>SUM(Plan2!HD:HD)</f>
        <v>10</v>
      </c>
    </row>
    <row r="164" spans="2:11" x14ac:dyDescent="0.25">
      <c r="B164" s="97" t="s">
        <v>131</v>
      </c>
      <c r="C164" s="97"/>
      <c r="D164" s="97"/>
      <c r="E164" s="97"/>
      <c r="F164" s="97"/>
      <c r="G164" s="97"/>
      <c r="I164" s="76">
        <f>COUNTIF(Plan2!HE:HE,"Sim")</f>
        <v>3</v>
      </c>
      <c r="J164" s="76"/>
      <c r="K164" s="76">
        <f>SUM(Plan2!HF:HF)</f>
        <v>72</v>
      </c>
    </row>
    <row r="165" spans="2:11" x14ac:dyDescent="0.25">
      <c r="B165" s="97" t="s">
        <v>132</v>
      </c>
      <c r="C165" s="97"/>
      <c r="D165" s="97"/>
      <c r="E165" s="97"/>
      <c r="F165" s="97"/>
      <c r="G165" s="97"/>
      <c r="I165" s="76">
        <f>COUNTIF(Plan2!HG:HG,"Sim")</f>
        <v>3</v>
      </c>
      <c r="J165" s="76"/>
      <c r="K165" s="76">
        <f>SUM(Plan2!HH:HH)</f>
        <v>41</v>
      </c>
    </row>
    <row r="166" spans="2:11" x14ac:dyDescent="0.25">
      <c r="B166" s="97" t="s">
        <v>133</v>
      </c>
      <c r="C166" s="97"/>
      <c r="D166" s="97"/>
      <c r="E166" s="97"/>
      <c r="F166" s="97"/>
      <c r="G166" s="97"/>
      <c r="I166" s="76">
        <f>COUNTIF(Plan2!HI:HI,"Sim")</f>
        <v>4</v>
      </c>
      <c r="J166" s="76"/>
      <c r="K166" s="76">
        <f>SUM(Plan2!HJ:HJ)</f>
        <v>11</v>
      </c>
    </row>
    <row r="167" spans="2:11" x14ac:dyDescent="0.25">
      <c r="B167" s="97" t="s">
        <v>134</v>
      </c>
      <c r="C167" s="97"/>
      <c r="D167" s="97"/>
      <c r="E167" s="97"/>
      <c r="F167" s="97"/>
      <c r="G167" s="97"/>
      <c r="I167" s="76">
        <f>COUNTIF(Plan2!HK:HK,"Sim")</f>
        <v>3</v>
      </c>
      <c r="J167" s="76"/>
      <c r="K167" s="76">
        <f>SUM(Plan2!HL:HL)</f>
        <v>7</v>
      </c>
    </row>
    <row r="168" spans="2:11" x14ac:dyDescent="0.25">
      <c r="B168" s="97" t="s">
        <v>61</v>
      </c>
      <c r="C168" s="97"/>
      <c r="D168" s="97"/>
      <c r="E168" s="97"/>
      <c r="F168" s="97"/>
      <c r="G168" s="97"/>
      <c r="I168" s="76">
        <f>COUNTIF(Plan2!HM:HM,"Sim")</f>
        <v>4</v>
      </c>
      <c r="J168" s="76"/>
      <c r="K168" s="76">
        <f>SUM(Plan2!HN:HN)</f>
        <v>10</v>
      </c>
    </row>
    <row r="169" spans="2:11" x14ac:dyDescent="0.25">
      <c r="B169" s="98" t="s">
        <v>136</v>
      </c>
      <c r="C169" s="98"/>
      <c r="D169" s="98"/>
      <c r="E169" s="98"/>
      <c r="F169" s="98"/>
      <c r="G169" s="98"/>
      <c r="I169" s="5" t="s">
        <v>62</v>
      </c>
      <c r="K169" s="5" t="s">
        <v>63</v>
      </c>
    </row>
    <row r="170" spans="2:11" ht="21.75" customHeight="1" x14ac:dyDescent="0.25">
      <c r="B170" s="97" t="s">
        <v>137</v>
      </c>
      <c r="C170" s="97"/>
      <c r="D170" s="97"/>
      <c r="E170" s="97"/>
      <c r="F170" s="97"/>
      <c r="G170" s="97"/>
      <c r="H170" s="97"/>
      <c r="I170" s="97"/>
      <c r="J170" s="97"/>
      <c r="K170" s="97"/>
    </row>
    <row r="171" spans="2:11" x14ac:dyDescent="0.25">
      <c r="B171" s="97" t="s">
        <v>139</v>
      </c>
      <c r="C171" s="97"/>
      <c r="D171" s="97"/>
      <c r="E171" s="97"/>
      <c r="F171" s="97"/>
      <c r="G171" s="97"/>
      <c r="I171" s="76">
        <f>COUNTIF(Plan2!II:II,"Sim")</f>
        <v>19</v>
      </c>
      <c r="J171" s="76"/>
      <c r="K171" s="59">
        <f>I171/Plan3!$A$5</f>
        <v>0.24675324675324675</v>
      </c>
    </row>
    <row r="172" spans="2:11" x14ac:dyDescent="0.25">
      <c r="B172" s="97" t="s">
        <v>140</v>
      </c>
      <c r="C172" s="97"/>
      <c r="D172" s="97"/>
      <c r="E172" s="97"/>
      <c r="F172" s="97"/>
      <c r="G172" s="97"/>
      <c r="I172" s="76">
        <f>COUNTIF(Plan2!II:II,"Não")</f>
        <v>58</v>
      </c>
      <c r="J172" s="76"/>
      <c r="K172" s="59">
        <f>I172/Plan3!$A$5</f>
        <v>0.75324675324675328</v>
      </c>
    </row>
    <row r="173" spans="2:11" x14ac:dyDescent="0.25">
      <c r="B173" s="97" t="s">
        <v>135</v>
      </c>
      <c r="C173" s="97"/>
      <c r="D173" s="97"/>
      <c r="E173" s="97"/>
      <c r="F173" s="97"/>
      <c r="G173" s="97"/>
      <c r="I173" s="76">
        <f>Plan3!$A$5-SUM(I171:I172)</f>
        <v>0</v>
      </c>
      <c r="J173" s="76"/>
      <c r="K173" s="59">
        <f>I173/Plan3!$A$5</f>
        <v>0</v>
      </c>
    </row>
    <row r="174" spans="2:11" x14ac:dyDescent="0.25">
      <c r="B174" s="98" t="s">
        <v>138</v>
      </c>
      <c r="C174" s="98"/>
      <c r="D174" s="98"/>
      <c r="E174" s="98"/>
      <c r="F174" s="98"/>
      <c r="G174" s="98"/>
      <c r="I174" s="5" t="s">
        <v>62</v>
      </c>
      <c r="K174" s="5" t="s">
        <v>63</v>
      </c>
    </row>
    <row r="175" spans="2:11" x14ac:dyDescent="0.25">
      <c r="B175" s="97" t="s">
        <v>141</v>
      </c>
      <c r="C175" s="97"/>
      <c r="D175" s="97"/>
      <c r="E175" s="97"/>
      <c r="F175" s="97"/>
      <c r="G175" s="97"/>
      <c r="I175" s="76">
        <f>COUNTIF(Plan2!IJ:IJ,"Sim")</f>
        <v>15</v>
      </c>
      <c r="J175" s="76"/>
      <c r="K175" s="59">
        <f>I175/Plan3!$A$5</f>
        <v>0.19480519480519481</v>
      </c>
    </row>
    <row r="176" spans="2:11" x14ac:dyDescent="0.25">
      <c r="B176" s="97" t="s">
        <v>142</v>
      </c>
      <c r="C176" s="97"/>
      <c r="D176" s="97"/>
      <c r="E176" s="97"/>
      <c r="F176" s="97"/>
      <c r="G176" s="97"/>
      <c r="I176" s="76">
        <f>COUNTIF(Plan2!IJ:IJ,"Não")</f>
        <v>62</v>
      </c>
      <c r="J176" s="76"/>
      <c r="K176" s="59">
        <f>I176/Plan3!$A$5</f>
        <v>0.80519480519480524</v>
      </c>
    </row>
    <row r="177" spans="2:11" x14ac:dyDescent="0.25">
      <c r="B177" s="97" t="s">
        <v>135</v>
      </c>
      <c r="C177" s="97"/>
      <c r="D177" s="97"/>
      <c r="E177" s="97"/>
      <c r="F177" s="97"/>
      <c r="G177" s="97"/>
      <c r="I177" s="76">
        <f>Plan3!$A$5-SUM(I175:I176)</f>
        <v>0</v>
      </c>
      <c r="J177" s="76"/>
      <c r="K177" s="59">
        <f>I177/Plan3!$A$5</f>
        <v>0</v>
      </c>
    </row>
    <row r="178" spans="2:11" x14ac:dyDescent="0.25">
      <c r="B178" s="98" t="s">
        <v>143</v>
      </c>
      <c r="C178" s="98"/>
      <c r="D178" s="98"/>
      <c r="E178" s="98"/>
      <c r="F178" s="98"/>
      <c r="G178" s="98"/>
      <c r="I178" s="5" t="s">
        <v>62</v>
      </c>
      <c r="K178" s="5" t="s">
        <v>63</v>
      </c>
    </row>
    <row r="179" spans="2:11" ht="15" customHeight="1" x14ac:dyDescent="0.25">
      <c r="B179" s="97" t="s">
        <v>145</v>
      </c>
      <c r="C179" s="97"/>
      <c r="D179" s="97"/>
      <c r="E179" s="97"/>
      <c r="F179" s="97"/>
      <c r="G179" s="97"/>
      <c r="I179" s="76">
        <f>COUNTIF(Plan2!IK:IK,"Sim, exclusiva")</f>
        <v>11</v>
      </c>
      <c r="J179" s="76"/>
      <c r="K179" s="59">
        <f>I179/Plan3!$A$5</f>
        <v>0.14285714285714285</v>
      </c>
    </row>
    <row r="180" spans="2:11" ht="20.25" customHeight="1" x14ac:dyDescent="0.25">
      <c r="B180" s="97" t="s">
        <v>144</v>
      </c>
      <c r="C180" s="97"/>
      <c r="D180" s="97"/>
      <c r="E180" s="97"/>
      <c r="F180" s="97"/>
      <c r="G180" s="97"/>
      <c r="I180" s="76">
        <f>COUNTIF(Plan2!IK:IK,"Sim, compartilhada com outros serviços")</f>
        <v>15</v>
      </c>
      <c r="J180" s="76"/>
      <c r="K180" s="59">
        <f>I180/Plan3!$A$5</f>
        <v>0.19480519480519481</v>
      </c>
    </row>
    <row r="181" spans="2:11" ht="15" customHeight="1" x14ac:dyDescent="0.25">
      <c r="B181" s="97" t="s">
        <v>146</v>
      </c>
      <c r="C181" s="97"/>
      <c r="D181" s="97"/>
      <c r="E181" s="97"/>
      <c r="F181" s="97"/>
      <c r="G181" s="97"/>
      <c r="I181" s="76">
        <f>COUNTIF(Plan2!IK:IK,"Não")</f>
        <v>51</v>
      </c>
      <c r="J181" s="76"/>
      <c r="K181" s="59">
        <f>I181/Plan3!$A$5</f>
        <v>0.66233766233766234</v>
      </c>
    </row>
    <row r="182" spans="2:11" x14ac:dyDescent="0.25">
      <c r="B182" s="97" t="s">
        <v>135</v>
      </c>
      <c r="C182" s="97"/>
      <c r="D182" s="97"/>
      <c r="E182" s="97"/>
      <c r="F182" s="97"/>
      <c r="G182" s="97"/>
      <c r="I182" s="76">
        <f>Plan3!$A$5-SUM(I179:I181)</f>
        <v>0</v>
      </c>
      <c r="J182" s="76"/>
      <c r="K182" s="59">
        <f>I182/Plan3!$A$5</f>
        <v>0</v>
      </c>
    </row>
    <row r="183" spans="2:11" x14ac:dyDescent="0.25">
      <c r="B183" s="98" t="s">
        <v>2497</v>
      </c>
      <c r="C183" s="98"/>
      <c r="D183" s="98"/>
      <c r="E183" s="98"/>
      <c r="F183" s="98"/>
      <c r="G183" s="98"/>
      <c r="I183" s="5" t="s">
        <v>62</v>
      </c>
      <c r="K183" s="5" t="s">
        <v>63</v>
      </c>
    </row>
    <row r="184" spans="2:11" ht="15" customHeight="1" x14ac:dyDescent="0.25">
      <c r="B184" s="97" t="s">
        <v>2498</v>
      </c>
      <c r="C184" s="97"/>
      <c r="D184" s="97"/>
      <c r="E184" s="97"/>
      <c r="F184" s="97"/>
      <c r="G184" s="97"/>
      <c r="I184" s="76">
        <f>COUNTIF(Plan2!IL:IL,"Sim, exclusiva")</f>
        <v>12</v>
      </c>
      <c r="J184" s="76"/>
      <c r="K184" s="59">
        <f>I184/Plan3!$A$5</f>
        <v>0.15584415584415584</v>
      </c>
    </row>
    <row r="185" spans="2:11" ht="20.25" customHeight="1" x14ac:dyDescent="0.25">
      <c r="B185" s="97" t="s">
        <v>2499</v>
      </c>
      <c r="C185" s="97"/>
      <c r="D185" s="97"/>
      <c r="E185" s="97"/>
      <c r="F185" s="97"/>
      <c r="G185" s="97"/>
      <c r="I185" s="76">
        <f>COUNTIF(Plan2!IL:IL,"Sim, compartilhada com outros serviços")</f>
        <v>14</v>
      </c>
      <c r="J185" s="76"/>
      <c r="K185" s="59">
        <f>I185/Plan3!$A$5</f>
        <v>0.18181818181818182</v>
      </c>
    </row>
    <row r="186" spans="2:11" ht="15" customHeight="1" x14ac:dyDescent="0.25">
      <c r="B186" s="97" t="s">
        <v>147</v>
      </c>
      <c r="C186" s="97"/>
      <c r="D186" s="97"/>
      <c r="E186" s="97"/>
      <c r="F186" s="97"/>
      <c r="G186" s="97"/>
      <c r="I186" s="76">
        <f>COUNTIF(Plan2!IL:IL,"Não")</f>
        <v>51</v>
      </c>
      <c r="J186" s="76"/>
      <c r="K186" s="59">
        <f>I186/Plan3!$A$5</f>
        <v>0.66233766233766234</v>
      </c>
    </row>
    <row r="187" spans="2:11" x14ac:dyDescent="0.25">
      <c r="B187" s="97" t="s">
        <v>135</v>
      </c>
      <c r="C187" s="97"/>
      <c r="D187" s="97"/>
      <c r="E187" s="97"/>
      <c r="F187" s="97"/>
      <c r="G187" s="97"/>
      <c r="I187" s="76">
        <f>Plan3!$A$5-SUM(I184:I186)</f>
        <v>0</v>
      </c>
      <c r="J187" s="76"/>
      <c r="K187" s="59">
        <f>I187/Plan3!$A$5</f>
        <v>0</v>
      </c>
    </row>
    <row r="188" spans="2:11" x14ac:dyDescent="0.25">
      <c r="B188" s="98" t="s">
        <v>148</v>
      </c>
      <c r="C188" s="98"/>
      <c r="D188" s="98"/>
      <c r="E188" s="98"/>
      <c r="F188" s="98"/>
      <c r="G188" s="98"/>
      <c r="I188" s="5" t="s">
        <v>62</v>
      </c>
      <c r="K188" s="5" t="s">
        <v>63</v>
      </c>
    </row>
    <row r="189" spans="2:11" x14ac:dyDescent="0.25">
      <c r="B189" s="97" t="s">
        <v>149</v>
      </c>
      <c r="C189" s="97"/>
      <c r="D189" s="97"/>
      <c r="E189" s="97"/>
      <c r="F189" s="97"/>
      <c r="G189" s="97"/>
      <c r="I189" s="76">
        <f>COUNTIF(Plan2!IM:IM,"Sim, sala exclusiva")</f>
        <v>13</v>
      </c>
      <c r="J189" s="76"/>
      <c r="K189" s="59">
        <f>I189/Plan3!$A$5</f>
        <v>0.16883116883116883</v>
      </c>
    </row>
    <row r="190" spans="2:11" ht="18.75" customHeight="1" x14ac:dyDescent="0.25">
      <c r="B190" s="97" t="s">
        <v>150</v>
      </c>
      <c r="C190" s="97"/>
      <c r="D190" s="97"/>
      <c r="E190" s="97"/>
      <c r="F190" s="97"/>
      <c r="G190" s="97"/>
      <c r="I190" s="76">
        <f>COUNTIF(Plan2!IM:IM,"Sim, sala compartilhada com outros serviços")</f>
        <v>15</v>
      </c>
      <c r="J190" s="76"/>
      <c r="K190" s="59">
        <f>I190/Plan3!$A$5</f>
        <v>0.19480519480519481</v>
      </c>
    </row>
    <row r="191" spans="2:11" ht="16.5" customHeight="1" x14ac:dyDescent="0.25">
      <c r="B191" s="97" t="s">
        <v>151</v>
      </c>
      <c r="C191" s="97"/>
      <c r="D191" s="97"/>
      <c r="E191" s="97"/>
      <c r="F191" s="97"/>
      <c r="G191" s="97"/>
      <c r="I191" s="76">
        <f>COUNTIF(Plan2!IM:IM,"Sim, parlatório")</f>
        <v>8</v>
      </c>
      <c r="J191" s="76"/>
      <c r="K191" s="59">
        <f>I191/Plan3!$A$5</f>
        <v>0.1038961038961039</v>
      </c>
    </row>
    <row r="192" spans="2:11" x14ac:dyDescent="0.25">
      <c r="B192" s="97" t="s">
        <v>147</v>
      </c>
      <c r="C192" s="97"/>
      <c r="D192" s="97"/>
      <c r="E192" s="97"/>
      <c r="F192" s="97"/>
      <c r="G192" s="97"/>
      <c r="I192" s="76">
        <f>COUNTIF(Plan2!IM:IM,"Não")</f>
        <v>41</v>
      </c>
      <c r="J192" s="76"/>
      <c r="K192" s="59">
        <f>I192/Plan3!$A$5</f>
        <v>0.53246753246753242</v>
      </c>
    </row>
    <row r="193" spans="2:13" x14ac:dyDescent="0.25">
      <c r="B193" s="97" t="s">
        <v>135</v>
      </c>
      <c r="C193" s="97"/>
      <c r="D193" s="97"/>
      <c r="E193" s="97"/>
      <c r="F193" s="97"/>
      <c r="G193" s="97"/>
      <c r="I193" s="76">
        <f>Plan3!$A$5-SUM(I189:I192)</f>
        <v>0</v>
      </c>
      <c r="J193" s="76"/>
      <c r="K193" s="59">
        <f>I193/Plan3!$A$5</f>
        <v>0</v>
      </c>
    </row>
    <row r="194" spans="2:13" x14ac:dyDescent="0.25">
      <c r="B194" s="98" t="s">
        <v>152</v>
      </c>
      <c r="C194" s="98"/>
      <c r="D194" s="98"/>
      <c r="E194" s="98"/>
      <c r="F194" s="98"/>
      <c r="G194" s="98"/>
      <c r="I194" s="5" t="s">
        <v>62</v>
      </c>
      <c r="K194" s="5" t="s">
        <v>63</v>
      </c>
    </row>
    <row r="195" spans="2:13" x14ac:dyDescent="0.25">
      <c r="B195" s="97" t="s">
        <v>153</v>
      </c>
      <c r="C195" s="97"/>
      <c r="D195" s="97"/>
      <c r="E195" s="97"/>
      <c r="F195" s="97"/>
      <c r="G195" s="97"/>
      <c r="I195" s="76">
        <f>COUNTIF(Plan2!IN:IN,"Sim")</f>
        <v>0</v>
      </c>
      <c r="J195" s="76"/>
      <c r="K195" s="59">
        <f>I195/Plan3!$A$5</f>
        <v>0</v>
      </c>
    </row>
    <row r="196" spans="2:13" x14ac:dyDescent="0.25">
      <c r="B196" s="97" t="s">
        <v>154</v>
      </c>
      <c r="C196" s="97"/>
      <c r="D196" s="97"/>
      <c r="E196" s="97"/>
      <c r="F196" s="97"/>
      <c r="G196" s="97"/>
      <c r="I196" s="76">
        <f>COUNTIF(Plan2!IN:IN,"Não")</f>
        <v>77</v>
      </c>
      <c r="J196" s="76"/>
      <c r="K196" s="59">
        <f>I196/Plan3!$A$5</f>
        <v>1</v>
      </c>
    </row>
    <row r="197" spans="2:13" x14ac:dyDescent="0.25">
      <c r="B197" s="97" t="s">
        <v>135</v>
      </c>
      <c r="C197" s="97"/>
      <c r="D197" s="97"/>
      <c r="E197" s="97"/>
      <c r="F197" s="97"/>
      <c r="G197" s="97"/>
      <c r="I197" s="76">
        <f>Plan3!$A$5-SUM(I195:I196)</f>
        <v>0</v>
      </c>
      <c r="J197" s="76"/>
      <c r="K197" s="59">
        <f>I197/Plan3!$A$5</f>
        <v>0</v>
      </c>
    </row>
    <row r="198" spans="2:13" x14ac:dyDescent="0.25">
      <c r="B198" s="98" t="s">
        <v>155</v>
      </c>
      <c r="C198" s="98"/>
      <c r="D198" s="98"/>
      <c r="E198" s="98"/>
      <c r="F198" s="98"/>
      <c r="G198" s="98"/>
      <c r="I198" s="5" t="s">
        <v>62</v>
      </c>
      <c r="K198" s="5" t="s">
        <v>63</v>
      </c>
    </row>
    <row r="199" spans="2:13" x14ac:dyDescent="0.25">
      <c r="B199" s="97" t="s">
        <v>156</v>
      </c>
      <c r="C199" s="97"/>
      <c r="D199" s="97"/>
      <c r="E199" s="97"/>
      <c r="F199" s="97"/>
      <c r="G199" s="97"/>
      <c r="I199" s="76"/>
      <c r="J199" s="76"/>
      <c r="K199" s="76"/>
    </row>
    <row r="200" spans="2:13" x14ac:dyDescent="0.25">
      <c r="B200" s="97" t="s">
        <v>157</v>
      </c>
      <c r="C200" s="97"/>
      <c r="D200" s="97"/>
      <c r="E200" s="97"/>
      <c r="F200" s="97"/>
      <c r="G200" s="97"/>
      <c r="I200" s="76">
        <f>COUNTIF(Plan2!IO:IO,"Sim")</f>
        <v>21</v>
      </c>
      <c r="J200" s="76"/>
      <c r="K200" s="59">
        <f>I200/Plan3!$A$5</f>
        <v>0.27272727272727271</v>
      </c>
    </row>
    <row r="201" spans="2:13" ht="15" customHeight="1" x14ac:dyDescent="0.25">
      <c r="B201" s="97" t="s">
        <v>158</v>
      </c>
      <c r="C201" s="97"/>
      <c r="D201" s="97"/>
      <c r="E201" s="97"/>
      <c r="F201" s="97"/>
      <c r="G201" s="97"/>
      <c r="I201" s="76">
        <f>COUNTIF(Plan2!IO:IO,"Não")</f>
        <v>56</v>
      </c>
      <c r="J201" s="76"/>
      <c r="K201" s="59">
        <f>I201/Plan3!$A$5</f>
        <v>0.72727272727272729</v>
      </c>
    </row>
    <row r="202" spans="2:13" x14ac:dyDescent="0.25">
      <c r="B202" s="97" t="s">
        <v>135</v>
      </c>
      <c r="C202" s="97"/>
      <c r="D202" s="97"/>
      <c r="E202" s="97"/>
      <c r="F202" s="97"/>
      <c r="G202" s="97"/>
      <c r="I202" s="76">
        <f>Plan3!$A$5-SUM(I200:I201)</f>
        <v>0</v>
      </c>
      <c r="J202" s="76"/>
      <c r="K202" s="59">
        <f>I202/Plan3!$A$5</f>
        <v>0</v>
      </c>
    </row>
    <row r="203" spans="2:13" x14ac:dyDescent="0.25">
      <c r="B203" s="98" t="s">
        <v>159</v>
      </c>
      <c r="C203" s="98"/>
      <c r="D203" s="98"/>
      <c r="E203" s="98"/>
      <c r="F203" s="98"/>
      <c r="G203" s="98"/>
      <c r="I203" s="5" t="s">
        <v>62</v>
      </c>
      <c r="K203" s="5" t="s">
        <v>63</v>
      </c>
    </row>
    <row r="204" spans="2:13" ht="33" customHeight="1" x14ac:dyDescent="0.25">
      <c r="B204" s="112" t="s">
        <v>160</v>
      </c>
      <c r="C204" s="112"/>
      <c r="D204" s="112"/>
      <c r="E204" s="112"/>
      <c r="F204" s="112"/>
      <c r="G204" s="112"/>
      <c r="I204" s="6" t="s">
        <v>62</v>
      </c>
      <c r="K204" s="7" t="s">
        <v>63</v>
      </c>
      <c r="M204" s="6" t="s">
        <v>127</v>
      </c>
    </row>
    <row r="205" spans="2:13" ht="21.75" customHeight="1" x14ac:dyDescent="0.25">
      <c r="B205" s="97" t="s">
        <v>161</v>
      </c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</row>
    <row r="206" spans="2:13" x14ac:dyDescent="0.25">
      <c r="B206" s="97" t="s">
        <v>162</v>
      </c>
      <c r="C206" s="97"/>
      <c r="D206" s="97"/>
      <c r="E206" s="97"/>
      <c r="F206" s="97"/>
      <c r="G206" s="97"/>
      <c r="I206" s="76">
        <f>COUNTIF(Plan2!IP:IP,"Sim, há ala")</f>
        <v>4</v>
      </c>
      <c r="J206" s="76"/>
      <c r="K206" s="59">
        <f>I206/Plan3!$A$5</f>
        <v>5.1948051948051951E-2</v>
      </c>
      <c r="L206" s="76"/>
      <c r="M206" s="76">
        <f>SUMIF(Plan2!IP:IP,"Sim, há ala",Plan2!IQ:IQ)</f>
        <v>50</v>
      </c>
    </row>
    <row r="207" spans="2:13" x14ac:dyDescent="0.25">
      <c r="B207" s="97" t="s">
        <v>163</v>
      </c>
      <c r="C207" s="97"/>
      <c r="D207" s="97"/>
      <c r="E207" s="97"/>
      <c r="F207" s="97"/>
      <c r="G207" s="97"/>
      <c r="I207" s="76">
        <f>COUNTIF(Plan2!IP:IP,"Sim, há cela(s)")</f>
        <v>5</v>
      </c>
      <c r="J207" s="76"/>
      <c r="K207" s="59">
        <f>I207/Plan3!$A$5</f>
        <v>6.4935064935064929E-2</v>
      </c>
      <c r="L207" s="76"/>
      <c r="M207" s="76">
        <f>SUMIF(Plan2!IP:IP,"Sim, há cela(s)",Plan2!IQ:IQ)</f>
        <v>57</v>
      </c>
    </row>
    <row r="208" spans="2:13" ht="15" customHeight="1" x14ac:dyDescent="0.25">
      <c r="B208" s="97" t="s">
        <v>164</v>
      </c>
      <c r="C208" s="97"/>
      <c r="D208" s="97"/>
      <c r="E208" s="97"/>
      <c r="F208" s="97"/>
      <c r="G208" s="97"/>
      <c r="I208" s="76">
        <f>COUNTIF(Plan2!IP:IP,"Não")</f>
        <v>68</v>
      </c>
      <c r="J208" s="76"/>
      <c r="K208" s="59">
        <f>I208/Plan3!$A$5</f>
        <v>0.88311688311688308</v>
      </c>
      <c r="L208" s="76"/>
      <c r="M208" s="76"/>
    </row>
    <row r="209" spans="2:13" x14ac:dyDescent="0.25">
      <c r="B209" s="97" t="s">
        <v>135</v>
      </c>
      <c r="C209" s="97"/>
      <c r="D209" s="97"/>
      <c r="E209" s="97"/>
      <c r="F209" s="97"/>
      <c r="G209" s="97"/>
      <c r="I209" s="76">
        <f>Plan3!$A$5-SUM(I206:I208)</f>
        <v>0</v>
      </c>
      <c r="J209" s="76"/>
      <c r="K209" s="59">
        <f>I209/Plan3!$A$5</f>
        <v>0</v>
      </c>
      <c r="L209" s="76"/>
      <c r="M209" s="76"/>
    </row>
    <row r="210" spans="2:13" ht="22.5" x14ac:dyDescent="0.25">
      <c r="B210" s="112" t="s">
        <v>165</v>
      </c>
      <c r="C210" s="112"/>
      <c r="D210" s="112"/>
      <c r="E210" s="112"/>
      <c r="F210" s="112"/>
      <c r="G210" s="112"/>
      <c r="I210" s="6" t="s">
        <v>62</v>
      </c>
      <c r="K210" s="7" t="s">
        <v>63</v>
      </c>
      <c r="M210" s="6" t="s">
        <v>127</v>
      </c>
    </row>
    <row r="211" spans="2:13" ht="29.25" customHeight="1" x14ac:dyDescent="0.25">
      <c r="B211" s="97" t="s">
        <v>166</v>
      </c>
      <c r="C211" s="97"/>
      <c r="D211" s="97"/>
      <c r="E211" s="97"/>
      <c r="F211" s="97"/>
      <c r="G211" s="97"/>
      <c r="H211" s="97"/>
      <c r="I211" s="97"/>
      <c r="J211" s="97"/>
      <c r="K211" s="97"/>
      <c r="L211" s="97"/>
      <c r="M211" s="97"/>
    </row>
    <row r="212" spans="2:13" x14ac:dyDescent="0.25">
      <c r="B212" s="97" t="s">
        <v>162</v>
      </c>
      <c r="C212" s="97"/>
      <c r="D212" s="97"/>
      <c r="E212" s="97"/>
      <c r="F212" s="97"/>
      <c r="G212" s="97"/>
      <c r="I212" s="76">
        <f>COUNTIF(Plan2!IR:IR,"Sim, há ala")</f>
        <v>5</v>
      </c>
      <c r="J212" s="76"/>
      <c r="K212" s="59">
        <f>I212/Plan3!$A$5</f>
        <v>6.4935064935064929E-2</v>
      </c>
      <c r="L212" s="76"/>
      <c r="M212" s="76">
        <f>SUMIF(Plan2!IR:IR,"Sim, há ala",Plan2!IS:IS)</f>
        <v>123</v>
      </c>
    </row>
    <row r="213" spans="2:13" x14ac:dyDescent="0.25">
      <c r="B213" s="97" t="s">
        <v>163</v>
      </c>
      <c r="C213" s="97"/>
      <c r="D213" s="97"/>
      <c r="E213" s="97"/>
      <c r="F213" s="97"/>
      <c r="G213" s="97"/>
      <c r="I213" s="76">
        <f>COUNTIF(Plan2!IR:IR,"Sim, há cela(s)")</f>
        <v>6</v>
      </c>
      <c r="J213" s="76"/>
      <c r="K213" s="59">
        <f>I213/Plan3!$A$5</f>
        <v>7.792207792207792E-2</v>
      </c>
      <c r="L213" s="76"/>
      <c r="M213" s="76">
        <f>SUMIF(Plan2!IR:IR,"Sim, há cela(s)",Plan2!IS:IS)</f>
        <v>108</v>
      </c>
    </row>
    <row r="214" spans="2:13" x14ac:dyDescent="0.25">
      <c r="B214" s="97" t="s">
        <v>164</v>
      </c>
      <c r="C214" s="97"/>
      <c r="D214" s="97"/>
      <c r="E214" s="97"/>
      <c r="F214" s="97"/>
      <c r="G214" s="97"/>
      <c r="I214" s="76">
        <f>COUNTIF(Plan2!IR:IR,"Não")</f>
        <v>66</v>
      </c>
      <c r="J214" s="76"/>
      <c r="K214" s="59">
        <f>I214/Plan3!$A$5</f>
        <v>0.8571428571428571</v>
      </c>
      <c r="L214" s="76"/>
      <c r="M214" s="76"/>
    </row>
    <row r="215" spans="2:13" x14ac:dyDescent="0.25">
      <c r="B215" s="97" t="s">
        <v>135</v>
      </c>
      <c r="C215" s="97"/>
      <c r="D215" s="97"/>
      <c r="E215" s="97"/>
      <c r="F215" s="97"/>
      <c r="G215" s="97"/>
      <c r="I215" s="76">
        <f>Plan3!$A$5-SUM(I212:I214)</f>
        <v>0</v>
      </c>
      <c r="J215" s="76"/>
      <c r="K215" s="59">
        <f>I215/Plan3!$A$5</f>
        <v>0</v>
      </c>
      <c r="L215" s="76"/>
      <c r="M215" s="76"/>
    </row>
    <row r="216" spans="2:13" ht="22.5" x14ac:dyDescent="0.25">
      <c r="B216" s="112" t="s">
        <v>167</v>
      </c>
      <c r="C216" s="112"/>
      <c r="D216" s="112"/>
      <c r="E216" s="112"/>
      <c r="F216" s="112"/>
      <c r="G216" s="112"/>
      <c r="I216" s="6" t="s">
        <v>62</v>
      </c>
      <c r="K216" s="7" t="s">
        <v>63</v>
      </c>
      <c r="M216" s="6" t="s">
        <v>127</v>
      </c>
    </row>
    <row r="217" spans="2:13" ht="21" customHeight="1" x14ac:dyDescent="0.25">
      <c r="B217" s="97" t="s">
        <v>168</v>
      </c>
      <c r="C217" s="97"/>
      <c r="D217" s="97"/>
      <c r="E217" s="97"/>
      <c r="F217" s="97"/>
      <c r="G217" s="97"/>
      <c r="H217" s="97"/>
      <c r="I217" s="97"/>
      <c r="J217" s="97"/>
      <c r="K217" s="97"/>
      <c r="L217" s="97"/>
      <c r="M217" s="97"/>
    </row>
    <row r="218" spans="2:13" x14ac:dyDescent="0.25">
      <c r="B218" s="97" t="s">
        <v>162</v>
      </c>
      <c r="C218" s="97"/>
      <c r="D218" s="97"/>
      <c r="E218" s="97"/>
      <c r="F218" s="97"/>
      <c r="G218" s="97"/>
      <c r="I218" s="76">
        <f>COUNTIF(Plan2!IT:IT,"Sim, há ala")</f>
        <v>0</v>
      </c>
      <c r="J218" s="76"/>
      <c r="K218" s="59">
        <f>I218/Plan3!$A$5</f>
        <v>0</v>
      </c>
      <c r="L218" s="76"/>
      <c r="M218" s="76">
        <f>SUMIF(Plan2!IT:IT,"Sim, há ala",Plan2!IU:IU)</f>
        <v>0</v>
      </c>
    </row>
    <row r="219" spans="2:13" x14ac:dyDescent="0.25">
      <c r="B219" s="97" t="s">
        <v>163</v>
      </c>
      <c r="C219" s="97"/>
      <c r="D219" s="97"/>
      <c r="E219" s="97"/>
      <c r="F219" s="97"/>
      <c r="G219" s="97"/>
      <c r="I219" s="76">
        <f>COUNTIF(Plan2!IT:IT,"Sim, há cela(s)")</f>
        <v>0</v>
      </c>
      <c r="J219" s="76"/>
      <c r="K219" s="59">
        <f>I219/Plan3!$A$5</f>
        <v>0</v>
      </c>
      <c r="L219" s="76"/>
      <c r="M219" s="76">
        <f>SUMIF(Plan2!IT:IT,"Sim, há cela(s)",Plan2!IU:IU)</f>
        <v>0</v>
      </c>
    </row>
    <row r="220" spans="2:13" x14ac:dyDescent="0.25">
      <c r="B220" s="97" t="s">
        <v>164</v>
      </c>
      <c r="C220" s="97"/>
      <c r="D220" s="97"/>
      <c r="E220" s="97"/>
      <c r="F220" s="97"/>
      <c r="G220" s="97"/>
      <c r="I220" s="76">
        <f>COUNTIF(Plan2!IT:IT,"Não")</f>
        <v>77</v>
      </c>
      <c r="J220" s="76"/>
      <c r="K220" s="59">
        <f>I220/Plan3!$A$5</f>
        <v>1</v>
      </c>
      <c r="L220" s="76"/>
      <c r="M220" s="76"/>
    </row>
    <row r="221" spans="2:13" x14ac:dyDescent="0.25">
      <c r="B221" s="97" t="s">
        <v>135</v>
      </c>
      <c r="C221" s="97"/>
      <c r="D221" s="97"/>
      <c r="E221" s="97"/>
      <c r="F221" s="97"/>
      <c r="G221" s="97"/>
      <c r="I221" s="76">
        <f>Plan3!$A$5-SUM(I218:I220)</f>
        <v>0</v>
      </c>
      <c r="J221" s="76"/>
      <c r="K221" s="59">
        <f>I221/Plan3!$A$5</f>
        <v>0</v>
      </c>
      <c r="L221" s="76"/>
      <c r="M221" s="76"/>
    </row>
    <row r="222" spans="2:13" ht="22.5" x14ac:dyDescent="0.25">
      <c r="B222" s="112" t="s">
        <v>169</v>
      </c>
      <c r="C222" s="112"/>
      <c r="D222" s="112"/>
      <c r="E222" s="112"/>
      <c r="F222" s="112"/>
      <c r="G222" s="112"/>
      <c r="I222" s="6" t="s">
        <v>62</v>
      </c>
      <c r="K222" s="7" t="s">
        <v>63</v>
      </c>
      <c r="M222" s="6" t="s">
        <v>127</v>
      </c>
    </row>
    <row r="223" spans="2:13" ht="21" customHeight="1" x14ac:dyDescent="0.25">
      <c r="B223" s="97" t="s">
        <v>170</v>
      </c>
      <c r="C223" s="97"/>
      <c r="D223" s="97"/>
      <c r="E223" s="97"/>
      <c r="F223" s="97"/>
      <c r="G223" s="97"/>
      <c r="H223" s="97"/>
      <c r="I223" s="97"/>
      <c r="J223" s="97"/>
      <c r="K223" s="97"/>
      <c r="L223" s="97"/>
      <c r="M223" s="97"/>
    </row>
    <row r="224" spans="2:13" x14ac:dyDescent="0.25">
      <c r="B224" s="97" t="s">
        <v>162</v>
      </c>
      <c r="C224" s="97"/>
      <c r="D224" s="97"/>
      <c r="E224" s="97"/>
      <c r="F224" s="97"/>
      <c r="G224" s="97"/>
      <c r="I224" s="76">
        <f>COUNTIF(Plan2!IV:IV,"Sim, há ala")</f>
        <v>0</v>
      </c>
      <c r="J224" s="76"/>
      <c r="K224" s="59">
        <f>I224/Plan3!$A$5</f>
        <v>0</v>
      </c>
      <c r="L224" s="76"/>
      <c r="M224" s="76">
        <f>SUMIF(Plan2!IV:IV,"Sim, há ala",Plan2!IW:IW)</f>
        <v>0</v>
      </c>
    </row>
    <row r="225" spans="2:15" x14ac:dyDescent="0.25">
      <c r="B225" s="97" t="s">
        <v>163</v>
      </c>
      <c r="C225" s="97"/>
      <c r="D225" s="97"/>
      <c r="E225" s="97"/>
      <c r="F225" s="97"/>
      <c r="G225" s="97"/>
      <c r="I225" s="76">
        <f>COUNTIF(Plan2!IV:IV,"Sim, há cela(s)")</f>
        <v>0</v>
      </c>
      <c r="J225" s="76"/>
      <c r="K225" s="59">
        <f>I225/Plan3!$A$5</f>
        <v>0</v>
      </c>
      <c r="L225" s="76"/>
      <c r="M225" s="76">
        <f>SUMIF(Plan2!IV:IV,"Sim, há cela(s)",Plan2!IW:IW)</f>
        <v>0</v>
      </c>
    </row>
    <row r="226" spans="2:15" x14ac:dyDescent="0.25">
      <c r="B226" s="97" t="s">
        <v>164</v>
      </c>
      <c r="C226" s="97"/>
      <c r="D226" s="97"/>
      <c r="E226" s="97"/>
      <c r="F226" s="97"/>
      <c r="G226" s="97"/>
      <c r="I226" s="76">
        <f>COUNTIF(Plan2!IV:IV,"Não")</f>
        <v>77</v>
      </c>
      <c r="J226" s="76"/>
      <c r="K226" s="59">
        <f>I226/Plan3!$A$5</f>
        <v>1</v>
      </c>
      <c r="L226" s="76"/>
      <c r="M226" s="76"/>
    </row>
    <row r="227" spans="2:15" x14ac:dyDescent="0.25">
      <c r="B227" s="97" t="s">
        <v>135</v>
      </c>
      <c r="C227" s="97"/>
      <c r="D227" s="97"/>
      <c r="E227" s="97"/>
      <c r="F227" s="97"/>
      <c r="G227" s="97"/>
      <c r="I227" s="76">
        <f>Plan3!$A$5-SUM(I224:I226)</f>
        <v>0</v>
      </c>
      <c r="J227" s="76"/>
      <c r="K227" s="59">
        <f>I227/Plan3!$A$5</f>
        <v>0</v>
      </c>
      <c r="L227" s="76"/>
      <c r="M227" s="76"/>
    </row>
    <row r="228" spans="2:15" ht="22.5" x14ac:dyDescent="0.25">
      <c r="B228" s="98" t="s">
        <v>171</v>
      </c>
      <c r="C228" s="98"/>
      <c r="D228" s="98"/>
      <c r="E228" s="98"/>
      <c r="F228" s="98"/>
      <c r="G228" s="98"/>
      <c r="I228" s="5" t="s">
        <v>62</v>
      </c>
      <c r="K228" s="5" t="s">
        <v>63</v>
      </c>
      <c r="M228" s="4" t="s">
        <v>127</v>
      </c>
    </row>
    <row r="229" spans="2:15" ht="57" customHeight="1" x14ac:dyDescent="0.25">
      <c r="B229" s="97" t="s">
        <v>172</v>
      </c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</row>
    <row r="230" spans="2:15" ht="19.5" customHeight="1" x14ac:dyDescent="0.25">
      <c r="B230" s="97" t="s">
        <v>173</v>
      </c>
      <c r="C230" s="97"/>
      <c r="D230" s="97"/>
      <c r="E230" s="97"/>
      <c r="F230" s="97"/>
      <c r="G230" s="97"/>
      <c r="I230" s="76">
        <f>COUNTIF(Plan2!IX:IX,"Sim, totalmente adaptados")</f>
        <v>0</v>
      </c>
      <c r="J230" s="76"/>
      <c r="K230" s="59">
        <f>I230/Plan3!$A$5</f>
        <v>0</v>
      </c>
      <c r="L230" s="76"/>
      <c r="M230" s="76">
        <f>SUMIF(Plan2!IX:IX,"Sim, totalmente adaptados",Plan2!IY:IY)</f>
        <v>0</v>
      </c>
    </row>
    <row r="231" spans="2:15" ht="21" customHeight="1" x14ac:dyDescent="0.25">
      <c r="B231" s="97" t="s">
        <v>174</v>
      </c>
      <c r="C231" s="97"/>
      <c r="D231" s="97"/>
      <c r="E231" s="97"/>
      <c r="F231" s="97"/>
      <c r="G231" s="97"/>
      <c r="I231" s="76">
        <f>COUNTIF(Plan2!IX:IX,"Sim, parcialmente adaptados")</f>
        <v>0</v>
      </c>
      <c r="J231" s="76"/>
      <c r="K231" s="59">
        <f>I231/Plan3!$A$5</f>
        <v>0</v>
      </c>
      <c r="L231" s="76"/>
      <c r="M231" s="76">
        <f>SUMIF(Plan2!IX:IX,"Sim, parcialmente adaptados",Plan2!IY:IY)</f>
        <v>0</v>
      </c>
    </row>
    <row r="232" spans="2:15" x14ac:dyDescent="0.25">
      <c r="B232" s="97" t="s">
        <v>164</v>
      </c>
      <c r="C232" s="97"/>
      <c r="D232" s="97"/>
      <c r="E232" s="97"/>
      <c r="F232" s="97"/>
      <c r="G232" s="97"/>
      <c r="I232" s="76">
        <f>COUNTIF(Plan2!IX:IX,"Não")</f>
        <v>77</v>
      </c>
      <c r="J232" s="76"/>
      <c r="K232" s="59">
        <f>I232/Plan3!$A$5</f>
        <v>1</v>
      </c>
      <c r="L232" s="76"/>
      <c r="M232" s="76"/>
    </row>
    <row r="233" spans="2:15" x14ac:dyDescent="0.25">
      <c r="B233" s="97" t="s">
        <v>135</v>
      </c>
      <c r="C233" s="97"/>
      <c r="D233" s="97"/>
      <c r="E233" s="97"/>
      <c r="F233" s="97"/>
      <c r="G233" s="97"/>
      <c r="I233" s="76">
        <f>Plan3!$A$5-SUM(I230:I232)</f>
        <v>0</v>
      </c>
      <c r="J233" s="76"/>
      <c r="K233" s="59">
        <f>I233/Plan3!$A$5</f>
        <v>0</v>
      </c>
      <c r="L233" s="76"/>
      <c r="M233" s="76"/>
    </row>
    <row r="234" spans="2:15" ht="24.75" customHeight="1" x14ac:dyDescent="0.25">
      <c r="B234" s="98" t="s">
        <v>175</v>
      </c>
      <c r="C234" s="98"/>
      <c r="D234" s="98"/>
      <c r="E234" s="98"/>
      <c r="F234" s="98"/>
      <c r="G234" s="98"/>
      <c r="I234" s="5" t="s">
        <v>62</v>
      </c>
      <c r="K234" s="5" t="s">
        <v>63</v>
      </c>
    </row>
    <row r="235" spans="2:15" x14ac:dyDescent="0.25">
      <c r="B235" s="97" t="s">
        <v>176</v>
      </c>
      <c r="C235" s="97"/>
      <c r="D235" s="97"/>
      <c r="E235" s="97"/>
      <c r="F235" s="97"/>
      <c r="G235" s="97"/>
      <c r="I235" s="76">
        <f>COUNTIF(Plan2!IZ:IZ,"Sim")</f>
        <v>50</v>
      </c>
      <c r="J235" s="76"/>
      <c r="K235" s="59">
        <f>I235/Plan3!$A$5</f>
        <v>0.64935064935064934</v>
      </c>
    </row>
    <row r="236" spans="2:15" x14ac:dyDescent="0.25">
      <c r="B236" s="97" t="s">
        <v>177</v>
      </c>
      <c r="C236" s="97"/>
      <c r="D236" s="97"/>
      <c r="E236" s="97"/>
      <c r="F236" s="97"/>
      <c r="G236" s="97"/>
      <c r="I236" s="76">
        <f>COUNTIF(Plan2!IZ:IZ,"Não")</f>
        <v>27</v>
      </c>
      <c r="J236" s="76"/>
      <c r="K236" s="59">
        <f>I236/Plan3!$A$5</f>
        <v>0.35064935064935066</v>
      </c>
    </row>
    <row r="237" spans="2:15" x14ac:dyDescent="0.25">
      <c r="B237" s="97" t="s">
        <v>135</v>
      </c>
      <c r="C237" s="97"/>
      <c r="D237" s="97"/>
      <c r="E237" s="97"/>
      <c r="F237" s="97"/>
      <c r="G237" s="97"/>
      <c r="I237" s="76">
        <f>Plan3!$A$5-SUM(I235:I236)</f>
        <v>0</v>
      </c>
      <c r="J237" s="76"/>
      <c r="K237" s="59">
        <f>I237/Plan3!$A$5</f>
        <v>0</v>
      </c>
    </row>
    <row r="238" spans="2:15" x14ac:dyDescent="0.25">
      <c r="I238" s="76"/>
      <c r="J238" s="76"/>
      <c r="K238" s="76"/>
    </row>
    <row r="239" spans="2:15" x14ac:dyDescent="0.25">
      <c r="B239" s="120" t="s">
        <v>2502</v>
      </c>
      <c r="C239" s="120"/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</row>
    <row r="240" spans="2:15" ht="21.75" customHeight="1" x14ac:dyDescent="0.25">
      <c r="B240" s="98" t="s">
        <v>182</v>
      </c>
      <c r="C240" s="98"/>
      <c r="D240" s="98"/>
      <c r="E240" s="98"/>
      <c r="G240" s="5" t="s">
        <v>178</v>
      </c>
      <c r="I240" s="5" t="s">
        <v>179</v>
      </c>
      <c r="K240" s="5" t="s">
        <v>180</v>
      </c>
      <c r="M240" s="5" t="s">
        <v>181</v>
      </c>
      <c r="O240" s="5" t="s">
        <v>6</v>
      </c>
    </row>
    <row r="241" spans="2:15" x14ac:dyDescent="0.25">
      <c r="B241" s="111" t="s">
        <v>202</v>
      </c>
      <c r="C241" s="111"/>
      <c r="D241" s="111"/>
      <c r="E241" s="79" t="s">
        <v>18</v>
      </c>
      <c r="F241" s="80"/>
      <c r="G241" s="81">
        <f>G244+G247+G250+G253+G256+G259+G262+G265+G268+G271+G274+G277+G280+G283+G286+G289+G292+G295+G298</f>
        <v>1477</v>
      </c>
      <c r="H241" s="80"/>
      <c r="I241" s="81">
        <f>I244+I247+I250+I253+I256+I259+I262+I265+I268+I271+I274+I277+I280+I283+I286+I289+I292+I295+I298</f>
        <v>36</v>
      </c>
      <c r="J241" s="80"/>
      <c r="K241" s="81">
        <f>K244+K247+K250+K253+K256+K259+K262+K265+K268+K271+K274+K277+K280+K283+K286+K289+K292+K295+K298</f>
        <v>22</v>
      </c>
      <c r="L241" s="80"/>
      <c r="M241" s="81">
        <f>M244+M247+M250+M253+M256+M259+M262+M265+M268+M271+M274+M277+M280+M283+M286+M289+M292+M295+M298</f>
        <v>64</v>
      </c>
      <c r="N241" s="80"/>
      <c r="O241" s="81">
        <f>O244+O247+O250+O253+O256+O259+O262+O265+O268+O271+O274+O277+O280+O283+O286+O289+O292+O295+O298</f>
        <v>1599</v>
      </c>
    </row>
    <row r="242" spans="2:15" x14ac:dyDescent="0.25">
      <c r="B242" s="111"/>
      <c r="C242" s="111"/>
      <c r="D242" s="111"/>
      <c r="E242" s="79" t="s">
        <v>19</v>
      </c>
      <c r="F242" s="80"/>
      <c r="G242" s="81">
        <f>G245+G248+G251+G254+G257+G260+G263+G266+G269+G272+G275+G278+G281+G284+G287+G290+G293+G296+G299</f>
        <v>518</v>
      </c>
      <c r="H242" s="80"/>
      <c r="I242" s="81">
        <f>I245+I248+I251+I254+I257+I260+I263+I266+I269+I272+I275+I278+I281+I284+I287+I290+I293+I296+I299</f>
        <v>30</v>
      </c>
      <c r="J242" s="80"/>
      <c r="K242" s="81">
        <f>K245+K248+K251+K254+K257+K260+K263+K266+K269+K272+K275+K278+K281+K284+K287+K290+K293+K296+K299</f>
        <v>34</v>
      </c>
      <c r="L242" s="80"/>
      <c r="M242" s="81">
        <f>M245+M248+M251+M254+M257+M260+M263+M266+M269+M272+M275+M278+M281+M284+M287+M290+M293+M296+M299</f>
        <v>246</v>
      </c>
      <c r="N242" s="80"/>
      <c r="O242" s="81">
        <f>O245+O248+O251+O254+O257+O260+O263+O266+O269+O272+O275+O278+O281+O284+O287+O290+O293+O296+O299</f>
        <v>828</v>
      </c>
    </row>
    <row r="243" spans="2:15" x14ac:dyDescent="0.25">
      <c r="B243" s="111"/>
      <c r="C243" s="111"/>
      <c r="D243" s="111"/>
      <c r="E243" s="79" t="s">
        <v>6</v>
      </c>
      <c r="F243" s="80"/>
      <c r="G243" s="81">
        <f>G246+G249+G252+G255+G258+G261+G264+G267+G270+G273+G276+G279+G282+G285+G288+G291+G294+G297+G300</f>
        <v>1995</v>
      </c>
      <c r="H243" s="80"/>
      <c r="I243" s="81">
        <f>I246+I249+I252+I255+I258+I261+I264+I267+I270+I273+I276+I279+I282+I285+I288+I291+I294+I297+I300</f>
        <v>66</v>
      </c>
      <c r="J243" s="80"/>
      <c r="K243" s="81">
        <f>K246+K249+K252+K255+K258+K261+K264+K267+K270+K273+K276+K279+K282+K285+K288+K291+K294+K297+K300</f>
        <v>56</v>
      </c>
      <c r="L243" s="80"/>
      <c r="M243" s="81">
        <f>M246+M249+M252+M255+M258+M261+M264+M267+M270+M273+M276+M279+M282+M285+M288+M291+M294+M297+M300</f>
        <v>310</v>
      </c>
      <c r="N243" s="80"/>
      <c r="O243" s="81">
        <f>O246+O249+O252+O255+O258+O261+O264+O267+O270+O273+O276+O279+O282+O285+O288+O291+O294+O297+O300</f>
        <v>2427</v>
      </c>
    </row>
    <row r="244" spans="2:15" x14ac:dyDescent="0.25">
      <c r="B244" s="109" t="s">
        <v>183</v>
      </c>
      <c r="C244" s="109"/>
      <c r="D244" s="109"/>
      <c r="E244" s="76" t="s">
        <v>18</v>
      </c>
      <c r="F244" s="76"/>
      <c r="G244" s="76">
        <f>SUM(Plan2!LA:LA)</f>
        <v>188</v>
      </c>
      <c r="H244" s="76"/>
      <c r="I244" s="76">
        <f>SUM(Plan2!LC:LC)</f>
        <v>26</v>
      </c>
      <c r="J244" s="76"/>
      <c r="K244" s="76">
        <f>SUM(Plan2!LE:LE)</f>
        <v>7</v>
      </c>
      <c r="L244" s="76"/>
      <c r="M244" s="76">
        <f>SUM(Plan2!LG:LG)</f>
        <v>10</v>
      </c>
      <c r="N244" s="76"/>
      <c r="O244" s="76">
        <f>M244+K244+I244+G244</f>
        <v>231</v>
      </c>
    </row>
    <row r="245" spans="2:15" x14ac:dyDescent="0.25">
      <c r="B245" s="109"/>
      <c r="C245" s="109"/>
      <c r="D245" s="109"/>
      <c r="E245" s="76" t="s">
        <v>19</v>
      </c>
      <c r="F245" s="76"/>
      <c r="G245" s="76">
        <f>SUM(Plan2!LB:LB)</f>
        <v>50</v>
      </c>
      <c r="H245" s="76"/>
      <c r="I245" s="76">
        <f>SUM(Plan2!LD:LD)</f>
        <v>1</v>
      </c>
      <c r="J245" s="76"/>
      <c r="K245" s="76">
        <f>SUM(Plan2!LF:LF)</f>
        <v>18</v>
      </c>
      <c r="L245" s="76"/>
      <c r="M245" s="76">
        <f>SUM(Plan2!LH:LH)</f>
        <v>44</v>
      </c>
      <c r="N245" s="76"/>
      <c r="O245" s="76">
        <f>M245+K245+I245+G245</f>
        <v>113</v>
      </c>
    </row>
    <row r="246" spans="2:15" x14ac:dyDescent="0.25">
      <c r="B246" s="110"/>
      <c r="C246" s="110"/>
      <c r="D246" s="110"/>
      <c r="E246" s="82" t="s">
        <v>6</v>
      </c>
      <c r="F246" s="76"/>
      <c r="G246" s="82">
        <f>G245+G244</f>
        <v>238</v>
      </c>
      <c r="H246" s="76"/>
      <c r="I246" s="82">
        <f>I245+I244</f>
        <v>27</v>
      </c>
      <c r="J246" s="76"/>
      <c r="K246" s="82">
        <f>K245+K244</f>
        <v>25</v>
      </c>
      <c r="L246" s="76"/>
      <c r="M246" s="82">
        <f>M245+M244</f>
        <v>54</v>
      </c>
      <c r="N246" s="76"/>
      <c r="O246" s="82">
        <f>O245+O244</f>
        <v>344</v>
      </c>
    </row>
    <row r="247" spans="2:15" x14ac:dyDescent="0.25">
      <c r="B247" s="109" t="s">
        <v>186</v>
      </c>
      <c r="C247" s="109"/>
      <c r="D247" s="109"/>
      <c r="E247" s="76" t="s">
        <v>18</v>
      </c>
      <c r="F247" s="76"/>
      <c r="G247" s="76">
        <f>SUM(Plan2!LJ:LJ)</f>
        <v>849</v>
      </c>
      <c r="H247" s="76"/>
      <c r="I247" s="76">
        <f>SUM(Plan2!LL:LL)</f>
        <v>2</v>
      </c>
      <c r="J247" s="76">
        <f>SUM(Plan2!LM:LM)</f>
        <v>1</v>
      </c>
      <c r="K247" s="76">
        <f>SUM(Plan2!LN:LN)</f>
        <v>1</v>
      </c>
      <c r="L247" s="76">
        <f>SUM(Plan2!LO:LO)</f>
        <v>2</v>
      </c>
      <c r="M247" s="76">
        <f>SUM(Plan2!LP:LP)</f>
        <v>0</v>
      </c>
      <c r="N247" s="76"/>
      <c r="O247" s="76">
        <f>M247+K247+I247+G247</f>
        <v>852</v>
      </c>
    </row>
    <row r="248" spans="2:15" x14ac:dyDescent="0.25">
      <c r="B248" s="109"/>
      <c r="C248" s="109"/>
      <c r="D248" s="109"/>
      <c r="E248" s="76" t="s">
        <v>19</v>
      </c>
      <c r="F248" s="76"/>
      <c r="G248" s="76">
        <f>SUM(Plan2!LK:LK)</f>
        <v>156</v>
      </c>
      <c r="H248" s="76"/>
      <c r="I248" s="76">
        <f>SUM(Plan2!LM:LM)</f>
        <v>1</v>
      </c>
      <c r="J248" s="76">
        <f>SUM(Plan2!LN:LN)</f>
        <v>1</v>
      </c>
      <c r="K248" s="76">
        <f>SUM(Plan2!LO:LO)</f>
        <v>2</v>
      </c>
      <c r="L248" s="76">
        <f>SUM(Plan2!LP:LP)</f>
        <v>0</v>
      </c>
      <c r="M248" s="76">
        <f>SUM(Plan2!LQ:LQ)</f>
        <v>0</v>
      </c>
      <c r="N248" s="76"/>
      <c r="O248" s="76">
        <f>M248+K248+I248+G248</f>
        <v>159</v>
      </c>
    </row>
    <row r="249" spans="2:15" x14ac:dyDescent="0.25">
      <c r="B249" s="110"/>
      <c r="C249" s="110"/>
      <c r="D249" s="110"/>
      <c r="E249" s="82" t="s">
        <v>6</v>
      </c>
      <c r="F249" s="76"/>
      <c r="G249" s="82">
        <f>G248+G247</f>
        <v>1005</v>
      </c>
      <c r="H249" s="76"/>
      <c r="I249" s="82">
        <f>I248+I247</f>
        <v>3</v>
      </c>
      <c r="J249" s="76"/>
      <c r="K249" s="82">
        <f>K248+K247</f>
        <v>3</v>
      </c>
      <c r="L249" s="76"/>
      <c r="M249" s="82">
        <f>M248+M247</f>
        <v>0</v>
      </c>
      <c r="N249" s="76"/>
      <c r="O249" s="82">
        <f>O248+O247</f>
        <v>1011</v>
      </c>
    </row>
    <row r="250" spans="2:15" x14ac:dyDescent="0.25">
      <c r="B250" s="109" t="s">
        <v>187</v>
      </c>
      <c r="C250" s="109"/>
      <c r="D250" s="109"/>
      <c r="E250" s="76" t="s">
        <v>18</v>
      </c>
      <c r="F250" s="76"/>
      <c r="G250" s="76">
        <f>SUM(Plan2!LS:LS)</f>
        <v>5</v>
      </c>
      <c r="H250" s="76"/>
      <c r="I250" s="76">
        <f>SUM(Plan2!LU:LU)</f>
        <v>0</v>
      </c>
      <c r="J250" s="76"/>
      <c r="K250" s="76">
        <f>SUM(Plan2!LW:LW)</f>
        <v>1</v>
      </c>
      <c r="L250" s="76"/>
      <c r="M250" s="76">
        <f>SUM(Plan2!LY:LY)</f>
        <v>0</v>
      </c>
      <c r="N250" s="76"/>
      <c r="O250" s="76">
        <f>M250+K250+I250+G250</f>
        <v>6</v>
      </c>
    </row>
    <row r="251" spans="2:15" x14ac:dyDescent="0.25">
      <c r="B251" s="109"/>
      <c r="C251" s="109"/>
      <c r="D251" s="109"/>
      <c r="E251" s="76" t="s">
        <v>19</v>
      </c>
      <c r="F251" s="76"/>
      <c r="G251" s="76">
        <f>SUM(Plan2!LT:LT)</f>
        <v>12</v>
      </c>
      <c r="H251" s="76"/>
      <c r="I251" s="76">
        <f>SUM(Plan2!LV:LV)</f>
        <v>1</v>
      </c>
      <c r="J251" s="76"/>
      <c r="K251" s="76">
        <f>SUM(Plan2!LX:LX)</f>
        <v>1</v>
      </c>
      <c r="L251" s="76"/>
      <c r="M251" s="76">
        <f>SUM(Plan2!LZ:LZ)</f>
        <v>10</v>
      </c>
      <c r="N251" s="76"/>
      <c r="O251" s="76">
        <f>M251+K251+I251+G251</f>
        <v>24</v>
      </c>
    </row>
    <row r="252" spans="2:15" x14ac:dyDescent="0.25">
      <c r="B252" s="110"/>
      <c r="C252" s="110"/>
      <c r="D252" s="110"/>
      <c r="E252" s="82" t="s">
        <v>6</v>
      </c>
      <c r="F252" s="76"/>
      <c r="G252" s="82">
        <f>G251+G250</f>
        <v>17</v>
      </c>
      <c r="H252" s="76"/>
      <c r="I252" s="82">
        <f>I251+I250</f>
        <v>1</v>
      </c>
      <c r="J252" s="76"/>
      <c r="K252" s="82">
        <f>K251+K250</f>
        <v>2</v>
      </c>
      <c r="L252" s="76"/>
      <c r="M252" s="82">
        <f>M251+M250</f>
        <v>10</v>
      </c>
      <c r="N252" s="76"/>
      <c r="O252" s="82">
        <f>O251+O250</f>
        <v>30</v>
      </c>
    </row>
    <row r="253" spans="2:15" x14ac:dyDescent="0.25">
      <c r="B253" s="109" t="s">
        <v>188</v>
      </c>
      <c r="C253" s="109"/>
      <c r="D253" s="109"/>
      <c r="E253" s="76" t="s">
        <v>18</v>
      </c>
      <c r="F253" s="76"/>
      <c r="G253" s="76">
        <f>SUM(Plan2!MB:MB)</f>
        <v>8</v>
      </c>
      <c r="H253" s="76"/>
      <c r="I253" s="76">
        <f>SUM(Plan2!MD:MD)</f>
        <v>0</v>
      </c>
      <c r="J253" s="76"/>
      <c r="K253" s="76">
        <f>SUM(Plan2!MF:MF)</f>
        <v>3</v>
      </c>
      <c r="L253" s="76"/>
      <c r="M253" s="76">
        <f>SUM(Plan2!MH:MH)</f>
        <v>1</v>
      </c>
      <c r="N253" s="76"/>
      <c r="O253" s="76">
        <f>M253+K253+I253+G253</f>
        <v>12</v>
      </c>
    </row>
    <row r="254" spans="2:15" x14ac:dyDescent="0.25">
      <c r="B254" s="109"/>
      <c r="C254" s="109"/>
      <c r="D254" s="109"/>
      <c r="E254" s="76" t="s">
        <v>19</v>
      </c>
      <c r="F254" s="76"/>
      <c r="G254" s="76">
        <f>SUM(Plan2!MC:MC)</f>
        <v>27</v>
      </c>
      <c r="H254" s="76"/>
      <c r="I254" s="76">
        <f>SUM(Plan2!ME:ME)</f>
        <v>1</v>
      </c>
      <c r="J254" s="76"/>
      <c r="K254" s="76">
        <f>SUM(Plan2!MG:MG)</f>
        <v>0</v>
      </c>
      <c r="L254" s="76"/>
      <c r="M254" s="76">
        <f>SUM(Plan2!MI:MI)</f>
        <v>16</v>
      </c>
      <c r="N254" s="76"/>
      <c r="O254" s="76">
        <f>M254+K254+I254+G254</f>
        <v>44</v>
      </c>
    </row>
    <row r="255" spans="2:15" x14ac:dyDescent="0.25">
      <c r="B255" s="110"/>
      <c r="C255" s="110"/>
      <c r="D255" s="110"/>
      <c r="E255" s="82" t="s">
        <v>6</v>
      </c>
      <c r="F255" s="76"/>
      <c r="G255" s="82">
        <f>G254+G253</f>
        <v>35</v>
      </c>
      <c r="H255" s="76"/>
      <c r="I255" s="82">
        <f>I254+I253</f>
        <v>1</v>
      </c>
      <c r="J255" s="76"/>
      <c r="K255" s="82">
        <f>K254+K253</f>
        <v>3</v>
      </c>
      <c r="L255" s="76"/>
      <c r="M255" s="82">
        <f>M254+M253</f>
        <v>17</v>
      </c>
      <c r="N255" s="76"/>
      <c r="O255" s="82">
        <f>O254+O253</f>
        <v>56</v>
      </c>
    </row>
    <row r="256" spans="2:15" x14ac:dyDescent="0.25">
      <c r="B256" s="109" t="s">
        <v>189</v>
      </c>
      <c r="C256" s="109"/>
      <c r="D256" s="109"/>
      <c r="E256" s="76" t="s">
        <v>18</v>
      </c>
      <c r="F256" s="76"/>
      <c r="G256" s="76">
        <f>SUM(Plan2!MK:MK)</f>
        <v>6</v>
      </c>
      <c r="H256" s="76"/>
      <c r="I256" s="76">
        <f>SUM(Plan2!MM:MM)</f>
        <v>1</v>
      </c>
      <c r="J256" s="76"/>
      <c r="K256" s="76">
        <f>SUM(Plan2!MO:MO)</f>
        <v>1</v>
      </c>
      <c r="L256" s="76"/>
      <c r="M256" s="76">
        <f>SUM(Plan2!MQ:MQ)</f>
        <v>3</v>
      </c>
      <c r="N256" s="76"/>
      <c r="O256" s="76">
        <f>M256+K256+I256+G256</f>
        <v>11</v>
      </c>
    </row>
    <row r="257" spans="2:15" x14ac:dyDescent="0.25">
      <c r="B257" s="109"/>
      <c r="C257" s="109"/>
      <c r="D257" s="109"/>
      <c r="E257" s="76" t="s">
        <v>19</v>
      </c>
      <c r="F257" s="76"/>
      <c r="G257" s="76">
        <f>SUM(Plan2!ML:ML)</f>
        <v>28</v>
      </c>
      <c r="H257" s="76"/>
      <c r="I257" s="76">
        <f>SUM(Plan2!MN:MN)</f>
        <v>1</v>
      </c>
      <c r="J257" s="76"/>
      <c r="K257" s="76">
        <f>SUM(Plan2!MP:MP)</f>
        <v>4</v>
      </c>
      <c r="L257" s="76"/>
      <c r="M257" s="76">
        <f>SUM(Plan2!MR:MR)</f>
        <v>22</v>
      </c>
      <c r="N257" s="76"/>
      <c r="O257" s="76">
        <f>M257+K257+I257+G257</f>
        <v>55</v>
      </c>
    </row>
    <row r="258" spans="2:15" x14ac:dyDescent="0.25">
      <c r="B258" s="110"/>
      <c r="C258" s="110"/>
      <c r="D258" s="110"/>
      <c r="E258" s="82" t="s">
        <v>6</v>
      </c>
      <c r="F258" s="76"/>
      <c r="G258" s="82">
        <f>G257+G256</f>
        <v>34</v>
      </c>
      <c r="H258" s="76"/>
      <c r="I258" s="82">
        <f>I257+I256</f>
        <v>2</v>
      </c>
      <c r="J258" s="76"/>
      <c r="K258" s="82">
        <f>K257+K256</f>
        <v>5</v>
      </c>
      <c r="L258" s="76"/>
      <c r="M258" s="82">
        <f>M257+M256</f>
        <v>25</v>
      </c>
      <c r="N258" s="76"/>
      <c r="O258" s="82">
        <f>O257+O256</f>
        <v>66</v>
      </c>
    </row>
    <row r="259" spans="2:15" x14ac:dyDescent="0.25">
      <c r="B259" s="109" t="s">
        <v>184</v>
      </c>
      <c r="C259" s="109"/>
      <c r="D259" s="109"/>
      <c r="E259" s="76" t="s">
        <v>18</v>
      </c>
      <c r="F259" s="76"/>
      <c r="G259" s="76">
        <f>SUM(Plan2!MT:MT)</f>
        <v>6</v>
      </c>
      <c r="H259" s="76"/>
      <c r="I259" s="76">
        <f>SUM(Plan2!MV:MV)</f>
        <v>1</v>
      </c>
      <c r="J259" s="76"/>
      <c r="K259" s="76">
        <f>SUM(Plan2!MX:MX)</f>
        <v>0</v>
      </c>
      <c r="L259" s="76"/>
      <c r="M259" s="76">
        <f>SUM(Plan2!MZ:MZ)</f>
        <v>1</v>
      </c>
      <c r="N259" s="76"/>
      <c r="O259" s="76">
        <f>M259+K259+I259+G259</f>
        <v>8</v>
      </c>
    </row>
    <row r="260" spans="2:15" x14ac:dyDescent="0.25">
      <c r="B260" s="109"/>
      <c r="C260" s="109"/>
      <c r="D260" s="109"/>
      <c r="E260" s="76" t="s">
        <v>19</v>
      </c>
      <c r="F260" s="76"/>
      <c r="G260" s="76">
        <f>SUM(Plan2!MU:MU)</f>
        <v>7</v>
      </c>
      <c r="H260" s="76"/>
      <c r="I260" s="76">
        <f>SUM(Plan2!MW:MW)</f>
        <v>1</v>
      </c>
      <c r="J260" s="76"/>
      <c r="K260" s="76">
        <f>SUM(Plan2!MY:MY)</f>
        <v>1</v>
      </c>
      <c r="L260" s="76"/>
      <c r="M260" s="76">
        <f>SUM(Plan2!NA:NA)</f>
        <v>3</v>
      </c>
      <c r="N260" s="76"/>
      <c r="O260" s="76">
        <f>M260+K260+I260+G260</f>
        <v>12</v>
      </c>
    </row>
    <row r="261" spans="2:15" x14ac:dyDescent="0.25">
      <c r="B261" s="110"/>
      <c r="C261" s="110"/>
      <c r="D261" s="110"/>
      <c r="E261" s="82" t="s">
        <v>6</v>
      </c>
      <c r="F261" s="76"/>
      <c r="G261" s="82">
        <f>G260+G259</f>
        <v>13</v>
      </c>
      <c r="H261" s="76"/>
      <c r="I261" s="82">
        <f>I260+I259</f>
        <v>2</v>
      </c>
      <c r="J261" s="76"/>
      <c r="K261" s="82">
        <f>K260+K259</f>
        <v>1</v>
      </c>
      <c r="L261" s="76"/>
      <c r="M261" s="82">
        <f>M260+M259</f>
        <v>4</v>
      </c>
      <c r="N261" s="76"/>
      <c r="O261" s="82">
        <f>O260+O259</f>
        <v>20</v>
      </c>
    </row>
    <row r="262" spans="2:15" x14ac:dyDescent="0.25">
      <c r="B262" s="109" t="s">
        <v>190</v>
      </c>
      <c r="C262" s="109"/>
      <c r="D262" s="109"/>
      <c r="E262" s="76" t="s">
        <v>18</v>
      </c>
      <c r="F262" s="76"/>
      <c r="G262" s="76">
        <f>SUM(Plan2!NC:NC)</f>
        <v>1</v>
      </c>
      <c r="H262" s="76"/>
      <c r="I262" s="76">
        <f>SUM(Plan2!NE:NE)</f>
        <v>0</v>
      </c>
      <c r="J262" s="76"/>
      <c r="K262" s="76">
        <f>SUM(Plan2!NG:NG)</f>
        <v>1</v>
      </c>
      <c r="L262" s="76"/>
      <c r="M262" s="76">
        <f>SUM(Plan2!NI:NI)</f>
        <v>0</v>
      </c>
      <c r="N262" s="76"/>
      <c r="O262" s="76">
        <f>M262+K262+I262+G262</f>
        <v>2</v>
      </c>
    </row>
    <row r="263" spans="2:15" x14ac:dyDescent="0.25">
      <c r="B263" s="109"/>
      <c r="C263" s="109"/>
      <c r="D263" s="109"/>
      <c r="E263" s="76" t="s">
        <v>19</v>
      </c>
      <c r="F263" s="76"/>
      <c r="G263" s="76">
        <f>SUM(Plan2!ND:ND)</f>
        <v>12</v>
      </c>
      <c r="H263" s="76"/>
      <c r="I263" s="76">
        <f>SUM(Plan2!NF:NF)</f>
        <v>0</v>
      </c>
      <c r="J263" s="76"/>
      <c r="K263" s="76">
        <f>SUM(Plan2!NH:NH)</f>
        <v>0</v>
      </c>
      <c r="L263" s="76"/>
      <c r="M263" s="76">
        <f>SUM(Plan2!NJ:NJ)</f>
        <v>3</v>
      </c>
      <c r="N263" s="76"/>
      <c r="O263" s="76">
        <f>M263+K263+I263+G263</f>
        <v>15</v>
      </c>
    </row>
    <row r="264" spans="2:15" x14ac:dyDescent="0.25">
      <c r="B264" s="110"/>
      <c r="C264" s="110"/>
      <c r="D264" s="110"/>
      <c r="E264" s="82" t="s">
        <v>6</v>
      </c>
      <c r="F264" s="76"/>
      <c r="G264" s="82">
        <f>G263+G262</f>
        <v>13</v>
      </c>
      <c r="H264" s="76"/>
      <c r="I264" s="82">
        <f>I263+I262</f>
        <v>0</v>
      </c>
      <c r="J264" s="76"/>
      <c r="K264" s="82">
        <f>K263+K262</f>
        <v>1</v>
      </c>
      <c r="L264" s="76"/>
      <c r="M264" s="82">
        <f>M263+M262</f>
        <v>3</v>
      </c>
      <c r="N264" s="76"/>
      <c r="O264" s="82">
        <f>O263+O262</f>
        <v>17</v>
      </c>
    </row>
    <row r="265" spans="2:15" x14ac:dyDescent="0.25">
      <c r="B265" s="109" t="s">
        <v>185</v>
      </c>
      <c r="C265" s="109"/>
      <c r="D265" s="109"/>
      <c r="E265" s="76" t="s">
        <v>18</v>
      </c>
      <c r="F265" s="76"/>
      <c r="G265" s="76">
        <f>SUM(Plan2!NL:NL)</f>
        <v>4</v>
      </c>
      <c r="H265" s="76"/>
      <c r="I265" s="76">
        <f>SUM(Plan2!NN:NN)</f>
        <v>0</v>
      </c>
      <c r="J265" s="76"/>
      <c r="K265" s="76">
        <f>SUM(Plan2!NP:NP)</f>
        <v>0</v>
      </c>
      <c r="L265" s="76"/>
      <c r="M265" s="76">
        <f>SUM(Plan2!NR:NR)</f>
        <v>0</v>
      </c>
      <c r="N265" s="76"/>
      <c r="O265" s="76">
        <f>M265+K265+I265+G265</f>
        <v>4</v>
      </c>
    </row>
    <row r="266" spans="2:15" x14ac:dyDescent="0.25">
      <c r="B266" s="109"/>
      <c r="C266" s="109"/>
      <c r="D266" s="109"/>
      <c r="E266" s="76" t="s">
        <v>19</v>
      </c>
      <c r="F266" s="76"/>
      <c r="G266" s="76">
        <f>SUM(Plan2!NM:NM)</f>
        <v>36</v>
      </c>
      <c r="H266" s="76"/>
      <c r="I266" s="76">
        <f>SUM(Plan2!NO:NO)</f>
        <v>0</v>
      </c>
      <c r="J266" s="76"/>
      <c r="K266" s="76">
        <f>SUM(Plan2!NQ:NQ)</f>
        <v>4</v>
      </c>
      <c r="L266" s="76"/>
      <c r="M266" s="76">
        <f>SUM(Plan2!NS:NS)</f>
        <v>38</v>
      </c>
      <c r="N266" s="76"/>
      <c r="O266" s="76">
        <f>M266+K266+I266+G266</f>
        <v>78</v>
      </c>
    </row>
    <row r="267" spans="2:15" x14ac:dyDescent="0.25">
      <c r="B267" s="110"/>
      <c r="C267" s="110"/>
      <c r="D267" s="110"/>
      <c r="E267" s="82" t="s">
        <v>6</v>
      </c>
      <c r="F267" s="76"/>
      <c r="G267" s="82">
        <f>G266+G265</f>
        <v>40</v>
      </c>
      <c r="H267" s="76"/>
      <c r="I267" s="82">
        <f>I266+I265</f>
        <v>0</v>
      </c>
      <c r="J267" s="76"/>
      <c r="K267" s="82">
        <f>K266+K265</f>
        <v>4</v>
      </c>
      <c r="L267" s="76"/>
      <c r="M267" s="82">
        <f>M266+M265</f>
        <v>38</v>
      </c>
      <c r="N267" s="76"/>
      <c r="O267" s="82">
        <f>O266+O265</f>
        <v>82</v>
      </c>
    </row>
    <row r="268" spans="2:15" x14ac:dyDescent="0.25">
      <c r="B268" s="109" t="s">
        <v>191</v>
      </c>
      <c r="C268" s="109"/>
      <c r="D268" s="109"/>
      <c r="E268" s="76" t="s">
        <v>18</v>
      </c>
      <c r="F268" s="76"/>
      <c r="G268" s="76">
        <f>SUM(Plan2!NU:NU)</f>
        <v>16</v>
      </c>
      <c r="H268" s="76"/>
      <c r="I268" s="76">
        <f>SUM(Plan2!NW:NW)</f>
        <v>1</v>
      </c>
      <c r="J268" s="76"/>
      <c r="K268" s="76">
        <f>SUM(Plan2!NY:NY)</f>
        <v>1</v>
      </c>
      <c r="L268" s="76"/>
      <c r="M268" s="76">
        <f>SUM(Plan2!OA:OA)</f>
        <v>10</v>
      </c>
      <c r="N268" s="76"/>
      <c r="O268" s="76">
        <f>M268+K268+I268+G268</f>
        <v>28</v>
      </c>
    </row>
    <row r="269" spans="2:15" x14ac:dyDescent="0.25">
      <c r="B269" s="109"/>
      <c r="C269" s="109"/>
      <c r="D269" s="109"/>
      <c r="E269" s="76" t="s">
        <v>19</v>
      </c>
      <c r="F269" s="76"/>
      <c r="G269" s="76">
        <f>SUM(Plan2!NV:NV)</f>
        <v>73</v>
      </c>
      <c r="H269" s="76"/>
      <c r="I269" s="76">
        <f>SUM(Plan2!NX:NX)</f>
        <v>1</v>
      </c>
      <c r="J269" s="76"/>
      <c r="K269" s="76">
        <f>SUM(Plan2!NZ:NZ)</f>
        <v>2</v>
      </c>
      <c r="L269" s="76"/>
      <c r="M269" s="76">
        <f>SUM(Plan2!OB:OB)</f>
        <v>16</v>
      </c>
      <c r="N269" s="76"/>
      <c r="O269" s="76">
        <f>M269+K269+I269+G269</f>
        <v>92</v>
      </c>
    </row>
    <row r="270" spans="2:15" x14ac:dyDescent="0.25">
      <c r="B270" s="110"/>
      <c r="C270" s="110"/>
      <c r="D270" s="110"/>
      <c r="E270" s="82" t="s">
        <v>6</v>
      </c>
      <c r="F270" s="76"/>
      <c r="G270" s="82">
        <f>G269+G268</f>
        <v>89</v>
      </c>
      <c r="H270" s="76"/>
      <c r="I270" s="82">
        <f>I269+I268</f>
        <v>2</v>
      </c>
      <c r="J270" s="76"/>
      <c r="K270" s="82">
        <f>K269+K268</f>
        <v>3</v>
      </c>
      <c r="L270" s="76"/>
      <c r="M270" s="82">
        <f>M269+M268</f>
        <v>26</v>
      </c>
      <c r="N270" s="76"/>
      <c r="O270" s="82">
        <f>O269+O268</f>
        <v>120</v>
      </c>
    </row>
    <row r="271" spans="2:15" x14ac:dyDescent="0.25">
      <c r="B271" s="109" t="s">
        <v>192</v>
      </c>
      <c r="C271" s="109"/>
      <c r="D271" s="109"/>
      <c r="E271" s="76" t="s">
        <v>18</v>
      </c>
      <c r="F271" s="76"/>
      <c r="G271" s="76">
        <f>SUM(Plan2!OD:OD)</f>
        <v>14</v>
      </c>
      <c r="H271" s="76"/>
      <c r="I271" s="76">
        <f>SUM(Plan2!OF:OF)</f>
        <v>1</v>
      </c>
      <c r="J271" s="76"/>
      <c r="K271" s="76">
        <f>SUM(Plan2!OH:OH)</f>
        <v>1</v>
      </c>
      <c r="L271" s="76"/>
      <c r="M271" s="76">
        <f>SUM(Plan2!OJ:OJ)</f>
        <v>4</v>
      </c>
      <c r="N271" s="76"/>
      <c r="O271" s="76">
        <f>M271+K271+I271+G271</f>
        <v>20</v>
      </c>
    </row>
    <row r="272" spans="2:15" x14ac:dyDescent="0.25">
      <c r="B272" s="109"/>
      <c r="C272" s="109"/>
      <c r="D272" s="109"/>
      <c r="E272" s="76" t="s">
        <v>19</v>
      </c>
      <c r="F272" s="76"/>
      <c r="G272" s="76">
        <f>SUM(Plan2!OE:OE)</f>
        <v>2</v>
      </c>
      <c r="H272" s="76"/>
      <c r="I272" s="76">
        <f>SUM(Plan2!OG:OG)</f>
        <v>0</v>
      </c>
      <c r="J272" s="76"/>
      <c r="K272" s="76">
        <f>SUM(Plan2!OI:OI)</f>
        <v>0</v>
      </c>
      <c r="L272" s="76"/>
      <c r="M272" s="76">
        <f>SUM(Plan2!OK:OK)</f>
        <v>1</v>
      </c>
      <c r="N272" s="76"/>
      <c r="O272" s="76">
        <f>M272+K272+I272+G272</f>
        <v>3</v>
      </c>
    </row>
    <row r="273" spans="2:15" x14ac:dyDescent="0.25">
      <c r="B273" s="110"/>
      <c r="C273" s="110"/>
      <c r="D273" s="110"/>
      <c r="E273" s="82" t="s">
        <v>6</v>
      </c>
      <c r="F273" s="76"/>
      <c r="G273" s="82">
        <f>G272+G271</f>
        <v>16</v>
      </c>
      <c r="H273" s="76"/>
      <c r="I273" s="82">
        <f>I272+I271</f>
        <v>1</v>
      </c>
      <c r="J273" s="76"/>
      <c r="K273" s="82">
        <f>K272+K271</f>
        <v>1</v>
      </c>
      <c r="L273" s="76"/>
      <c r="M273" s="82">
        <f>M272+M271</f>
        <v>5</v>
      </c>
      <c r="N273" s="76"/>
      <c r="O273" s="82">
        <f>O272+O271</f>
        <v>23</v>
      </c>
    </row>
    <row r="274" spans="2:15" ht="15" customHeight="1" x14ac:dyDescent="0.25">
      <c r="B274" s="109" t="s">
        <v>193</v>
      </c>
      <c r="C274" s="109"/>
      <c r="D274" s="109"/>
      <c r="E274" s="76" t="s">
        <v>18</v>
      </c>
      <c r="F274" s="76"/>
      <c r="G274" s="76">
        <f>SUM(Plan2!OM:OM)</f>
        <v>1</v>
      </c>
      <c r="H274" s="76"/>
      <c r="I274" s="76">
        <f>SUM(Plan2!OO:OO)</f>
        <v>0</v>
      </c>
      <c r="J274" s="76"/>
      <c r="K274" s="76">
        <f>SUM(Plan2!OQ:OQ)</f>
        <v>0</v>
      </c>
      <c r="L274" s="76"/>
      <c r="M274" s="76">
        <f>SUM(Plan2!OS:OS)</f>
        <v>0</v>
      </c>
      <c r="N274" s="76"/>
      <c r="O274" s="76">
        <f>M274+K274+I274+G274</f>
        <v>1</v>
      </c>
    </row>
    <row r="275" spans="2:15" x14ac:dyDescent="0.25">
      <c r="B275" s="109"/>
      <c r="C275" s="109"/>
      <c r="D275" s="109"/>
      <c r="E275" s="76" t="s">
        <v>19</v>
      </c>
      <c r="F275" s="76"/>
      <c r="G275" s="76">
        <f>SUM(Plan2!ON:ON)</f>
        <v>0</v>
      </c>
      <c r="H275" s="76"/>
      <c r="I275" s="76">
        <f>SUM(Plan2!OP:OP)</f>
        <v>0</v>
      </c>
      <c r="J275" s="76"/>
      <c r="K275" s="76">
        <f>SUM(Plan2!OR:OR)</f>
        <v>0</v>
      </c>
      <c r="L275" s="76"/>
      <c r="M275" s="76">
        <f>SUM(Plan2!OT:OT)</f>
        <v>0</v>
      </c>
      <c r="N275" s="76"/>
      <c r="O275" s="76">
        <f>M275+K275+I275+G275</f>
        <v>0</v>
      </c>
    </row>
    <row r="276" spans="2:15" x14ac:dyDescent="0.25">
      <c r="B276" s="110"/>
      <c r="C276" s="110"/>
      <c r="D276" s="110"/>
      <c r="E276" s="82" t="s">
        <v>6</v>
      </c>
      <c r="F276" s="76"/>
      <c r="G276" s="82">
        <f>G275+G274</f>
        <v>1</v>
      </c>
      <c r="H276" s="76"/>
      <c r="I276" s="82">
        <f>I275+I274</f>
        <v>0</v>
      </c>
      <c r="J276" s="76"/>
      <c r="K276" s="82">
        <f>K275+K274</f>
        <v>0</v>
      </c>
      <c r="L276" s="76"/>
      <c r="M276" s="82">
        <f>M275+M274</f>
        <v>0</v>
      </c>
      <c r="N276" s="76"/>
      <c r="O276" s="82">
        <f>O275+O274</f>
        <v>1</v>
      </c>
    </row>
    <row r="277" spans="2:15" ht="15" customHeight="1" x14ac:dyDescent="0.25">
      <c r="B277" s="109" t="s">
        <v>194</v>
      </c>
      <c r="C277" s="109"/>
      <c r="D277" s="109"/>
      <c r="E277" s="76" t="s">
        <v>18</v>
      </c>
      <c r="F277" s="76"/>
      <c r="G277" s="76">
        <f>SUM(Plan2!OV:OV)</f>
        <v>3</v>
      </c>
      <c r="H277" s="76"/>
      <c r="I277" s="76">
        <f>SUM(Plan2!OX:OX)</f>
        <v>0</v>
      </c>
      <c r="J277" s="76"/>
      <c r="K277" s="76">
        <f>SUM(Plan2!OZ:OZ)</f>
        <v>0</v>
      </c>
      <c r="L277" s="76"/>
      <c r="M277" s="76">
        <f>SUM(Plan2!PB:PB)</f>
        <v>4</v>
      </c>
      <c r="N277" s="76"/>
      <c r="O277" s="76">
        <f>M277+K277+I277+G277</f>
        <v>7</v>
      </c>
    </row>
    <row r="278" spans="2:15" x14ac:dyDescent="0.25">
      <c r="B278" s="109"/>
      <c r="C278" s="109"/>
      <c r="D278" s="109"/>
      <c r="E278" s="76" t="s">
        <v>19</v>
      </c>
      <c r="F278" s="76"/>
      <c r="G278" s="76">
        <f>SUM(Plan2!OW:OW)</f>
        <v>2</v>
      </c>
      <c r="H278" s="76"/>
      <c r="I278" s="76">
        <f>SUM(Plan2!OY:OY)</f>
        <v>0</v>
      </c>
      <c r="J278" s="76"/>
      <c r="K278" s="76">
        <f>SUM(Plan2!PA:PA)</f>
        <v>0</v>
      </c>
      <c r="L278" s="76"/>
      <c r="M278" s="76">
        <f>SUM(Plan2!PC:PC)</f>
        <v>1</v>
      </c>
      <c r="N278" s="76"/>
      <c r="O278" s="76">
        <f>M278+K278+I278+G278</f>
        <v>3</v>
      </c>
    </row>
    <row r="279" spans="2:15" x14ac:dyDescent="0.25">
      <c r="B279" s="110"/>
      <c r="C279" s="110"/>
      <c r="D279" s="110"/>
      <c r="E279" s="82" t="s">
        <v>6</v>
      </c>
      <c r="F279" s="76"/>
      <c r="G279" s="82">
        <f>G278+G277</f>
        <v>5</v>
      </c>
      <c r="H279" s="76"/>
      <c r="I279" s="82">
        <f>I278+I277</f>
        <v>0</v>
      </c>
      <c r="J279" s="76"/>
      <c r="K279" s="82">
        <f>K278+K277</f>
        <v>0</v>
      </c>
      <c r="L279" s="76"/>
      <c r="M279" s="82">
        <f>M278+M277</f>
        <v>5</v>
      </c>
      <c r="N279" s="76"/>
      <c r="O279" s="82">
        <f>O278+O277</f>
        <v>10</v>
      </c>
    </row>
    <row r="280" spans="2:15" ht="15" customHeight="1" x14ac:dyDescent="0.25">
      <c r="B280" s="109" t="s">
        <v>195</v>
      </c>
      <c r="C280" s="109"/>
      <c r="D280" s="109"/>
      <c r="E280" s="76" t="s">
        <v>18</v>
      </c>
      <c r="F280" s="76"/>
      <c r="G280" s="76">
        <f>SUM(Plan2!PE:PE)</f>
        <v>2</v>
      </c>
      <c r="H280" s="76"/>
      <c r="I280" s="76">
        <f>SUM(Plan2!PG:PG)</f>
        <v>0</v>
      </c>
      <c r="J280" s="76"/>
      <c r="K280" s="76">
        <f>SUM(Plan2!PI:PI)</f>
        <v>0</v>
      </c>
      <c r="L280" s="76"/>
      <c r="M280" s="76">
        <f>SUM(Plan2!PK:PK)</f>
        <v>0</v>
      </c>
      <c r="N280" s="76"/>
      <c r="O280" s="76">
        <f>M280+K280+I280+G280</f>
        <v>2</v>
      </c>
    </row>
    <row r="281" spans="2:15" x14ac:dyDescent="0.25">
      <c r="B281" s="109"/>
      <c r="C281" s="109"/>
      <c r="D281" s="109"/>
      <c r="E281" s="76" t="s">
        <v>19</v>
      </c>
      <c r="F281" s="76"/>
      <c r="G281" s="76">
        <f>SUM(Plan2!PF:PF)</f>
        <v>2</v>
      </c>
      <c r="H281" s="76"/>
      <c r="I281" s="76">
        <f>SUM(Plan2!PH:PH)</f>
        <v>0</v>
      </c>
      <c r="J281" s="76"/>
      <c r="K281" s="76">
        <f>SUM(Plan2!PJ:PJ)</f>
        <v>0</v>
      </c>
      <c r="L281" s="76"/>
      <c r="M281" s="76">
        <f>SUM(Plan2!PL:PL)</f>
        <v>0</v>
      </c>
      <c r="N281" s="76"/>
      <c r="O281" s="76">
        <f>M281+K281+I281+G281</f>
        <v>2</v>
      </c>
    </row>
    <row r="282" spans="2:15" x14ac:dyDescent="0.25">
      <c r="B282" s="110"/>
      <c r="C282" s="110"/>
      <c r="D282" s="110"/>
      <c r="E282" s="82" t="s">
        <v>6</v>
      </c>
      <c r="F282" s="76"/>
      <c r="G282" s="82">
        <f>G281+G280</f>
        <v>4</v>
      </c>
      <c r="H282" s="76"/>
      <c r="I282" s="82">
        <f>I281+I280</f>
        <v>0</v>
      </c>
      <c r="J282" s="76"/>
      <c r="K282" s="82">
        <f>K281+K280</f>
        <v>0</v>
      </c>
      <c r="L282" s="76"/>
      <c r="M282" s="82">
        <f>M281+M280</f>
        <v>0</v>
      </c>
      <c r="N282" s="76"/>
      <c r="O282" s="82">
        <f>O281+O280</f>
        <v>4</v>
      </c>
    </row>
    <row r="283" spans="2:15" x14ac:dyDescent="0.25">
      <c r="B283" s="109" t="s">
        <v>196</v>
      </c>
      <c r="C283" s="109"/>
      <c r="D283" s="109"/>
      <c r="E283" s="76" t="s">
        <v>18</v>
      </c>
      <c r="F283" s="76"/>
      <c r="G283" s="76">
        <f>SUM(Plan2!PN:PN)</f>
        <v>4</v>
      </c>
      <c r="H283" s="76"/>
      <c r="I283" s="76">
        <f>SUM(Plan2!PP:PP)</f>
        <v>0</v>
      </c>
      <c r="J283" s="76"/>
      <c r="K283" s="76">
        <f>SUM(Plan2!PR:PR)</f>
        <v>0</v>
      </c>
      <c r="L283" s="76"/>
      <c r="M283" s="76">
        <f>SUM(Plan2!PT:PT)</f>
        <v>2</v>
      </c>
      <c r="N283" s="76"/>
      <c r="O283" s="76">
        <f>M283+K283+I283+G283</f>
        <v>6</v>
      </c>
    </row>
    <row r="284" spans="2:15" x14ac:dyDescent="0.25">
      <c r="B284" s="109"/>
      <c r="C284" s="109"/>
      <c r="D284" s="109"/>
      <c r="E284" s="76" t="s">
        <v>19</v>
      </c>
      <c r="F284" s="76"/>
      <c r="G284" s="76">
        <f>SUM(Plan2!PO:PO)</f>
        <v>0</v>
      </c>
      <c r="H284" s="76"/>
      <c r="I284" s="76">
        <f>SUM(Plan2!PQ:PQ)</f>
        <v>0</v>
      </c>
      <c r="J284" s="76"/>
      <c r="K284" s="76">
        <f>SUM(Plan2!PS:PS)</f>
        <v>0</v>
      </c>
      <c r="L284" s="76"/>
      <c r="M284" s="76">
        <f>SUM(Plan2!PU:PU)</f>
        <v>16</v>
      </c>
      <c r="N284" s="76"/>
      <c r="O284" s="76">
        <f>M284+K284+I284+G284</f>
        <v>16</v>
      </c>
    </row>
    <row r="285" spans="2:15" x14ac:dyDescent="0.25">
      <c r="B285" s="110"/>
      <c r="C285" s="110"/>
      <c r="D285" s="110"/>
      <c r="E285" s="82" t="s">
        <v>6</v>
      </c>
      <c r="F285" s="76"/>
      <c r="G285" s="82">
        <f>G284+G283</f>
        <v>4</v>
      </c>
      <c r="H285" s="76"/>
      <c r="I285" s="82">
        <f>I284+I283</f>
        <v>0</v>
      </c>
      <c r="J285" s="76"/>
      <c r="K285" s="82">
        <f>K284+K283</f>
        <v>0</v>
      </c>
      <c r="L285" s="76"/>
      <c r="M285" s="82">
        <f>M284+M283</f>
        <v>18</v>
      </c>
      <c r="N285" s="76"/>
      <c r="O285" s="82">
        <f>O284+O283</f>
        <v>22</v>
      </c>
    </row>
    <row r="286" spans="2:15" x14ac:dyDescent="0.25">
      <c r="B286" s="109" t="s">
        <v>197</v>
      </c>
      <c r="C286" s="109"/>
      <c r="D286" s="109"/>
      <c r="E286" s="76" t="s">
        <v>18</v>
      </c>
      <c r="F286" s="76"/>
      <c r="G286" s="76">
        <f>SUM(Plan2!PW:PW)</f>
        <v>42</v>
      </c>
      <c r="H286" s="76"/>
      <c r="I286" s="76">
        <f>SUM(Plan2!PY:PY)</f>
        <v>3</v>
      </c>
      <c r="J286" s="76"/>
      <c r="K286" s="76">
        <f>SUM(Plan2!QA:QA)</f>
        <v>0</v>
      </c>
      <c r="L286" s="76"/>
      <c r="M286" s="76">
        <f>SUM(Plan2!QC:QC)</f>
        <v>10</v>
      </c>
      <c r="N286" s="76"/>
      <c r="O286" s="76">
        <f>M286+K286+I286+G286</f>
        <v>55</v>
      </c>
    </row>
    <row r="287" spans="2:15" x14ac:dyDescent="0.25">
      <c r="B287" s="109"/>
      <c r="C287" s="109"/>
      <c r="D287" s="109"/>
      <c r="E287" s="76" t="s">
        <v>19</v>
      </c>
      <c r="F287" s="76"/>
      <c r="G287" s="76">
        <f>SUM(Plan2!PX:PX)</f>
        <v>92</v>
      </c>
      <c r="H287" s="76"/>
      <c r="I287" s="76">
        <f>SUM(Plan2!PZ:PZ)</f>
        <v>23</v>
      </c>
      <c r="J287" s="76"/>
      <c r="K287" s="76">
        <f>SUM(Plan2!QB:QB)</f>
        <v>0</v>
      </c>
      <c r="L287" s="76"/>
      <c r="M287" s="76">
        <f>SUM(Plan2!QD:QD)</f>
        <v>72</v>
      </c>
      <c r="N287" s="76"/>
      <c r="O287" s="76">
        <f>M287+K287+I287+G287</f>
        <v>187</v>
      </c>
    </row>
    <row r="288" spans="2:15" x14ac:dyDescent="0.25">
      <c r="B288" s="110"/>
      <c r="C288" s="110"/>
      <c r="D288" s="110"/>
      <c r="E288" s="82" t="s">
        <v>6</v>
      </c>
      <c r="F288" s="76"/>
      <c r="G288" s="82">
        <f>G287+G286</f>
        <v>134</v>
      </c>
      <c r="H288" s="76"/>
      <c r="I288" s="82">
        <f>I287+I286</f>
        <v>26</v>
      </c>
      <c r="J288" s="76"/>
      <c r="K288" s="82">
        <f>K287+K286</f>
        <v>0</v>
      </c>
      <c r="L288" s="76"/>
      <c r="M288" s="82">
        <f>M287+M286</f>
        <v>82</v>
      </c>
      <c r="N288" s="76"/>
      <c r="O288" s="82">
        <f>O287+O286</f>
        <v>242</v>
      </c>
    </row>
    <row r="289" spans="2:15" x14ac:dyDescent="0.25">
      <c r="B289" s="109" t="s">
        <v>198</v>
      </c>
      <c r="C289" s="109"/>
      <c r="D289" s="109"/>
      <c r="E289" s="76" t="s">
        <v>18</v>
      </c>
      <c r="F289" s="76"/>
      <c r="G289" s="76">
        <f>SUM(Plan2!QF:QF)</f>
        <v>0</v>
      </c>
      <c r="H289" s="76"/>
      <c r="I289" s="76">
        <f>SUM(Plan2!QH:QH)</f>
        <v>0</v>
      </c>
      <c r="J289" s="76"/>
      <c r="K289" s="76">
        <f>SUM(Plan2!QJ:QJ)</f>
        <v>0</v>
      </c>
      <c r="L289" s="76"/>
      <c r="M289" s="76">
        <f>SUM(Plan2!QL:QL)</f>
        <v>0</v>
      </c>
      <c r="N289" s="76"/>
      <c r="O289" s="76">
        <f>M289+K289+I289+G289</f>
        <v>0</v>
      </c>
    </row>
    <row r="290" spans="2:15" x14ac:dyDescent="0.25">
      <c r="B290" s="109"/>
      <c r="C290" s="109"/>
      <c r="D290" s="109"/>
      <c r="E290" s="76" t="s">
        <v>19</v>
      </c>
      <c r="F290" s="76"/>
      <c r="G290" s="76">
        <f>SUM(Plan2!QG:QG)</f>
        <v>2</v>
      </c>
      <c r="H290" s="76"/>
      <c r="I290" s="76">
        <f>SUM(Plan2!QI:QI)</f>
        <v>0</v>
      </c>
      <c r="J290" s="76"/>
      <c r="K290" s="76">
        <f>SUM(Plan2!QK:QK)</f>
        <v>0</v>
      </c>
      <c r="L290" s="76"/>
      <c r="M290" s="76">
        <f>SUM(Plan2!QM:QM)</f>
        <v>2</v>
      </c>
      <c r="N290" s="76"/>
      <c r="O290" s="76">
        <f>M290+K290+I290+G290</f>
        <v>4</v>
      </c>
    </row>
    <row r="291" spans="2:15" x14ac:dyDescent="0.25">
      <c r="B291" s="110"/>
      <c r="C291" s="110"/>
      <c r="D291" s="110"/>
      <c r="E291" s="82" t="s">
        <v>6</v>
      </c>
      <c r="F291" s="76"/>
      <c r="G291" s="82">
        <f>G290+G289</f>
        <v>2</v>
      </c>
      <c r="H291" s="76"/>
      <c r="I291" s="82">
        <f>I290+I289</f>
        <v>0</v>
      </c>
      <c r="J291" s="76"/>
      <c r="K291" s="82">
        <f>K290+K289</f>
        <v>0</v>
      </c>
      <c r="L291" s="76"/>
      <c r="M291" s="82">
        <f>M290+M289</f>
        <v>2</v>
      </c>
      <c r="N291" s="76"/>
      <c r="O291" s="82">
        <f>O290+O289</f>
        <v>4</v>
      </c>
    </row>
    <row r="292" spans="2:15" x14ac:dyDescent="0.25">
      <c r="B292" s="109" t="s">
        <v>199</v>
      </c>
      <c r="C292" s="109"/>
      <c r="D292" s="109"/>
      <c r="E292" s="76" t="s">
        <v>18</v>
      </c>
      <c r="F292" s="76"/>
      <c r="G292" s="76">
        <f>SUM(Plan2!QO:QO)</f>
        <v>0</v>
      </c>
      <c r="H292" s="76"/>
      <c r="I292" s="76">
        <f>SUM(Plan2!QQ:QQ)</f>
        <v>0</v>
      </c>
      <c r="J292" s="76"/>
      <c r="K292" s="76">
        <f>SUM(Plan2!QS:QS)</f>
        <v>0</v>
      </c>
      <c r="L292" s="76"/>
      <c r="M292" s="76">
        <f>SUM(Plan2!QU:QU)</f>
        <v>0</v>
      </c>
      <c r="N292" s="76"/>
      <c r="O292" s="76">
        <f>M292+K292+I292+G292</f>
        <v>0</v>
      </c>
    </row>
    <row r="293" spans="2:15" x14ac:dyDescent="0.25">
      <c r="B293" s="109"/>
      <c r="C293" s="109"/>
      <c r="D293" s="109"/>
      <c r="E293" s="76" t="s">
        <v>19</v>
      </c>
      <c r="F293" s="76"/>
      <c r="G293" s="76">
        <f>SUM(Plan2!QP:QP)</f>
        <v>0</v>
      </c>
      <c r="H293" s="76"/>
      <c r="I293" s="76">
        <f>SUM(Plan2!QR:QR)</f>
        <v>0</v>
      </c>
      <c r="J293" s="76"/>
      <c r="K293" s="76">
        <f>SUM(Plan2!QT:QT)</f>
        <v>0</v>
      </c>
      <c r="L293" s="76"/>
      <c r="M293" s="76">
        <f>SUM(Plan2!QV:QV)</f>
        <v>0</v>
      </c>
      <c r="N293" s="76"/>
      <c r="O293" s="76">
        <f>M293+K293+I293+G293</f>
        <v>0</v>
      </c>
    </row>
    <row r="294" spans="2:15" x14ac:dyDescent="0.25">
      <c r="B294" s="110"/>
      <c r="C294" s="110"/>
      <c r="D294" s="110"/>
      <c r="E294" s="82" t="s">
        <v>6</v>
      </c>
      <c r="F294" s="76"/>
      <c r="G294" s="82">
        <f>G293+G292</f>
        <v>0</v>
      </c>
      <c r="H294" s="76"/>
      <c r="I294" s="82">
        <f>I293+I292</f>
        <v>0</v>
      </c>
      <c r="J294" s="76"/>
      <c r="K294" s="82">
        <f>K293+K292</f>
        <v>0</v>
      </c>
      <c r="L294" s="76"/>
      <c r="M294" s="82">
        <f>M293+M292</f>
        <v>0</v>
      </c>
      <c r="N294" s="76"/>
      <c r="O294" s="82">
        <f>O293+O292</f>
        <v>0</v>
      </c>
    </row>
    <row r="295" spans="2:15" x14ac:dyDescent="0.25">
      <c r="B295" s="109" t="s">
        <v>200</v>
      </c>
      <c r="C295" s="109"/>
      <c r="D295" s="109"/>
      <c r="E295" s="76" t="s">
        <v>18</v>
      </c>
      <c r="F295" s="76"/>
      <c r="G295" s="76">
        <f>SUM(Plan2!QX:QX)</f>
        <v>325</v>
      </c>
      <c r="H295" s="76"/>
      <c r="I295" s="76">
        <f>SUM(Plan2!QZ:QZ)</f>
        <v>1</v>
      </c>
      <c r="J295" s="76"/>
      <c r="K295" s="76">
        <f>SUM(Plan2!RB:RB)</f>
        <v>6</v>
      </c>
      <c r="L295" s="76"/>
      <c r="M295" s="76">
        <f>SUM(Plan2!RD:RD)</f>
        <v>18</v>
      </c>
      <c r="N295" s="76"/>
      <c r="O295" s="76">
        <f>M295+K295+I295+G295</f>
        <v>350</v>
      </c>
    </row>
    <row r="296" spans="2:15" x14ac:dyDescent="0.25">
      <c r="B296" s="109"/>
      <c r="C296" s="109"/>
      <c r="D296" s="109"/>
      <c r="E296" s="76" t="s">
        <v>19</v>
      </c>
      <c r="F296" s="76"/>
      <c r="G296" s="76">
        <f>SUM(Plan2!QY:QY)</f>
        <v>11</v>
      </c>
      <c r="H296" s="76"/>
      <c r="I296" s="76">
        <f>SUM(Plan2!RA:RA)</f>
        <v>0</v>
      </c>
      <c r="J296" s="76"/>
      <c r="K296" s="76">
        <f>SUM(Plan2!RC:RC)</f>
        <v>2</v>
      </c>
      <c r="L296" s="76"/>
      <c r="M296" s="76">
        <f>SUM(Plan2!RE:RE)</f>
        <v>1</v>
      </c>
      <c r="N296" s="76"/>
      <c r="O296" s="76">
        <f>M296+K296+I296+G296</f>
        <v>14</v>
      </c>
    </row>
    <row r="297" spans="2:15" x14ac:dyDescent="0.25">
      <c r="B297" s="110"/>
      <c r="C297" s="110"/>
      <c r="D297" s="110"/>
      <c r="E297" s="82" t="s">
        <v>6</v>
      </c>
      <c r="F297" s="76"/>
      <c r="G297" s="82">
        <f>G296+G295</f>
        <v>336</v>
      </c>
      <c r="H297" s="76"/>
      <c r="I297" s="82">
        <f>I296+I295</f>
        <v>1</v>
      </c>
      <c r="J297" s="76"/>
      <c r="K297" s="82">
        <f>K296+K295</f>
        <v>8</v>
      </c>
      <c r="L297" s="76"/>
      <c r="M297" s="82">
        <f>M296+M295</f>
        <v>19</v>
      </c>
      <c r="N297" s="76"/>
      <c r="O297" s="82">
        <f>O296+O295</f>
        <v>364</v>
      </c>
    </row>
    <row r="298" spans="2:15" x14ac:dyDescent="0.25">
      <c r="B298" s="109" t="s">
        <v>201</v>
      </c>
      <c r="C298" s="109"/>
      <c r="D298" s="109"/>
      <c r="E298" s="76" t="s">
        <v>18</v>
      </c>
      <c r="F298" s="76"/>
      <c r="G298" s="76">
        <f>SUM(Plan2!RG:RG)</f>
        <v>3</v>
      </c>
      <c r="H298" s="76"/>
      <c r="I298" s="76">
        <f>SUM(Plan2!RI:RI)</f>
        <v>0</v>
      </c>
      <c r="J298" s="76"/>
      <c r="K298" s="76">
        <f>SUM(Plan2!RK:RK)</f>
        <v>0</v>
      </c>
      <c r="L298" s="76"/>
      <c r="M298" s="76">
        <f>SUM(Plan2!RM:RM)</f>
        <v>1</v>
      </c>
      <c r="N298" s="76"/>
      <c r="O298" s="76">
        <f>M298+K298+I298+G298</f>
        <v>4</v>
      </c>
    </row>
    <row r="299" spans="2:15" x14ac:dyDescent="0.25">
      <c r="B299" s="109"/>
      <c r="C299" s="109"/>
      <c r="D299" s="109"/>
      <c r="E299" s="76" t="s">
        <v>19</v>
      </c>
      <c r="F299" s="76"/>
      <c r="G299" s="76">
        <f>SUM(Plan2!RH:RH)</f>
        <v>6</v>
      </c>
      <c r="H299" s="76"/>
      <c r="I299" s="76">
        <f>SUM(Plan2!RJ:RJ)</f>
        <v>0</v>
      </c>
      <c r="J299" s="76"/>
      <c r="K299" s="76">
        <f>SUM(Plan2!RL:RL)</f>
        <v>0</v>
      </c>
      <c r="L299" s="76"/>
      <c r="M299" s="76">
        <f>SUM(Plan2!RN:RN)</f>
        <v>1</v>
      </c>
      <c r="N299" s="76"/>
      <c r="O299" s="76">
        <f>M299+K299+I299+G299</f>
        <v>7</v>
      </c>
    </row>
    <row r="300" spans="2:15" x14ac:dyDescent="0.25">
      <c r="B300" s="110"/>
      <c r="C300" s="110"/>
      <c r="D300" s="110"/>
      <c r="E300" s="82" t="s">
        <v>6</v>
      </c>
      <c r="F300" s="76"/>
      <c r="G300" s="82">
        <f>G299+G298</f>
        <v>9</v>
      </c>
      <c r="H300" s="76"/>
      <c r="I300" s="82">
        <f>I299+I298</f>
        <v>0</v>
      </c>
      <c r="J300" s="76"/>
      <c r="K300" s="82">
        <f>K299+K298</f>
        <v>0</v>
      </c>
      <c r="L300" s="76"/>
      <c r="M300" s="82">
        <f>M299+M298</f>
        <v>2</v>
      </c>
      <c r="N300" s="76"/>
      <c r="O300" s="82">
        <f>O299+O298</f>
        <v>11</v>
      </c>
    </row>
    <row r="301" spans="2:15" ht="15" customHeight="1" x14ac:dyDescent="0.25">
      <c r="B301" s="97"/>
      <c r="C301" s="97"/>
      <c r="D301" s="97"/>
      <c r="E301" s="97"/>
      <c r="F301" s="97"/>
      <c r="G301" s="97"/>
      <c r="H301" s="97"/>
      <c r="I301" s="97"/>
      <c r="K301" s="76"/>
      <c r="L301" s="76"/>
      <c r="M301" s="76"/>
      <c r="N301" s="76"/>
      <c r="O301" s="76"/>
    </row>
    <row r="302" spans="2:15" ht="23.25" customHeight="1" x14ac:dyDescent="0.25">
      <c r="B302" s="98" t="s">
        <v>203</v>
      </c>
      <c r="C302" s="98"/>
      <c r="D302" s="98"/>
      <c r="E302" s="98"/>
      <c r="F302" s="98"/>
      <c r="G302" s="98"/>
      <c r="H302" s="98"/>
      <c r="I302" s="98"/>
      <c r="K302" s="4" t="s">
        <v>72</v>
      </c>
      <c r="L302" s="78"/>
      <c r="M302" s="4" t="s">
        <v>73</v>
      </c>
      <c r="O302" s="4" t="s">
        <v>6</v>
      </c>
    </row>
    <row r="303" spans="2:15" ht="15" customHeight="1" x14ac:dyDescent="0.25">
      <c r="B303" s="97" t="s">
        <v>204</v>
      </c>
      <c r="C303" s="97"/>
      <c r="D303" s="97"/>
      <c r="E303" s="97"/>
      <c r="F303" s="97"/>
      <c r="G303" s="97"/>
      <c r="H303" s="97"/>
      <c r="I303" s="97"/>
      <c r="K303" s="76">
        <f>SUMIF(Plan2!K:K,"Feminino",Plan2!VL:VL)</f>
        <v>1</v>
      </c>
      <c r="L303" s="76"/>
      <c r="M303" s="76">
        <f>SUMIF(Plan2!K:K,"Misto",Plan2!VM:VM)</f>
        <v>0</v>
      </c>
      <c r="N303" s="76"/>
      <c r="O303" s="76">
        <f t="shared" ref="O303:O308" si="1">M303+K303</f>
        <v>1</v>
      </c>
    </row>
    <row r="304" spans="2:15" ht="15" customHeight="1" x14ac:dyDescent="0.25">
      <c r="B304" s="97" t="s">
        <v>205</v>
      </c>
      <c r="C304" s="97"/>
      <c r="D304" s="97"/>
      <c r="E304" s="97"/>
      <c r="F304" s="97"/>
      <c r="G304" s="97"/>
      <c r="H304" s="97"/>
      <c r="I304" s="97"/>
      <c r="K304" s="76">
        <f>SUMIF(Plan2!K:K,"Feminino",Plan2!VM:VM)</f>
        <v>0</v>
      </c>
      <c r="L304" s="76"/>
      <c r="M304" s="76">
        <f>SUMIF(Plan2!K:K,"Misto",Plan2!VM:VM)</f>
        <v>0</v>
      </c>
      <c r="N304" s="76"/>
      <c r="O304" s="76">
        <f t="shared" si="1"/>
        <v>0</v>
      </c>
    </row>
    <row r="305" spans="2:15" ht="15" customHeight="1" x14ac:dyDescent="0.25">
      <c r="B305" s="97" t="s">
        <v>206</v>
      </c>
      <c r="C305" s="97"/>
      <c r="D305" s="97"/>
      <c r="E305" s="97"/>
      <c r="F305" s="97"/>
      <c r="G305" s="97"/>
      <c r="H305" s="97"/>
      <c r="I305" s="97"/>
      <c r="K305" s="76">
        <f>SUMIF(Plan2!K:K,"Feminino",Plan2!VN:VN)</f>
        <v>0</v>
      </c>
      <c r="L305" s="76"/>
      <c r="M305" s="76">
        <f>SUMIF(Plan2!K:K,"Misto",Plan2!VN:VN)</f>
        <v>0</v>
      </c>
      <c r="N305" s="76"/>
      <c r="O305" s="76">
        <f t="shared" si="1"/>
        <v>0</v>
      </c>
    </row>
    <row r="306" spans="2:15" ht="15" customHeight="1" x14ac:dyDescent="0.25">
      <c r="B306" s="97" t="s">
        <v>207</v>
      </c>
      <c r="C306" s="97"/>
      <c r="D306" s="97"/>
      <c r="E306" s="97"/>
      <c r="F306" s="97"/>
      <c r="G306" s="97"/>
      <c r="H306" s="97"/>
      <c r="I306" s="97"/>
      <c r="K306" s="76">
        <f>SUMIF(Plan2!K:K,"Feminino",Plan2!VO:VO)</f>
        <v>0</v>
      </c>
      <c r="L306" s="76"/>
      <c r="M306" s="76">
        <f>SUMIF(Plan2!K:K,"Misto",Plan2!VO:VO)</f>
        <v>0</v>
      </c>
      <c r="N306" s="76"/>
      <c r="O306" s="76">
        <f t="shared" si="1"/>
        <v>0</v>
      </c>
    </row>
    <row r="307" spans="2:15" ht="15" customHeight="1" x14ac:dyDescent="0.25">
      <c r="B307" s="97" t="s">
        <v>208</v>
      </c>
      <c r="C307" s="97"/>
      <c r="D307" s="97"/>
      <c r="E307" s="97"/>
      <c r="F307" s="97"/>
      <c r="G307" s="97"/>
      <c r="H307" s="97"/>
      <c r="I307" s="97"/>
      <c r="K307" s="76">
        <f>SUMIF(Plan2!K:K,"Feminino",Plan2!VP:VP)</f>
        <v>0</v>
      </c>
      <c r="L307" s="76"/>
      <c r="M307" s="76">
        <f>SUMIF(Plan2!K:K,"Misto",Plan2!VP:VP)</f>
        <v>0</v>
      </c>
      <c r="N307" s="76"/>
      <c r="O307" s="76">
        <f t="shared" si="1"/>
        <v>0</v>
      </c>
    </row>
    <row r="308" spans="2:15" ht="18.75" customHeight="1" x14ac:dyDescent="0.25">
      <c r="B308" s="97" t="s">
        <v>209</v>
      </c>
      <c r="C308" s="97"/>
      <c r="D308" s="97"/>
      <c r="E308" s="97"/>
      <c r="F308" s="97"/>
      <c r="G308" s="97"/>
      <c r="H308" s="97"/>
      <c r="I308" s="97"/>
      <c r="K308" s="76">
        <f>SUMIF(Plan2!K:K,"Feminino",Plan2!VR:VR)</f>
        <v>4</v>
      </c>
      <c r="L308" s="76"/>
      <c r="M308" s="76">
        <f>SUMIF(Plan2!K:K,"Misto",Plan2!VR:VR)</f>
        <v>0</v>
      </c>
      <c r="N308" s="76"/>
      <c r="O308" s="76">
        <f t="shared" si="1"/>
        <v>4</v>
      </c>
    </row>
    <row r="309" spans="2:15" ht="15" customHeight="1" x14ac:dyDescent="0.25">
      <c r="B309" s="97"/>
      <c r="C309" s="97"/>
      <c r="D309" s="97"/>
      <c r="E309" s="97"/>
      <c r="F309" s="97"/>
      <c r="G309" s="97"/>
      <c r="H309" s="97"/>
      <c r="I309" s="97"/>
      <c r="K309" s="76"/>
      <c r="L309" s="76"/>
      <c r="M309" s="76"/>
      <c r="N309" s="76"/>
      <c r="O309" s="76"/>
    </row>
    <row r="310" spans="2:15" ht="25.5" customHeight="1" x14ac:dyDescent="0.25">
      <c r="B310" s="98" t="s">
        <v>210</v>
      </c>
      <c r="C310" s="98"/>
      <c r="D310" s="98"/>
      <c r="E310" s="98"/>
      <c r="F310" s="98"/>
      <c r="G310" s="98"/>
      <c r="H310" s="98"/>
      <c r="I310" s="98"/>
      <c r="K310" s="5" t="s">
        <v>62</v>
      </c>
      <c r="M310" s="5" t="s">
        <v>63</v>
      </c>
    </row>
    <row r="311" spans="2:15" x14ac:dyDescent="0.25">
      <c r="B311" s="97" t="s">
        <v>211</v>
      </c>
      <c r="C311" s="97"/>
      <c r="D311" s="97"/>
      <c r="E311" s="97"/>
      <c r="F311" s="97"/>
      <c r="G311" s="97"/>
      <c r="H311" s="97"/>
      <c r="I311" s="97"/>
      <c r="K311" s="76">
        <f>SUM(Plan2!VT:VT)</f>
        <v>33</v>
      </c>
      <c r="L311" s="76"/>
      <c r="M311" s="83">
        <f>K311/Plan3!A$5</f>
        <v>0.42857142857142855</v>
      </c>
    </row>
    <row r="312" spans="2:15" x14ac:dyDescent="0.25">
      <c r="B312" s="97" t="s">
        <v>212</v>
      </c>
      <c r="C312" s="97"/>
      <c r="D312" s="97"/>
      <c r="E312" s="97"/>
      <c r="F312" s="97"/>
      <c r="G312" s="97"/>
      <c r="H312" s="97"/>
      <c r="I312" s="97"/>
      <c r="K312" s="76">
        <f>SUM(Plan2!VU:VU)</f>
        <v>23</v>
      </c>
      <c r="L312" s="76"/>
      <c r="M312" s="83">
        <f>K312/Plan3!A$5</f>
        <v>0.29870129870129869</v>
      </c>
    </row>
    <row r="313" spans="2:15" ht="22.5" customHeight="1" x14ac:dyDescent="0.25">
      <c r="B313" s="97" t="s">
        <v>213</v>
      </c>
      <c r="C313" s="97"/>
      <c r="D313" s="97"/>
      <c r="E313" s="97"/>
      <c r="F313" s="97"/>
      <c r="G313" s="97"/>
      <c r="H313" s="97"/>
      <c r="I313" s="97"/>
      <c r="K313" s="76">
        <f>SUM(Plan2!VV:VV)</f>
        <v>9</v>
      </c>
      <c r="L313" s="76"/>
      <c r="M313" s="83">
        <f>K313/Plan3!A$5</f>
        <v>0.11688311688311688</v>
      </c>
    </row>
    <row r="314" spans="2:15" ht="18.75" customHeight="1" x14ac:dyDescent="0.25">
      <c r="B314" s="97" t="s">
        <v>214</v>
      </c>
      <c r="C314" s="97"/>
      <c r="D314" s="97"/>
      <c r="E314" s="97"/>
      <c r="F314" s="97"/>
      <c r="G314" s="97"/>
      <c r="H314" s="97"/>
      <c r="I314" s="97"/>
      <c r="K314" s="76">
        <f>SUM(Plan2!VW:VW)</f>
        <v>1</v>
      </c>
      <c r="L314" s="76"/>
      <c r="M314" s="83">
        <f>K314/Plan3!A$5</f>
        <v>1.2987012987012988E-2</v>
      </c>
    </row>
    <row r="315" spans="2:15" x14ac:dyDescent="0.25">
      <c r="B315" s="97" t="s">
        <v>215</v>
      </c>
      <c r="C315" s="97"/>
      <c r="D315" s="97"/>
      <c r="E315" s="97"/>
      <c r="F315" s="97"/>
      <c r="G315" s="97"/>
      <c r="H315" s="97"/>
      <c r="I315" s="97"/>
      <c r="K315" s="76">
        <f>SUM(Plan2!VX:VX)</f>
        <v>25</v>
      </c>
      <c r="L315" s="76"/>
      <c r="M315" s="83">
        <f>K315/Plan3!A$5</f>
        <v>0.32467532467532467</v>
      </c>
    </row>
    <row r="316" spans="2:15" ht="15" customHeight="1" x14ac:dyDescent="0.25">
      <c r="B316" s="97"/>
      <c r="C316" s="97"/>
      <c r="D316" s="97"/>
      <c r="E316" s="97"/>
      <c r="F316" s="97"/>
      <c r="G316" s="97"/>
      <c r="H316" s="97"/>
      <c r="I316" s="97"/>
      <c r="K316" s="76"/>
      <c r="L316" s="76"/>
      <c r="M316" s="76"/>
    </row>
    <row r="318" spans="2:15" x14ac:dyDescent="0.25">
      <c r="B318" s="120" t="s">
        <v>219</v>
      </c>
      <c r="C318" s="120"/>
      <c r="D318" s="120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</row>
    <row r="319" spans="2:15" x14ac:dyDescent="0.25">
      <c r="B319" s="98" t="s">
        <v>235</v>
      </c>
      <c r="C319" s="98"/>
      <c r="D319" s="98"/>
      <c r="E319" s="98"/>
      <c r="F319" s="98"/>
      <c r="G319" s="98"/>
      <c r="H319" s="98"/>
      <c r="I319" s="98"/>
      <c r="K319" s="5" t="s">
        <v>18</v>
      </c>
      <c r="M319" s="5" t="s">
        <v>19</v>
      </c>
      <c r="O319" s="5" t="s">
        <v>6</v>
      </c>
    </row>
    <row r="320" spans="2:15" ht="15" customHeight="1" x14ac:dyDescent="0.25">
      <c r="B320" s="97" t="s">
        <v>236</v>
      </c>
      <c r="C320" s="97"/>
      <c r="D320" s="97"/>
      <c r="E320" s="97"/>
      <c r="F320" s="97"/>
      <c r="G320" s="97"/>
      <c r="H320" s="97"/>
      <c r="I320" s="97"/>
      <c r="K320" s="53">
        <f>SUM(Plan2!YT:YT)</f>
        <v>2381</v>
      </c>
      <c r="L320" s="53"/>
      <c r="M320" s="53">
        <f>SUM(Plan2!YU:YU)</f>
        <v>218</v>
      </c>
      <c r="N320" s="53"/>
      <c r="O320" s="53">
        <f t="shared" ref="O320:O327" si="2">M320+K320</f>
        <v>2599</v>
      </c>
    </row>
    <row r="321" spans="2:15" ht="15" customHeight="1" x14ac:dyDescent="0.25">
      <c r="B321" s="97" t="s">
        <v>237</v>
      </c>
      <c r="C321" s="97"/>
      <c r="D321" s="97"/>
      <c r="E321" s="97"/>
      <c r="F321" s="97"/>
      <c r="G321" s="97"/>
      <c r="H321" s="97"/>
      <c r="I321" s="97"/>
      <c r="K321" s="53">
        <f>SUM(Plan2!YV:YV)</f>
        <v>1838</v>
      </c>
      <c r="L321" s="53"/>
      <c r="M321" s="53">
        <f>SUM(Plan2!YW:YW)</f>
        <v>303</v>
      </c>
      <c r="N321" s="53"/>
      <c r="O321" s="53">
        <f t="shared" si="2"/>
        <v>2141</v>
      </c>
    </row>
    <row r="322" spans="2:15" ht="15" customHeight="1" x14ac:dyDescent="0.25">
      <c r="B322" s="97" t="s">
        <v>238</v>
      </c>
      <c r="C322" s="97"/>
      <c r="D322" s="97"/>
      <c r="E322" s="97"/>
      <c r="F322" s="97"/>
      <c r="G322" s="97"/>
      <c r="H322" s="97"/>
      <c r="I322" s="97"/>
      <c r="K322" s="53">
        <f>SUM(Plan2!YX:YX)</f>
        <v>819</v>
      </c>
      <c r="L322" s="53"/>
      <c r="M322" s="53">
        <f>SUM(Plan2!YY:YY)</f>
        <v>168</v>
      </c>
      <c r="N322" s="53"/>
      <c r="O322" s="53">
        <f t="shared" si="2"/>
        <v>987</v>
      </c>
    </row>
    <row r="323" spans="2:15" ht="15" customHeight="1" x14ac:dyDescent="0.25">
      <c r="B323" s="97" t="s">
        <v>239</v>
      </c>
      <c r="C323" s="97"/>
      <c r="D323" s="97"/>
      <c r="E323" s="97"/>
      <c r="F323" s="97"/>
      <c r="G323" s="97"/>
      <c r="H323" s="97"/>
      <c r="I323" s="97"/>
      <c r="K323" s="53">
        <f>SUM(Plan2!YZ:YZ)</f>
        <v>1029</v>
      </c>
      <c r="L323" s="53"/>
      <c r="M323" s="53">
        <f>SUM(Plan2!ZA:ZA)</f>
        <v>103</v>
      </c>
      <c r="N323" s="53"/>
      <c r="O323" s="53">
        <f t="shared" si="2"/>
        <v>1132</v>
      </c>
    </row>
    <row r="324" spans="2:15" ht="15" customHeight="1" x14ac:dyDescent="0.25">
      <c r="B324" s="97" t="s">
        <v>240</v>
      </c>
      <c r="C324" s="97"/>
      <c r="D324" s="97"/>
      <c r="E324" s="97"/>
      <c r="F324" s="97"/>
      <c r="G324" s="97"/>
      <c r="H324" s="97"/>
      <c r="I324" s="97"/>
      <c r="K324" s="53">
        <f>SUM(Plan2!ZB:ZB)</f>
        <v>184</v>
      </c>
      <c r="L324" s="53"/>
      <c r="M324" s="53">
        <f>SUM(Plan2!ZC:ZC)</f>
        <v>86</v>
      </c>
      <c r="N324" s="53"/>
      <c r="O324" s="53">
        <f t="shared" si="2"/>
        <v>270</v>
      </c>
    </row>
    <row r="325" spans="2:15" ht="15" customHeight="1" x14ac:dyDescent="0.25">
      <c r="B325" s="97" t="s">
        <v>241</v>
      </c>
      <c r="C325" s="97"/>
      <c r="D325" s="97"/>
      <c r="E325" s="97"/>
      <c r="F325" s="97"/>
      <c r="G325" s="97"/>
      <c r="H325" s="97"/>
      <c r="I325" s="97"/>
      <c r="K325" s="53">
        <f>SUM(Plan2!ZD:ZD)</f>
        <v>63</v>
      </c>
      <c r="L325" s="53"/>
      <c r="M325" s="53">
        <f>SUM(Plan2!ZE:ZE)</f>
        <v>7</v>
      </c>
      <c r="N325" s="53"/>
      <c r="O325" s="53">
        <f t="shared" si="2"/>
        <v>70</v>
      </c>
    </row>
    <row r="326" spans="2:15" ht="15" customHeight="1" x14ac:dyDescent="0.25">
      <c r="B326" s="97" t="s">
        <v>242</v>
      </c>
      <c r="C326" s="97"/>
      <c r="D326" s="97"/>
      <c r="E326" s="97"/>
      <c r="F326" s="97"/>
      <c r="G326" s="97"/>
      <c r="H326" s="97"/>
      <c r="I326" s="97"/>
      <c r="K326" s="53">
        <f>SUM(Plan2!ZF:ZF)</f>
        <v>25</v>
      </c>
      <c r="L326" s="53"/>
      <c r="M326" s="53">
        <f>SUM(Plan2!ZG:ZG)</f>
        <v>1</v>
      </c>
      <c r="N326" s="53"/>
      <c r="O326" s="53">
        <f t="shared" si="2"/>
        <v>26</v>
      </c>
    </row>
    <row r="327" spans="2:15" x14ac:dyDescent="0.25">
      <c r="B327" s="97" t="s">
        <v>229</v>
      </c>
      <c r="C327" s="97"/>
      <c r="D327" s="97"/>
      <c r="E327" s="97"/>
      <c r="F327" s="97"/>
      <c r="G327" s="97"/>
      <c r="H327" s="97"/>
      <c r="I327" s="97"/>
      <c r="K327" s="53">
        <f>$K$16-SUM(K320:K326)</f>
        <v>23346</v>
      </c>
      <c r="L327" s="53"/>
      <c r="M327" s="53">
        <f>$M$16-SUM(M320:M326)</f>
        <v>939</v>
      </c>
      <c r="N327" s="53"/>
      <c r="O327" s="53">
        <f t="shared" si="2"/>
        <v>24285</v>
      </c>
    </row>
    <row r="328" spans="2:15" x14ac:dyDescent="0.25">
      <c r="B328" s="103" t="s">
        <v>233</v>
      </c>
      <c r="C328" s="103"/>
      <c r="D328" s="103"/>
      <c r="E328" s="103"/>
      <c r="F328" s="103"/>
      <c r="G328" s="103"/>
      <c r="H328" s="103"/>
      <c r="I328" s="103"/>
      <c r="K328" s="9" t="s">
        <v>62</v>
      </c>
      <c r="M328" s="9" t="s">
        <v>63</v>
      </c>
    </row>
    <row r="329" spans="2:15" ht="19.5" customHeight="1" x14ac:dyDescent="0.25">
      <c r="B329" s="97" t="s">
        <v>231</v>
      </c>
      <c r="C329" s="97"/>
      <c r="D329" s="97"/>
      <c r="E329" s="97"/>
      <c r="F329" s="97"/>
      <c r="G329" s="97"/>
      <c r="H329" s="97"/>
      <c r="I329" s="97"/>
      <c r="K329" s="76">
        <f>COUNTIF(Plan2!YS:YS,"Sim, para todas as pessoas privadas de liberdade")</f>
        <v>26</v>
      </c>
      <c r="L329" s="76"/>
      <c r="M329" s="83">
        <f>K329/Plan3!A$5</f>
        <v>0.33766233766233766</v>
      </c>
    </row>
    <row r="330" spans="2:15" ht="19.5" customHeight="1" x14ac:dyDescent="0.25">
      <c r="B330" s="97" t="s">
        <v>232</v>
      </c>
      <c r="C330" s="97"/>
      <c r="D330" s="97"/>
      <c r="E330" s="97"/>
      <c r="F330" s="97"/>
      <c r="G330" s="97"/>
      <c r="H330" s="97"/>
      <c r="I330" s="97"/>
      <c r="K330" s="76">
        <f>COUNTIF(Plan2!YS:YS,"Sim, para parte das pessoas privadas de liberdade")</f>
        <v>7</v>
      </c>
      <c r="L330" s="76"/>
      <c r="M330" s="83">
        <f>K330/Plan3!A$5</f>
        <v>9.0909090909090912E-2</v>
      </c>
    </row>
    <row r="331" spans="2:15" x14ac:dyDescent="0.25">
      <c r="B331" s="97" t="s">
        <v>234</v>
      </c>
      <c r="C331" s="97"/>
      <c r="D331" s="97"/>
      <c r="E331" s="97"/>
      <c r="F331" s="97"/>
      <c r="G331" s="97"/>
      <c r="H331" s="97"/>
      <c r="I331" s="97"/>
      <c r="K331" s="76">
        <f>COUNTIF(Plan2!YS:YS,"Não")</f>
        <v>44</v>
      </c>
      <c r="L331" s="76"/>
      <c r="M331" s="83">
        <f>K331/Plan3!A$5</f>
        <v>0.5714285714285714</v>
      </c>
    </row>
    <row r="332" spans="2:15" x14ac:dyDescent="0.25">
      <c r="B332" s="97" t="s">
        <v>48</v>
      </c>
      <c r="C332" s="97"/>
      <c r="D332" s="97"/>
      <c r="E332" s="97"/>
      <c r="F332" s="97"/>
      <c r="G332" s="97"/>
      <c r="H332" s="97"/>
      <c r="I332" s="97"/>
      <c r="K332" s="76">
        <f>Plan3!A$5-SUM(K329:K331)</f>
        <v>0</v>
      </c>
      <c r="L332" s="76"/>
      <c r="M332" s="83">
        <f>K332/Plan3!A$5</f>
        <v>0</v>
      </c>
    </row>
    <row r="333" spans="2:15" x14ac:dyDescent="0.25">
      <c r="B333" s="98" t="s">
        <v>243</v>
      </c>
      <c r="C333" s="98"/>
      <c r="D333" s="98"/>
      <c r="E333" s="98"/>
      <c r="F333" s="98"/>
      <c r="G333" s="98"/>
      <c r="H333" s="98"/>
      <c r="I333" s="98"/>
      <c r="K333" s="5" t="s">
        <v>18</v>
      </c>
      <c r="M333" s="5" t="s">
        <v>19</v>
      </c>
      <c r="O333" s="5" t="s">
        <v>6</v>
      </c>
    </row>
    <row r="334" spans="2:15" x14ac:dyDescent="0.25">
      <c r="B334" s="97" t="s">
        <v>244</v>
      </c>
      <c r="C334" s="97"/>
      <c r="D334" s="97"/>
      <c r="E334" s="97"/>
      <c r="F334" s="97"/>
      <c r="G334" s="97"/>
      <c r="H334" s="97"/>
      <c r="I334" s="97"/>
      <c r="K334" s="53">
        <f>SUM(Plan2!ZK:ZK)</f>
        <v>1447</v>
      </c>
      <c r="L334" s="53"/>
      <c r="M334" s="53">
        <f>SUM(Plan2!ZL:ZL)</f>
        <v>71</v>
      </c>
      <c r="N334" s="53"/>
      <c r="O334" s="53">
        <f>M334+K334</f>
        <v>1518</v>
      </c>
    </row>
    <row r="335" spans="2:15" x14ac:dyDescent="0.25">
      <c r="B335" s="97" t="s">
        <v>245</v>
      </c>
      <c r="C335" s="97"/>
      <c r="D335" s="97"/>
      <c r="E335" s="97"/>
      <c r="F335" s="97"/>
      <c r="G335" s="97"/>
      <c r="H335" s="97"/>
      <c r="I335" s="97"/>
      <c r="K335" s="53">
        <f>SUM(Plan2!ZM:ZM,Plan2!ZO:ZO)</f>
        <v>7491</v>
      </c>
      <c r="L335" s="53"/>
      <c r="M335" s="53">
        <f>SUM(Plan2!ZN:ZN,Plan2!ZP:ZP)</f>
        <v>347</v>
      </c>
      <c r="N335" s="53"/>
      <c r="O335" s="53">
        <f t="shared" ref="O335:O339" si="3">M335+K335</f>
        <v>7838</v>
      </c>
    </row>
    <row r="336" spans="2:15" x14ac:dyDescent="0.25">
      <c r="B336" s="97" t="s">
        <v>246</v>
      </c>
      <c r="C336" s="97"/>
      <c r="D336" s="97"/>
      <c r="E336" s="97"/>
      <c r="F336" s="97"/>
      <c r="G336" s="97"/>
      <c r="H336" s="97"/>
      <c r="I336" s="97"/>
      <c r="K336" s="53">
        <f>SUM(Plan2!ZQ:ZQ)</f>
        <v>252</v>
      </c>
      <c r="L336" s="53"/>
      <c r="M336" s="53">
        <f>SUM(Plan2!ZR:ZR)</f>
        <v>10</v>
      </c>
      <c r="N336" s="53"/>
      <c r="O336" s="53">
        <f t="shared" si="3"/>
        <v>262</v>
      </c>
    </row>
    <row r="337" spans="2:17" x14ac:dyDescent="0.25">
      <c r="B337" s="97" t="s">
        <v>247</v>
      </c>
      <c r="C337" s="97"/>
      <c r="D337" s="97"/>
      <c r="E337" s="97"/>
      <c r="F337" s="97"/>
      <c r="G337" s="97"/>
      <c r="H337" s="97"/>
      <c r="I337" s="97"/>
      <c r="K337" s="53">
        <f>SUM(Plan2!ZS:ZS)</f>
        <v>5</v>
      </c>
      <c r="L337" s="53"/>
      <c r="M337" s="53">
        <f>SUM(Plan2!ZT:ZT)</f>
        <v>0</v>
      </c>
      <c r="N337" s="53"/>
      <c r="O337" s="53">
        <f t="shared" si="3"/>
        <v>5</v>
      </c>
    </row>
    <row r="338" spans="2:17" x14ac:dyDescent="0.25">
      <c r="B338" s="97" t="s">
        <v>248</v>
      </c>
      <c r="C338" s="97"/>
      <c r="D338" s="97"/>
      <c r="E338" s="97"/>
      <c r="F338" s="97"/>
      <c r="G338" s="97"/>
      <c r="H338" s="97"/>
      <c r="I338" s="97"/>
      <c r="K338" s="53">
        <f>SUM(Plan2!ZU:ZU)</f>
        <v>54</v>
      </c>
      <c r="L338" s="53"/>
      <c r="M338" s="53">
        <f>SUM(Plan2!ZV:ZV)</f>
        <v>0</v>
      </c>
      <c r="N338" s="53"/>
      <c r="O338" s="53">
        <f t="shared" si="3"/>
        <v>54</v>
      </c>
    </row>
    <row r="339" spans="2:17" x14ac:dyDescent="0.25">
      <c r="B339" s="97" t="s">
        <v>249</v>
      </c>
      <c r="C339" s="97"/>
      <c r="D339" s="97"/>
      <c r="E339" s="97"/>
      <c r="F339" s="97"/>
      <c r="G339" s="97"/>
      <c r="H339" s="97"/>
      <c r="I339" s="97"/>
      <c r="K339" s="53">
        <f>$K$16-SUM(K334:K338)</f>
        <v>20436</v>
      </c>
      <c r="L339" s="53"/>
      <c r="M339" s="53">
        <f>$M$16-SUM(M334:M338)</f>
        <v>1397</v>
      </c>
      <c r="N339" s="53"/>
      <c r="O339" s="53">
        <f t="shared" si="3"/>
        <v>21833</v>
      </c>
    </row>
    <row r="340" spans="2:17" x14ac:dyDescent="0.25">
      <c r="B340" s="103" t="s">
        <v>233</v>
      </c>
      <c r="C340" s="103"/>
      <c r="D340" s="103"/>
      <c r="E340" s="103"/>
      <c r="F340" s="103"/>
      <c r="G340" s="103"/>
      <c r="H340" s="103"/>
      <c r="I340" s="103"/>
      <c r="K340" s="9" t="s">
        <v>62</v>
      </c>
      <c r="M340" s="9" t="s">
        <v>63</v>
      </c>
    </row>
    <row r="341" spans="2:17" ht="19.5" customHeight="1" x14ac:dyDescent="0.25">
      <c r="B341" s="97" t="s">
        <v>231</v>
      </c>
      <c r="C341" s="97"/>
      <c r="D341" s="97"/>
      <c r="E341" s="97"/>
      <c r="F341" s="97"/>
      <c r="G341" s="97"/>
      <c r="H341" s="97"/>
      <c r="I341" s="97"/>
      <c r="K341" s="76">
        <f>COUNTIF(Plan2!ZJ:ZJ,"Sim, para todas as pessoas privadas de liberdade")</f>
        <v>25</v>
      </c>
      <c r="L341" s="76"/>
      <c r="M341" s="83">
        <f>K341/Plan3!A$5</f>
        <v>0.32467532467532467</v>
      </c>
    </row>
    <row r="342" spans="2:17" ht="19.5" customHeight="1" x14ac:dyDescent="0.25">
      <c r="B342" s="97" t="s">
        <v>232</v>
      </c>
      <c r="C342" s="97"/>
      <c r="D342" s="97"/>
      <c r="E342" s="97"/>
      <c r="F342" s="97"/>
      <c r="G342" s="97"/>
      <c r="H342" s="97"/>
      <c r="I342" s="97"/>
      <c r="K342" s="76">
        <f>COUNTIF(Plan2!ZJ:ZJ,"Sim, para parte das pessoas privadas de liberdade")</f>
        <v>2</v>
      </c>
      <c r="L342" s="76"/>
      <c r="M342" s="83">
        <f>K342/Plan3!A$5</f>
        <v>2.5974025974025976E-2</v>
      </c>
    </row>
    <row r="343" spans="2:17" x14ac:dyDescent="0.25">
      <c r="B343" s="97" t="s">
        <v>234</v>
      </c>
      <c r="C343" s="97"/>
      <c r="D343" s="97"/>
      <c r="E343" s="97"/>
      <c r="F343" s="97"/>
      <c r="G343" s="97"/>
      <c r="H343" s="97"/>
      <c r="I343" s="97"/>
      <c r="K343" s="76">
        <f>COUNTIF(Plan2!ZJ:ZJ,"Não")</f>
        <v>50</v>
      </c>
      <c r="L343" s="76"/>
      <c r="M343" s="83">
        <f>K343/Plan3!A$5</f>
        <v>0.64935064935064934</v>
      </c>
    </row>
    <row r="344" spans="2:17" x14ac:dyDescent="0.25">
      <c r="B344" s="97" t="s">
        <v>48</v>
      </c>
      <c r="C344" s="97"/>
      <c r="D344" s="97"/>
      <c r="E344" s="97"/>
      <c r="F344" s="97"/>
      <c r="G344" s="97"/>
      <c r="H344" s="97"/>
      <c r="I344" s="97"/>
      <c r="K344" s="76">
        <f>Plan3!A$5-SUM(K341:K343)</f>
        <v>0</v>
      </c>
      <c r="L344" s="76"/>
      <c r="M344" s="83">
        <f>K344/Plan3!A$5</f>
        <v>0</v>
      </c>
    </row>
    <row r="345" spans="2:17" x14ac:dyDescent="0.25">
      <c r="B345" s="98" t="s">
        <v>250</v>
      </c>
      <c r="C345" s="98"/>
      <c r="D345" s="98"/>
      <c r="E345" s="98"/>
      <c r="F345" s="98"/>
      <c r="G345" s="98"/>
      <c r="H345" s="98"/>
      <c r="I345" s="98"/>
      <c r="K345" s="5" t="s">
        <v>18</v>
      </c>
      <c r="M345" s="5" t="s">
        <v>19</v>
      </c>
      <c r="O345" s="5" t="s">
        <v>6</v>
      </c>
    </row>
    <row r="346" spans="2:17" x14ac:dyDescent="0.25">
      <c r="B346" s="97" t="s">
        <v>251</v>
      </c>
      <c r="C346" s="97"/>
      <c r="D346" s="97"/>
      <c r="E346" s="97"/>
      <c r="F346" s="97"/>
      <c r="G346" s="97"/>
      <c r="H346" s="97"/>
      <c r="I346" s="97"/>
      <c r="K346" s="53">
        <f>SUM(Plan2!AAL:AAL)</f>
        <v>3585</v>
      </c>
      <c r="L346" s="53"/>
      <c r="M346" s="53">
        <f>SUM(Plan2!AAM:AAM)</f>
        <v>114</v>
      </c>
      <c r="N346" s="53"/>
      <c r="O346" s="53">
        <f t="shared" ref="O346:O352" si="4">M346+K346</f>
        <v>3699</v>
      </c>
    </row>
    <row r="347" spans="2:17" x14ac:dyDescent="0.25">
      <c r="B347" s="97" t="s">
        <v>252</v>
      </c>
      <c r="C347" s="97"/>
      <c r="D347" s="97"/>
      <c r="E347" s="97"/>
      <c r="F347" s="97"/>
      <c r="G347" s="97"/>
      <c r="H347" s="97"/>
      <c r="I347" s="97"/>
      <c r="K347" s="53">
        <f>SUM(Plan2!AAN:AAN)</f>
        <v>3589</v>
      </c>
      <c r="L347" s="53"/>
      <c r="M347" s="53">
        <f>SUM(Plan2!AAO:AAO)</f>
        <v>104</v>
      </c>
      <c r="N347" s="53"/>
      <c r="O347" s="53">
        <f t="shared" si="4"/>
        <v>3693</v>
      </c>
    </row>
    <row r="348" spans="2:17" x14ac:dyDescent="0.25">
      <c r="B348" s="97" t="s">
        <v>253</v>
      </c>
      <c r="C348" s="97"/>
      <c r="D348" s="97"/>
      <c r="E348" s="97"/>
      <c r="F348" s="97"/>
      <c r="G348" s="97"/>
      <c r="H348" s="97"/>
      <c r="I348" s="97"/>
      <c r="K348" s="53">
        <f>SUM(Plan2!AAP:AAP)</f>
        <v>741</v>
      </c>
      <c r="L348" s="53"/>
      <c r="M348" s="53">
        <f>SUM(Plan2!AAQ:AAQ)</f>
        <v>38</v>
      </c>
      <c r="N348" s="53"/>
      <c r="O348" s="53">
        <f t="shared" si="4"/>
        <v>779</v>
      </c>
    </row>
    <row r="349" spans="2:17" x14ac:dyDescent="0.25">
      <c r="B349" s="97" t="s">
        <v>254</v>
      </c>
      <c r="C349" s="97"/>
      <c r="D349" s="97"/>
      <c r="E349" s="97"/>
      <c r="F349" s="97"/>
      <c r="G349" s="97"/>
      <c r="H349" s="97"/>
      <c r="I349" s="97"/>
      <c r="K349" s="53">
        <f>SUM(Plan2!AAR:AAR)</f>
        <v>59</v>
      </c>
      <c r="L349" s="53"/>
      <c r="M349" s="53">
        <f>SUM(Plan2!AAS:AAS)</f>
        <v>17</v>
      </c>
      <c r="N349" s="53"/>
      <c r="O349" s="53">
        <f t="shared" si="4"/>
        <v>76</v>
      </c>
    </row>
    <row r="350" spans="2:17" x14ac:dyDescent="0.25">
      <c r="B350" s="97" t="s">
        <v>255</v>
      </c>
      <c r="C350" s="97"/>
      <c r="D350" s="97"/>
      <c r="E350" s="97"/>
      <c r="F350" s="97"/>
      <c r="G350" s="97"/>
      <c r="H350" s="97"/>
      <c r="I350" s="97"/>
      <c r="K350" s="53">
        <f>SUM(Plan2!AAT:AAT)</f>
        <v>63</v>
      </c>
      <c r="L350" s="53"/>
      <c r="M350" s="53">
        <f>SUM(Plan2!AAU:AAU)</f>
        <v>5</v>
      </c>
      <c r="N350" s="53"/>
      <c r="O350" s="53">
        <f t="shared" si="4"/>
        <v>68</v>
      </c>
    </row>
    <row r="351" spans="2:17" x14ac:dyDescent="0.25">
      <c r="B351" s="97" t="s">
        <v>256</v>
      </c>
      <c r="C351" s="97"/>
      <c r="D351" s="97"/>
      <c r="E351" s="97"/>
      <c r="F351" s="97"/>
      <c r="G351" s="97"/>
      <c r="H351" s="97"/>
      <c r="I351" s="97"/>
      <c r="K351" s="53">
        <f>SUM(Plan2!AAV:AAV)</f>
        <v>27</v>
      </c>
      <c r="L351" s="53"/>
      <c r="M351" s="53">
        <f>SUM(Plan2!AAW:AAW)</f>
        <v>11</v>
      </c>
      <c r="N351" s="53"/>
      <c r="O351" s="53">
        <f t="shared" si="4"/>
        <v>38</v>
      </c>
    </row>
    <row r="352" spans="2:17" x14ac:dyDescent="0.25">
      <c r="B352" s="97" t="s">
        <v>249</v>
      </c>
      <c r="C352" s="97"/>
      <c r="D352" s="97"/>
      <c r="E352" s="97"/>
      <c r="F352" s="97"/>
      <c r="G352" s="97"/>
      <c r="H352" s="97"/>
      <c r="I352" s="97"/>
      <c r="K352" s="53">
        <f>$K$16-SUM(K346:K351)</f>
        <v>21621</v>
      </c>
      <c r="L352" s="53"/>
      <c r="M352" s="53">
        <f>$M$16-SUM(M346:M351)</f>
        <v>1536</v>
      </c>
      <c r="N352" s="53"/>
      <c r="O352" s="53">
        <f t="shared" si="4"/>
        <v>23157</v>
      </c>
      <c r="Q352" s="57"/>
    </row>
    <row r="353" spans="2:15" x14ac:dyDescent="0.25">
      <c r="B353" s="103" t="s">
        <v>233</v>
      </c>
      <c r="C353" s="103"/>
      <c r="D353" s="103"/>
      <c r="E353" s="103"/>
      <c r="F353" s="103"/>
      <c r="G353" s="103"/>
      <c r="H353" s="103"/>
      <c r="I353" s="103"/>
      <c r="K353" s="9" t="s">
        <v>62</v>
      </c>
      <c r="M353" s="9" t="s">
        <v>63</v>
      </c>
    </row>
    <row r="354" spans="2:15" ht="18" customHeight="1" x14ac:dyDescent="0.25">
      <c r="B354" s="97" t="s">
        <v>231</v>
      </c>
      <c r="C354" s="97"/>
      <c r="D354" s="97"/>
      <c r="E354" s="97"/>
      <c r="F354" s="97"/>
      <c r="G354" s="97"/>
      <c r="H354" s="97"/>
      <c r="I354" s="97"/>
      <c r="K354" s="76">
        <f>COUNTIF(Plan2!AAK:AAK,"Sim, para todas as pessoas privadas de liberdade")</f>
        <v>16</v>
      </c>
      <c r="L354" s="76"/>
      <c r="M354" s="83">
        <f>K354/Plan3!A$5</f>
        <v>0.20779220779220781</v>
      </c>
    </row>
    <row r="355" spans="2:15" ht="18" customHeight="1" x14ac:dyDescent="0.25">
      <c r="B355" s="97" t="s">
        <v>232</v>
      </c>
      <c r="C355" s="97"/>
      <c r="D355" s="97"/>
      <c r="E355" s="97"/>
      <c r="F355" s="97"/>
      <c r="G355" s="97"/>
      <c r="H355" s="97"/>
      <c r="I355" s="97"/>
      <c r="K355" s="76">
        <f>COUNTIF(Plan2!AAK:AAK,"Sim, para parte das pessoas privadas de liberdade")</f>
        <v>12</v>
      </c>
      <c r="L355" s="76"/>
      <c r="M355" s="83">
        <f>K355/Plan3!A$5</f>
        <v>0.15584415584415584</v>
      </c>
    </row>
    <row r="356" spans="2:15" x14ac:dyDescent="0.25">
      <c r="B356" s="97" t="s">
        <v>234</v>
      </c>
      <c r="C356" s="97"/>
      <c r="D356" s="97"/>
      <c r="E356" s="97"/>
      <c r="F356" s="97"/>
      <c r="G356" s="97"/>
      <c r="H356" s="97"/>
      <c r="I356" s="97"/>
      <c r="K356" s="76">
        <f>COUNTIF(Plan2!AAK:AAK,"Não")</f>
        <v>49</v>
      </c>
      <c r="L356" s="76"/>
      <c r="M356" s="83">
        <f>K356/Plan3!A$5</f>
        <v>0.63636363636363635</v>
      </c>
    </row>
    <row r="357" spans="2:15" x14ac:dyDescent="0.25">
      <c r="B357" s="97" t="s">
        <v>48</v>
      </c>
      <c r="C357" s="97"/>
      <c r="D357" s="97"/>
      <c r="E357" s="97"/>
      <c r="F357" s="97"/>
      <c r="G357" s="97"/>
      <c r="H357" s="97"/>
      <c r="I357" s="97"/>
      <c r="K357" s="76">
        <f>Plan3!A$5-SUM(K354:K356)</f>
        <v>0</v>
      </c>
      <c r="L357" s="76"/>
      <c r="M357" s="83">
        <f>K357/Plan3!A$5</f>
        <v>0</v>
      </c>
    </row>
    <row r="358" spans="2:15" x14ac:dyDescent="0.25">
      <c r="B358" s="98" t="s">
        <v>220</v>
      </c>
      <c r="C358" s="98"/>
      <c r="D358" s="98"/>
      <c r="E358" s="98"/>
      <c r="F358" s="98"/>
      <c r="G358" s="98"/>
      <c r="H358" s="98"/>
      <c r="I358" s="98"/>
      <c r="K358" s="5" t="s">
        <v>18</v>
      </c>
      <c r="M358" s="5" t="s">
        <v>19</v>
      </c>
      <c r="O358" s="5" t="s">
        <v>6</v>
      </c>
    </row>
    <row r="359" spans="2:15" ht="15" customHeight="1" x14ac:dyDescent="0.25">
      <c r="B359" s="97" t="s">
        <v>221</v>
      </c>
      <c r="C359" s="97"/>
      <c r="D359" s="97"/>
      <c r="E359" s="97"/>
      <c r="F359" s="97"/>
      <c r="G359" s="97"/>
      <c r="H359" s="97"/>
      <c r="I359" s="97"/>
      <c r="K359" s="53">
        <f>SUM(Plan2!ABP:ABP)</f>
        <v>1368</v>
      </c>
      <c r="L359" s="53"/>
      <c r="M359" s="53">
        <f>SUM(Plan2!ABQ:ABQ)</f>
        <v>83</v>
      </c>
      <c r="N359" s="53"/>
      <c r="O359" s="53">
        <f t="shared" ref="O359:O367" si="5">M359+K359</f>
        <v>1451</v>
      </c>
    </row>
    <row r="360" spans="2:15" ht="15" customHeight="1" x14ac:dyDescent="0.25">
      <c r="B360" s="97" t="s">
        <v>230</v>
      </c>
      <c r="C360" s="97"/>
      <c r="D360" s="97"/>
      <c r="E360" s="97"/>
      <c r="F360" s="97"/>
      <c r="G360" s="97"/>
      <c r="H360" s="97"/>
      <c r="I360" s="97"/>
      <c r="K360" s="53">
        <f>SUM(Plan2!ABR:ABR)</f>
        <v>1022</v>
      </c>
      <c r="L360" s="53"/>
      <c r="M360" s="53">
        <f>SUM(Plan2!ABS:ABS)</f>
        <v>74</v>
      </c>
      <c r="N360" s="53"/>
      <c r="O360" s="53">
        <f t="shared" si="5"/>
        <v>1096</v>
      </c>
    </row>
    <row r="361" spans="2:15" ht="15" customHeight="1" x14ac:dyDescent="0.25">
      <c r="B361" s="97" t="s">
        <v>222</v>
      </c>
      <c r="C361" s="97"/>
      <c r="D361" s="97"/>
      <c r="E361" s="97"/>
      <c r="F361" s="97"/>
      <c r="G361" s="97"/>
      <c r="H361" s="97"/>
      <c r="I361" s="97"/>
      <c r="K361" s="53">
        <f>SUM(Plan2!ABT:ABT)</f>
        <v>2123</v>
      </c>
      <c r="L361" s="53"/>
      <c r="M361" s="53">
        <f>SUM(Plan2!ABU:ABU)</f>
        <v>179</v>
      </c>
      <c r="N361" s="53"/>
      <c r="O361" s="53">
        <f t="shared" si="5"/>
        <v>2302</v>
      </c>
    </row>
    <row r="362" spans="2:15" ht="15" customHeight="1" x14ac:dyDescent="0.25">
      <c r="B362" s="97" t="s">
        <v>223</v>
      </c>
      <c r="C362" s="97"/>
      <c r="D362" s="97"/>
      <c r="E362" s="97"/>
      <c r="F362" s="97"/>
      <c r="G362" s="97"/>
      <c r="H362" s="97"/>
      <c r="I362" s="97"/>
      <c r="K362" s="53">
        <f>SUM(Plan2!ABV:ABV)</f>
        <v>1977</v>
      </c>
      <c r="L362" s="53"/>
      <c r="M362" s="53">
        <f>SUM(Plan2!ABW:ABW)</f>
        <v>24</v>
      </c>
      <c r="N362" s="53"/>
      <c r="O362" s="53">
        <f t="shared" si="5"/>
        <v>2001</v>
      </c>
    </row>
    <row r="363" spans="2:15" ht="15" customHeight="1" x14ac:dyDescent="0.25">
      <c r="B363" s="97" t="s">
        <v>224</v>
      </c>
      <c r="C363" s="97"/>
      <c r="D363" s="97"/>
      <c r="E363" s="97"/>
      <c r="F363" s="97"/>
      <c r="G363" s="97"/>
      <c r="H363" s="97"/>
      <c r="I363" s="97"/>
      <c r="K363" s="53">
        <f>SUM(Plan2!ABX:ABX)</f>
        <v>797</v>
      </c>
      <c r="L363" s="53"/>
      <c r="M363" s="53">
        <f>SUM(Plan2!ABY:ABY)</f>
        <v>26</v>
      </c>
      <c r="N363" s="53"/>
      <c r="O363" s="53">
        <f t="shared" si="5"/>
        <v>823</v>
      </c>
    </row>
    <row r="364" spans="2:15" ht="15" customHeight="1" x14ac:dyDescent="0.25">
      <c r="B364" s="97" t="s">
        <v>225</v>
      </c>
      <c r="C364" s="97"/>
      <c r="D364" s="97"/>
      <c r="E364" s="97"/>
      <c r="F364" s="97"/>
      <c r="G364" s="97"/>
      <c r="H364" s="97"/>
      <c r="I364" s="97"/>
      <c r="K364" s="53">
        <f>SUM(Plan2!ABZ:ABZ)</f>
        <v>651</v>
      </c>
      <c r="L364" s="53"/>
      <c r="M364" s="53">
        <f>SUM(Plan2!ACA:ACA)</f>
        <v>19</v>
      </c>
      <c r="N364" s="53"/>
      <c r="O364" s="53">
        <f t="shared" si="5"/>
        <v>670</v>
      </c>
    </row>
    <row r="365" spans="2:15" ht="15" customHeight="1" x14ac:dyDescent="0.25">
      <c r="B365" s="97" t="s">
        <v>226</v>
      </c>
      <c r="C365" s="97"/>
      <c r="D365" s="97"/>
      <c r="E365" s="97"/>
      <c r="F365" s="97"/>
      <c r="G365" s="97"/>
      <c r="H365" s="97"/>
      <c r="I365" s="97"/>
      <c r="K365" s="53">
        <f>SUM(Plan2!ACB:ACB)</f>
        <v>89</v>
      </c>
      <c r="L365" s="53"/>
      <c r="M365" s="53">
        <f>SUM(Plan2!ACC:ACC)</f>
        <v>1</v>
      </c>
      <c r="N365" s="53"/>
      <c r="O365" s="53">
        <f t="shared" si="5"/>
        <v>90</v>
      </c>
    </row>
    <row r="366" spans="2:15" ht="15" customHeight="1" x14ac:dyDescent="0.25">
      <c r="B366" s="97" t="s">
        <v>227</v>
      </c>
      <c r="C366" s="97"/>
      <c r="D366" s="97"/>
      <c r="E366" s="97"/>
      <c r="F366" s="97"/>
      <c r="G366" s="97"/>
      <c r="H366" s="97"/>
      <c r="I366" s="97"/>
      <c r="K366" s="53">
        <f>SUM(Plan2!ACD:ACD)</f>
        <v>13</v>
      </c>
      <c r="L366" s="53"/>
      <c r="M366" s="53">
        <f>SUM(Plan2!ACE:ACE)</f>
        <v>2</v>
      </c>
      <c r="N366" s="53"/>
      <c r="O366" s="53">
        <f t="shared" si="5"/>
        <v>15</v>
      </c>
    </row>
    <row r="367" spans="2:15" ht="15" customHeight="1" x14ac:dyDescent="0.25">
      <c r="B367" s="97" t="s">
        <v>228</v>
      </c>
      <c r="C367" s="97"/>
      <c r="D367" s="97"/>
      <c r="E367" s="97"/>
      <c r="F367" s="97"/>
      <c r="G367" s="97"/>
      <c r="H367" s="97"/>
      <c r="I367" s="97"/>
      <c r="K367" s="53">
        <f>SUM(Plan2!ACF:ACF)</f>
        <v>0</v>
      </c>
      <c r="L367" s="53"/>
      <c r="M367" s="53">
        <f>SUM(Plan2!ACG:ACG)</f>
        <v>0</v>
      </c>
      <c r="N367" s="53"/>
      <c r="O367" s="53">
        <f t="shared" si="5"/>
        <v>0</v>
      </c>
    </row>
    <row r="368" spans="2:15" ht="15" customHeight="1" x14ac:dyDescent="0.25">
      <c r="B368" s="97" t="s">
        <v>229</v>
      </c>
      <c r="C368" s="97"/>
      <c r="D368" s="97"/>
      <c r="E368" s="97"/>
      <c r="F368" s="97"/>
      <c r="G368" s="97"/>
      <c r="H368" s="97"/>
      <c r="I368" s="97"/>
      <c r="K368" s="53">
        <f>$K$16-SUM(K359:K367)</f>
        <v>21645</v>
      </c>
      <c r="L368" s="53"/>
      <c r="M368" s="53">
        <f>$M$16-SUM(M359:M367)</f>
        <v>1417</v>
      </c>
      <c r="N368" s="53"/>
      <c r="O368" s="53">
        <f t="shared" ref="O368" si="6">M368+K368</f>
        <v>23062</v>
      </c>
    </row>
    <row r="369" spans="2:15" ht="15" customHeight="1" x14ac:dyDescent="0.25">
      <c r="B369" s="103" t="s">
        <v>233</v>
      </c>
      <c r="C369" s="103"/>
      <c r="D369" s="103"/>
      <c r="E369" s="103"/>
      <c r="F369" s="103"/>
      <c r="G369" s="103"/>
      <c r="H369" s="103"/>
      <c r="I369" s="103"/>
      <c r="K369" s="9" t="s">
        <v>62</v>
      </c>
      <c r="M369" s="9" t="s">
        <v>63</v>
      </c>
    </row>
    <row r="370" spans="2:15" ht="21" customHeight="1" x14ac:dyDescent="0.25">
      <c r="B370" s="97" t="s">
        <v>231</v>
      </c>
      <c r="C370" s="97"/>
      <c r="D370" s="97"/>
      <c r="E370" s="97"/>
      <c r="F370" s="97"/>
      <c r="G370" s="97"/>
      <c r="H370" s="97"/>
      <c r="I370" s="97"/>
      <c r="K370" s="76">
        <f>COUNTIF(Plan2!ABO:ABO,"Sim, para todas as pessoas privadas de liberdade")</f>
        <v>17</v>
      </c>
      <c r="L370" s="76"/>
      <c r="M370" s="83">
        <f>K370/Plan3!A$5</f>
        <v>0.22077922077922077</v>
      </c>
    </row>
    <row r="371" spans="2:15" ht="21" customHeight="1" x14ac:dyDescent="0.25">
      <c r="B371" s="97" t="s">
        <v>232</v>
      </c>
      <c r="C371" s="97"/>
      <c r="D371" s="97"/>
      <c r="E371" s="97"/>
      <c r="F371" s="97"/>
      <c r="G371" s="97"/>
      <c r="H371" s="97"/>
      <c r="I371" s="97"/>
      <c r="K371" s="76">
        <f>COUNTIF(Plan2!ABO:ABO,"Sim, para parte das pessoas privadas de liberdade")</f>
        <v>13</v>
      </c>
      <c r="L371" s="76"/>
      <c r="M371" s="83">
        <f>K371/Plan3!A$5</f>
        <v>0.16883116883116883</v>
      </c>
    </row>
    <row r="372" spans="2:15" x14ac:dyDescent="0.25">
      <c r="B372" s="97" t="s">
        <v>234</v>
      </c>
      <c r="C372" s="97"/>
      <c r="D372" s="97"/>
      <c r="E372" s="97"/>
      <c r="F372" s="97"/>
      <c r="G372" s="97"/>
      <c r="H372" s="97"/>
      <c r="I372" s="97"/>
      <c r="K372" s="76">
        <f>COUNTIF(Plan2!ABO:ABO,"Não")</f>
        <v>47</v>
      </c>
      <c r="L372" s="76"/>
      <c r="M372" s="83">
        <f>K372/Plan3!A$5</f>
        <v>0.61038961038961037</v>
      </c>
    </row>
    <row r="373" spans="2:15" x14ac:dyDescent="0.25">
      <c r="B373" s="97" t="s">
        <v>48</v>
      </c>
      <c r="C373" s="97"/>
      <c r="D373" s="97"/>
      <c r="E373" s="97"/>
      <c r="F373" s="97"/>
      <c r="G373" s="97"/>
      <c r="H373" s="97"/>
      <c r="I373" s="97"/>
      <c r="K373" s="76">
        <f>Plan3!A$5-SUM(K370:K372)</f>
        <v>0</v>
      </c>
      <c r="L373" s="76"/>
      <c r="M373" s="83">
        <f>K373/Plan3!A$5</f>
        <v>0</v>
      </c>
    </row>
    <row r="374" spans="2:15" x14ac:dyDescent="0.25">
      <c r="B374" s="98" t="s">
        <v>257</v>
      </c>
      <c r="C374" s="98"/>
      <c r="D374" s="98"/>
      <c r="E374" s="98"/>
      <c r="F374" s="98"/>
      <c r="G374" s="98"/>
      <c r="H374" s="98"/>
      <c r="I374" s="98"/>
      <c r="K374" s="5" t="s">
        <v>18</v>
      </c>
      <c r="M374" s="5" t="s">
        <v>19</v>
      </c>
      <c r="O374" s="5" t="s">
        <v>6</v>
      </c>
    </row>
    <row r="375" spans="2:15" x14ac:dyDescent="0.25">
      <c r="B375" s="103" t="s">
        <v>259</v>
      </c>
      <c r="C375" s="103"/>
      <c r="D375" s="103"/>
      <c r="E375" s="103"/>
      <c r="F375" s="103"/>
      <c r="G375" s="103"/>
      <c r="H375" s="103"/>
      <c r="I375" s="103"/>
      <c r="K375" s="60">
        <f>SUM(Plan2!ABA:ABA)</f>
        <v>281</v>
      </c>
      <c r="L375" s="84"/>
      <c r="M375" s="60">
        <f>SUM(Plan2!ABB:ABB)</f>
        <v>4</v>
      </c>
      <c r="N375" s="84"/>
      <c r="O375" s="60">
        <f>M375+K375</f>
        <v>285</v>
      </c>
    </row>
    <row r="376" spans="2:15" x14ac:dyDescent="0.25">
      <c r="B376" s="97" t="s">
        <v>258</v>
      </c>
      <c r="C376" s="97"/>
      <c r="D376" s="97"/>
      <c r="E376" s="97"/>
      <c r="F376" s="97"/>
      <c r="G376" s="97"/>
      <c r="H376" s="97"/>
      <c r="I376" s="97"/>
      <c r="K376" s="76">
        <f>SUM(Plan2!ABC:ABC)</f>
        <v>146</v>
      </c>
      <c r="L376" s="76"/>
      <c r="M376" s="76">
        <f>SUM(Plan2!ABD:ABD)</f>
        <v>0</v>
      </c>
      <c r="N376" s="76"/>
      <c r="O376" s="76">
        <f>M376+K376</f>
        <v>146</v>
      </c>
    </row>
    <row r="377" spans="2:15" ht="24" customHeight="1" x14ac:dyDescent="0.25">
      <c r="B377" s="97" t="s">
        <v>260</v>
      </c>
      <c r="C377" s="97"/>
      <c r="D377" s="97"/>
      <c r="E377" s="97"/>
      <c r="F377" s="97"/>
      <c r="G377" s="97"/>
      <c r="H377" s="97"/>
      <c r="I377" s="97"/>
      <c r="K377" s="76"/>
      <c r="L377" s="76"/>
      <c r="M377" s="76"/>
      <c r="N377" s="76"/>
      <c r="O377" s="76"/>
    </row>
    <row r="378" spans="2:15" x14ac:dyDescent="0.25">
      <c r="B378" s="97" t="s">
        <v>261</v>
      </c>
      <c r="C378" s="97"/>
      <c r="D378" s="97"/>
      <c r="E378" s="97"/>
      <c r="F378" s="97"/>
      <c r="G378" s="97"/>
      <c r="H378" s="97"/>
      <c r="I378" s="97"/>
      <c r="K378" s="76">
        <f>SUM(Plan2!ABE:ABE)</f>
        <v>111</v>
      </c>
      <c r="L378" s="76"/>
      <c r="M378" s="76">
        <f>SUM(Plan2!ABF:ABF)</f>
        <v>3</v>
      </c>
      <c r="N378" s="76"/>
      <c r="O378" s="76">
        <f>M378+K378</f>
        <v>114</v>
      </c>
    </row>
    <row r="379" spans="2:15" ht="27" customHeight="1" x14ac:dyDescent="0.25">
      <c r="B379" s="97" t="s">
        <v>262</v>
      </c>
      <c r="C379" s="97"/>
      <c r="D379" s="97"/>
      <c r="E379" s="97"/>
      <c r="F379" s="97"/>
      <c r="G379" s="97"/>
      <c r="H379" s="97"/>
      <c r="I379" s="97"/>
      <c r="K379" s="76"/>
      <c r="L379" s="76"/>
      <c r="M379" s="76"/>
      <c r="N379" s="76"/>
      <c r="O379" s="76"/>
    </row>
    <row r="380" spans="2:15" x14ac:dyDescent="0.25">
      <c r="B380" s="97" t="s">
        <v>263</v>
      </c>
      <c r="C380" s="97"/>
      <c r="D380" s="97"/>
      <c r="E380" s="97"/>
      <c r="F380" s="97"/>
      <c r="G380" s="97"/>
      <c r="H380" s="97"/>
      <c r="I380" s="97"/>
      <c r="K380" s="76">
        <f>SUM(Plan2!ABG:ABG)</f>
        <v>7</v>
      </c>
      <c r="L380" s="76"/>
      <c r="M380" s="76">
        <f>SUM(Plan2!ABH:ABH)</f>
        <v>0</v>
      </c>
      <c r="N380" s="76"/>
      <c r="O380" s="76">
        <f>M380+K380</f>
        <v>7</v>
      </c>
    </row>
    <row r="381" spans="2:15" x14ac:dyDescent="0.25">
      <c r="B381" s="97" t="s">
        <v>264</v>
      </c>
      <c r="C381" s="97"/>
      <c r="D381" s="97"/>
      <c r="E381" s="97"/>
      <c r="F381" s="97"/>
      <c r="G381" s="97"/>
      <c r="H381" s="97"/>
      <c r="I381" s="97"/>
      <c r="K381" s="76">
        <f>SUM(Plan2!ABI:ABI)</f>
        <v>4</v>
      </c>
      <c r="L381" s="76"/>
      <c r="M381" s="76">
        <f>SUM(Plan2!ABJ:ABJ)</f>
        <v>0</v>
      </c>
      <c r="N381" s="76"/>
      <c r="O381" s="76">
        <f>M381+K381</f>
        <v>4</v>
      </c>
    </row>
    <row r="382" spans="2:15" ht="18" customHeight="1" x14ac:dyDescent="0.25">
      <c r="B382" s="97" t="s">
        <v>265</v>
      </c>
      <c r="C382" s="97"/>
      <c r="D382" s="97"/>
      <c r="E382" s="97"/>
      <c r="F382" s="97"/>
      <c r="G382" s="97"/>
      <c r="H382" s="97"/>
      <c r="I382" s="97"/>
      <c r="K382" s="76"/>
      <c r="L382" s="76"/>
      <c r="M382" s="76"/>
      <c r="N382" s="76"/>
      <c r="O382" s="76"/>
    </row>
    <row r="383" spans="2:15" x14ac:dyDescent="0.25">
      <c r="B383" s="97" t="s">
        <v>266</v>
      </c>
      <c r="C383" s="97"/>
      <c r="D383" s="97"/>
      <c r="E383" s="97"/>
      <c r="F383" s="97"/>
      <c r="G383" s="97"/>
      <c r="H383" s="97"/>
      <c r="I383" s="97"/>
      <c r="K383" s="76">
        <f>SUM(Plan2!ABK:ABK)</f>
        <v>7</v>
      </c>
      <c r="L383" s="76"/>
      <c r="M383" s="76">
        <f>SUM(Plan2!ABL:ABL)</f>
        <v>1</v>
      </c>
      <c r="N383" s="76"/>
      <c r="O383" s="76">
        <f>M383+K383</f>
        <v>8</v>
      </c>
    </row>
    <row r="384" spans="2:15" x14ac:dyDescent="0.25">
      <c r="B384" s="97" t="s">
        <v>267</v>
      </c>
      <c r="C384" s="97"/>
      <c r="D384" s="97"/>
      <c r="E384" s="97"/>
      <c r="F384" s="97"/>
      <c r="G384" s="97"/>
      <c r="H384" s="97"/>
      <c r="I384" s="97"/>
      <c r="K384" s="76"/>
      <c r="L384" s="76"/>
      <c r="M384" s="76"/>
      <c r="N384" s="76"/>
      <c r="O384" s="76"/>
    </row>
    <row r="385" spans="2:15" x14ac:dyDescent="0.25">
      <c r="B385" s="97" t="s">
        <v>268</v>
      </c>
      <c r="C385" s="97"/>
      <c r="D385" s="97"/>
      <c r="E385" s="97"/>
      <c r="F385" s="97"/>
      <c r="G385" s="97"/>
      <c r="H385" s="97"/>
      <c r="I385" s="97"/>
      <c r="K385" s="76">
        <f>SUM(Plan2!ABM:ABM)</f>
        <v>0</v>
      </c>
      <c r="L385" s="76"/>
      <c r="M385" s="76">
        <f>SUM(Plan2!ABN:ABN)</f>
        <v>0</v>
      </c>
      <c r="N385" s="76"/>
      <c r="O385" s="76">
        <f>M385+K385</f>
        <v>0</v>
      </c>
    </row>
    <row r="386" spans="2:15" x14ac:dyDescent="0.25">
      <c r="B386" s="97" t="s">
        <v>269</v>
      </c>
      <c r="C386" s="97"/>
      <c r="D386" s="97"/>
      <c r="E386" s="97"/>
      <c r="F386" s="97"/>
      <c r="G386" s="97"/>
      <c r="H386" s="97"/>
      <c r="I386" s="97"/>
      <c r="K386" s="76"/>
      <c r="L386" s="76"/>
      <c r="M386" s="76"/>
      <c r="N386" s="76"/>
      <c r="O386" s="76"/>
    </row>
    <row r="387" spans="2:15" x14ac:dyDescent="0.25">
      <c r="B387" s="103" t="s">
        <v>233</v>
      </c>
      <c r="C387" s="103"/>
      <c r="D387" s="103"/>
      <c r="E387" s="103"/>
      <c r="F387" s="103"/>
      <c r="G387" s="103"/>
      <c r="H387" s="103"/>
      <c r="I387" s="103"/>
      <c r="K387" s="9" t="s">
        <v>62</v>
      </c>
      <c r="M387" s="9" t="s">
        <v>63</v>
      </c>
    </row>
    <row r="388" spans="2:15" ht="19.5" customHeight="1" x14ac:dyDescent="0.25">
      <c r="B388" s="97" t="s">
        <v>231</v>
      </c>
      <c r="C388" s="97"/>
      <c r="D388" s="97"/>
      <c r="E388" s="97"/>
      <c r="F388" s="97"/>
      <c r="G388" s="97"/>
      <c r="H388" s="97"/>
      <c r="I388" s="97"/>
      <c r="K388" s="76">
        <f>COUNTIF(Plan2!AAZ:AAZ,"Sim, para todas as pessoas privadas de liberdade")</f>
        <v>39</v>
      </c>
      <c r="L388" s="76"/>
      <c r="M388" s="83">
        <f>K388/Plan3!A$5</f>
        <v>0.50649350649350644</v>
      </c>
    </row>
    <row r="389" spans="2:15" ht="19.5" customHeight="1" x14ac:dyDescent="0.25">
      <c r="B389" s="97" t="s">
        <v>232</v>
      </c>
      <c r="C389" s="97"/>
      <c r="D389" s="97"/>
      <c r="E389" s="97"/>
      <c r="F389" s="97"/>
      <c r="G389" s="97"/>
      <c r="H389" s="97"/>
      <c r="I389" s="97"/>
      <c r="K389" s="76">
        <f>COUNTIF(Plan2!AAZ:AAZ,"Sim, para parte das pessoas privadas de liberdade")</f>
        <v>6</v>
      </c>
      <c r="L389" s="76"/>
      <c r="M389" s="83">
        <f>K389/Plan3!A$5</f>
        <v>7.792207792207792E-2</v>
      </c>
    </row>
    <row r="390" spans="2:15" x14ac:dyDescent="0.25">
      <c r="B390" s="97" t="s">
        <v>234</v>
      </c>
      <c r="C390" s="97"/>
      <c r="D390" s="97"/>
      <c r="E390" s="97"/>
      <c r="F390" s="97"/>
      <c r="G390" s="97"/>
      <c r="H390" s="97"/>
      <c r="I390" s="97"/>
      <c r="K390" s="76">
        <f>COUNTIF(Plan2!AAZ:AAZ,"Não")</f>
        <v>32</v>
      </c>
      <c r="L390" s="76"/>
      <c r="M390" s="83">
        <f>K390/Plan3!A$5</f>
        <v>0.41558441558441561</v>
      </c>
    </row>
    <row r="391" spans="2:15" x14ac:dyDescent="0.25">
      <c r="B391" s="97" t="s">
        <v>48</v>
      </c>
      <c r="C391" s="97"/>
      <c r="D391" s="97"/>
      <c r="E391" s="97"/>
      <c r="F391" s="97"/>
      <c r="G391" s="97"/>
      <c r="H391" s="97"/>
      <c r="I391" s="97"/>
      <c r="K391" s="76">
        <f>Plan3!A$5-SUM(K388:K390)</f>
        <v>0</v>
      </c>
      <c r="L391" s="76"/>
      <c r="M391" s="83">
        <f>K391/Plan3!A$5</f>
        <v>0</v>
      </c>
    </row>
    <row r="393" spans="2:15" ht="15" customHeight="1" x14ac:dyDescent="0.25">
      <c r="B393" s="98" t="s">
        <v>274</v>
      </c>
      <c r="C393" s="98"/>
      <c r="D393" s="98"/>
      <c r="E393" s="98"/>
      <c r="F393" s="98"/>
      <c r="G393" s="98"/>
      <c r="H393" s="98"/>
      <c r="I393" s="98"/>
      <c r="K393" s="5" t="s">
        <v>18</v>
      </c>
      <c r="M393" s="5" t="s">
        <v>19</v>
      </c>
      <c r="O393" s="5" t="s">
        <v>6</v>
      </c>
    </row>
    <row r="394" spans="2:15" x14ac:dyDescent="0.25">
      <c r="B394" s="105" t="s">
        <v>272</v>
      </c>
      <c r="C394" s="105"/>
      <c r="D394" s="105"/>
      <c r="E394" s="105"/>
      <c r="F394" s="105"/>
      <c r="G394" s="105"/>
      <c r="H394" s="105"/>
      <c r="I394" s="105"/>
      <c r="K394" s="53">
        <f>SUM(Plan2!ADI:ADI)</f>
        <v>16610</v>
      </c>
      <c r="L394" s="53"/>
      <c r="M394" s="53">
        <f>SUM(Plan2!ADJ:ADJ)</f>
        <v>912</v>
      </c>
      <c r="N394" s="53"/>
      <c r="O394" s="53">
        <f>M394+K394</f>
        <v>17522</v>
      </c>
    </row>
    <row r="395" spans="2:15" x14ac:dyDescent="0.25">
      <c r="B395" s="105" t="s">
        <v>273</v>
      </c>
      <c r="C395" s="105"/>
      <c r="D395" s="105"/>
      <c r="E395" s="105"/>
      <c r="F395" s="105"/>
      <c r="G395" s="105"/>
      <c r="H395" s="105"/>
      <c r="I395" s="105"/>
      <c r="K395" s="53">
        <f>SUM(Plan2!ADK:ADK)</f>
        <v>50</v>
      </c>
      <c r="L395" s="53"/>
      <c r="M395" s="53">
        <f>SUM(Plan2!ADL:ADL)</f>
        <v>945</v>
      </c>
      <c r="N395" s="53"/>
      <c r="O395" s="53">
        <f>M395+K395</f>
        <v>995</v>
      </c>
    </row>
    <row r="396" spans="2:15" x14ac:dyDescent="0.25">
      <c r="B396" s="105" t="s">
        <v>2503</v>
      </c>
      <c r="C396" s="105"/>
      <c r="D396" s="105"/>
      <c r="E396" s="105"/>
      <c r="F396" s="105"/>
      <c r="G396" s="105"/>
      <c r="H396" s="105"/>
      <c r="I396" s="105"/>
      <c r="K396" s="53">
        <f>$K$16-(K394+K395+K397)</f>
        <v>13007</v>
      </c>
      <c r="L396" s="53"/>
      <c r="M396" s="121">
        <f>$M$16-(M394+M395+M397)</f>
        <v>-44</v>
      </c>
      <c r="N396" s="53"/>
      <c r="O396" s="53">
        <f>M396+K396</f>
        <v>12963</v>
      </c>
    </row>
    <row r="397" spans="2:15" x14ac:dyDescent="0.25">
      <c r="B397" s="106" t="s">
        <v>275</v>
      </c>
      <c r="C397" s="106"/>
      <c r="D397" s="106"/>
      <c r="E397" s="106"/>
      <c r="F397" s="106"/>
      <c r="G397" s="106"/>
      <c r="H397" s="106"/>
      <c r="I397" s="106"/>
      <c r="K397" s="74">
        <f>K399+K428+K459+K485+K516</f>
        <v>18</v>
      </c>
      <c r="M397" s="74">
        <f>M399+M428+M459+M485+M516</f>
        <v>12</v>
      </c>
      <c r="O397" s="74">
        <f>O399+O428+O459+O485+O516</f>
        <v>30</v>
      </c>
    </row>
    <row r="398" spans="2:15" s="86" customFormat="1" ht="3" customHeight="1" x14ac:dyDescent="0.25">
      <c r="B398" s="85"/>
      <c r="C398" s="85"/>
      <c r="D398" s="85"/>
      <c r="E398" s="85"/>
      <c r="F398" s="85"/>
      <c r="G398" s="85"/>
      <c r="H398" s="85"/>
      <c r="I398" s="85"/>
    </row>
    <row r="399" spans="2:15" x14ac:dyDescent="0.25">
      <c r="B399" s="106" t="s">
        <v>270</v>
      </c>
      <c r="C399" s="106"/>
      <c r="D399" s="106"/>
      <c r="E399" s="106"/>
      <c r="F399" s="106"/>
      <c r="G399" s="106"/>
      <c r="H399" s="106"/>
      <c r="I399" s="106"/>
      <c r="K399" s="74">
        <f>SUM(K400:K426)</f>
        <v>8</v>
      </c>
      <c r="M399" s="74">
        <f>SUM(M400:M426)</f>
        <v>0</v>
      </c>
      <c r="O399" s="74">
        <f>SUM(O400:O426)</f>
        <v>8</v>
      </c>
    </row>
    <row r="400" spans="2:15" x14ac:dyDescent="0.25">
      <c r="B400" s="105" t="s">
        <v>271</v>
      </c>
      <c r="C400" s="105"/>
      <c r="D400" s="105"/>
      <c r="E400" s="105"/>
      <c r="F400" s="105"/>
      <c r="G400" s="105"/>
      <c r="H400" s="105"/>
      <c r="I400" s="105"/>
      <c r="K400" s="76">
        <f>SUM(Plan2!ADO:ADO)</f>
        <v>1</v>
      </c>
      <c r="L400" s="76"/>
      <c r="M400" s="76">
        <f>SUM(Plan2!ADP:ADP)</f>
        <v>0</v>
      </c>
      <c r="N400" s="76"/>
      <c r="O400" s="76">
        <f>M400+K400</f>
        <v>1</v>
      </c>
    </row>
    <row r="401" spans="2:15" x14ac:dyDescent="0.25">
      <c r="B401" s="105" t="s">
        <v>276</v>
      </c>
      <c r="C401" s="105"/>
      <c r="D401" s="105"/>
      <c r="E401" s="105"/>
      <c r="F401" s="105"/>
      <c r="G401" s="105"/>
      <c r="H401" s="105"/>
      <c r="I401" s="105"/>
      <c r="K401" s="76">
        <f>SUM(Plan2!ADQ:ADQ)</f>
        <v>0</v>
      </c>
      <c r="L401" s="76"/>
      <c r="M401" s="76">
        <f>SUM(Plan2!ADR:ADR)</f>
        <v>0</v>
      </c>
      <c r="N401" s="76"/>
      <c r="O401" s="76">
        <f t="shared" ref="O401:O426" si="7">M401+K401</f>
        <v>0</v>
      </c>
    </row>
    <row r="402" spans="2:15" x14ac:dyDescent="0.25">
      <c r="B402" s="105" t="s">
        <v>277</v>
      </c>
      <c r="C402" s="105"/>
      <c r="D402" s="105"/>
      <c r="E402" s="105"/>
      <c r="F402" s="105"/>
      <c r="G402" s="105"/>
      <c r="H402" s="105"/>
      <c r="I402" s="105"/>
      <c r="K402" s="76">
        <f>SUM(Plan2!ADS:ADS)</f>
        <v>0</v>
      </c>
      <c r="L402" s="76"/>
      <c r="M402" s="76">
        <f>SUM(Plan2!ADT:ADT)</f>
        <v>0</v>
      </c>
      <c r="N402" s="76"/>
      <c r="O402" s="76">
        <f t="shared" si="7"/>
        <v>0</v>
      </c>
    </row>
    <row r="403" spans="2:15" x14ac:dyDescent="0.25">
      <c r="B403" s="105" t="s">
        <v>278</v>
      </c>
      <c r="C403" s="105"/>
      <c r="D403" s="105"/>
      <c r="E403" s="105"/>
      <c r="F403" s="105"/>
      <c r="G403" s="105"/>
      <c r="H403" s="105"/>
      <c r="I403" s="105"/>
      <c r="K403" s="76">
        <f>SUM(Plan2!ADU:ADU)</f>
        <v>0</v>
      </c>
      <c r="L403" s="76"/>
      <c r="M403" s="76">
        <f>SUM(Plan2!ADV:ADV)</f>
        <v>0</v>
      </c>
      <c r="N403" s="76"/>
      <c r="O403" s="76">
        <f t="shared" si="7"/>
        <v>0</v>
      </c>
    </row>
    <row r="404" spans="2:15" x14ac:dyDescent="0.25">
      <c r="B404" s="105" t="s">
        <v>279</v>
      </c>
      <c r="C404" s="105"/>
      <c r="D404" s="105"/>
      <c r="E404" s="105"/>
      <c r="F404" s="105"/>
      <c r="G404" s="105"/>
      <c r="H404" s="105"/>
      <c r="I404" s="105"/>
      <c r="K404" s="76">
        <f>SUM(Plan2!ADW:ADW)</f>
        <v>0</v>
      </c>
      <c r="L404" s="76"/>
      <c r="M404" s="76">
        <f>SUM(Plan2!ADX:ADX)</f>
        <v>0</v>
      </c>
      <c r="N404" s="76"/>
      <c r="O404" s="76">
        <f t="shared" si="7"/>
        <v>0</v>
      </c>
    </row>
    <row r="405" spans="2:15" x14ac:dyDescent="0.25">
      <c r="B405" s="105" t="s">
        <v>280</v>
      </c>
      <c r="C405" s="105"/>
      <c r="D405" s="105"/>
      <c r="E405" s="105"/>
      <c r="F405" s="105"/>
      <c r="G405" s="105"/>
      <c r="H405" s="105"/>
      <c r="I405" s="105"/>
      <c r="K405" s="76">
        <f>SUM(Plan2!ADY:ADY)</f>
        <v>0</v>
      </c>
      <c r="L405" s="76"/>
      <c r="M405" s="76">
        <f>SUM(Plan2!ADZ:ADZ)</f>
        <v>0</v>
      </c>
      <c r="N405" s="76"/>
      <c r="O405" s="76">
        <f t="shared" si="7"/>
        <v>0</v>
      </c>
    </row>
    <row r="406" spans="2:15" x14ac:dyDescent="0.25">
      <c r="B406" s="105" t="s">
        <v>281</v>
      </c>
      <c r="C406" s="105"/>
      <c r="D406" s="105"/>
      <c r="E406" s="105"/>
      <c r="F406" s="105"/>
      <c r="G406" s="105"/>
      <c r="H406" s="105"/>
      <c r="I406" s="105"/>
      <c r="K406" s="76">
        <f>SUM(Plan2!AEA:AEA)</f>
        <v>0</v>
      </c>
      <c r="L406" s="76"/>
      <c r="M406" s="76">
        <f>SUM(Plan2!AEB:AEB)</f>
        <v>0</v>
      </c>
      <c r="N406" s="76"/>
      <c r="O406" s="76">
        <f t="shared" si="7"/>
        <v>0</v>
      </c>
    </row>
    <row r="407" spans="2:15" x14ac:dyDescent="0.25">
      <c r="B407" s="105" t="s">
        <v>282</v>
      </c>
      <c r="C407" s="105"/>
      <c r="D407" s="105"/>
      <c r="E407" s="105"/>
      <c r="F407" s="105"/>
      <c r="G407" s="105"/>
      <c r="H407" s="105"/>
      <c r="I407" s="105"/>
      <c r="K407" s="76">
        <f>SUM(Plan2!AEC:AEC)</f>
        <v>0</v>
      </c>
      <c r="L407" s="76"/>
      <c r="M407" s="76">
        <f>SUM(Plan2!AED:AED)</f>
        <v>0</v>
      </c>
      <c r="N407" s="76"/>
      <c r="O407" s="76">
        <f t="shared" si="7"/>
        <v>0</v>
      </c>
    </row>
    <row r="408" spans="2:15" x14ac:dyDescent="0.25">
      <c r="B408" s="105" t="s">
        <v>283</v>
      </c>
      <c r="C408" s="105"/>
      <c r="D408" s="105"/>
      <c r="E408" s="105"/>
      <c r="F408" s="105"/>
      <c r="G408" s="105"/>
      <c r="H408" s="105"/>
      <c r="I408" s="105"/>
      <c r="K408" s="76">
        <f>SUM(Plan2!AEE:AEE)</f>
        <v>1</v>
      </c>
      <c r="L408" s="76"/>
      <c r="M408" s="76">
        <f>SUM(Plan2!AEF:AEF)</f>
        <v>0</v>
      </c>
      <c r="N408" s="76"/>
      <c r="O408" s="76">
        <f t="shared" si="7"/>
        <v>1</v>
      </c>
    </row>
    <row r="409" spans="2:15" x14ac:dyDescent="0.25">
      <c r="B409" s="105" t="s">
        <v>284</v>
      </c>
      <c r="C409" s="105"/>
      <c r="D409" s="105"/>
      <c r="E409" s="105"/>
      <c r="F409" s="105"/>
      <c r="G409" s="105"/>
      <c r="H409" s="105"/>
      <c r="I409" s="105"/>
      <c r="K409" s="76">
        <f>SUM(Plan2!AEG:AEG)</f>
        <v>0</v>
      </c>
      <c r="L409" s="76"/>
      <c r="M409" s="76">
        <f>SUM(Plan2!AEH:AEH)</f>
        <v>0</v>
      </c>
      <c r="N409" s="76"/>
      <c r="O409" s="76">
        <f t="shared" si="7"/>
        <v>0</v>
      </c>
    </row>
    <row r="410" spans="2:15" x14ac:dyDescent="0.25">
      <c r="B410" s="105" t="s">
        <v>285</v>
      </c>
      <c r="C410" s="105"/>
      <c r="D410" s="105"/>
      <c r="E410" s="105"/>
      <c r="F410" s="105"/>
      <c r="G410" s="105"/>
      <c r="H410" s="105"/>
      <c r="I410" s="105"/>
      <c r="K410" s="76">
        <f>SUM(Plan2!AEI:AEI)</f>
        <v>0</v>
      </c>
      <c r="L410" s="76"/>
      <c r="M410" s="76">
        <f>SUM(Plan2!AEJ:AEJ)</f>
        <v>0</v>
      </c>
      <c r="N410" s="76"/>
      <c r="O410" s="76">
        <f t="shared" si="7"/>
        <v>0</v>
      </c>
    </row>
    <row r="411" spans="2:15" x14ac:dyDescent="0.25">
      <c r="B411" s="105" t="s">
        <v>286</v>
      </c>
      <c r="C411" s="105"/>
      <c r="D411" s="105"/>
      <c r="E411" s="105"/>
      <c r="F411" s="105"/>
      <c r="G411" s="105"/>
      <c r="H411" s="105"/>
      <c r="I411" s="105"/>
      <c r="K411" s="76">
        <f>SUM(Plan2!AEK:AEK)</f>
        <v>2</v>
      </c>
      <c r="L411" s="76"/>
      <c r="M411" s="76">
        <f>SUM(Plan2!AEL:AEL)</f>
        <v>0</v>
      </c>
      <c r="N411" s="76"/>
      <c r="O411" s="76">
        <f t="shared" si="7"/>
        <v>2</v>
      </c>
    </row>
    <row r="412" spans="2:15" x14ac:dyDescent="0.25">
      <c r="B412" s="105" t="s">
        <v>287</v>
      </c>
      <c r="C412" s="105"/>
      <c r="D412" s="105"/>
      <c r="E412" s="105"/>
      <c r="F412" s="105"/>
      <c r="G412" s="105"/>
      <c r="H412" s="105"/>
      <c r="I412" s="105"/>
      <c r="K412" s="76">
        <f>SUM(Plan2!AEM:AEM)</f>
        <v>0</v>
      </c>
      <c r="L412" s="76"/>
      <c r="M412" s="76">
        <f>SUM(Plan2!AEN:AEN)</f>
        <v>0</v>
      </c>
      <c r="N412" s="76"/>
      <c r="O412" s="76">
        <f t="shared" si="7"/>
        <v>0</v>
      </c>
    </row>
    <row r="413" spans="2:15" x14ac:dyDescent="0.25">
      <c r="B413" s="105" t="s">
        <v>288</v>
      </c>
      <c r="C413" s="105"/>
      <c r="D413" s="105"/>
      <c r="E413" s="105"/>
      <c r="F413" s="105"/>
      <c r="G413" s="105"/>
      <c r="H413" s="105"/>
      <c r="I413" s="105"/>
      <c r="K413" s="76">
        <f>SUM(Plan2!AEO:AEO)</f>
        <v>0</v>
      </c>
      <c r="L413" s="76"/>
      <c r="M413" s="76">
        <f>SUM(Plan2!AEP:AEP)</f>
        <v>0</v>
      </c>
      <c r="N413" s="76"/>
      <c r="O413" s="76">
        <f t="shared" si="7"/>
        <v>0</v>
      </c>
    </row>
    <row r="414" spans="2:15" x14ac:dyDescent="0.25">
      <c r="B414" s="105" t="s">
        <v>289</v>
      </c>
      <c r="C414" s="105"/>
      <c r="D414" s="105"/>
      <c r="E414" s="105"/>
      <c r="F414" s="105"/>
      <c r="G414" s="105"/>
      <c r="H414" s="105"/>
      <c r="I414" s="105"/>
      <c r="K414" s="76">
        <f>SUM(Plan2!AEQ:AEQ)</f>
        <v>0</v>
      </c>
      <c r="L414" s="76"/>
      <c r="M414" s="76">
        <f>SUM(Plan2!AER:AER)</f>
        <v>0</v>
      </c>
      <c r="N414" s="76"/>
      <c r="O414" s="76">
        <f t="shared" si="7"/>
        <v>0</v>
      </c>
    </row>
    <row r="415" spans="2:15" x14ac:dyDescent="0.25">
      <c r="B415" s="105" t="s">
        <v>290</v>
      </c>
      <c r="C415" s="105"/>
      <c r="D415" s="105"/>
      <c r="E415" s="105"/>
      <c r="F415" s="105"/>
      <c r="G415" s="105"/>
      <c r="H415" s="105"/>
      <c r="I415" s="105"/>
      <c r="K415" s="76">
        <f>SUM(Plan2!AES:AES)</f>
        <v>2</v>
      </c>
      <c r="L415" s="76"/>
      <c r="M415" s="76">
        <f>SUM(Plan2!AET:AET)</f>
        <v>0</v>
      </c>
      <c r="N415" s="76"/>
      <c r="O415" s="76">
        <f t="shared" si="7"/>
        <v>2</v>
      </c>
    </row>
    <row r="416" spans="2:15" x14ac:dyDescent="0.25">
      <c r="B416" s="105" t="s">
        <v>291</v>
      </c>
      <c r="C416" s="105"/>
      <c r="D416" s="105"/>
      <c r="E416" s="105"/>
      <c r="F416" s="105"/>
      <c r="G416" s="105"/>
      <c r="H416" s="105"/>
      <c r="I416" s="105"/>
      <c r="K416" s="76">
        <f>SUM(Plan2!AEU:AEU)</f>
        <v>0</v>
      </c>
      <c r="L416" s="76"/>
      <c r="M416" s="76">
        <f>SUM(Plan2!AEV:AEV)</f>
        <v>0</v>
      </c>
      <c r="N416" s="76"/>
      <c r="O416" s="76">
        <f t="shared" si="7"/>
        <v>0</v>
      </c>
    </row>
    <row r="417" spans="2:15" x14ac:dyDescent="0.25">
      <c r="B417" s="105" t="s">
        <v>292</v>
      </c>
      <c r="C417" s="105"/>
      <c r="D417" s="105"/>
      <c r="E417" s="105"/>
      <c r="F417" s="105"/>
      <c r="G417" s="105"/>
      <c r="H417" s="105"/>
      <c r="I417" s="105"/>
      <c r="K417" s="76">
        <f>SUM(Plan2!AEW:AEW)</f>
        <v>0</v>
      </c>
      <c r="L417" s="76"/>
      <c r="M417" s="76">
        <f>SUM(Plan2!AEX:AEX)</f>
        <v>0</v>
      </c>
      <c r="N417" s="76"/>
      <c r="O417" s="76">
        <f t="shared" si="7"/>
        <v>0</v>
      </c>
    </row>
    <row r="418" spans="2:15" x14ac:dyDescent="0.25">
      <c r="B418" s="105" t="s">
        <v>293</v>
      </c>
      <c r="C418" s="105"/>
      <c r="D418" s="105"/>
      <c r="E418" s="105"/>
      <c r="F418" s="105"/>
      <c r="G418" s="105"/>
      <c r="H418" s="105"/>
      <c r="I418" s="105"/>
      <c r="K418" s="76">
        <f>SUM(Plan2!AEY:AEY)</f>
        <v>1</v>
      </c>
      <c r="L418" s="76"/>
      <c r="M418" s="76">
        <f>SUM(Plan2!AEZ:AEZ)</f>
        <v>0</v>
      </c>
      <c r="N418" s="76"/>
      <c r="O418" s="76">
        <f t="shared" si="7"/>
        <v>1</v>
      </c>
    </row>
    <row r="419" spans="2:15" x14ac:dyDescent="0.25">
      <c r="B419" s="105" t="s">
        <v>294</v>
      </c>
      <c r="C419" s="105"/>
      <c r="D419" s="105"/>
      <c r="E419" s="105"/>
      <c r="F419" s="105"/>
      <c r="G419" s="105"/>
      <c r="H419" s="105"/>
      <c r="I419" s="105"/>
      <c r="K419" s="76">
        <f>SUM(Plan2!AFA:AFA)</f>
        <v>1</v>
      </c>
      <c r="L419" s="76"/>
      <c r="M419" s="76">
        <f>SUM(Plan2!AFB:AFB)</f>
        <v>0</v>
      </c>
      <c r="N419" s="76"/>
      <c r="O419" s="76">
        <f t="shared" si="7"/>
        <v>1</v>
      </c>
    </row>
    <row r="420" spans="2:15" x14ac:dyDescent="0.25">
      <c r="B420" s="105" t="s">
        <v>295</v>
      </c>
      <c r="C420" s="105"/>
      <c r="D420" s="105"/>
      <c r="E420" s="105"/>
      <c r="F420" s="105"/>
      <c r="G420" s="105"/>
      <c r="H420" s="105"/>
      <c r="I420" s="105"/>
      <c r="K420" s="76">
        <f>SUM(Plan2!AFC:AFC)</f>
        <v>0</v>
      </c>
      <c r="L420" s="76"/>
      <c r="M420" s="76">
        <f>SUM(Plan2!AFD:AFD)</f>
        <v>0</v>
      </c>
      <c r="N420" s="76"/>
      <c r="O420" s="76">
        <f t="shared" si="7"/>
        <v>0</v>
      </c>
    </row>
    <row r="421" spans="2:15" x14ac:dyDescent="0.25">
      <c r="B421" s="105" t="s">
        <v>296</v>
      </c>
      <c r="C421" s="105"/>
      <c r="D421" s="105"/>
      <c r="E421" s="105"/>
      <c r="F421" s="105"/>
      <c r="G421" s="105"/>
      <c r="H421" s="105"/>
      <c r="I421" s="105"/>
      <c r="K421" s="76">
        <f>SUM(Plan2!AFE:AFE)</f>
        <v>0</v>
      </c>
      <c r="L421" s="76"/>
      <c r="M421" s="76">
        <f>SUM(Plan2!AFF:AFF)</f>
        <v>0</v>
      </c>
      <c r="N421" s="76"/>
      <c r="O421" s="76">
        <f t="shared" si="7"/>
        <v>0</v>
      </c>
    </row>
    <row r="422" spans="2:15" x14ac:dyDescent="0.25">
      <c r="B422" s="105" t="s">
        <v>297</v>
      </c>
      <c r="C422" s="105"/>
      <c r="D422" s="105"/>
      <c r="E422" s="105"/>
      <c r="F422" s="105"/>
      <c r="G422" s="105"/>
      <c r="H422" s="105"/>
      <c r="I422" s="105"/>
      <c r="K422" s="76">
        <f>SUM(Plan2!AFG:AFG)</f>
        <v>0</v>
      </c>
      <c r="L422" s="76"/>
      <c r="M422" s="76">
        <f>SUM(Plan2!AFH:AFH)</f>
        <v>0</v>
      </c>
      <c r="N422" s="76"/>
      <c r="O422" s="76">
        <f t="shared" si="7"/>
        <v>0</v>
      </c>
    </row>
    <row r="423" spans="2:15" x14ac:dyDescent="0.25">
      <c r="B423" s="105" t="s">
        <v>298</v>
      </c>
      <c r="C423" s="105"/>
      <c r="D423" s="105"/>
      <c r="E423" s="105"/>
      <c r="F423" s="105"/>
      <c r="G423" s="105"/>
      <c r="H423" s="105"/>
      <c r="I423" s="105"/>
      <c r="K423" s="76">
        <f>SUM(Plan2!AFI:AFI)</f>
        <v>0</v>
      </c>
      <c r="L423" s="76"/>
      <c r="M423" s="76">
        <f>SUM(Plan2!AFJ:AFJ)</f>
        <v>0</v>
      </c>
      <c r="N423" s="76"/>
      <c r="O423" s="76">
        <f t="shared" si="7"/>
        <v>0</v>
      </c>
    </row>
    <row r="424" spans="2:15" x14ac:dyDescent="0.25">
      <c r="B424" s="105" t="s">
        <v>299</v>
      </c>
      <c r="C424" s="105"/>
      <c r="D424" s="105"/>
      <c r="E424" s="105"/>
      <c r="F424" s="105"/>
      <c r="G424" s="105"/>
      <c r="H424" s="105"/>
      <c r="I424" s="105"/>
      <c r="K424" s="76">
        <f>SUM(Plan2!AFK:AFK)</f>
        <v>0</v>
      </c>
      <c r="L424" s="76"/>
      <c r="M424" s="76">
        <f>SUM(Plan2!AFL:AFL)</f>
        <v>0</v>
      </c>
      <c r="N424" s="76"/>
      <c r="O424" s="76">
        <f t="shared" si="7"/>
        <v>0</v>
      </c>
    </row>
    <row r="425" spans="2:15" x14ac:dyDescent="0.25">
      <c r="B425" s="105" t="s">
        <v>300</v>
      </c>
      <c r="C425" s="105"/>
      <c r="D425" s="105"/>
      <c r="E425" s="105"/>
      <c r="F425" s="105"/>
      <c r="G425" s="105"/>
      <c r="H425" s="105"/>
      <c r="I425" s="105"/>
      <c r="K425" s="76">
        <f>SUM(Plan2!AFM:AFM)</f>
        <v>0</v>
      </c>
      <c r="L425" s="76"/>
      <c r="M425" s="76">
        <f>SUM(Plan2!AFN:AFN)</f>
        <v>0</v>
      </c>
      <c r="N425" s="76"/>
      <c r="O425" s="76">
        <f t="shared" si="7"/>
        <v>0</v>
      </c>
    </row>
    <row r="426" spans="2:15" x14ac:dyDescent="0.25">
      <c r="B426" s="105" t="s">
        <v>301</v>
      </c>
      <c r="C426" s="105"/>
      <c r="D426" s="105"/>
      <c r="E426" s="105"/>
      <c r="F426" s="105"/>
      <c r="G426" s="105"/>
      <c r="H426" s="105"/>
      <c r="I426" s="105"/>
      <c r="K426" s="76">
        <f>SUM(Plan2!AFO:AFO)</f>
        <v>0</v>
      </c>
      <c r="L426" s="76"/>
      <c r="M426" s="76">
        <f>SUM(Plan2!AFP:AFP)</f>
        <v>0</v>
      </c>
      <c r="N426" s="76"/>
      <c r="O426" s="76">
        <f t="shared" si="7"/>
        <v>0</v>
      </c>
    </row>
    <row r="427" spans="2:15" x14ac:dyDescent="0.25">
      <c r="B427" s="87"/>
      <c r="C427" s="87"/>
      <c r="D427" s="87"/>
      <c r="E427" s="87"/>
      <c r="F427" s="87"/>
      <c r="G427" s="87"/>
      <c r="H427" s="87"/>
      <c r="I427" s="87"/>
    </row>
    <row r="428" spans="2:15" x14ac:dyDescent="0.25">
      <c r="B428" s="106" t="s">
        <v>302</v>
      </c>
      <c r="C428" s="106"/>
      <c r="D428" s="106"/>
      <c r="E428" s="106"/>
      <c r="F428" s="106"/>
      <c r="G428" s="106"/>
      <c r="H428" s="106"/>
      <c r="I428" s="106"/>
      <c r="K428" s="74">
        <f>SUM(K429:K457)</f>
        <v>0</v>
      </c>
      <c r="L428" s="75"/>
      <c r="M428" s="74">
        <f>SUM(M429:M457)</f>
        <v>0</v>
      </c>
      <c r="N428" s="75"/>
      <c r="O428" s="74">
        <f>SUM(O429:O457)</f>
        <v>0</v>
      </c>
    </row>
    <row r="429" spans="2:15" x14ac:dyDescent="0.25">
      <c r="B429" s="105" t="s">
        <v>303</v>
      </c>
      <c r="C429" s="105"/>
      <c r="D429" s="105"/>
      <c r="E429" s="105"/>
      <c r="F429" s="105"/>
      <c r="G429" s="105"/>
      <c r="H429" s="105"/>
      <c r="I429" s="105"/>
      <c r="K429" s="76">
        <f>SUM(Plan2!AFQ:AFQ)</f>
        <v>0</v>
      </c>
      <c r="L429" s="76"/>
      <c r="M429" s="76">
        <f>SUM(Plan2!AFR:AFR)</f>
        <v>0</v>
      </c>
      <c r="N429" s="76"/>
      <c r="O429" s="76">
        <f t="shared" ref="O429:O457" si="8">M429+K429</f>
        <v>0</v>
      </c>
    </row>
    <row r="430" spans="2:15" x14ac:dyDescent="0.25">
      <c r="B430" s="105" t="s">
        <v>304</v>
      </c>
      <c r="C430" s="105"/>
      <c r="D430" s="105"/>
      <c r="E430" s="105"/>
      <c r="F430" s="105"/>
      <c r="G430" s="105"/>
      <c r="H430" s="105"/>
      <c r="I430" s="105"/>
      <c r="K430" s="76">
        <f>SUM(Plan2!AFS:AFS)</f>
        <v>0</v>
      </c>
      <c r="L430" s="76"/>
      <c r="M430" s="76">
        <f>SUM(Plan2!AFT:AFT)</f>
        <v>0</v>
      </c>
      <c r="N430" s="76"/>
      <c r="O430" s="76">
        <f t="shared" si="8"/>
        <v>0</v>
      </c>
    </row>
    <row r="431" spans="2:15" x14ac:dyDescent="0.25">
      <c r="B431" s="105" t="s">
        <v>305</v>
      </c>
      <c r="C431" s="105"/>
      <c r="D431" s="105"/>
      <c r="E431" s="105"/>
      <c r="F431" s="105"/>
      <c r="G431" s="105"/>
      <c r="H431" s="105"/>
      <c r="I431" s="105"/>
      <c r="K431" s="76">
        <f>SUM(Plan2!AFU:AFU)</f>
        <v>0</v>
      </c>
      <c r="L431" s="76"/>
      <c r="M431" s="76">
        <f>SUM(Plan2!AFV:AFV)</f>
        <v>0</v>
      </c>
      <c r="N431" s="76"/>
      <c r="O431" s="76">
        <f t="shared" si="8"/>
        <v>0</v>
      </c>
    </row>
    <row r="432" spans="2:15" x14ac:dyDescent="0.25">
      <c r="B432" s="105" t="s">
        <v>306</v>
      </c>
      <c r="C432" s="105"/>
      <c r="D432" s="105"/>
      <c r="E432" s="105"/>
      <c r="F432" s="105"/>
      <c r="G432" s="105"/>
      <c r="H432" s="105"/>
      <c r="I432" s="105"/>
      <c r="K432" s="76">
        <f>SUM(Plan2!AFW:AFW)</f>
        <v>0</v>
      </c>
      <c r="L432" s="76"/>
      <c r="M432" s="76">
        <f>SUM(Plan2!AFX:AFX)</f>
        <v>0</v>
      </c>
      <c r="N432" s="76"/>
      <c r="O432" s="76">
        <f t="shared" si="8"/>
        <v>0</v>
      </c>
    </row>
    <row r="433" spans="2:15" x14ac:dyDescent="0.25">
      <c r="B433" s="105" t="s">
        <v>307</v>
      </c>
      <c r="C433" s="105"/>
      <c r="D433" s="105"/>
      <c r="E433" s="105"/>
      <c r="F433" s="105"/>
      <c r="G433" s="105"/>
      <c r="H433" s="105"/>
      <c r="I433" s="105"/>
      <c r="K433" s="76">
        <f>SUM(Plan2!AFY:AFY)</f>
        <v>0</v>
      </c>
      <c r="L433" s="76"/>
      <c r="M433" s="76">
        <f>SUM(Plan2!AFZ:AFZ)</f>
        <v>0</v>
      </c>
      <c r="N433" s="76"/>
      <c r="O433" s="76">
        <f t="shared" si="8"/>
        <v>0</v>
      </c>
    </row>
    <row r="434" spans="2:15" x14ac:dyDescent="0.25">
      <c r="B434" s="105" t="s">
        <v>308</v>
      </c>
      <c r="C434" s="105"/>
      <c r="D434" s="105"/>
      <c r="E434" s="105"/>
      <c r="F434" s="105"/>
      <c r="G434" s="105"/>
      <c r="H434" s="105"/>
      <c r="I434" s="105"/>
      <c r="K434" s="76">
        <f>SUM(Plan2!AGA:AGA)</f>
        <v>0</v>
      </c>
      <c r="L434" s="76"/>
      <c r="M434" s="76">
        <f>SUM(Plan2!AGB:AGB)</f>
        <v>0</v>
      </c>
      <c r="N434" s="76"/>
      <c r="O434" s="76">
        <f t="shared" si="8"/>
        <v>0</v>
      </c>
    </row>
    <row r="435" spans="2:15" x14ac:dyDescent="0.25">
      <c r="B435" s="105" t="s">
        <v>309</v>
      </c>
      <c r="C435" s="105"/>
      <c r="D435" s="105"/>
      <c r="E435" s="105"/>
      <c r="F435" s="105"/>
      <c r="G435" s="105"/>
      <c r="H435" s="105"/>
      <c r="I435" s="105"/>
      <c r="K435" s="76">
        <f>SUM(Plan2!AGC:AGC)</f>
        <v>0</v>
      </c>
      <c r="L435" s="76"/>
      <c r="M435" s="76">
        <f>SUM(Plan2!AGD:AGD)</f>
        <v>0</v>
      </c>
      <c r="N435" s="76"/>
      <c r="O435" s="76">
        <f t="shared" si="8"/>
        <v>0</v>
      </c>
    </row>
    <row r="436" spans="2:15" x14ac:dyDescent="0.25">
      <c r="B436" s="105" t="s">
        <v>310</v>
      </c>
      <c r="C436" s="105"/>
      <c r="D436" s="105"/>
      <c r="E436" s="105"/>
      <c r="F436" s="105"/>
      <c r="G436" s="105"/>
      <c r="H436" s="105"/>
      <c r="I436" s="105"/>
      <c r="K436" s="76">
        <f>SUM(Plan2!AGE:AGE)</f>
        <v>0</v>
      </c>
      <c r="L436" s="76"/>
      <c r="M436" s="76">
        <f>SUM(Plan2!AGF:AGF)</f>
        <v>0</v>
      </c>
      <c r="N436" s="76"/>
      <c r="O436" s="76">
        <f t="shared" si="8"/>
        <v>0</v>
      </c>
    </row>
    <row r="437" spans="2:15" x14ac:dyDescent="0.25">
      <c r="B437" s="105" t="s">
        <v>311</v>
      </c>
      <c r="C437" s="105"/>
      <c r="D437" s="105"/>
      <c r="E437" s="105"/>
      <c r="F437" s="105"/>
      <c r="G437" s="105"/>
      <c r="H437" s="105"/>
      <c r="I437" s="105"/>
      <c r="K437" s="76">
        <f>SUM(Plan2!AGG:AGG)</f>
        <v>0</v>
      </c>
      <c r="L437" s="76"/>
      <c r="M437" s="76">
        <f>SUM(Plan2!AGH:AGH)</f>
        <v>0</v>
      </c>
      <c r="N437" s="76"/>
      <c r="O437" s="76">
        <f t="shared" si="8"/>
        <v>0</v>
      </c>
    </row>
    <row r="438" spans="2:15" x14ac:dyDescent="0.25">
      <c r="B438" s="105" t="s">
        <v>312</v>
      </c>
      <c r="C438" s="105"/>
      <c r="D438" s="105"/>
      <c r="E438" s="105"/>
      <c r="F438" s="105"/>
      <c r="G438" s="105"/>
      <c r="H438" s="105"/>
      <c r="I438" s="105"/>
      <c r="K438" s="76">
        <f>SUM(Plan2!AGI:AGI)</f>
        <v>0</v>
      </c>
      <c r="L438" s="76"/>
      <c r="M438" s="76">
        <f>SUM(Plan2!AGJ:AGJ)</f>
        <v>0</v>
      </c>
      <c r="N438" s="76"/>
      <c r="O438" s="76">
        <f t="shared" si="8"/>
        <v>0</v>
      </c>
    </row>
    <row r="439" spans="2:15" x14ac:dyDescent="0.25">
      <c r="B439" s="105" t="s">
        <v>313</v>
      </c>
      <c r="C439" s="105"/>
      <c r="D439" s="105"/>
      <c r="E439" s="105"/>
      <c r="F439" s="105"/>
      <c r="G439" s="105"/>
      <c r="H439" s="105"/>
      <c r="I439" s="105"/>
      <c r="K439" s="76">
        <f>SUM(Plan2!AGK:AGK)</f>
        <v>0</v>
      </c>
      <c r="L439" s="76"/>
      <c r="M439" s="76">
        <f>SUM(Plan2!AGL:AGL)</f>
        <v>0</v>
      </c>
      <c r="N439" s="76"/>
      <c r="O439" s="76">
        <f t="shared" si="8"/>
        <v>0</v>
      </c>
    </row>
    <row r="440" spans="2:15" x14ac:dyDescent="0.25">
      <c r="B440" s="105" t="s">
        <v>314</v>
      </c>
      <c r="C440" s="105"/>
      <c r="D440" s="105"/>
      <c r="E440" s="105"/>
      <c r="F440" s="105"/>
      <c r="G440" s="105"/>
      <c r="H440" s="105"/>
      <c r="I440" s="105"/>
      <c r="K440" s="76">
        <f>SUM(Plan2!AGM:AGM)</f>
        <v>0</v>
      </c>
      <c r="L440" s="76"/>
      <c r="M440" s="76">
        <f>SUM(Plan2!AGN:AGN)</f>
        <v>0</v>
      </c>
      <c r="N440" s="76"/>
      <c r="O440" s="76">
        <f t="shared" si="8"/>
        <v>0</v>
      </c>
    </row>
    <row r="441" spans="2:15" x14ac:dyDescent="0.25">
      <c r="B441" s="105" t="s">
        <v>315</v>
      </c>
      <c r="C441" s="105"/>
      <c r="D441" s="105"/>
      <c r="E441" s="105"/>
      <c r="F441" s="105"/>
      <c r="G441" s="105"/>
      <c r="H441" s="105"/>
      <c r="I441" s="105"/>
      <c r="K441" s="76">
        <f>SUM(Plan2!AGO:AGO)</f>
        <v>0</v>
      </c>
      <c r="L441" s="76"/>
      <c r="M441" s="76">
        <f>SUM(Plan2!AGP:AGP)</f>
        <v>0</v>
      </c>
      <c r="N441" s="76"/>
      <c r="O441" s="76">
        <f t="shared" si="8"/>
        <v>0</v>
      </c>
    </row>
    <row r="442" spans="2:15" x14ac:dyDescent="0.25">
      <c r="B442" s="105" t="s">
        <v>316</v>
      </c>
      <c r="C442" s="105"/>
      <c r="D442" s="105"/>
      <c r="E442" s="105"/>
      <c r="F442" s="105"/>
      <c r="G442" s="105"/>
      <c r="H442" s="105"/>
      <c r="I442" s="105"/>
      <c r="K442" s="76">
        <f>SUM(Plan2!AGQ:AGQ)</f>
        <v>0</v>
      </c>
      <c r="L442" s="76"/>
      <c r="M442" s="76">
        <f>SUM(Plan2!AGR:AGR)</f>
        <v>0</v>
      </c>
      <c r="N442" s="76"/>
      <c r="O442" s="76">
        <f t="shared" si="8"/>
        <v>0</v>
      </c>
    </row>
    <row r="443" spans="2:15" x14ac:dyDescent="0.25">
      <c r="B443" s="105" t="s">
        <v>317</v>
      </c>
      <c r="C443" s="105"/>
      <c r="D443" s="105"/>
      <c r="E443" s="105"/>
      <c r="F443" s="105"/>
      <c r="G443" s="105"/>
      <c r="H443" s="105"/>
      <c r="I443" s="105"/>
      <c r="K443" s="76">
        <f>SUM(Plan2!AGS:AGS)</f>
        <v>0</v>
      </c>
      <c r="L443" s="76"/>
      <c r="M443" s="76">
        <f>SUM(Plan2!AGT:AGT)</f>
        <v>0</v>
      </c>
      <c r="N443" s="76"/>
      <c r="O443" s="76">
        <f t="shared" si="8"/>
        <v>0</v>
      </c>
    </row>
    <row r="444" spans="2:15" x14ac:dyDescent="0.25">
      <c r="B444" s="105" t="s">
        <v>318</v>
      </c>
      <c r="C444" s="105"/>
      <c r="D444" s="105"/>
      <c r="E444" s="105"/>
      <c r="F444" s="105"/>
      <c r="G444" s="105"/>
      <c r="H444" s="105"/>
      <c r="I444" s="105"/>
      <c r="K444" s="76">
        <f>SUM(Plan2!AGU:AGU)</f>
        <v>0</v>
      </c>
      <c r="L444" s="76"/>
      <c r="M444" s="76">
        <f>SUM(Plan2!AGV:AGV)</f>
        <v>0</v>
      </c>
      <c r="N444" s="76"/>
      <c r="O444" s="76">
        <f t="shared" si="8"/>
        <v>0</v>
      </c>
    </row>
    <row r="445" spans="2:15" x14ac:dyDescent="0.25">
      <c r="B445" s="105" t="s">
        <v>319</v>
      </c>
      <c r="C445" s="105"/>
      <c r="D445" s="105"/>
      <c r="E445" s="105"/>
      <c r="F445" s="105"/>
      <c r="G445" s="105"/>
      <c r="H445" s="105"/>
      <c r="I445" s="105"/>
      <c r="K445" s="76">
        <f>SUM(Plan2!AGW:AGW)</f>
        <v>0</v>
      </c>
      <c r="L445" s="76"/>
      <c r="M445" s="76">
        <f>SUM(Plan2!AGX:AGX)</f>
        <v>0</v>
      </c>
      <c r="N445" s="76"/>
      <c r="O445" s="76">
        <f t="shared" si="8"/>
        <v>0</v>
      </c>
    </row>
    <row r="446" spans="2:15" x14ac:dyDescent="0.25">
      <c r="B446" s="105" t="s">
        <v>320</v>
      </c>
      <c r="C446" s="105"/>
      <c r="D446" s="105"/>
      <c r="E446" s="105"/>
      <c r="F446" s="105"/>
      <c r="G446" s="105"/>
      <c r="H446" s="105"/>
      <c r="I446" s="105"/>
      <c r="K446" s="76">
        <f>SUM(Plan2!AGY:AGY)</f>
        <v>0</v>
      </c>
      <c r="L446" s="76"/>
      <c r="M446" s="76">
        <f>SUM(Plan2!AGZ:AGZ)</f>
        <v>0</v>
      </c>
      <c r="N446" s="76"/>
      <c r="O446" s="76">
        <f t="shared" si="8"/>
        <v>0</v>
      </c>
    </row>
    <row r="447" spans="2:15" x14ac:dyDescent="0.25">
      <c r="B447" s="105" t="s">
        <v>321</v>
      </c>
      <c r="C447" s="105"/>
      <c r="D447" s="105"/>
      <c r="E447" s="105"/>
      <c r="F447" s="105"/>
      <c r="G447" s="105"/>
      <c r="H447" s="105"/>
      <c r="I447" s="105"/>
      <c r="K447" s="76">
        <f>SUM(Plan2!AHA:AHA)</f>
        <v>0</v>
      </c>
      <c r="L447" s="76"/>
      <c r="M447" s="76">
        <f>SUM(Plan2!AHB:AHB)</f>
        <v>0</v>
      </c>
      <c r="N447" s="76"/>
      <c r="O447" s="76">
        <f t="shared" si="8"/>
        <v>0</v>
      </c>
    </row>
    <row r="448" spans="2:15" x14ac:dyDescent="0.25">
      <c r="B448" s="105" t="s">
        <v>322</v>
      </c>
      <c r="C448" s="105"/>
      <c r="D448" s="105"/>
      <c r="E448" s="105"/>
      <c r="F448" s="105"/>
      <c r="G448" s="105"/>
      <c r="H448" s="105"/>
      <c r="I448" s="105"/>
      <c r="K448" s="76">
        <f>SUM(Plan2!AHC:AHC)</f>
        <v>0</v>
      </c>
      <c r="L448" s="76"/>
      <c r="M448" s="76">
        <f>SUM(Plan2!AHD:AHD)</f>
        <v>0</v>
      </c>
      <c r="N448" s="76"/>
      <c r="O448" s="76">
        <f t="shared" si="8"/>
        <v>0</v>
      </c>
    </row>
    <row r="449" spans="2:15" x14ac:dyDescent="0.25">
      <c r="B449" s="105" t="s">
        <v>323</v>
      </c>
      <c r="C449" s="105"/>
      <c r="D449" s="105"/>
      <c r="E449" s="105"/>
      <c r="F449" s="105"/>
      <c r="G449" s="105"/>
      <c r="H449" s="105"/>
      <c r="I449" s="105"/>
      <c r="K449" s="76">
        <f>SUM(Plan2!AHE:AHE)</f>
        <v>0</v>
      </c>
      <c r="L449" s="76"/>
      <c r="M449" s="76">
        <f>SUM(Plan2!AHF:AHF)</f>
        <v>0</v>
      </c>
      <c r="N449" s="76"/>
      <c r="O449" s="76">
        <f t="shared" si="8"/>
        <v>0</v>
      </c>
    </row>
    <row r="450" spans="2:15" x14ac:dyDescent="0.25">
      <c r="B450" s="105" t="s">
        <v>324</v>
      </c>
      <c r="C450" s="105"/>
      <c r="D450" s="105"/>
      <c r="E450" s="105"/>
      <c r="F450" s="105"/>
      <c r="G450" s="105"/>
      <c r="H450" s="105"/>
      <c r="I450" s="105"/>
      <c r="K450" s="76">
        <f>SUM(Plan2!AHG:AHG)</f>
        <v>0</v>
      </c>
      <c r="L450" s="76"/>
      <c r="M450" s="76">
        <f>SUM(Plan2!AHH:AHH)</f>
        <v>0</v>
      </c>
      <c r="N450" s="76"/>
      <c r="O450" s="76">
        <f t="shared" si="8"/>
        <v>0</v>
      </c>
    </row>
    <row r="451" spans="2:15" x14ac:dyDescent="0.25">
      <c r="B451" s="105" t="s">
        <v>325</v>
      </c>
      <c r="C451" s="105"/>
      <c r="D451" s="105"/>
      <c r="E451" s="105"/>
      <c r="F451" s="105"/>
      <c r="G451" s="105"/>
      <c r="H451" s="105"/>
      <c r="I451" s="105"/>
      <c r="K451" s="76">
        <f>SUM(Plan2!AHI:AHI)</f>
        <v>0</v>
      </c>
      <c r="L451" s="76"/>
      <c r="M451" s="76">
        <f>SUM(Plan2!AHJ:AHJ)</f>
        <v>0</v>
      </c>
      <c r="N451" s="76"/>
      <c r="O451" s="76">
        <f t="shared" si="8"/>
        <v>0</v>
      </c>
    </row>
    <row r="452" spans="2:15" x14ac:dyDescent="0.25">
      <c r="B452" s="105" t="s">
        <v>326</v>
      </c>
      <c r="C452" s="105"/>
      <c r="D452" s="105"/>
      <c r="E452" s="105"/>
      <c r="F452" s="105"/>
      <c r="G452" s="105"/>
      <c r="H452" s="105"/>
      <c r="I452" s="105"/>
      <c r="K452" s="76">
        <f>SUM(Plan2!AHK:AHK)</f>
        <v>0</v>
      </c>
      <c r="L452" s="76"/>
      <c r="M452" s="76">
        <f>SUM(Plan2!AHL:AHL)</f>
        <v>0</v>
      </c>
      <c r="N452" s="76"/>
      <c r="O452" s="76">
        <f t="shared" si="8"/>
        <v>0</v>
      </c>
    </row>
    <row r="453" spans="2:15" x14ac:dyDescent="0.25">
      <c r="B453" s="105" t="s">
        <v>327</v>
      </c>
      <c r="C453" s="105"/>
      <c r="D453" s="105"/>
      <c r="E453" s="105"/>
      <c r="F453" s="105"/>
      <c r="G453" s="105"/>
      <c r="H453" s="105"/>
      <c r="I453" s="105"/>
      <c r="K453" s="76">
        <f>SUM(Plan2!AHM:AHM)</f>
        <v>0</v>
      </c>
      <c r="L453" s="76"/>
      <c r="M453" s="76">
        <f>SUM(Plan2!AHN:AHN)</f>
        <v>0</v>
      </c>
      <c r="N453" s="76"/>
      <c r="O453" s="76">
        <f t="shared" si="8"/>
        <v>0</v>
      </c>
    </row>
    <row r="454" spans="2:15" x14ac:dyDescent="0.25">
      <c r="B454" s="105" t="s">
        <v>328</v>
      </c>
      <c r="C454" s="105"/>
      <c r="D454" s="105"/>
      <c r="E454" s="105"/>
      <c r="F454" s="105"/>
      <c r="G454" s="105"/>
      <c r="H454" s="105"/>
      <c r="I454" s="105"/>
      <c r="K454" s="76">
        <f>SUM(Plan2!AHO:AHO)</f>
        <v>0</v>
      </c>
      <c r="L454" s="76"/>
      <c r="M454" s="76">
        <f>SUM(Plan2!AHP:AHP)</f>
        <v>0</v>
      </c>
      <c r="N454" s="76"/>
      <c r="O454" s="76">
        <f t="shared" si="8"/>
        <v>0</v>
      </c>
    </row>
    <row r="455" spans="2:15" x14ac:dyDescent="0.25">
      <c r="B455" s="105" t="s">
        <v>329</v>
      </c>
      <c r="C455" s="105"/>
      <c r="D455" s="105"/>
      <c r="E455" s="105"/>
      <c r="F455" s="105"/>
      <c r="G455" s="105"/>
      <c r="H455" s="105"/>
      <c r="I455" s="105"/>
      <c r="K455" s="76">
        <f>SUM(Plan2!AHQ:AHQ)</f>
        <v>0</v>
      </c>
      <c r="L455" s="76"/>
      <c r="M455" s="76">
        <f>SUM(Plan2!AHR:AHR)</f>
        <v>0</v>
      </c>
      <c r="N455" s="76"/>
      <c r="O455" s="76">
        <f t="shared" si="8"/>
        <v>0</v>
      </c>
    </row>
    <row r="456" spans="2:15" x14ac:dyDescent="0.25">
      <c r="B456" s="105" t="s">
        <v>330</v>
      </c>
      <c r="C456" s="105"/>
      <c r="D456" s="105"/>
      <c r="E456" s="105"/>
      <c r="F456" s="105"/>
      <c r="G456" s="105"/>
      <c r="H456" s="105"/>
      <c r="I456" s="105"/>
      <c r="K456" s="76">
        <f>SUM(Plan2!AHS:AHS)</f>
        <v>0</v>
      </c>
      <c r="L456" s="76"/>
      <c r="M456" s="76">
        <f>SUM(Plan2!AHT:AHT)</f>
        <v>0</v>
      </c>
      <c r="N456" s="76"/>
      <c r="O456" s="76">
        <f t="shared" si="8"/>
        <v>0</v>
      </c>
    </row>
    <row r="457" spans="2:15" x14ac:dyDescent="0.25">
      <c r="B457" s="105" t="s">
        <v>331</v>
      </c>
      <c r="C457" s="105"/>
      <c r="D457" s="105"/>
      <c r="E457" s="105"/>
      <c r="F457" s="105"/>
      <c r="G457" s="105"/>
      <c r="H457" s="105"/>
      <c r="I457" s="105"/>
      <c r="K457" s="76">
        <f>SUM(Plan2!AHU:AHU)</f>
        <v>0</v>
      </c>
      <c r="L457" s="76"/>
      <c r="M457" s="76">
        <f>SUM(Plan2!AHV:AHV)</f>
        <v>0</v>
      </c>
      <c r="N457" s="76"/>
      <c r="O457" s="76">
        <f t="shared" si="8"/>
        <v>0</v>
      </c>
    </row>
    <row r="458" spans="2:15" x14ac:dyDescent="0.25">
      <c r="B458" s="87"/>
      <c r="C458" s="87"/>
      <c r="D458" s="87"/>
      <c r="E458" s="87"/>
      <c r="F458" s="87"/>
      <c r="G458" s="87"/>
      <c r="H458" s="87"/>
      <c r="I458" s="87"/>
    </row>
    <row r="459" spans="2:15" x14ac:dyDescent="0.25">
      <c r="B459" s="106" t="s">
        <v>332</v>
      </c>
      <c r="C459" s="106"/>
      <c r="D459" s="106"/>
      <c r="E459" s="106"/>
      <c r="F459" s="106"/>
      <c r="G459" s="106"/>
      <c r="H459" s="106"/>
      <c r="I459" s="106"/>
      <c r="K459" s="74">
        <f>SUM(K460:K483)</f>
        <v>1</v>
      </c>
      <c r="M459" s="74">
        <f>SUM(M460:M483)</f>
        <v>0</v>
      </c>
      <c r="O459" s="74">
        <f>SUM(O460:O483)</f>
        <v>1</v>
      </c>
    </row>
    <row r="460" spans="2:15" x14ac:dyDescent="0.25">
      <c r="B460" s="105" t="s">
        <v>333</v>
      </c>
      <c r="C460" s="105"/>
      <c r="D460" s="105"/>
      <c r="E460" s="105"/>
      <c r="F460" s="105"/>
      <c r="G460" s="105"/>
      <c r="H460" s="105"/>
      <c r="I460" s="105"/>
      <c r="K460" s="76">
        <f>SUM(Plan2!AHW:AHW)</f>
        <v>0</v>
      </c>
      <c r="L460" s="76"/>
      <c r="M460" s="76">
        <f>SUM(Plan2!AHX:AHX)</f>
        <v>0</v>
      </c>
      <c r="N460" s="76"/>
      <c r="O460" s="76">
        <f>M460+K460</f>
        <v>0</v>
      </c>
    </row>
    <row r="461" spans="2:15" x14ac:dyDescent="0.25">
      <c r="B461" s="105" t="s">
        <v>334</v>
      </c>
      <c r="C461" s="105"/>
      <c r="D461" s="105"/>
      <c r="E461" s="105"/>
      <c r="F461" s="105"/>
      <c r="G461" s="105"/>
      <c r="H461" s="105"/>
      <c r="I461" s="105"/>
      <c r="K461" s="76">
        <f>SUM(Plan2!AHY:AHY)</f>
        <v>0</v>
      </c>
      <c r="L461" s="76"/>
      <c r="M461" s="76">
        <f>SUM(Plan2!AHZ:AHZ)</f>
        <v>0</v>
      </c>
      <c r="N461" s="76"/>
      <c r="O461" s="76">
        <f t="shared" ref="O461:O483" si="9">M461+K461</f>
        <v>0</v>
      </c>
    </row>
    <row r="462" spans="2:15" x14ac:dyDescent="0.25">
      <c r="B462" s="105" t="s">
        <v>335</v>
      </c>
      <c r="C462" s="105"/>
      <c r="D462" s="105"/>
      <c r="E462" s="105"/>
      <c r="F462" s="105"/>
      <c r="G462" s="105"/>
      <c r="H462" s="105"/>
      <c r="I462" s="105"/>
      <c r="K462" s="76">
        <f>SUM(Plan2!AIA:AIA)</f>
        <v>0</v>
      </c>
      <c r="L462" s="76"/>
      <c r="M462" s="76">
        <f>SUM(Plan2!AIB:AIB)</f>
        <v>0</v>
      </c>
      <c r="N462" s="76"/>
      <c r="O462" s="76">
        <f t="shared" si="9"/>
        <v>0</v>
      </c>
    </row>
    <row r="463" spans="2:15" x14ac:dyDescent="0.25">
      <c r="B463" s="105" t="s">
        <v>336</v>
      </c>
      <c r="C463" s="105"/>
      <c r="D463" s="105"/>
      <c r="E463" s="105"/>
      <c r="F463" s="105"/>
      <c r="G463" s="105"/>
      <c r="H463" s="105"/>
      <c r="I463" s="105"/>
      <c r="K463" s="76">
        <f>SUM(Plan2!AIC:AIC)</f>
        <v>0</v>
      </c>
      <c r="L463" s="76"/>
      <c r="M463" s="76">
        <f>SUM(Plan2!AID:AID)</f>
        <v>0</v>
      </c>
      <c r="N463" s="76"/>
      <c r="O463" s="76">
        <f t="shared" si="9"/>
        <v>0</v>
      </c>
    </row>
    <row r="464" spans="2:15" x14ac:dyDescent="0.25">
      <c r="B464" s="105" t="s">
        <v>337</v>
      </c>
      <c r="C464" s="105"/>
      <c r="D464" s="105"/>
      <c r="E464" s="105"/>
      <c r="F464" s="105"/>
      <c r="G464" s="105"/>
      <c r="H464" s="105"/>
      <c r="I464" s="105"/>
      <c r="K464" s="76">
        <f>SUM(Plan2!AIE:AIE)</f>
        <v>0</v>
      </c>
      <c r="L464" s="76"/>
      <c r="M464" s="76">
        <f>SUM(Plan2!AIF:AIF)</f>
        <v>0</v>
      </c>
      <c r="N464" s="76"/>
      <c r="O464" s="76">
        <f t="shared" si="9"/>
        <v>0</v>
      </c>
    </row>
    <row r="465" spans="2:15" x14ac:dyDescent="0.25">
      <c r="B465" s="105" t="s">
        <v>338</v>
      </c>
      <c r="C465" s="105"/>
      <c r="D465" s="105"/>
      <c r="E465" s="105"/>
      <c r="F465" s="105"/>
      <c r="G465" s="105"/>
      <c r="H465" s="105"/>
      <c r="I465" s="105"/>
      <c r="K465" s="76">
        <f>SUM(Plan2!AIG:AIG)</f>
        <v>0</v>
      </c>
      <c r="L465" s="76"/>
      <c r="M465" s="76">
        <f>SUM(Plan2!AIH:AIH)</f>
        <v>0</v>
      </c>
      <c r="N465" s="76"/>
      <c r="O465" s="76">
        <f t="shared" si="9"/>
        <v>0</v>
      </c>
    </row>
    <row r="466" spans="2:15" x14ac:dyDescent="0.25">
      <c r="B466" s="105" t="s">
        <v>339</v>
      </c>
      <c r="C466" s="105"/>
      <c r="D466" s="105"/>
      <c r="E466" s="105"/>
      <c r="F466" s="105"/>
      <c r="G466" s="105"/>
      <c r="H466" s="105"/>
      <c r="I466" s="105"/>
      <c r="K466" s="76">
        <f>SUM(Plan2!AII:AII)</f>
        <v>0</v>
      </c>
      <c r="L466" s="76"/>
      <c r="M466" s="76">
        <f>SUM(Plan2!AIJ:AIJ)</f>
        <v>0</v>
      </c>
      <c r="N466" s="76"/>
      <c r="O466" s="76">
        <f t="shared" si="9"/>
        <v>0</v>
      </c>
    </row>
    <row r="467" spans="2:15" x14ac:dyDescent="0.25">
      <c r="B467" s="105" t="s">
        <v>340</v>
      </c>
      <c r="C467" s="105"/>
      <c r="D467" s="105"/>
      <c r="E467" s="105"/>
      <c r="F467" s="105"/>
      <c r="G467" s="105"/>
      <c r="H467" s="105"/>
      <c r="I467" s="105"/>
      <c r="K467" s="76">
        <f>SUM(Plan2!AIK:AIK)</f>
        <v>0</v>
      </c>
      <c r="L467" s="76"/>
      <c r="M467" s="76">
        <f>SUM(Plan2!AIL:AIL)</f>
        <v>0</v>
      </c>
      <c r="N467" s="76"/>
      <c r="O467" s="76">
        <f t="shared" si="9"/>
        <v>0</v>
      </c>
    </row>
    <row r="468" spans="2:15" x14ac:dyDescent="0.25">
      <c r="B468" s="105" t="s">
        <v>341</v>
      </c>
      <c r="C468" s="105"/>
      <c r="D468" s="105"/>
      <c r="E468" s="105"/>
      <c r="F468" s="105"/>
      <c r="G468" s="105"/>
      <c r="H468" s="105"/>
      <c r="I468" s="105"/>
      <c r="K468" s="76">
        <f>SUM(Plan2!AIM:AIM)</f>
        <v>0</v>
      </c>
      <c r="L468" s="76"/>
      <c r="M468" s="76">
        <f>SUM(Plan2!AIN:AIN)</f>
        <v>0</v>
      </c>
      <c r="N468" s="76"/>
      <c r="O468" s="76">
        <f t="shared" si="9"/>
        <v>0</v>
      </c>
    </row>
    <row r="469" spans="2:15" x14ac:dyDescent="0.25">
      <c r="B469" s="105" t="s">
        <v>342</v>
      </c>
      <c r="C469" s="105"/>
      <c r="D469" s="105"/>
      <c r="E469" s="105"/>
      <c r="F469" s="105"/>
      <c r="G469" s="105"/>
      <c r="H469" s="105"/>
      <c r="I469" s="105"/>
      <c r="K469" s="76">
        <f>SUM(Plan2!AIO:AIO)</f>
        <v>0</v>
      </c>
      <c r="L469" s="76"/>
      <c r="M469" s="76">
        <f>SUM(Plan2!AIP:AIP)</f>
        <v>0</v>
      </c>
      <c r="N469" s="76"/>
      <c r="O469" s="76">
        <f t="shared" si="9"/>
        <v>0</v>
      </c>
    </row>
    <row r="470" spans="2:15" x14ac:dyDescent="0.25">
      <c r="B470" s="105" t="s">
        <v>343</v>
      </c>
      <c r="C470" s="105"/>
      <c r="D470" s="105"/>
      <c r="E470" s="105"/>
      <c r="F470" s="105"/>
      <c r="G470" s="105"/>
      <c r="H470" s="105"/>
      <c r="I470" s="105"/>
      <c r="K470" s="76">
        <f>SUM(Plan2!AIQ:AIQ)</f>
        <v>0</v>
      </c>
      <c r="L470" s="76"/>
      <c r="M470" s="76">
        <f>SUM(Plan2!AIR:AIR)</f>
        <v>0</v>
      </c>
      <c r="N470" s="76"/>
      <c r="O470" s="76">
        <f t="shared" si="9"/>
        <v>0</v>
      </c>
    </row>
    <row r="471" spans="2:15" x14ac:dyDescent="0.25">
      <c r="B471" s="105" t="s">
        <v>344</v>
      </c>
      <c r="C471" s="105"/>
      <c r="D471" s="105"/>
      <c r="E471" s="105"/>
      <c r="F471" s="105"/>
      <c r="G471" s="105"/>
      <c r="H471" s="105"/>
      <c r="I471" s="105"/>
      <c r="K471" s="76">
        <f>SUM(Plan2!AIS:AIS)</f>
        <v>0</v>
      </c>
      <c r="L471" s="76"/>
      <c r="M471" s="76">
        <f>SUM(Plan2!AIT:AIT)</f>
        <v>0</v>
      </c>
      <c r="N471" s="76"/>
      <c r="O471" s="76">
        <f t="shared" si="9"/>
        <v>0</v>
      </c>
    </row>
    <row r="472" spans="2:15" x14ac:dyDescent="0.25">
      <c r="B472" s="105" t="s">
        <v>345</v>
      </c>
      <c r="C472" s="105"/>
      <c r="D472" s="105"/>
      <c r="E472" s="105"/>
      <c r="F472" s="105"/>
      <c r="G472" s="105"/>
      <c r="H472" s="105"/>
      <c r="I472" s="105"/>
      <c r="K472" s="76">
        <f>SUM(Plan2!AIU:AIU)</f>
        <v>0</v>
      </c>
      <c r="L472" s="76"/>
      <c r="M472" s="76">
        <f>SUM(Plan2!AIV:AIV)</f>
        <v>0</v>
      </c>
      <c r="N472" s="76"/>
      <c r="O472" s="76">
        <f t="shared" si="9"/>
        <v>0</v>
      </c>
    </row>
    <row r="473" spans="2:15" x14ac:dyDescent="0.25">
      <c r="B473" s="105" t="s">
        <v>346</v>
      </c>
      <c r="C473" s="105"/>
      <c r="D473" s="105"/>
      <c r="E473" s="105"/>
      <c r="F473" s="105"/>
      <c r="G473" s="105"/>
      <c r="H473" s="105"/>
      <c r="I473" s="105"/>
      <c r="K473" s="76">
        <f>SUM(Plan2!AIW:AIW)</f>
        <v>0</v>
      </c>
      <c r="L473" s="76"/>
      <c r="M473" s="76">
        <f>SUM(Plan2!AIX:AIX)</f>
        <v>0</v>
      </c>
      <c r="N473" s="76"/>
      <c r="O473" s="76">
        <f t="shared" si="9"/>
        <v>0</v>
      </c>
    </row>
    <row r="474" spans="2:15" x14ac:dyDescent="0.25">
      <c r="B474" s="105" t="s">
        <v>347</v>
      </c>
      <c r="C474" s="105"/>
      <c r="D474" s="105"/>
      <c r="E474" s="105"/>
      <c r="F474" s="105"/>
      <c r="G474" s="105"/>
      <c r="H474" s="105"/>
      <c r="I474" s="105"/>
      <c r="K474" s="76">
        <f>SUM(Plan2!AIY:AIY)</f>
        <v>0</v>
      </c>
      <c r="L474" s="76"/>
      <c r="M474" s="76">
        <f>SUM(Plan2!AIZ:AIZ)</f>
        <v>0</v>
      </c>
      <c r="N474" s="76"/>
      <c r="O474" s="76">
        <f t="shared" si="9"/>
        <v>0</v>
      </c>
    </row>
    <row r="475" spans="2:15" x14ac:dyDescent="0.25">
      <c r="B475" s="105" t="s">
        <v>348</v>
      </c>
      <c r="C475" s="105"/>
      <c r="D475" s="105"/>
      <c r="E475" s="105"/>
      <c r="F475" s="105"/>
      <c r="G475" s="105"/>
      <c r="H475" s="105"/>
      <c r="I475" s="105"/>
      <c r="K475" s="76">
        <f>SUM(Plan2!AJA:AJA)</f>
        <v>0</v>
      </c>
      <c r="L475" s="76"/>
      <c r="M475" s="76">
        <f>SUM(Plan2!AJB:AJB)</f>
        <v>0</v>
      </c>
      <c r="N475" s="76"/>
      <c r="O475" s="76">
        <f t="shared" si="9"/>
        <v>0</v>
      </c>
    </row>
    <row r="476" spans="2:15" x14ac:dyDescent="0.25">
      <c r="B476" s="105" t="s">
        <v>349</v>
      </c>
      <c r="C476" s="105"/>
      <c r="D476" s="105"/>
      <c r="E476" s="105"/>
      <c r="F476" s="105"/>
      <c r="G476" s="105"/>
      <c r="H476" s="105"/>
      <c r="I476" s="105"/>
      <c r="K476" s="76">
        <f>SUM(Plan2!AJC:AJC)</f>
        <v>0</v>
      </c>
      <c r="L476" s="76"/>
      <c r="M476" s="76">
        <f>SUM(Plan2!AJD:AJD)</f>
        <v>0</v>
      </c>
      <c r="N476" s="76"/>
      <c r="O476" s="76">
        <f t="shared" si="9"/>
        <v>0</v>
      </c>
    </row>
    <row r="477" spans="2:15" x14ac:dyDescent="0.25">
      <c r="B477" s="105" t="s">
        <v>350</v>
      </c>
      <c r="C477" s="105"/>
      <c r="D477" s="105"/>
      <c r="E477" s="105"/>
      <c r="F477" s="105"/>
      <c r="G477" s="105"/>
      <c r="H477" s="105"/>
      <c r="I477" s="105"/>
      <c r="K477" s="76">
        <f>SUM(Plan2!AJE:AJE)</f>
        <v>0</v>
      </c>
      <c r="L477" s="76"/>
      <c r="M477" s="76">
        <f>SUM(Plan2!AJF:AJF)</f>
        <v>0</v>
      </c>
      <c r="N477" s="76"/>
      <c r="O477" s="76">
        <f t="shared" si="9"/>
        <v>0</v>
      </c>
    </row>
    <row r="478" spans="2:15" x14ac:dyDescent="0.25">
      <c r="B478" s="105" t="s">
        <v>351</v>
      </c>
      <c r="C478" s="105"/>
      <c r="D478" s="105"/>
      <c r="E478" s="105"/>
      <c r="F478" s="105"/>
      <c r="G478" s="105"/>
      <c r="H478" s="105"/>
      <c r="I478" s="105"/>
      <c r="K478" s="76">
        <f>SUM(Plan2!AJG:AJG)</f>
        <v>0</v>
      </c>
      <c r="L478" s="76"/>
      <c r="M478" s="76">
        <f>SUM(Plan2!AJH:AJH)</f>
        <v>0</v>
      </c>
      <c r="N478" s="76"/>
      <c r="O478" s="76">
        <f t="shared" si="9"/>
        <v>0</v>
      </c>
    </row>
    <row r="479" spans="2:15" x14ac:dyDescent="0.25">
      <c r="B479" s="105" t="s">
        <v>352</v>
      </c>
      <c r="C479" s="105"/>
      <c r="D479" s="105"/>
      <c r="E479" s="105"/>
      <c r="F479" s="105"/>
      <c r="G479" s="105"/>
      <c r="H479" s="105"/>
      <c r="I479" s="105"/>
      <c r="K479" s="76">
        <f>SUM(Plan2!AJI:AJI)</f>
        <v>0</v>
      </c>
      <c r="L479" s="76"/>
      <c r="M479" s="76">
        <f>SUM(Plan2!AJJ:AJJ)</f>
        <v>0</v>
      </c>
      <c r="N479" s="76"/>
      <c r="O479" s="76">
        <f t="shared" si="9"/>
        <v>0</v>
      </c>
    </row>
    <row r="480" spans="2:15" x14ac:dyDescent="0.25">
      <c r="B480" s="105" t="s">
        <v>353</v>
      </c>
      <c r="C480" s="105"/>
      <c r="D480" s="105"/>
      <c r="E480" s="105"/>
      <c r="F480" s="105"/>
      <c r="G480" s="105"/>
      <c r="H480" s="105"/>
      <c r="I480" s="105"/>
      <c r="K480" s="76">
        <f>SUM(Plan2!AJK:AJK)</f>
        <v>0</v>
      </c>
      <c r="L480" s="76"/>
      <c r="M480" s="76">
        <f>SUM(Plan2!AJL:AJL)</f>
        <v>0</v>
      </c>
      <c r="N480" s="76"/>
      <c r="O480" s="76">
        <f t="shared" si="9"/>
        <v>0</v>
      </c>
    </row>
    <row r="481" spans="2:15" x14ac:dyDescent="0.25">
      <c r="B481" s="105" t="s">
        <v>354</v>
      </c>
      <c r="C481" s="105"/>
      <c r="D481" s="105"/>
      <c r="E481" s="105"/>
      <c r="F481" s="105"/>
      <c r="G481" s="105"/>
      <c r="H481" s="105"/>
      <c r="I481" s="105"/>
      <c r="K481" s="76">
        <f>SUM(Plan2!AJM:AJM)</f>
        <v>0</v>
      </c>
      <c r="L481" s="76"/>
      <c r="M481" s="76">
        <f>SUM(Plan2!AJN:AJN)</f>
        <v>0</v>
      </c>
      <c r="N481" s="76"/>
      <c r="O481" s="76">
        <f t="shared" si="9"/>
        <v>0</v>
      </c>
    </row>
    <row r="482" spans="2:15" x14ac:dyDescent="0.25">
      <c r="B482" s="105" t="s">
        <v>355</v>
      </c>
      <c r="C482" s="105"/>
      <c r="D482" s="105"/>
      <c r="E482" s="105"/>
      <c r="F482" s="105"/>
      <c r="G482" s="105"/>
      <c r="H482" s="105"/>
      <c r="I482" s="105"/>
      <c r="K482" s="76">
        <f>SUM(Plan2!AJO:AJO)</f>
        <v>0</v>
      </c>
      <c r="L482" s="76"/>
      <c r="M482" s="76">
        <f>SUM(Plan2!AJP:AJP)</f>
        <v>0</v>
      </c>
      <c r="N482" s="76"/>
      <c r="O482" s="76">
        <f t="shared" si="9"/>
        <v>0</v>
      </c>
    </row>
    <row r="483" spans="2:15" x14ac:dyDescent="0.25">
      <c r="B483" s="105" t="s">
        <v>356</v>
      </c>
      <c r="C483" s="105"/>
      <c r="D483" s="105"/>
      <c r="E483" s="105"/>
      <c r="F483" s="105"/>
      <c r="G483" s="105"/>
      <c r="H483" s="105"/>
      <c r="I483" s="105"/>
      <c r="K483" s="76">
        <f>SUM(Plan2!AJQ:AJQ)</f>
        <v>1</v>
      </c>
      <c r="L483" s="76"/>
      <c r="M483" s="76">
        <f>SUM(Plan2!AJR:AJR)</f>
        <v>0</v>
      </c>
      <c r="N483" s="76"/>
      <c r="O483" s="76">
        <f t="shared" si="9"/>
        <v>1</v>
      </c>
    </row>
    <row r="484" spans="2:15" x14ac:dyDescent="0.25">
      <c r="B484" s="87"/>
      <c r="C484" s="87"/>
      <c r="D484" s="87"/>
      <c r="E484" s="87"/>
      <c r="F484" s="87"/>
      <c r="G484" s="87"/>
      <c r="H484" s="87"/>
      <c r="I484" s="87"/>
    </row>
    <row r="485" spans="2:15" x14ac:dyDescent="0.25">
      <c r="B485" s="106" t="s">
        <v>357</v>
      </c>
      <c r="C485" s="106"/>
      <c r="D485" s="106"/>
      <c r="E485" s="106"/>
      <c r="F485" s="106"/>
      <c r="G485" s="106"/>
      <c r="H485" s="106"/>
      <c r="I485" s="106"/>
      <c r="K485" s="74">
        <f>SUM(K486:K514)</f>
        <v>9</v>
      </c>
      <c r="M485" s="74">
        <f>SUM(M486:M514)</f>
        <v>12</v>
      </c>
      <c r="O485" s="74">
        <f>SUM(O486:O514)</f>
        <v>21</v>
      </c>
    </row>
    <row r="486" spans="2:15" x14ac:dyDescent="0.25">
      <c r="B486" s="105" t="s">
        <v>358</v>
      </c>
      <c r="C486" s="105"/>
      <c r="D486" s="105"/>
      <c r="E486" s="105"/>
      <c r="F486" s="105"/>
      <c r="G486" s="105"/>
      <c r="H486" s="105"/>
      <c r="I486" s="105"/>
      <c r="K486" s="76">
        <f>SUM(Plan2!AJS:AJS)</f>
        <v>3</v>
      </c>
      <c r="L486" s="76"/>
      <c r="M486" s="76">
        <f>SUM(Plan2!AJT:AJT)</f>
        <v>0</v>
      </c>
      <c r="N486" s="76"/>
      <c r="O486" s="76">
        <f t="shared" ref="O486:O514" si="10">M486+K486</f>
        <v>3</v>
      </c>
    </row>
    <row r="487" spans="2:15" x14ac:dyDescent="0.25">
      <c r="B487" s="105" t="s">
        <v>359</v>
      </c>
      <c r="C487" s="105"/>
      <c r="D487" s="105"/>
      <c r="E487" s="105"/>
      <c r="F487" s="105"/>
      <c r="G487" s="105"/>
      <c r="H487" s="105"/>
      <c r="I487" s="105"/>
      <c r="K487" s="76">
        <f>SUM(Plan2!AJU:AJU)</f>
        <v>0</v>
      </c>
      <c r="L487" s="76"/>
      <c r="M487" s="76">
        <f>SUM(Plan2!AJV:AJV)</f>
        <v>0</v>
      </c>
      <c r="N487" s="76"/>
      <c r="O487" s="76">
        <f t="shared" si="10"/>
        <v>0</v>
      </c>
    </row>
    <row r="488" spans="2:15" x14ac:dyDescent="0.25">
      <c r="B488" s="105" t="s">
        <v>360</v>
      </c>
      <c r="C488" s="105"/>
      <c r="D488" s="105"/>
      <c r="E488" s="105"/>
      <c r="F488" s="105"/>
      <c r="G488" s="105"/>
      <c r="H488" s="105"/>
      <c r="I488" s="105"/>
      <c r="K488" s="76">
        <f>SUM(Plan2!AJW:AJW)</f>
        <v>0</v>
      </c>
      <c r="L488" s="76"/>
      <c r="M488" s="76">
        <f>SUM(Plan2!AJX:AJX)</f>
        <v>0</v>
      </c>
      <c r="N488" s="76"/>
      <c r="O488" s="76">
        <f t="shared" si="10"/>
        <v>0</v>
      </c>
    </row>
    <row r="489" spans="2:15" x14ac:dyDescent="0.25">
      <c r="B489" s="105" t="s">
        <v>361</v>
      </c>
      <c r="C489" s="105"/>
      <c r="D489" s="105"/>
      <c r="E489" s="105"/>
      <c r="F489" s="105"/>
      <c r="G489" s="105"/>
      <c r="H489" s="105"/>
      <c r="I489" s="105"/>
      <c r="K489" s="76">
        <f>SUM(Plan2!AJY:AJY)</f>
        <v>0</v>
      </c>
      <c r="L489" s="76"/>
      <c r="M489" s="76">
        <f>SUM(Plan2!AJZ:AJZ)</f>
        <v>0</v>
      </c>
      <c r="N489" s="76"/>
      <c r="O489" s="76">
        <f t="shared" si="10"/>
        <v>0</v>
      </c>
    </row>
    <row r="490" spans="2:15" x14ac:dyDescent="0.25">
      <c r="B490" s="105" t="s">
        <v>362</v>
      </c>
      <c r="C490" s="105"/>
      <c r="D490" s="105"/>
      <c r="E490" s="105"/>
      <c r="F490" s="105"/>
      <c r="G490" s="105"/>
      <c r="H490" s="105"/>
      <c r="I490" s="105"/>
      <c r="K490" s="76">
        <f>SUM(Plan2!AKA:AKA)</f>
        <v>0</v>
      </c>
      <c r="L490" s="76"/>
      <c r="M490" s="76">
        <f>SUM(Plan2!AKB:AKB)</f>
        <v>0</v>
      </c>
      <c r="N490" s="76"/>
      <c r="O490" s="76">
        <f t="shared" si="10"/>
        <v>0</v>
      </c>
    </row>
    <row r="491" spans="2:15" x14ac:dyDescent="0.25">
      <c r="B491" s="105" t="s">
        <v>363</v>
      </c>
      <c r="C491" s="105"/>
      <c r="D491" s="105"/>
      <c r="E491" s="105"/>
      <c r="F491" s="105"/>
      <c r="G491" s="105"/>
      <c r="H491" s="105"/>
      <c r="I491" s="105"/>
      <c r="K491" s="76">
        <f>SUM(Plan2!AKC:AKC)</f>
        <v>0</v>
      </c>
      <c r="L491" s="76"/>
      <c r="M491" s="76">
        <f>SUM(Plan2!AKD:AKD)</f>
        <v>0</v>
      </c>
      <c r="N491" s="76"/>
      <c r="O491" s="76">
        <f t="shared" si="10"/>
        <v>0</v>
      </c>
    </row>
    <row r="492" spans="2:15" x14ac:dyDescent="0.25">
      <c r="B492" s="105" t="s">
        <v>364</v>
      </c>
      <c r="C492" s="105"/>
      <c r="D492" s="105"/>
      <c r="E492" s="105"/>
      <c r="F492" s="105"/>
      <c r="G492" s="105"/>
      <c r="H492" s="105"/>
      <c r="I492" s="105"/>
      <c r="K492" s="76">
        <f>SUM(Plan2!AKE:AKE)</f>
        <v>0</v>
      </c>
      <c r="L492" s="76"/>
      <c r="M492" s="76">
        <f>SUM(Plan2!AKF:AKF)</f>
        <v>0</v>
      </c>
      <c r="N492" s="76"/>
      <c r="O492" s="76">
        <f t="shared" si="10"/>
        <v>0</v>
      </c>
    </row>
    <row r="493" spans="2:15" x14ac:dyDescent="0.25">
      <c r="B493" s="105" t="s">
        <v>365</v>
      </c>
      <c r="C493" s="105"/>
      <c r="D493" s="105"/>
      <c r="E493" s="105"/>
      <c r="F493" s="105"/>
      <c r="G493" s="105"/>
      <c r="H493" s="105"/>
      <c r="I493" s="105"/>
      <c r="K493" s="76">
        <f>SUM(Plan2!AKG:AKG)</f>
        <v>0</v>
      </c>
      <c r="L493" s="76"/>
      <c r="M493" s="76">
        <f>SUM(Plan2!AKH:AKH)</f>
        <v>0</v>
      </c>
      <c r="N493" s="76"/>
      <c r="O493" s="76">
        <f t="shared" si="10"/>
        <v>0</v>
      </c>
    </row>
    <row r="494" spans="2:15" x14ac:dyDescent="0.25">
      <c r="B494" s="105" t="s">
        <v>366</v>
      </c>
      <c r="C494" s="105"/>
      <c r="D494" s="105"/>
      <c r="E494" s="105"/>
      <c r="F494" s="105"/>
      <c r="G494" s="105"/>
      <c r="H494" s="105"/>
      <c r="I494" s="105"/>
      <c r="K494" s="76">
        <f>SUM(Plan2!AKI:AKI)</f>
        <v>0</v>
      </c>
      <c r="L494" s="76"/>
      <c r="M494" s="76">
        <f>SUM(Plan2!AKJ:AKJ)</f>
        <v>0</v>
      </c>
      <c r="N494" s="76"/>
      <c r="O494" s="76">
        <f t="shared" si="10"/>
        <v>0</v>
      </c>
    </row>
    <row r="495" spans="2:15" x14ac:dyDescent="0.25">
      <c r="B495" s="105" t="s">
        <v>367</v>
      </c>
      <c r="C495" s="105"/>
      <c r="D495" s="105"/>
      <c r="E495" s="105"/>
      <c r="F495" s="105"/>
      <c r="G495" s="105"/>
      <c r="H495" s="105"/>
      <c r="I495" s="105"/>
      <c r="K495" s="76">
        <f>SUM(Plan2!AKK:AKK)</f>
        <v>0</v>
      </c>
      <c r="L495" s="76"/>
      <c r="M495" s="76">
        <f>SUM(Plan2!AKL:AKL)</f>
        <v>1</v>
      </c>
      <c r="N495" s="76"/>
      <c r="O495" s="76">
        <f t="shared" si="10"/>
        <v>1</v>
      </c>
    </row>
    <row r="496" spans="2:15" x14ac:dyDescent="0.25">
      <c r="B496" s="105" t="s">
        <v>368</v>
      </c>
      <c r="C496" s="105"/>
      <c r="D496" s="105"/>
      <c r="E496" s="105"/>
      <c r="F496" s="105"/>
      <c r="G496" s="105"/>
      <c r="H496" s="105"/>
      <c r="I496" s="105"/>
      <c r="K496" s="76">
        <f>SUM(Plan2!AKM:AKM)</f>
        <v>0</v>
      </c>
      <c r="L496" s="76"/>
      <c r="M496" s="76">
        <f>SUM(Plan2!AKN:AKN)</f>
        <v>0</v>
      </c>
      <c r="N496" s="76"/>
      <c r="O496" s="76">
        <f t="shared" si="10"/>
        <v>0</v>
      </c>
    </row>
    <row r="497" spans="2:15" x14ac:dyDescent="0.25">
      <c r="B497" s="105" t="s">
        <v>369</v>
      </c>
      <c r="C497" s="105"/>
      <c r="D497" s="105"/>
      <c r="E497" s="105"/>
      <c r="F497" s="105"/>
      <c r="G497" s="105"/>
      <c r="H497" s="105"/>
      <c r="I497" s="105"/>
      <c r="K497" s="76">
        <f>SUM(Plan2!AKO:AKO)</f>
        <v>0</v>
      </c>
      <c r="L497" s="76"/>
      <c r="M497" s="76">
        <f>SUM(Plan2!AKP:AKP)</f>
        <v>0</v>
      </c>
      <c r="N497" s="76"/>
      <c r="O497" s="76">
        <f t="shared" si="10"/>
        <v>0</v>
      </c>
    </row>
    <row r="498" spans="2:15" x14ac:dyDescent="0.25">
      <c r="B498" s="105" t="s">
        <v>370</v>
      </c>
      <c r="C498" s="105"/>
      <c r="D498" s="105"/>
      <c r="E498" s="105"/>
      <c r="F498" s="105"/>
      <c r="G498" s="105"/>
      <c r="H498" s="105"/>
      <c r="I498" s="105"/>
      <c r="K498" s="76">
        <f>SUM(Plan2!AKQ:AKQ)</f>
        <v>0</v>
      </c>
      <c r="L498" s="76"/>
      <c r="M498" s="76">
        <f>SUM(Plan2!AKR:AKR)</f>
        <v>0</v>
      </c>
      <c r="N498" s="76"/>
      <c r="O498" s="76">
        <f t="shared" si="10"/>
        <v>0</v>
      </c>
    </row>
    <row r="499" spans="2:15" x14ac:dyDescent="0.25">
      <c r="B499" s="105" t="s">
        <v>371</v>
      </c>
      <c r="C499" s="105"/>
      <c r="D499" s="105"/>
      <c r="E499" s="105"/>
      <c r="F499" s="105"/>
      <c r="G499" s="105"/>
      <c r="H499" s="105"/>
      <c r="I499" s="105"/>
      <c r="K499" s="76">
        <f>SUM(Plan2!AKS:AKS)</f>
        <v>0</v>
      </c>
      <c r="L499" s="76"/>
      <c r="M499" s="76">
        <f>SUM(Plan2!AKT:AKT)</f>
        <v>0</v>
      </c>
      <c r="N499" s="76"/>
      <c r="O499" s="76">
        <f t="shared" si="10"/>
        <v>0</v>
      </c>
    </row>
    <row r="500" spans="2:15" x14ac:dyDescent="0.25">
      <c r="B500" s="105" t="s">
        <v>372</v>
      </c>
      <c r="C500" s="105"/>
      <c r="D500" s="105"/>
      <c r="E500" s="105"/>
      <c r="F500" s="105"/>
      <c r="G500" s="105"/>
      <c r="H500" s="105"/>
      <c r="I500" s="105"/>
      <c r="K500" s="76">
        <f>SUM(Plan2!AKU:AKU)</f>
        <v>0</v>
      </c>
      <c r="L500" s="76"/>
      <c r="M500" s="76">
        <f>SUM(Plan2!AKV:AKV)</f>
        <v>0</v>
      </c>
      <c r="N500" s="76"/>
      <c r="O500" s="76">
        <f t="shared" si="10"/>
        <v>0</v>
      </c>
    </row>
    <row r="501" spans="2:15" x14ac:dyDescent="0.25">
      <c r="B501" s="105" t="s">
        <v>373</v>
      </c>
      <c r="C501" s="105"/>
      <c r="D501" s="105"/>
      <c r="E501" s="105"/>
      <c r="F501" s="105"/>
      <c r="G501" s="105"/>
      <c r="H501" s="105"/>
      <c r="I501" s="105"/>
      <c r="K501" s="76">
        <f>SUM(Plan2!AKW:AKW)</f>
        <v>0</v>
      </c>
      <c r="L501" s="76"/>
      <c r="M501" s="76">
        <f>SUM(Plan2!AKX:AKX)</f>
        <v>0</v>
      </c>
      <c r="N501" s="76"/>
      <c r="O501" s="76">
        <f t="shared" si="10"/>
        <v>0</v>
      </c>
    </row>
    <row r="502" spans="2:15" x14ac:dyDescent="0.25">
      <c r="B502" s="105" t="s">
        <v>374</v>
      </c>
      <c r="C502" s="105"/>
      <c r="D502" s="105"/>
      <c r="E502" s="105"/>
      <c r="F502" s="105"/>
      <c r="G502" s="105"/>
      <c r="H502" s="105"/>
      <c r="I502" s="105"/>
      <c r="K502" s="76">
        <f>SUM(Plan2!AKY:AKY)</f>
        <v>0</v>
      </c>
      <c r="L502" s="76"/>
      <c r="M502" s="76">
        <f>SUM(Plan2!AKZ:AKZ)</f>
        <v>10</v>
      </c>
      <c r="N502" s="76"/>
      <c r="O502" s="76">
        <f t="shared" si="10"/>
        <v>10</v>
      </c>
    </row>
    <row r="503" spans="2:15" x14ac:dyDescent="0.25">
      <c r="B503" s="105" t="s">
        <v>375</v>
      </c>
      <c r="C503" s="105"/>
      <c r="D503" s="105"/>
      <c r="E503" s="105"/>
      <c r="F503" s="105"/>
      <c r="G503" s="105"/>
      <c r="H503" s="105"/>
      <c r="I503" s="105"/>
      <c r="K503" s="76">
        <f>SUM(Plan2!ALA:ALA)</f>
        <v>0</v>
      </c>
      <c r="L503" s="76"/>
      <c r="M503" s="76">
        <f>SUM(Plan2!ALB:ALB)</f>
        <v>0</v>
      </c>
      <c r="N503" s="76"/>
      <c r="O503" s="76">
        <f t="shared" si="10"/>
        <v>0</v>
      </c>
    </row>
    <row r="504" spans="2:15" x14ac:dyDescent="0.25">
      <c r="B504" s="105" t="s">
        <v>376</v>
      </c>
      <c r="C504" s="105"/>
      <c r="D504" s="105"/>
      <c r="E504" s="105"/>
      <c r="F504" s="105"/>
      <c r="G504" s="105"/>
      <c r="H504" s="105"/>
      <c r="I504" s="105"/>
      <c r="K504" s="76">
        <f>SUM(Plan2!ALC:ALC)</f>
        <v>0</v>
      </c>
      <c r="L504" s="76"/>
      <c r="M504" s="76">
        <f>SUM(Plan2!ALD:ALD)</f>
        <v>0</v>
      </c>
      <c r="N504" s="76"/>
      <c r="O504" s="76">
        <f t="shared" si="10"/>
        <v>0</v>
      </c>
    </row>
    <row r="505" spans="2:15" x14ac:dyDescent="0.25">
      <c r="B505" s="105" t="s">
        <v>377</v>
      </c>
      <c r="C505" s="105"/>
      <c r="D505" s="105"/>
      <c r="E505" s="105"/>
      <c r="F505" s="105"/>
      <c r="G505" s="105"/>
      <c r="H505" s="105"/>
      <c r="I505" s="105"/>
      <c r="K505" s="76">
        <f>SUM(Plan2!ALE:ALE)</f>
        <v>0</v>
      </c>
      <c r="L505" s="76"/>
      <c r="M505" s="76">
        <f>SUM(Plan2!ALF:ALF)</f>
        <v>0</v>
      </c>
      <c r="N505" s="76"/>
      <c r="O505" s="76">
        <f t="shared" si="10"/>
        <v>0</v>
      </c>
    </row>
    <row r="506" spans="2:15" x14ac:dyDescent="0.25">
      <c r="B506" s="105" t="s">
        <v>386</v>
      </c>
      <c r="C506" s="105"/>
      <c r="D506" s="105"/>
      <c r="E506" s="105"/>
      <c r="F506" s="105"/>
      <c r="G506" s="105"/>
      <c r="H506" s="105"/>
      <c r="I506" s="105"/>
      <c r="K506" s="76">
        <f>SUM(Plan2!ALG:ALG)</f>
        <v>0</v>
      </c>
      <c r="L506" s="76"/>
      <c r="M506" s="76">
        <f>SUM(Plan2!ALH:ALH)</f>
        <v>0</v>
      </c>
      <c r="N506" s="76"/>
      <c r="O506" s="76">
        <f t="shared" si="10"/>
        <v>0</v>
      </c>
    </row>
    <row r="507" spans="2:15" x14ac:dyDescent="0.25">
      <c r="B507" s="105" t="s">
        <v>378</v>
      </c>
      <c r="C507" s="105"/>
      <c r="D507" s="105"/>
      <c r="E507" s="105"/>
      <c r="F507" s="105"/>
      <c r="G507" s="105"/>
      <c r="H507" s="105"/>
      <c r="I507" s="105"/>
      <c r="K507" s="76">
        <f>SUM(Plan2!ALI:ALI)</f>
        <v>2</v>
      </c>
      <c r="L507" s="76"/>
      <c r="M507" s="76">
        <f>SUM(Plan2!ALJ:ALJ)</f>
        <v>0</v>
      </c>
      <c r="N507" s="76"/>
      <c r="O507" s="76">
        <f t="shared" si="10"/>
        <v>2</v>
      </c>
    </row>
    <row r="508" spans="2:15" x14ac:dyDescent="0.25">
      <c r="B508" s="105" t="s">
        <v>379</v>
      </c>
      <c r="C508" s="105"/>
      <c r="D508" s="105"/>
      <c r="E508" s="105"/>
      <c r="F508" s="105"/>
      <c r="G508" s="105"/>
      <c r="H508" s="105"/>
      <c r="I508" s="105"/>
      <c r="K508" s="76">
        <f>SUM(Plan2!ALK:ALK)</f>
        <v>0</v>
      </c>
      <c r="L508" s="76"/>
      <c r="M508" s="76">
        <f>SUM(Plan2!ALL:ALL)</f>
        <v>0</v>
      </c>
      <c r="N508" s="76"/>
      <c r="O508" s="76">
        <f t="shared" si="10"/>
        <v>0</v>
      </c>
    </row>
    <row r="509" spans="2:15" x14ac:dyDescent="0.25">
      <c r="B509" s="105" t="s">
        <v>380</v>
      </c>
      <c r="C509" s="105"/>
      <c r="D509" s="105"/>
      <c r="E509" s="105"/>
      <c r="F509" s="105"/>
      <c r="G509" s="105"/>
      <c r="H509" s="105"/>
      <c r="I509" s="105"/>
      <c r="K509" s="76">
        <f>SUM(Plan2!ALM:ALM)</f>
        <v>0</v>
      </c>
      <c r="L509" s="76"/>
      <c r="M509" s="76">
        <f>SUM(Plan2!ALN:ALN)</f>
        <v>0</v>
      </c>
      <c r="N509" s="76"/>
      <c r="O509" s="76">
        <f t="shared" si="10"/>
        <v>0</v>
      </c>
    </row>
    <row r="510" spans="2:15" x14ac:dyDescent="0.25">
      <c r="B510" s="105" t="s">
        <v>381</v>
      </c>
      <c r="C510" s="105"/>
      <c r="D510" s="105"/>
      <c r="E510" s="105"/>
      <c r="F510" s="105"/>
      <c r="G510" s="105"/>
      <c r="H510" s="105"/>
      <c r="I510" s="105"/>
      <c r="K510" s="76">
        <f>SUM(Plan2!ALO:ALO)</f>
        <v>0</v>
      </c>
      <c r="L510" s="76"/>
      <c r="M510" s="76">
        <f>SUM(Plan2!ALP:ALP)</f>
        <v>0</v>
      </c>
      <c r="N510" s="76"/>
      <c r="O510" s="76">
        <f t="shared" si="10"/>
        <v>0</v>
      </c>
    </row>
    <row r="511" spans="2:15" x14ac:dyDescent="0.25">
      <c r="B511" s="105" t="s">
        <v>382</v>
      </c>
      <c r="C511" s="105"/>
      <c r="D511" s="105"/>
      <c r="E511" s="105"/>
      <c r="F511" s="105"/>
      <c r="G511" s="105"/>
      <c r="H511" s="105"/>
      <c r="I511" s="105"/>
      <c r="K511" s="76">
        <f>SUM(Plan2!ALQ:ALQ)</f>
        <v>0</v>
      </c>
      <c r="L511" s="76"/>
      <c r="M511" s="76">
        <f>SUM(Plan2!ALR:ALR)</f>
        <v>0</v>
      </c>
      <c r="N511" s="76"/>
      <c r="O511" s="76">
        <f t="shared" si="10"/>
        <v>0</v>
      </c>
    </row>
    <row r="512" spans="2:15" x14ac:dyDescent="0.25">
      <c r="B512" s="105" t="s">
        <v>383</v>
      </c>
      <c r="C512" s="105"/>
      <c r="D512" s="105"/>
      <c r="E512" s="105"/>
      <c r="F512" s="105"/>
      <c r="G512" s="105"/>
      <c r="H512" s="105"/>
      <c r="I512" s="105"/>
      <c r="K512" s="76">
        <f>SUM(Plan2!ALS:ALS)</f>
        <v>0</v>
      </c>
      <c r="L512" s="76"/>
      <c r="M512" s="76">
        <f>SUM(Plan2!ALT:ALT)</f>
        <v>0</v>
      </c>
      <c r="N512" s="76"/>
      <c r="O512" s="76">
        <f t="shared" si="10"/>
        <v>0</v>
      </c>
    </row>
    <row r="513" spans="2:15" x14ac:dyDescent="0.25">
      <c r="B513" s="105" t="s">
        <v>384</v>
      </c>
      <c r="C513" s="105"/>
      <c r="D513" s="105"/>
      <c r="E513" s="105"/>
      <c r="F513" s="105"/>
      <c r="G513" s="105"/>
      <c r="H513" s="105"/>
      <c r="I513" s="105"/>
      <c r="K513" s="76">
        <f>SUM(Plan2!ALU:ALU)</f>
        <v>4</v>
      </c>
      <c r="L513" s="76"/>
      <c r="M513" s="76">
        <f>SUM(Plan2!ALV:ALV)</f>
        <v>1</v>
      </c>
      <c r="N513" s="76"/>
      <c r="O513" s="76">
        <f t="shared" si="10"/>
        <v>5</v>
      </c>
    </row>
    <row r="514" spans="2:15" x14ac:dyDescent="0.25">
      <c r="B514" s="105" t="s">
        <v>385</v>
      </c>
      <c r="C514" s="105"/>
      <c r="D514" s="105"/>
      <c r="E514" s="105"/>
      <c r="F514" s="105"/>
      <c r="G514" s="105"/>
      <c r="H514" s="105"/>
      <c r="I514" s="105"/>
      <c r="K514" s="76">
        <f>SUM(Plan2!ALW:ALW)</f>
        <v>0</v>
      </c>
      <c r="L514" s="76"/>
      <c r="M514" s="76">
        <f>SUM(Plan2!ALX:ALX)</f>
        <v>0</v>
      </c>
      <c r="N514" s="76"/>
      <c r="O514" s="76">
        <f t="shared" si="10"/>
        <v>0</v>
      </c>
    </row>
    <row r="515" spans="2:15" x14ac:dyDescent="0.25">
      <c r="B515" s="87"/>
      <c r="C515" s="87"/>
      <c r="D515" s="87"/>
      <c r="E515" s="87"/>
      <c r="F515" s="87"/>
      <c r="G515" s="87"/>
      <c r="H515" s="87"/>
      <c r="I515" s="87"/>
    </row>
    <row r="516" spans="2:15" x14ac:dyDescent="0.25">
      <c r="B516" s="106" t="s">
        <v>387</v>
      </c>
      <c r="C516" s="106"/>
      <c r="D516" s="106"/>
      <c r="E516" s="106"/>
      <c r="F516" s="106"/>
      <c r="G516" s="106"/>
      <c r="H516" s="106"/>
      <c r="I516" s="106"/>
      <c r="K516" s="74">
        <f>SUM(K517:K519)</f>
        <v>0</v>
      </c>
      <c r="M516" s="74">
        <f>SUM(M517:M519)</f>
        <v>0</v>
      </c>
      <c r="O516" s="74">
        <f>SUM(O517:O519)</f>
        <v>0</v>
      </c>
    </row>
    <row r="517" spans="2:15" x14ac:dyDescent="0.25">
      <c r="B517" s="105" t="s">
        <v>388</v>
      </c>
      <c r="C517" s="105"/>
      <c r="D517" s="105"/>
      <c r="E517" s="105"/>
      <c r="F517" s="105"/>
      <c r="G517" s="105"/>
      <c r="H517" s="105"/>
      <c r="I517" s="105"/>
      <c r="K517" s="76">
        <f>SUM(Plan2!ALY:ALY)</f>
        <v>0</v>
      </c>
      <c r="L517" s="76"/>
      <c r="M517" s="76">
        <f>SUM(Plan2!ALZ:ALZ)</f>
        <v>0</v>
      </c>
      <c r="N517" s="76"/>
      <c r="O517" s="76">
        <f t="shared" ref="O517:O519" si="11">M517+K517</f>
        <v>0</v>
      </c>
    </row>
    <row r="518" spans="2:15" x14ac:dyDescent="0.25">
      <c r="B518" s="105" t="s">
        <v>389</v>
      </c>
      <c r="C518" s="105"/>
      <c r="D518" s="105"/>
      <c r="E518" s="105"/>
      <c r="F518" s="105"/>
      <c r="G518" s="105"/>
      <c r="H518" s="105"/>
      <c r="I518" s="105"/>
      <c r="K518" s="76">
        <f>SUM(Plan2!AMA:AMA)</f>
        <v>0</v>
      </c>
      <c r="L518" s="76"/>
      <c r="M518" s="76">
        <f>SUM(Plan2!AMB:AMB)</f>
        <v>0</v>
      </c>
      <c r="N518" s="76"/>
      <c r="O518" s="76">
        <f t="shared" si="11"/>
        <v>0</v>
      </c>
    </row>
    <row r="519" spans="2:15" x14ac:dyDescent="0.25">
      <c r="B519" s="105" t="s">
        <v>390</v>
      </c>
      <c r="C519" s="105"/>
      <c r="D519" s="105"/>
      <c r="E519" s="105"/>
      <c r="F519" s="105"/>
      <c r="G519" s="105"/>
      <c r="H519" s="105"/>
      <c r="I519" s="105"/>
      <c r="K519" s="76">
        <f>SUM(Plan2!AMC:AMC)</f>
        <v>0</v>
      </c>
      <c r="L519" s="76"/>
      <c r="M519" s="76">
        <f>SUM(Plan2!AMD:AMD)</f>
        <v>0</v>
      </c>
      <c r="N519" s="76"/>
      <c r="O519" s="76">
        <f t="shared" si="11"/>
        <v>0</v>
      </c>
    </row>
    <row r="520" spans="2:15" x14ac:dyDescent="0.25">
      <c r="B520" s="103" t="s">
        <v>233</v>
      </c>
      <c r="C520" s="103"/>
      <c r="D520" s="103"/>
      <c r="E520" s="103"/>
      <c r="F520" s="103"/>
      <c r="G520" s="103"/>
      <c r="H520" s="103"/>
      <c r="I520" s="103"/>
      <c r="K520" s="9" t="s">
        <v>62</v>
      </c>
      <c r="M520" s="9" t="s">
        <v>63</v>
      </c>
    </row>
    <row r="521" spans="2:15" ht="19.5" customHeight="1" x14ac:dyDescent="0.25">
      <c r="B521" s="97" t="s">
        <v>231</v>
      </c>
      <c r="C521" s="97"/>
      <c r="D521" s="97"/>
      <c r="E521" s="97"/>
      <c r="F521" s="97"/>
      <c r="G521" s="97"/>
      <c r="H521" s="97"/>
      <c r="I521" s="97"/>
      <c r="K521" s="76">
        <f>COUNTIF(Plan2!ADH:ADH,"Sim, para todas as pessoas privadas de liberdade")</f>
        <v>50</v>
      </c>
      <c r="L521" s="76"/>
      <c r="M521" s="83">
        <f>K521/Plan3!A$5</f>
        <v>0.64935064935064934</v>
      </c>
    </row>
    <row r="522" spans="2:15" ht="19.5" customHeight="1" x14ac:dyDescent="0.25">
      <c r="B522" s="97" t="s">
        <v>232</v>
      </c>
      <c r="C522" s="97"/>
      <c r="D522" s="97"/>
      <c r="E522" s="97"/>
      <c r="F522" s="97"/>
      <c r="G522" s="97"/>
      <c r="H522" s="97"/>
      <c r="I522" s="97"/>
      <c r="K522" s="76">
        <f>COUNTIF(Plan2!ADH:ADH,"Sim, para parte das pessoas privadas de liberdade")</f>
        <v>4</v>
      </c>
      <c r="L522" s="76"/>
      <c r="M522" s="83">
        <f>K522/Plan3!A$5</f>
        <v>5.1948051948051951E-2</v>
      </c>
    </row>
    <row r="523" spans="2:15" x14ac:dyDescent="0.25">
      <c r="B523" s="97" t="s">
        <v>234</v>
      </c>
      <c r="C523" s="97"/>
      <c r="D523" s="97"/>
      <c r="E523" s="97"/>
      <c r="F523" s="97"/>
      <c r="G523" s="97"/>
      <c r="H523" s="97"/>
      <c r="I523" s="97"/>
      <c r="K523" s="76">
        <f>COUNTIF(Plan2!ADH:ADH,"Não")</f>
        <v>23</v>
      </c>
      <c r="L523" s="76"/>
      <c r="M523" s="83">
        <f>K523/Plan3!A$5</f>
        <v>0.29870129870129869</v>
      </c>
    </row>
    <row r="524" spans="2:15" x14ac:dyDescent="0.25">
      <c r="B524" s="97" t="s">
        <v>48</v>
      </c>
      <c r="C524" s="97"/>
      <c r="D524" s="97"/>
      <c r="E524" s="97"/>
      <c r="F524" s="97"/>
      <c r="G524" s="97"/>
      <c r="H524" s="97"/>
      <c r="I524" s="97"/>
      <c r="K524" s="76">
        <f>Plan3!A$5-SUM(K521:K523)</f>
        <v>0</v>
      </c>
      <c r="L524" s="76"/>
      <c r="M524" s="83">
        <f>K524/Plan3!A$5</f>
        <v>0</v>
      </c>
    </row>
    <row r="525" spans="2:15" x14ac:dyDescent="0.25">
      <c r="B525" s="3"/>
      <c r="C525" s="3"/>
      <c r="D525" s="3"/>
      <c r="E525" s="3"/>
      <c r="F525" s="3"/>
      <c r="G525" s="3"/>
      <c r="H525" s="3"/>
      <c r="I525" s="3"/>
    </row>
    <row r="526" spans="2:15" x14ac:dyDescent="0.25">
      <c r="B526" s="98" t="s">
        <v>391</v>
      </c>
      <c r="C526" s="98"/>
      <c r="D526" s="98"/>
      <c r="E526" s="98"/>
      <c r="F526" s="98"/>
      <c r="G526" s="98"/>
      <c r="H526" s="98"/>
      <c r="I526" s="98"/>
      <c r="K526" s="5" t="s">
        <v>18</v>
      </c>
      <c r="M526" s="5" t="s">
        <v>19</v>
      </c>
      <c r="O526" s="5" t="s">
        <v>6</v>
      </c>
    </row>
    <row r="527" spans="2:15" x14ac:dyDescent="0.25">
      <c r="B527" s="105" t="s">
        <v>392</v>
      </c>
      <c r="C527" s="105"/>
      <c r="D527" s="105"/>
      <c r="E527" s="105"/>
      <c r="F527" s="105"/>
      <c r="G527" s="105"/>
      <c r="H527" s="105"/>
      <c r="I527" s="105"/>
      <c r="K527" s="53">
        <f>SUM(Plan2!ANQ:ANQ)</f>
        <v>34</v>
      </c>
      <c r="L527" s="53"/>
      <c r="M527" s="53">
        <f>SUM(Plan2!ANR:ANR)</f>
        <v>6</v>
      </c>
      <c r="N527" s="53"/>
      <c r="O527" s="53">
        <f>M527+K527</f>
        <v>40</v>
      </c>
    </row>
    <row r="528" spans="2:15" x14ac:dyDescent="0.25">
      <c r="B528" s="105" t="s">
        <v>393</v>
      </c>
      <c r="C528" s="105"/>
      <c r="D528" s="105"/>
      <c r="E528" s="105"/>
      <c r="F528" s="105"/>
      <c r="G528" s="105"/>
      <c r="H528" s="105"/>
      <c r="I528" s="105"/>
      <c r="K528" s="53">
        <f>SUM(Plan2!ANS:ANS)</f>
        <v>47</v>
      </c>
      <c r="L528" s="53"/>
      <c r="M528" s="53">
        <f>SUM(Plan2!ANT:ANT)</f>
        <v>40</v>
      </c>
      <c r="N528" s="53"/>
      <c r="O528" s="53">
        <f t="shared" ref="O528:O538" si="12">M528+K528</f>
        <v>87</v>
      </c>
    </row>
    <row r="529" spans="2:15" x14ac:dyDescent="0.25">
      <c r="B529" s="105" t="s">
        <v>394</v>
      </c>
      <c r="C529" s="105"/>
      <c r="D529" s="105"/>
      <c r="E529" s="105"/>
      <c r="F529" s="105"/>
      <c r="G529" s="105"/>
      <c r="H529" s="105"/>
      <c r="I529" s="105"/>
      <c r="K529" s="53">
        <f>SUM(Plan2!ANU:ANU)</f>
        <v>55</v>
      </c>
      <c r="L529" s="53"/>
      <c r="M529" s="53">
        <f>SUM(Plan2!ANV:ANV)</f>
        <v>20</v>
      </c>
      <c r="N529" s="53"/>
      <c r="O529" s="53">
        <f t="shared" si="12"/>
        <v>75</v>
      </c>
    </row>
    <row r="530" spans="2:15" x14ac:dyDescent="0.25">
      <c r="B530" s="105" t="s">
        <v>395</v>
      </c>
      <c r="C530" s="105"/>
      <c r="D530" s="105"/>
      <c r="E530" s="105"/>
      <c r="F530" s="105"/>
      <c r="G530" s="105"/>
      <c r="H530" s="105"/>
      <c r="I530" s="105"/>
      <c r="K530" s="53">
        <f>SUM(Plan2!ANW:ANW)</f>
        <v>2</v>
      </c>
      <c r="L530" s="53"/>
      <c r="M530" s="53">
        <f>SUM(Plan2!ANX:ANX)</f>
        <v>1</v>
      </c>
      <c r="N530" s="53"/>
      <c r="O530" s="53">
        <f t="shared" si="12"/>
        <v>3</v>
      </c>
    </row>
    <row r="531" spans="2:15" x14ac:dyDescent="0.25">
      <c r="B531" s="105" t="s">
        <v>396</v>
      </c>
      <c r="C531" s="105"/>
      <c r="D531" s="105"/>
      <c r="E531" s="105"/>
      <c r="F531" s="105"/>
      <c r="G531" s="105"/>
      <c r="H531" s="105"/>
      <c r="I531" s="105"/>
      <c r="K531" s="53">
        <f>SUM(Plan2!ANY:ANY)</f>
        <v>214</v>
      </c>
      <c r="L531" s="53"/>
      <c r="M531" s="53">
        <f>SUM(Plan2!ANZ:ANZ)</f>
        <v>0</v>
      </c>
      <c r="N531" s="53"/>
      <c r="O531" s="53">
        <f t="shared" si="12"/>
        <v>214</v>
      </c>
    </row>
    <row r="532" spans="2:15" x14ac:dyDescent="0.25">
      <c r="B532" s="105" t="s">
        <v>397</v>
      </c>
      <c r="C532" s="105"/>
      <c r="D532" s="105"/>
      <c r="E532" s="105"/>
      <c r="F532" s="105"/>
      <c r="G532" s="105"/>
      <c r="H532" s="105"/>
      <c r="I532" s="105"/>
      <c r="K532" s="53">
        <f>SUM(Plan2!AOA:AOA)</f>
        <v>423</v>
      </c>
      <c r="L532" s="53"/>
      <c r="M532" s="53">
        <f>SUM(Plan2!AOB:AOB)</f>
        <v>0</v>
      </c>
      <c r="N532" s="53"/>
      <c r="O532" s="53">
        <f t="shared" si="12"/>
        <v>423</v>
      </c>
    </row>
    <row r="533" spans="2:15" x14ac:dyDescent="0.25">
      <c r="B533" s="105" t="s">
        <v>398</v>
      </c>
      <c r="C533" s="105"/>
      <c r="D533" s="105"/>
      <c r="E533" s="105"/>
      <c r="F533" s="105"/>
      <c r="G533" s="105"/>
      <c r="H533" s="105"/>
      <c r="I533" s="105"/>
      <c r="K533" s="53">
        <f>SUM(Plan2!AOC:AOC)</f>
        <v>115</v>
      </c>
      <c r="L533" s="53"/>
      <c r="M533" s="53">
        <f>SUM(Plan2!AOD:AOD)</f>
        <v>0</v>
      </c>
      <c r="N533" s="53"/>
      <c r="O533" s="53">
        <f t="shared" si="12"/>
        <v>115</v>
      </c>
    </row>
    <row r="534" spans="2:15" x14ac:dyDescent="0.25">
      <c r="B534" s="105" t="s">
        <v>399</v>
      </c>
      <c r="C534" s="105"/>
      <c r="D534" s="105"/>
      <c r="E534" s="105"/>
      <c r="F534" s="105"/>
      <c r="G534" s="105"/>
      <c r="H534" s="105"/>
      <c r="I534" s="105"/>
      <c r="K534" s="53">
        <f>SUM(Plan2!AOE:AOE)</f>
        <v>77</v>
      </c>
      <c r="L534" s="53"/>
      <c r="M534" s="53">
        <f>SUM(Plan2!AOF:AOF)</f>
        <v>0</v>
      </c>
      <c r="N534" s="53"/>
      <c r="O534" s="53">
        <f t="shared" si="12"/>
        <v>77</v>
      </c>
    </row>
    <row r="535" spans="2:15" x14ac:dyDescent="0.25">
      <c r="B535" s="105" t="s">
        <v>400</v>
      </c>
      <c r="C535" s="105"/>
      <c r="D535" s="105"/>
      <c r="E535" s="105"/>
      <c r="F535" s="105"/>
      <c r="G535" s="105"/>
      <c r="H535" s="105"/>
      <c r="I535" s="105"/>
      <c r="K535" s="53">
        <f>SUM(Plan2!AOG:AOG)</f>
        <v>37</v>
      </c>
      <c r="L535" s="53"/>
      <c r="M535" s="53">
        <f>SUM(Plan2!AOH:AOH)</f>
        <v>0</v>
      </c>
      <c r="N535" s="53"/>
      <c r="O535" s="53">
        <f t="shared" si="12"/>
        <v>37</v>
      </c>
    </row>
    <row r="536" spans="2:15" x14ac:dyDescent="0.25">
      <c r="B536" s="105" t="s">
        <v>401</v>
      </c>
      <c r="C536" s="105"/>
      <c r="D536" s="105"/>
      <c r="E536" s="105"/>
      <c r="F536" s="105"/>
      <c r="G536" s="105"/>
      <c r="H536" s="105"/>
      <c r="I536" s="105"/>
      <c r="K536" s="53">
        <f>SUM(Plan2!AOI:AOI)</f>
        <v>12</v>
      </c>
      <c r="L536" s="53"/>
      <c r="M536" s="53">
        <f>SUM(Plan2!AOJ:AOJ)</f>
        <v>0</v>
      </c>
      <c r="N536" s="53"/>
      <c r="O536" s="53">
        <f t="shared" si="12"/>
        <v>12</v>
      </c>
    </row>
    <row r="537" spans="2:15" x14ac:dyDescent="0.25">
      <c r="B537" s="105" t="s">
        <v>402</v>
      </c>
      <c r="C537" s="105"/>
      <c r="D537" s="105"/>
      <c r="E537" s="105"/>
      <c r="F537" s="105"/>
      <c r="G537" s="105"/>
      <c r="H537" s="105"/>
      <c r="I537" s="105"/>
      <c r="K537" s="53">
        <f>SUM(Plan2!AOK:AOK)</f>
        <v>0</v>
      </c>
      <c r="L537" s="53"/>
      <c r="M537" s="53">
        <f>SUM(Plan2!AOL:AOL)</f>
        <v>0</v>
      </c>
      <c r="N537" s="53"/>
      <c r="O537" s="53">
        <f t="shared" si="12"/>
        <v>0</v>
      </c>
    </row>
    <row r="538" spans="2:15" x14ac:dyDescent="0.25">
      <c r="B538" s="105" t="s">
        <v>403</v>
      </c>
      <c r="C538" s="105"/>
      <c r="D538" s="105"/>
      <c r="E538" s="105"/>
      <c r="F538" s="105"/>
      <c r="G538" s="105"/>
      <c r="H538" s="105"/>
      <c r="I538" s="105"/>
      <c r="K538" s="53">
        <f>(K24+K28+K32)-SUM(K527:K537)</f>
        <v>11090</v>
      </c>
      <c r="L538" s="53"/>
      <c r="M538" s="53">
        <f>(M24+M28+M32)-SUM(M527:M537)</f>
        <v>722</v>
      </c>
      <c r="N538" s="53"/>
      <c r="O538" s="53">
        <f t="shared" si="12"/>
        <v>11812</v>
      </c>
    </row>
    <row r="539" spans="2:15" x14ac:dyDescent="0.25">
      <c r="B539" s="103" t="s">
        <v>233</v>
      </c>
      <c r="C539" s="103"/>
      <c r="D539" s="103"/>
      <c r="E539" s="103"/>
      <c r="F539" s="103"/>
      <c r="G539" s="103"/>
      <c r="H539" s="103"/>
      <c r="I539" s="103"/>
      <c r="K539" s="9" t="s">
        <v>62</v>
      </c>
      <c r="M539" s="9" t="s">
        <v>63</v>
      </c>
    </row>
    <row r="540" spans="2:15" ht="19.5" customHeight="1" x14ac:dyDescent="0.25">
      <c r="B540" s="97" t="s">
        <v>231</v>
      </c>
      <c r="C540" s="97"/>
      <c r="D540" s="97"/>
      <c r="E540" s="97"/>
      <c r="F540" s="97"/>
      <c r="G540" s="97"/>
      <c r="H540" s="97"/>
      <c r="I540" s="97"/>
      <c r="K540" s="76">
        <f>COUNTIF(Plan2!ANO:ANO,"Sim, para todas as pessoas privadas de liberdade")</f>
        <v>8</v>
      </c>
      <c r="L540" s="76"/>
      <c r="M540" s="83">
        <f>K540/Plan3!A$5</f>
        <v>0.1038961038961039</v>
      </c>
    </row>
    <row r="541" spans="2:15" ht="19.5" customHeight="1" x14ac:dyDescent="0.25">
      <c r="B541" s="97" t="s">
        <v>232</v>
      </c>
      <c r="C541" s="97"/>
      <c r="D541" s="97"/>
      <c r="E541" s="97"/>
      <c r="F541" s="97"/>
      <c r="G541" s="97"/>
      <c r="H541" s="97"/>
      <c r="I541" s="97"/>
      <c r="K541" s="76">
        <f>COUNTIF(Plan2!ANO:ANO,"Sim, para parte das pessoas privadas de liberdade")</f>
        <v>4</v>
      </c>
      <c r="L541" s="76"/>
      <c r="M541" s="83">
        <f>K541/Plan3!A$5</f>
        <v>5.1948051948051951E-2</v>
      </c>
    </row>
    <row r="542" spans="2:15" x14ac:dyDescent="0.25">
      <c r="B542" s="97" t="s">
        <v>234</v>
      </c>
      <c r="C542" s="97"/>
      <c r="D542" s="97"/>
      <c r="E542" s="97"/>
      <c r="F542" s="97"/>
      <c r="G542" s="97"/>
      <c r="H542" s="97"/>
      <c r="I542" s="97"/>
      <c r="K542" s="76">
        <f>COUNTIF(Plan2!ANO:ANO,"Não")</f>
        <v>65</v>
      </c>
      <c r="L542" s="76"/>
      <c r="M542" s="83">
        <f>K542/Plan3!A$5</f>
        <v>0.8441558441558441</v>
      </c>
    </row>
    <row r="543" spans="2:15" x14ac:dyDescent="0.25">
      <c r="B543" s="97" t="s">
        <v>48</v>
      </c>
      <c r="C543" s="97"/>
      <c r="D543" s="97"/>
      <c r="E543" s="97"/>
      <c r="F543" s="97"/>
      <c r="G543" s="97"/>
      <c r="H543" s="97"/>
      <c r="I543" s="97"/>
      <c r="K543" s="76">
        <f>Plan3!A$5-SUM(K540:K542)</f>
        <v>0</v>
      </c>
      <c r="L543" s="76"/>
      <c r="M543" s="83">
        <f>K543/Plan3!A$5</f>
        <v>0</v>
      </c>
    </row>
    <row r="544" spans="2:15" x14ac:dyDescent="0.25">
      <c r="B544" s="103" t="s">
        <v>404</v>
      </c>
      <c r="C544" s="103"/>
      <c r="D544" s="103"/>
      <c r="E544" s="103"/>
      <c r="F544" s="103"/>
      <c r="G544" s="103"/>
      <c r="H544" s="103"/>
      <c r="I544" s="103"/>
      <c r="K544" s="9" t="s">
        <v>62</v>
      </c>
      <c r="M544" s="9" t="s">
        <v>63</v>
      </c>
    </row>
    <row r="545" spans="2:15" x14ac:dyDescent="0.25">
      <c r="B545" s="97" t="s">
        <v>405</v>
      </c>
      <c r="C545" s="97"/>
      <c r="D545" s="97"/>
      <c r="E545" s="97"/>
      <c r="F545" s="97"/>
      <c r="G545" s="97"/>
      <c r="H545" s="97"/>
      <c r="I545" s="97"/>
      <c r="K545" s="76">
        <f>COUNTIF(Plan2!ANP:ANP,"Apenas na inclusão do preso, sem atualização")</f>
        <v>3</v>
      </c>
      <c r="L545" s="76"/>
      <c r="M545" s="83">
        <f>K545/Plan3!A$5</f>
        <v>3.896103896103896E-2</v>
      </c>
    </row>
    <row r="546" spans="2:15" ht="19.5" customHeight="1" x14ac:dyDescent="0.25">
      <c r="B546" s="97" t="s">
        <v>406</v>
      </c>
      <c r="C546" s="97"/>
      <c r="D546" s="97"/>
      <c r="E546" s="97"/>
      <c r="F546" s="97"/>
      <c r="G546" s="97"/>
      <c r="H546" s="97"/>
      <c r="I546" s="97"/>
      <c r="K546" s="76">
        <f>COUNTIF(Plan2!ANP:ANP,"Na inclusão do preso, atualizando-se com as informações de outros mandados de prisão ou de intimação de sentença/ acórdão recebidos posteriormente")</f>
        <v>13</v>
      </c>
      <c r="L546" s="76"/>
      <c r="M546" s="83">
        <f>K546/Plan3!A$5</f>
        <v>0.16883116883116883</v>
      </c>
    </row>
    <row r="547" spans="2:15" ht="19.5" customHeight="1" x14ac:dyDescent="0.25">
      <c r="B547" s="97" t="s">
        <v>407</v>
      </c>
      <c r="C547" s="97"/>
      <c r="D547" s="97"/>
      <c r="E547" s="97"/>
      <c r="F547" s="97"/>
      <c r="G547" s="97"/>
      <c r="H547" s="97"/>
      <c r="I547" s="97"/>
      <c r="K547" s="76">
        <f>COUNTIF(Plan2!ANP:ANP,"Na inclusão do preso, atualizando-se com o atestado de pena a cumprir")</f>
        <v>2</v>
      </c>
      <c r="L547" s="76"/>
      <c r="M547" s="83">
        <f>K547/Plan3!A$5</f>
        <v>2.5974025974025976E-2</v>
      </c>
    </row>
    <row r="548" spans="2:15" x14ac:dyDescent="0.25">
      <c r="B548" s="97" t="s">
        <v>408</v>
      </c>
      <c r="C548" s="97"/>
      <c r="D548" s="97"/>
      <c r="E548" s="97"/>
      <c r="F548" s="97"/>
      <c r="G548" s="97"/>
      <c r="H548" s="97"/>
      <c r="I548" s="97"/>
      <c r="K548" s="76">
        <f>COUNTIF(Plan2!ANP:ANP,"Não é registrada")</f>
        <v>59</v>
      </c>
      <c r="L548" s="76"/>
      <c r="M548" s="83">
        <f>K548/Plan3!A$5</f>
        <v>0.76623376623376627</v>
      </c>
    </row>
    <row r="550" spans="2:15" x14ac:dyDescent="0.25">
      <c r="B550" s="98" t="s">
        <v>472</v>
      </c>
      <c r="C550" s="98"/>
      <c r="D550" s="98"/>
      <c r="E550" s="98"/>
      <c r="F550" s="98"/>
      <c r="G550" s="98"/>
      <c r="H550" s="98"/>
      <c r="I550" s="98"/>
      <c r="K550" s="5" t="s">
        <v>18</v>
      </c>
      <c r="M550" s="5" t="s">
        <v>19</v>
      </c>
      <c r="O550" s="5" t="s">
        <v>6</v>
      </c>
    </row>
    <row r="551" spans="2:15" x14ac:dyDescent="0.25">
      <c r="B551" s="98" t="s">
        <v>473</v>
      </c>
      <c r="C551" s="98"/>
      <c r="D551" s="98"/>
      <c r="E551" s="98"/>
      <c r="F551" s="98"/>
      <c r="G551" s="98"/>
      <c r="H551" s="98"/>
      <c r="I551" s="98"/>
      <c r="K551" s="61">
        <f>K552+K606</f>
        <v>9401</v>
      </c>
      <c r="M551" s="61">
        <f>M552+M606</f>
        <v>1239</v>
      </c>
      <c r="O551" s="61">
        <f>O552+O606</f>
        <v>10640</v>
      </c>
    </row>
    <row r="552" spans="2:15" x14ac:dyDescent="0.25">
      <c r="B552" s="103" t="s">
        <v>409</v>
      </c>
      <c r="C552" s="103"/>
      <c r="D552" s="103"/>
      <c r="E552" s="103"/>
      <c r="F552" s="103"/>
      <c r="G552" s="103"/>
      <c r="H552" s="103"/>
      <c r="I552" s="103"/>
      <c r="K552" s="88">
        <f>K554+K564+K579+K588+K591+K597+K602</f>
        <v>6054</v>
      </c>
      <c r="L552" s="66"/>
      <c r="M552" s="88">
        <f>M554+M564+M579+M588+M591+M597+M602</f>
        <v>950</v>
      </c>
      <c r="N552" s="66"/>
      <c r="O552" s="88">
        <f>O554+O564+O579+O588+O591+O597+O602</f>
        <v>7004</v>
      </c>
    </row>
    <row r="553" spans="2:15" x14ac:dyDescent="0.25">
      <c r="B553" s="1"/>
      <c r="K553" s="66"/>
      <c r="L553" s="66"/>
      <c r="M553" s="66"/>
      <c r="N553" s="66"/>
      <c r="O553" s="66"/>
    </row>
    <row r="554" spans="2:15" x14ac:dyDescent="0.25">
      <c r="B554" s="104" t="s">
        <v>410</v>
      </c>
      <c r="C554" s="104"/>
      <c r="D554" s="104"/>
      <c r="E554" s="104"/>
      <c r="F554" s="104"/>
      <c r="G554" s="104"/>
      <c r="H554" s="104"/>
      <c r="I554" s="104"/>
      <c r="K554" s="89">
        <f>SUM(K555:K562)</f>
        <v>2295</v>
      </c>
      <c r="L554" s="66"/>
      <c r="M554" s="89">
        <f>SUM(M555:M562)</f>
        <v>42</v>
      </c>
      <c r="N554" s="66"/>
      <c r="O554" s="89">
        <f>SUM(O555:O562)</f>
        <v>2337</v>
      </c>
    </row>
    <row r="555" spans="2:15" x14ac:dyDescent="0.25">
      <c r="B555" s="97" t="s">
        <v>411</v>
      </c>
      <c r="C555" s="97"/>
      <c r="D555" s="97"/>
      <c r="E555" s="97"/>
      <c r="F555" s="97"/>
      <c r="G555" s="97"/>
      <c r="H555" s="97"/>
      <c r="I555" s="97"/>
      <c r="K555" s="53">
        <f>SUM(Plan2!APR:APR)</f>
        <v>236</v>
      </c>
      <c r="L555" s="53"/>
      <c r="M555" s="53">
        <f>SUM(Plan2!APS:APS)</f>
        <v>2</v>
      </c>
      <c r="N555" s="53"/>
      <c r="O555" s="53">
        <f>M555+K555</f>
        <v>238</v>
      </c>
    </row>
    <row r="556" spans="2:15" x14ac:dyDescent="0.25">
      <c r="B556" s="97" t="s">
        <v>412</v>
      </c>
      <c r="C556" s="97"/>
      <c r="D556" s="97"/>
      <c r="E556" s="97"/>
      <c r="F556" s="97"/>
      <c r="G556" s="97"/>
      <c r="H556" s="97"/>
      <c r="I556" s="97"/>
      <c r="K556" s="53">
        <f>SUM(Plan2!APT:APT)</f>
        <v>68</v>
      </c>
      <c r="L556" s="53"/>
      <c r="M556" s="53">
        <f>SUM(Plan2!APU:APU)</f>
        <v>0</v>
      </c>
      <c r="N556" s="53"/>
      <c r="O556" s="53">
        <f t="shared" ref="O556:O562" si="13">M556+K556</f>
        <v>68</v>
      </c>
    </row>
    <row r="557" spans="2:15" x14ac:dyDescent="0.25">
      <c r="B557" s="97" t="s">
        <v>413</v>
      </c>
      <c r="C557" s="97"/>
      <c r="D557" s="97"/>
      <c r="E557" s="97"/>
      <c r="F557" s="97"/>
      <c r="G557" s="97"/>
      <c r="H557" s="97"/>
      <c r="I557" s="97"/>
      <c r="K557" s="53">
        <f>SUM(Plan2!APV:APV)</f>
        <v>1259</v>
      </c>
      <c r="L557" s="53"/>
      <c r="M557" s="53">
        <f>SUM(Plan2!APW:APW)</f>
        <v>37</v>
      </c>
      <c r="N557" s="53"/>
      <c r="O557" s="53">
        <f t="shared" si="13"/>
        <v>1296</v>
      </c>
    </row>
    <row r="558" spans="2:15" x14ac:dyDescent="0.25">
      <c r="B558" s="97" t="s">
        <v>414</v>
      </c>
      <c r="C558" s="97"/>
      <c r="D558" s="97"/>
      <c r="E558" s="97"/>
      <c r="F558" s="97"/>
      <c r="G558" s="97"/>
      <c r="H558" s="97"/>
      <c r="I558" s="97"/>
      <c r="K558" s="53">
        <f>SUM(Plan2!APX:APX)</f>
        <v>1</v>
      </c>
      <c r="L558" s="53"/>
      <c r="M558" s="53">
        <f>SUM(Plan2!APY:APY)</f>
        <v>0</v>
      </c>
      <c r="N558" s="53"/>
      <c r="O558" s="53">
        <f t="shared" si="13"/>
        <v>1</v>
      </c>
    </row>
    <row r="559" spans="2:15" x14ac:dyDescent="0.25">
      <c r="B559" s="97" t="s">
        <v>415</v>
      </c>
      <c r="C559" s="97"/>
      <c r="D559" s="97"/>
      <c r="E559" s="97"/>
      <c r="F559" s="97"/>
      <c r="G559" s="97"/>
      <c r="H559" s="97"/>
      <c r="I559" s="97"/>
      <c r="K559" s="53">
        <f>SUM(Plan2!APZ:APZ)</f>
        <v>67</v>
      </c>
      <c r="L559" s="53"/>
      <c r="M559" s="53">
        <f>SUM(Plan2!AQA:AQA)</f>
        <v>0</v>
      </c>
      <c r="N559" s="53"/>
      <c r="O559" s="53">
        <f t="shared" si="13"/>
        <v>67</v>
      </c>
    </row>
    <row r="560" spans="2:15" x14ac:dyDescent="0.25">
      <c r="B560" s="97" t="s">
        <v>416</v>
      </c>
      <c r="C560" s="97"/>
      <c r="D560" s="97"/>
      <c r="E560" s="97"/>
      <c r="F560" s="97"/>
      <c r="G560" s="97"/>
      <c r="H560" s="97"/>
      <c r="I560" s="97"/>
      <c r="K560" s="53">
        <f>SUM(Plan2!AQB:AQB)</f>
        <v>346</v>
      </c>
      <c r="L560" s="53"/>
      <c r="M560" s="53">
        <f>SUM(Plan2!AQC:AQC)</f>
        <v>2</v>
      </c>
      <c r="N560" s="53"/>
      <c r="O560" s="53">
        <f t="shared" si="13"/>
        <v>348</v>
      </c>
    </row>
    <row r="561" spans="2:15" x14ac:dyDescent="0.25">
      <c r="B561" s="97" t="s">
        <v>417</v>
      </c>
      <c r="C561" s="97"/>
      <c r="D561" s="97"/>
      <c r="E561" s="97"/>
      <c r="F561" s="97"/>
      <c r="G561" s="97"/>
      <c r="H561" s="97"/>
      <c r="I561" s="97"/>
      <c r="K561" s="53">
        <f>SUM(Plan2!AQD:AQD)</f>
        <v>28</v>
      </c>
      <c r="L561" s="53"/>
      <c r="M561" s="53">
        <f>SUM(Plan2!AQE:AQE)</f>
        <v>1</v>
      </c>
      <c r="N561" s="53"/>
      <c r="O561" s="53">
        <f t="shared" si="13"/>
        <v>29</v>
      </c>
    </row>
    <row r="562" spans="2:15" x14ac:dyDescent="0.25">
      <c r="B562" s="97" t="s">
        <v>418</v>
      </c>
      <c r="C562" s="97"/>
      <c r="D562" s="97"/>
      <c r="E562" s="97"/>
      <c r="F562" s="97"/>
      <c r="G562" s="97"/>
      <c r="H562" s="97"/>
      <c r="I562" s="97"/>
      <c r="K562" s="53">
        <f>SUM(Plan2!AQF:AQF)</f>
        <v>290</v>
      </c>
      <c r="L562" s="53"/>
      <c r="M562" s="53">
        <f>SUM(Plan2!AQG:AQG)</f>
        <v>0</v>
      </c>
      <c r="N562" s="53"/>
      <c r="O562" s="53">
        <f t="shared" si="13"/>
        <v>290</v>
      </c>
    </row>
    <row r="563" spans="2:15" x14ac:dyDescent="0.25">
      <c r="B563" s="1"/>
      <c r="K563" s="66"/>
      <c r="L563" s="66"/>
      <c r="M563" s="66"/>
      <c r="N563" s="66"/>
      <c r="O563" s="66"/>
    </row>
    <row r="564" spans="2:15" x14ac:dyDescent="0.25">
      <c r="B564" s="104" t="s">
        <v>419</v>
      </c>
      <c r="C564" s="104"/>
      <c r="D564" s="104"/>
      <c r="E564" s="104"/>
      <c r="F564" s="104"/>
      <c r="G564" s="104"/>
      <c r="H564" s="104"/>
      <c r="I564" s="104"/>
      <c r="K564" s="89">
        <f>SUM(K565:K577)</f>
        <v>2828</v>
      </c>
      <c r="L564" s="66"/>
      <c r="M564" s="89">
        <f>SUM(M565:M577)</f>
        <v>904</v>
      </c>
      <c r="N564" s="66"/>
      <c r="O564" s="89">
        <f>SUM(O565:O577)</f>
        <v>3732</v>
      </c>
    </row>
    <row r="565" spans="2:15" x14ac:dyDescent="0.25">
      <c r="B565" s="97" t="s">
        <v>420</v>
      </c>
      <c r="C565" s="97"/>
      <c r="D565" s="97"/>
      <c r="E565" s="97"/>
      <c r="F565" s="97"/>
      <c r="G565" s="97"/>
      <c r="H565" s="97"/>
      <c r="I565" s="97"/>
      <c r="K565" s="53">
        <f>SUM(Plan2!AQH:AQH)</f>
        <v>71</v>
      </c>
      <c r="L565" s="53"/>
      <c r="M565" s="53">
        <f>SUM(Plan2!AQI:AQI)</f>
        <v>21</v>
      </c>
      <c r="N565" s="53"/>
      <c r="O565" s="53">
        <f t="shared" ref="O565:O577" si="14">M565+K565</f>
        <v>92</v>
      </c>
    </row>
    <row r="566" spans="2:15" x14ac:dyDescent="0.25">
      <c r="B566" s="97" t="s">
        <v>421</v>
      </c>
      <c r="C566" s="97"/>
      <c r="D566" s="97"/>
      <c r="E566" s="97"/>
      <c r="F566" s="97"/>
      <c r="G566" s="97"/>
      <c r="H566" s="97"/>
      <c r="I566" s="97"/>
      <c r="K566" s="53">
        <f>SUM(Plan2!AQJ:AQJ)</f>
        <v>120</v>
      </c>
      <c r="L566" s="53"/>
      <c r="M566" s="53">
        <f>SUM(Plan2!AQK:AQK)</f>
        <v>28</v>
      </c>
      <c r="N566" s="53"/>
      <c r="O566" s="53">
        <f t="shared" si="14"/>
        <v>148</v>
      </c>
    </row>
    <row r="567" spans="2:15" x14ac:dyDescent="0.25">
      <c r="B567" s="97" t="s">
        <v>422</v>
      </c>
      <c r="C567" s="97"/>
      <c r="D567" s="97"/>
      <c r="E567" s="97"/>
      <c r="F567" s="97"/>
      <c r="G567" s="97"/>
      <c r="H567" s="97"/>
      <c r="I567" s="97"/>
      <c r="K567" s="53">
        <f>SUM(Plan2!AQL:AQL)</f>
        <v>187</v>
      </c>
      <c r="L567" s="53"/>
      <c r="M567" s="53">
        <f>SUM(Plan2!AQM:AQM)</f>
        <v>0</v>
      </c>
      <c r="N567" s="53"/>
      <c r="O567" s="53">
        <f t="shared" si="14"/>
        <v>187</v>
      </c>
    </row>
    <row r="568" spans="2:15" x14ac:dyDescent="0.25">
      <c r="B568" s="97" t="s">
        <v>423</v>
      </c>
      <c r="C568" s="97"/>
      <c r="D568" s="97"/>
      <c r="E568" s="97"/>
      <c r="F568" s="97"/>
      <c r="G568" s="97"/>
      <c r="H568" s="97"/>
      <c r="I568" s="97"/>
      <c r="K568" s="53">
        <f>SUM(Plan2!AQN:AQN)</f>
        <v>927</v>
      </c>
      <c r="L568" s="53"/>
      <c r="M568" s="53">
        <f>SUM(Plan2!AQO:AQO)</f>
        <v>0</v>
      </c>
      <c r="N568" s="53"/>
      <c r="O568" s="53">
        <f t="shared" si="14"/>
        <v>927</v>
      </c>
    </row>
    <row r="569" spans="2:15" x14ac:dyDescent="0.25">
      <c r="B569" s="97" t="s">
        <v>424</v>
      </c>
      <c r="C569" s="97"/>
      <c r="D569" s="97"/>
      <c r="E569" s="97"/>
      <c r="F569" s="97"/>
      <c r="G569" s="97"/>
      <c r="H569" s="97"/>
      <c r="I569" s="97"/>
      <c r="K569" s="53">
        <f>SUM(Plan2!AQP:AQP)</f>
        <v>125</v>
      </c>
      <c r="L569" s="53"/>
      <c r="M569" s="53">
        <f>SUM(Plan2!AQQ:AQQ)</f>
        <v>2</v>
      </c>
      <c r="N569" s="53"/>
      <c r="O569" s="53">
        <f t="shared" si="14"/>
        <v>127</v>
      </c>
    </row>
    <row r="570" spans="2:15" x14ac:dyDescent="0.25">
      <c r="B570" s="97" t="s">
        <v>425</v>
      </c>
      <c r="C570" s="97"/>
      <c r="D570" s="97"/>
      <c r="E570" s="97"/>
      <c r="F570" s="97"/>
      <c r="G570" s="97"/>
      <c r="H570" s="97"/>
      <c r="I570" s="97"/>
      <c r="K570" s="53">
        <f>SUM(Plan2!AQR:AQR)</f>
        <v>891</v>
      </c>
      <c r="L570" s="53"/>
      <c r="M570" s="53">
        <f>SUM(Plan2!AQS:AQS)</f>
        <v>0</v>
      </c>
      <c r="N570" s="53"/>
      <c r="O570" s="53">
        <f t="shared" si="14"/>
        <v>891</v>
      </c>
    </row>
    <row r="571" spans="2:15" x14ac:dyDescent="0.25">
      <c r="B571" s="97" t="s">
        <v>426</v>
      </c>
      <c r="C571" s="97"/>
      <c r="D571" s="97"/>
      <c r="E571" s="97"/>
      <c r="F571" s="97"/>
      <c r="G571" s="97"/>
      <c r="H571" s="97"/>
      <c r="I571" s="97"/>
      <c r="K571" s="53">
        <f>SUM(Plan2!AQT:AQT)</f>
        <v>19</v>
      </c>
      <c r="L571" s="53"/>
      <c r="M571" s="53">
        <f>SUM(Plan2!AQU:AQU)</f>
        <v>0</v>
      </c>
      <c r="N571" s="53"/>
      <c r="O571" s="53">
        <f t="shared" si="14"/>
        <v>19</v>
      </c>
    </row>
    <row r="572" spans="2:15" x14ac:dyDescent="0.25">
      <c r="B572" s="97" t="s">
        <v>427</v>
      </c>
      <c r="C572" s="97"/>
      <c r="D572" s="97"/>
      <c r="E572" s="97"/>
      <c r="F572" s="97"/>
      <c r="G572" s="97"/>
      <c r="H572" s="97"/>
      <c r="I572" s="97"/>
      <c r="K572" s="53">
        <f>SUM(Plan2!AQV:AQV)</f>
        <v>0</v>
      </c>
      <c r="L572" s="53"/>
      <c r="M572" s="53">
        <f>SUM(Plan2!AQW:AQW)</f>
        <v>0</v>
      </c>
      <c r="N572" s="53"/>
      <c r="O572" s="53">
        <f t="shared" si="14"/>
        <v>0</v>
      </c>
    </row>
    <row r="573" spans="2:15" x14ac:dyDescent="0.25">
      <c r="B573" s="97" t="s">
        <v>428</v>
      </c>
      <c r="C573" s="97"/>
      <c r="D573" s="97"/>
      <c r="E573" s="97"/>
      <c r="F573" s="97"/>
      <c r="G573" s="97"/>
      <c r="H573" s="97"/>
      <c r="I573" s="97"/>
      <c r="K573" s="53">
        <f>SUM(Plan2!AQX:AQX)</f>
        <v>0</v>
      </c>
      <c r="L573" s="53"/>
      <c r="M573" s="53">
        <f>SUM(Plan2!AQY:AQY)</f>
        <v>0</v>
      </c>
      <c r="N573" s="53"/>
      <c r="O573" s="53">
        <f t="shared" si="14"/>
        <v>0</v>
      </c>
    </row>
    <row r="574" spans="2:15" x14ac:dyDescent="0.25">
      <c r="B574" s="97" t="s">
        <v>429</v>
      </c>
      <c r="C574" s="97"/>
      <c r="D574" s="97"/>
      <c r="E574" s="97"/>
      <c r="F574" s="97"/>
      <c r="G574" s="97"/>
      <c r="H574" s="97"/>
      <c r="I574" s="97"/>
      <c r="K574" s="53">
        <f>SUM(Plan2!AQZ:AQZ)</f>
        <v>226</v>
      </c>
      <c r="L574" s="53"/>
      <c r="M574" s="53">
        <f>SUM(Plan2!ARA:ARA)</f>
        <v>853</v>
      </c>
      <c r="N574" s="53"/>
      <c r="O574" s="53">
        <f t="shared" si="14"/>
        <v>1079</v>
      </c>
    </row>
    <row r="575" spans="2:15" x14ac:dyDescent="0.25">
      <c r="B575" s="97" t="s">
        <v>430</v>
      </c>
      <c r="C575" s="97"/>
      <c r="D575" s="97"/>
      <c r="E575" s="97"/>
      <c r="F575" s="97"/>
      <c r="G575" s="97"/>
      <c r="H575" s="97"/>
      <c r="I575" s="97"/>
      <c r="K575" s="53">
        <f>SUM(Plan2!ARB:ARB)</f>
        <v>146</v>
      </c>
      <c r="L575" s="53"/>
      <c r="M575" s="53">
        <f>SUM(Plan2!ARC:ARC)</f>
        <v>0</v>
      </c>
      <c r="N575" s="53"/>
      <c r="O575" s="53">
        <f t="shared" si="14"/>
        <v>146</v>
      </c>
    </row>
    <row r="576" spans="2:15" x14ac:dyDescent="0.25">
      <c r="B576" s="97" t="s">
        <v>431</v>
      </c>
      <c r="C576" s="97"/>
      <c r="D576" s="97"/>
      <c r="E576" s="97"/>
      <c r="F576" s="97"/>
      <c r="G576" s="97"/>
      <c r="H576" s="97"/>
      <c r="I576" s="97"/>
      <c r="K576" s="53">
        <f>SUM(Plan2!ARD:ARD)</f>
        <v>35</v>
      </c>
      <c r="L576" s="53"/>
      <c r="M576" s="53">
        <f>SUM(Plan2!ARE:ARE)</f>
        <v>0</v>
      </c>
      <c r="N576" s="53"/>
      <c r="O576" s="53">
        <f t="shared" si="14"/>
        <v>35</v>
      </c>
    </row>
    <row r="577" spans="2:15" x14ac:dyDescent="0.25">
      <c r="B577" s="97" t="s">
        <v>432</v>
      </c>
      <c r="C577" s="97"/>
      <c r="D577" s="97"/>
      <c r="E577" s="97"/>
      <c r="F577" s="97"/>
      <c r="G577" s="97"/>
      <c r="H577" s="97"/>
      <c r="I577" s="97"/>
      <c r="K577" s="53">
        <f>SUM(Plan2!ARF:ARF)</f>
        <v>81</v>
      </c>
      <c r="L577" s="53"/>
      <c r="M577" s="53">
        <f>SUM(Plan2!ARG:ARG)</f>
        <v>0</v>
      </c>
      <c r="N577" s="53"/>
      <c r="O577" s="53">
        <f t="shared" si="14"/>
        <v>81</v>
      </c>
    </row>
    <row r="578" spans="2:15" x14ac:dyDescent="0.25">
      <c r="B578" s="1"/>
      <c r="K578" s="66"/>
      <c r="L578" s="66"/>
      <c r="M578" s="66"/>
      <c r="N578" s="66"/>
      <c r="O578" s="66"/>
    </row>
    <row r="579" spans="2:15" x14ac:dyDescent="0.25">
      <c r="B579" s="104" t="s">
        <v>433</v>
      </c>
      <c r="C579" s="104"/>
      <c r="D579" s="104"/>
      <c r="E579" s="104"/>
      <c r="F579" s="104"/>
      <c r="G579" s="104"/>
      <c r="H579" s="104"/>
      <c r="I579" s="104"/>
      <c r="K579" s="89">
        <f>SUM(K580:K586)</f>
        <v>658</v>
      </c>
      <c r="L579" s="66"/>
      <c r="M579" s="89">
        <f>SUM(M580:M586)</f>
        <v>2</v>
      </c>
      <c r="N579" s="66"/>
      <c r="O579" s="89">
        <f>SUM(O580:O586)</f>
        <v>660</v>
      </c>
    </row>
    <row r="580" spans="2:15" x14ac:dyDescent="0.25">
      <c r="B580" s="97" t="s">
        <v>434</v>
      </c>
      <c r="C580" s="97"/>
      <c r="D580" s="97"/>
      <c r="E580" s="97"/>
      <c r="F580" s="97"/>
      <c r="G580" s="97"/>
      <c r="H580" s="97"/>
      <c r="I580" s="97"/>
      <c r="K580" s="53">
        <f>SUM(Plan2!ARH:ARH)</f>
        <v>412</v>
      </c>
      <c r="L580" s="53"/>
      <c r="M580" s="53">
        <f>SUM(Plan2!ARI:ARI)</f>
        <v>0</v>
      </c>
      <c r="N580" s="53"/>
      <c r="O580" s="53">
        <f t="shared" ref="O580:O586" si="15">M580+K580</f>
        <v>412</v>
      </c>
    </row>
    <row r="581" spans="2:15" x14ac:dyDescent="0.25">
      <c r="B581" s="97" t="s">
        <v>435</v>
      </c>
      <c r="C581" s="97"/>
      <c r="D581" s="97"/>
      <c r="E581" s="97"/>
      <c r="F581" s="97"/>
      <c r="G581" s="97"/>
      <c r="H581" s="97"/>
      <c r="I581" s="97"/>
      <c r="K581" s="53">
        <f>SUM(Plan2!ARJ:ARJ)</f>
        <v>111</v>
      </c>
      <c r="L581" s="53"/>
      <c r="M581" s="53">
        <f>SUM(Plan2!ARK:ARK)</f>
        <v>0</v>
      </c>
      <c r="N581" s="53"/>
      <c r="O581" s="53">
        <f t="shared" si="15"/>
        <v>111</v>
      </c>
    </row>
    <row r="582" spans="2:15" x14ac:dyDescent="0.25">
      <c r="B582" s="97" t="s">
        <v>436</v>
      </c>
      <c r="C582" s="97"/>
      <c r="D582" s="97"/>
      <c r="E582" s="97"/>
      <c r="F582" s="97"/>
      <c r="G582" s="97"/>
      <c r="H582" s="97"/>
      <c r="I582" s="97"/>
      <c r="K582" s="53">
        <f>SUM(Plan2!ARL:ARL)</f>
        <v>55</v>
      </c>
      <c r="L582" s="53"/>
      <c r="M582" s="53">
        <f>SUM(Plan2!ARM:ARM)</f>
        <v>2</v>
      </c>
      <c r="N582" s="53"/>
      <c r="O582" s="53">
        <f t="shared" si="15"/>
        <v>57</v>
      </c>
    </row>
    <row r="583" spans="2:15" x14ac:dyDescent="0.25">
      <c r="B583" s="97" t="s">
        <v>437</v>
      </c>
      <c r="C583" s="97"/>
      <c r="D583" s="97"/>
      <c r="E583" s="97"/>
      <c r="F583" s="97"/>
      <c r="G583" s="97"/>
      <c r="H583" s="97"/>
      <c r="I583" s="97"/>
      <c r="K583" s="53">
        <f>SUM(Plan2!ARN:ARN)</f>
        <v>28</v>
      </c>
      <c r="L583" s="53"/>
      <c r="M583" s="53">
        <f>SUM(Plan2!ARO:ARO)</f>
        <v>0</v>
      </c>
      <c r="N583" s="53"/>
      <c r="O583" s="53">
        <f t="shared" si="15"/>
        <v>28</v>
      </c>
    </row>
    <row r="584" spans="2:15" x14ac:dyDescent="0.25">
      <c r="B584" s="97" t="s">
        <v>438</v>
      </c>
      <c r="C584" s="97"/>
      <c r="D584" s="97"/>
      <c r="E584" s="97"/>
      <c r="F584" s="97"/>
      <c r="G584" s="97"/>
      <c r="H584" s="97"/>
      <c r="I584" s="97"/>
      <c r="K584" s="53">
        <f>SUM(Plan2!ARP:ARP)</f>
        <v>0</v>
      </c>
      <c r="L584" s="53"/>
      <c r="M584" s="53">
        <f>SUM(Plan2!ARQ:ARQ)</f>
        <v>0</v>
      </c>
      <c r="N584" s="53"/>
      <c r="O584" s="53">
        <f t="shared" si="15"/>
        <v>0</v>
      </c>
    </row>
    <row r="585" spans="2:15" x14ac:dyDescent="0.25">
      <c r="B585" s="97" t="s">
        <v>439</v>
      </c>
      <c r="C585" s="97"/>
      <c r="D585" s="97"/>
      <c r="E585" s="97"/>
      <c r="F585" s="97"/>
      <c r="G585" s="97"/>
      <c r="H585" s="97"/>
      <c r="I585" s="97"/>
      <c r="K585" s="53">
        <f>SUM(Plan2!ARR:ARR)</f>
        <v>0</v>
      </c>
      <c r="L585" s="53"/>
      <c r="M585" s="53">
        <f>SUM(Plan2!ARS:ARS)</f>
        <v>0</v>
      </c>
      <c r="N585" s="53"/>
      <c r="O585" s="53">
        <f t="shared" si="15"/>
        <v>0</v>
      </c>
    </row>
    <row r="586" spans="2:15" x14ac:dyDescent="0.25">
      <c r="B586" s="97" t="s">
        <v>440</v>
      </c>
      <c r="C586" s="97"/>
      <c r="D586" s="97"/>
      <c r="E586" s="97"/>
      <c r="F586" s="97"/>
      <c r="G586" s="97"/>
      <c r="H586" s="97"/>
      <c r="I586" s="97"/>
      <c r="K586" s="53">
        <f>SUM(Plan2!ART:ART)</f>
        <v>52</v>
      </c>
      <c r="L586" s="53"/>
      <c r="M586" s="53">
        <f>SUM(Plan2!ARU:ARU)</f>
        <v>0</v>
      </c>
      <c r="N586" s="53"/>
      <c r="O586" s="53">
        <f t="shared" si="15"/>
        <v>52</v>
      </c>
    </row>
    <row r="587" spans="2:15" x14ac:dyDescent="0.25">
      <c r="B587" s="1"/>
      <c r="K587" s="66"/>
      <c r="L587" s="66"/>
      <c r="M587" s="66"/>
      <c r="N587" s="66"/>
      <c r="O587" s="66"/>
    </row>
    <row r="588" spans="2:15" x14ac:dyDescent="0.25">
      <c r="B588" s="104" t="s">
        <v>441</v>
      </c>
      <c r="C588" s="104"/>
      <c r="D588" s="104"/>
      <c r="E588" s="104"/>
      <c r="F588" s="104"/>
      <c r="G588" s="104"/>
      <c r="H588" s="104"/>
      <c r="I588" s="104"/>
      <c r="K588" s="89">
        <f>K589</f>
        <v>34</v>
      </c>
      <c r="L588" s="66"/>
      <c r="M588" s="89">
        <f>M589</f>
        <v>2</v>
      </c>
      <c r="N588" s="66"/>
      <c r="O588" s="89">
        <f>O589</f>
        <v>36</v>
      </c>
    </row>
    <row r="589" spans="2:15" x14ac:dyDescent="0.25">
      <c r="B589" s="97" t="s">
        <v>442</v>
      </c>
      <c r="C589" s="97"/>
      <c r="D589" s="97"/>
      <c r="E589" s="97"/>
      <c r="F589" s="97"/>
      <c r="G589" s="97"/>
      <c r="H589" s="97"/>
      <c r="I589" s="97"/>
      <c r="K589" s="53">
        <f>SUM(Plan2!ARV:ARV)</f>
        <v>34</v>
      </c>
      <c r="L589" s="53"/>
      <c r="M589" s="53">
        <f>SUM(Plan2!ARW:ARW)</f>
        <v>2</v>
      </c>
      <c r="N589" s="53"/>
      <c r="O589" s="53">
        <f t="shared" ref="O589" si="16">M589+K589</f>
        <v>36</v>
      </c>
    </row>
    <row r="590" spans="2:15" x14ac:dyDescent="0.25">
      <c r="B590" s="1"/>
      <c r="K590" s="66"/>
      <c r="L590" s="66"/>
      <c r="M590" s="66"/>
      <c r="N590" s="66"/>
      <c r="O590" s="66"/>
    </row>
    <row r="591" spans="2:15" x14ac:dyDescent="0.25">
      <c r="B591" s="104" t="s">
        <v>443</v>
      </c>
      <c r="C591" s="104"/>
      <c r="D591" s="104"/>
      <c r="E591" s="104"/>
      <c r="F591" s="104"/>
      <c r="G591" s="104"/>
      <c r="H591" s="104"/>
      <c r="I591" s="104"/>
      <c r="K591" s="89">
        <f>SUM(K592:K595)</f>
        <v>239</v>
      </c>
      <c r="L591" s="66"/>
      <c r="M591" s="89">
        <f>SUM(M592:M595)</f>
        <v>0</v>
      </c>
      <c r="N591" s="66"/>
      <c r="O591" s="89">
        <f>SUM(O592:O595)</f>
        <v>239</v>
      </c>
    </row>
    <row r="592" spans="2:15" x14ac:dyDescent="0.25">
      <c r="B592" s="97" t="s">
        <v>444</v>
      </c>
      <c r="C592" s="97"/>
      <c r="D592" s="97"/>
      <c r="E592" s="97"/>
      <c r="F592" s="97"/>
      <c r="G592" s="97"/>
      <c r="H592" s="97"/>
      <c r="I592" s="97"/>
      <c r="K592" s="53">
        <f>SUM(Plan2!ARX:ARX)</f>
        <v>0</v>
      </c>
      <c r="L592" s="53"/>
      <c r="M592" s="53">
        <f>SUM(Plan2!ARY:ARY)</f>
        <v>0</v>
      </c>
      <c r="N592" s="53"/>
      <c r="O592" s="53">
        <f t="shared" ref="O592:O595" si="17">M592+K592</f>
        <v>0</v>
      </c>
    </row>
    <row r="593" spans="2:15" x14ac:dyDescent="0.25">
      <c r="B593" s="97" t="s">
        <v>445</v>
      </c>
      <c r="C593" s="97"/>
      <c r="D593" s="97"/>
      <c r="E593" s="97"/>
      <c r="F593" s="97"/>
      <c r="G593" s="97"/>
      <c r="H593" s="97"/>
      <c r="I593" s="97"/>
      <c r="K593" s="53">
        <f>SUM(Plan2!ARZ:ARZ)</f>
        <v>0</v>
      </c>
      <c r="L593" s="53"/>
      <c r="M593" s="53">
        <f>SUM(Plan2!ASA:ASA)</f>
        <v>0</v>
      </c>
      <c r="N593" s="53"/>
      <c r="O593" s="53">
        <f t="shared" si="17"/>
        <v>0</v>
      </c>
    </row>
    <row r="594" spans="2:15" x14ac:dyDescent="0.25">
      <c r="B594" s="97" t="s">
        <v>446</v>
      </c>
      <c r="C594" s="97"/>
      <c r="D594" s="97"/>
      <c r="E594" s="97"/>
      <c r="F594" s="97"/>
      <c r="G594" s="97"/>
      <c r="H594" s="97"/>
      <c r="I594" s="97"/>
      <c r="K594" s="53">
        <f>SUM(Plan2!ASB:ASB)</f>
        <v>231</v>
      </c>
      <c r="L594" s="53"/>
      <c r="M594" s="53">
        <f>SUM(Plan2!ASC:ASC)</f>
        <v>0</v>
      </c>
      <c r="N594" s="53"/>
      <c r="O594" s="53">
        <f t="shared" si="17"/>
        <v>231</v>
      </c>
    </row>
    <row r="595" spans="2:15" x14ac:dyDescent="0.25">
      <c r="B595" s="97" t="s">
        <v>447</v>
      </c>
      <c r="C595" s="97"/>
      <c r="D595" s="97"/>
      <c r="E595" s="97"/>
      <c r="F595" s="97"/>
      <c r="G595" s="97"/>
      <c r="H595" s="97"/>
      <c r="I595" s="97"/>
      <c r="K595" s="53">
        <f>SUM(Plan2!ASD:ASD)</f>
        <v>8</v>
      </c>
      <c r="L595" s="53"/>
      <c r="M595" s="53">
        <f>SUM(Plan2!ASE:ASE)</f>
        <v>0</v>
      </c>
      <c r="N595" s="53"/>
      <c r="O595" s="53">
        <f t="shared" si="17"/>
        <v>8</v>
      </c>
    </row>
    <row r="596" spans="2:15" x14ac:dyDescent="0.25">
      <c r="B596" s="1"/>
      <c r="K596" s="66"/>
      <c r="L596" s="66"/>
      <c r="M596" s="66"/>
      <c r="N596" s="66"/>
      <c r="O596" s="66"/>
    </row>
    <row r="597" spans="2:15" x14ac:dyDescent="0.25">
      <c r="B597" s="104" t="s">
        <v>448</v>
      </c>
      <c r="C597" s="104"/>
      <c r="D597" s="104"/>
      <c r="E597" s="104"/>
      <c r="F597" s="104"/>
      <c r="G597" s="104"/>
      <c r="H597" s="104"/>
      <c r="I597" s="104"/>
      <c r="K597" s="89">
        <f>SUM(K598:K600)</f>
        <v>0</v>
      </c>
      <c r="L597" s="66"/>
      <c r="M597" s="89">
        <f>SUM(M598:M600)</f>
        <v>0</v>
      </c>
      <c r="N597" s="66"/>
      <c r="O597" s="89">
        <f>SUM(O598:O600)</f>
        <v>0</v>
      </c>
    </row>
    <row r="598" spans="2:15" x14ac:dyDescent="0.25">
      <c r="B598" s="97" t="s">
        <v>449</v>
      </c>
      <c r="C598" s="97"/>
      <c r="D598" s="97"/>
      <c r="E598" s="97"/>
      <c r="F598" s="97"/>
      <c r="G598" s="97"/>
      <c r="H598" s="97"/>
      <c r="I598" s="97"/>
      <c r="K598" s="53">
        <f>SUM(Plan2!ASF:ASF)</f>
        <v>0</v>
      </c>
      <c r="L598" s="53"/>
      <c r="M598" s="53">
        <f>SUM(Plan2!ASG:ASG)</f>
        <v>0</v>
      </c>
      <c r="N598" s="53"/>
      <c r="O598" s="53">
        <f t="shared" ref="O598:O600" si="18">M598+K598</f>
        <v>0</v>
      </c>
    </row>
    <row r="599" spans="2:15" x14ac:dyDescent="0.25">
      <c r="B599" s="97" t="s">
        <v>450</v>
      </c>
      <c r="C599" s="97"/>
      <c r="D599" s="97"/>
      <c r="E599" s="97"/>
      <c r="F599" s="97"/>
      <c r="G599" s="97"/>
      <c r="H599" s="97"/>
      <c r="I599" s="97"/>
      <c r="K599" s="53">
        <f>SUM(Plan2!ASH:ASH)</f>
        <v>0</v>
      </c>
      <c r="L599" s="53"/>
      <c r="M599" s="53">
        <f>SUM(Plan2!ASI:ASI)</f>
        <v>0</v>
      </c>
      <c r="N599" s="53"/>
      <c r="O599" s="53">
        <f t="shared" si="18"/>
        <v>0</v>
      </c>
    </row>
    <row r="600" spans="2:15" x14ac:dyDescent="0.25">
      <c r="B600" s="97" t="s">
        <v>451</v>
      </c>
      <c r="C600" s="97"/>
      <c r="D600" s="97"/>
      <c r="E600" s="97"/>
      <c r="F600" s="97"/>
      <c r="G600" s="97"/>
      <c r="H600" s="97"/>
      <c r="I600" s="97"/>
      <c r="K600" s="53">
        <f>SUM(Plan2!ASJ:ASJ)</f>
        <v>0</v>
      </c>
      <c r="L600" s="53"/>
      <c r="M600" s="53">
        <f>SUM(Plan2!ASK:ASK)</f>
        <v>0</v>
      </c>
      <c r="N600" s="53"/>
      <c r="O600" s="53">
        <f t="shared" si="18"/>
        <v>0</v>
      </c>
    </row>
    <row r="601" spans="2:15" x14ac:dyDescent="0.25">
      <c r="B601" s="1"/>
      <c r="K601" s="66"/>
      <c r="L601" s="66"/>
      <c r="M601" s="66"/>
      <c r="N601" s="66"/>
      <c r="O601" s="66"/>
    </row>
    <row r="602" spans="2:15" ht="21.75" customHeight="1" x14ac:dyDescent="0.25">
      <c r="B602" s="104" t="s">
        <v>474</v>
      </c>
      <c r="C602" s="104"/>
      <c r="D602" s="104"/>
      <c r="E602" s="104"/>
      <c r="F602" s="104"/>
      <c r="G602" s="104"/>
      <c r="H602" s="104"/>
      <c r="I602" s="104"/>
      <c r="K602" s="89">
        <f>SUM(K603:K604)</f>
        <v>0</v>
      </c>
      <c r="L602" s="66"/>
      <c r="M602" s="89">
        <f>SUM(M603:M604)</f>
        <v>0</v>
      </c>
      <c r="N602" s="66"/>
      <c r="O602" s="89">
        <f>SUM(O603:O604)</f>
        <v>0</v>
      </c>
    </row>
    <row r="603" spans="2:15" x14ac:dyDescent="0.25">
      <c r="B603" s="97" t="s">
        <v>452</v>
      </c>
      <c r="C603" s="97"/>
      <c r="D603" s="97"/>
      <c r="E603" s="97"/>
      <c r="F603" s="97"/>
      <c r="G603" s="97"/>
      <c r="H603" s="97"/>
      <c r="I603" s="97"/>
      <c r="K603" s="53">
        <f>SUM(Plan2!ASL:ASL)</f>
        <v>0</v>
      </c>
      <c r="L603" s="53"/>
      <c r="M603" s="53">
        <f>SUM(Plan2!ASM:ASM)</f>
        <v>0</v>
      </c>
      <c r="N603" s="53"/>
      <c r="O603" s="53">
        <f t="shared" ref="O603:O604" si="19">M603+K603</f>
        <v>0</v>
      </c>
    </row>
    <row r="604" spans="2:15" x14ac:dyDescent="0.25">
      <c r="B604" s="97" t="s">
        <v>453</v>
      </c>
      <c r="C604" s="97"/>
      <c r="D604" s="97"/>
      <c r="E604" s="97"/>
      <c r="F604" s="97"/>
      <c r="G604" s="97"/>
      <c r="H604" s="97"/>
      <c r="I604" s="97"/>
      <c r="K604" s="53">
        <f>SUM(Plan2!ASN:ASN)</f>
        <v>0</v>
      </c>
      <c r="L604" s="53"/>
      <c r="M604" s="53">
        <f>SUM(Plan2!ASO:ASO)</f>
        <v>0</v>
      </c>
      <c r="N604" s="53"/>
      <c r="O604" s="53">
        <f t="shared" si="19"/>
        <v>0</v>
      </c>
    </row>
    <row r="605" spans="2:15" x14ac:dyDescent="0.25">
      <c r="B605" s="1"/>
      <c r="K605" s="66"/>
      <c r="L605" s="66"/>
      <c r="M605" s="66"/>
      <c r="N605" s="66"/>
      <c r="O605" s="66"/>
    </row>
    <row r="606" spans="2:15" x14ac:dyDescent="0.25">
      <c r="B606" s="103" t="s">
        <v>454</v>
      </c>
      <c r="C606" s="103"/>
      <c r="D606" s="103"/>
      <c r="E606" s="103"/>
      <c r="F606" s="103"/>
      <c r="G606" s="103"/>
      <c r="H606" s="103"/>
      <c r="I606" s="103"/>
      <c r="K606" s="88">
        <f>K608+K613+K620+K624</f>
        <v>3347</v>
      </c>
      <c r="L606" s="66"/>
      <c r="M606" s="88">
        <f>M608+M613+M620+M624</f>
        <v>289</v>
      </c>
      <c r="N606" s="66"/>
      <c r="O606" s="88">
        <f>O608+O613+O620+O624</f>
        <v>3636</v>
      </c>
    </row>
    <row r="607" spans="2:15" x14ac:dyDescent="0.25">
      <c r="B607" s="13"/>
      <c r="K607" s="66"/>
      <c r="L607" s="66"/>
      <c r="M607" s="66"/>
      <c r="N607" s="66"/>
      <c r="O607" s="66"/>
    </row>
    <row r="608" spans="2:15" x14ac:dyDescent="0.25">
      <c r="B608" s="104" t="s">
        <v>455</v>
      </c>
      <c r="C608" s="104"/>
      <c r="D608" s="104"/>
      <c r="E608" s="104"/>
      <c r="F608" s="104"/>
      <c r="G608" s="104"/>
      <c r="H608" s="104"/>
      <c r="I608" s="104"/>
      <c r="K608" s="89">
        <f>SUM(K609:K611)</f>
        <v>3056</v>
      </c>
      <c r="L608" s="66"/>
      <c r="M608" s="89">
        <f>SUM(M609:M611)</f>
        <v>277</v>
      </c>
      <c r="N608" s="66"/>
      <c r="O608" s="89">
        <f>SUM(O609:O611)</f>
        <v>3333</v>
      </c>
    </row>
    <row r="609" spans="2:15" x14ac:dyDescent="0.25">
      <c r="B609" s="97" t="s">
        <v>456</v>
      </c>
      <c r="C609" s="97"/>
      <c r="D609" s="97"/>
      <c r="E609" s="97"/>
      <c r="F609" s="97"/>
      <c r="G609" s="97"/>
      <c r="H609" s="97"/>
      <c r="I609" s="97"/>
      <c r="K609" s="53">
        <f>SUM(Plan2!ASP:ASP)</f>
        <v>2087</v>
      </c>
      <c r="L609" s="53"/>
      <c r="M609" s="53">
        <f>SUM(Plan2!ASQ:ASQ)</f>
        <v>257</v>
      </c>
      <c r="N609" s="53"/>
      <c r="O609" s="53">
        <f t="shared" ref="O609:O611" si="20">M609+K609</f>
        <v>2344</v>
      </c>
    </row>
    <row r="610" spans="2:15" x14ac:dyDescent="0.25">
      <c r="B610" s="97" t="s">
        <v>457</v>
      </c>
      <c r="C610" s="97"/>
      <c r="D610" s="97"/>
      <c r="E610" s="97"/>
      <c r="F610" s="97"/>
      <c r="G610" s="97"/>
      <c r="H610" s="97"/>
      <c r="I610" s="97"/>
      <c r="K610" s="53">
        <f>SUM(Plan2!ASR:ASR)</f>
        <v>938</v>
      </c>
      <c r="L610" s="53"/>
      <c r="M610" s="53">
        <f>SUM(Plan2!ASS:ASS)</f>
        <v>20</v>
      </c>
      <c r="N610" s="53"/>
      <c r="O610" s="53">
        <f t="shared" si="20"/>
        <v>958</v>
      </c>
    </row>
    <row r="611" spans="2:15" ht="19.5" customHeight="1" x14ac:dyDescent="0.25">
      <c r="B611" s="97" t="s">
        <v>458</v>
      </c>
      <c r="C611" s="97"/>
      <c r="D611" s="97"/>
      <c r="E611" s="97"/>
      <c r="F611" s="97"/>
      <c r="G611" s="97"/>
      <c r="H611" s="97"/>
      <c r="I611" s="97"/>
      <c r="K611" s="53">
        <f>SUM(Plan2!AST:AST)</f>
        <v>31</v>
      </c>
      <c r="L611" s="53"/>
      <c r="M611" s="53">
        <f>SUM(Plan2!ASU:ASU)</f>
        <v>0</v>
      </c>
      <c r="N611" s="53"/>
      <c r="O611" s="53">
        <f t="shared" si="20"/>
        <v>31</v>
      </c>
    </row>
    <row r="612" spans="2:15" x14ac:dyDescent="0.25">
      <c r="B612" s="1"/>
      <c r="K612" s="66"/>
      <c r="L612" s="66"/>
      <c r="M612" s="66"/>
      <c r="N612" s="66"/>
      <c r="O612" s="66"/>
    </row>
    <row r="613" spans="2:15" x14ac:dyDescent="0.25">
      <c r="B613" s="104" t="s">
        <v>475</v>
      </c>
      <c r="C613" s="104"/>
      <c r="D613" s="104"/>
      <c r="E613" s="104"/>
      <c r="F613" s="104"/>
      <c r="G613" s="104"/>
      <c r="H613" s="104"/>
      <c r="I613" s="104"/>
      <c r="K613" s="89">
        <f>SUM(K614:K618)</f>
        <v>249</v>
      </c>
      <c r="L613" s="66"/>
      <c r="M613" s="89">
        <f>SUM(M614:M618)</f>
        <v>12</v>
      </c>
      <c r="N613" s="66"/>
      <c r="O613" s="89">
        <f>SUM(O614:O618)</f>
        <v>261</v>
      </c>
    </row>
    <row r="614" spans="2:15" x14ac:dyDescent="0.25">
      <c r="B614" s="97" t="s">
        <v>459</v>
      </c>
      <c r="C614" s="97"/>
      <c r="D614" s="97"/>
      <c r="E614" s="97"/>
      <c r="F614" s="97"/>
      <c r="G614" s="97"/>
      <c r="H614" s="97"/>
      <c r="I614" s="97"/>
      <c r="K614" s="53">
        <f>SUM(Plan2!ASV:ASV)</f>
        <v>218</v>
      </c>
      <c r="L614" s="53"/>
      <c r="M614" s="53">
        <f>SUM(Plan2!ASW:ASW)</f>
        <v>9</v>
      </c>
      <c r="N614" s="53"/>
      <c r="O614" s="53">
        <f t="shared" ref="O614:O618" si="21">M614+K614</f>
        <v>227</v>
      </c>
    </row>
    <row r="615" spans="2:15" x14ac:dyDescent="0.25">
      <c r="B615" s="97" t="s">
        <v>460</v>
      </c>
      <c r="C615" s="97"/>
      <c r="D615" s="97"/>
      <c r="E615" s="97"/>
      <c r="F615" s="97"/>
      <c r="G615" s="97"/>
      <c r="H615" s="97"/>
      <c r="I615" s="97"/>
      <c r="K615" s="53">
        <f>SUM(Plan2!ASX:ASX)</f>
        <v>0</v>
      </c>
      <c r="L615" s="53"/>
      <c r="M615" s="53">
        <f>SUM(Plan2!ASY:ASY)</f>
        <v>0</v>
      </c>
      <c r="N615" s="53"/>
      <c r="O615" s="53">
        <f t="shared" si="21"/>
        <v>0</v>
      </c>
    </row>
    <row r="616" spans="2:15" x14ac:dyDescent="0.25">
      <c r="B616" s="97" t="s">
        <v>461</v>
      </c>
      <c r="C616" s="97"/>
      <c r="D616" s="97"/>
      <c r="E616" s="97"/>
      <c r="F616" s="97"/>
      <c r="G616" s="97"/>
      <c r="H616" s="97"/>
      <c r="I616" s="97"/>
      <c r="K616" s="53">
        <f>SUM(Plan2!ASZ:ASZ)</f>
        <v>30</v>
      </c>
      <c r="L616" s="53"/>
      <c r="M616" s="53">
        <f>SUM(Plan2!ATA:ATA)</f>
        <v>3</v>
      </c>
      <c r="N616" s="53"/>
      <c r="O616" s="53">
        <f t="shared" si="21"/>
        <v>33</v>
      </c>
    </row>
    <row r="617" spans="2:15" x14ac:dyDescent="0.25">
      <c r="B617" s="97" t="s">
        <v>462</v>
      </c>
      <c r="C617" s="97"/>
      <c r="D617" s="97"/>
      <c r="E617" s="97"/>
      <c r="F617" s="97"/>
      <c r="G617" s="97"/>
      <c r="H617" s="97"/>
      <c r="I617" s="97"/>
      <c r="K617" s="53">
        <f>SUM(Plan2!ATB:ATB)</f>
        <v>1</v>
      </c>
      <c r="L617" s="53"/>
      <c r="M617" s="53">
        <f>SUM(Plan2!ATC:ATC)</f>
        <v>0</v>
      </c>
      <c r="N617" s="53"/>
      <c r="O617" s="53">
        <f t="shared" si="21"/>
        <v>1</v>
      </c>
    </row>
    <row r="618" spans="2:15" x14ac:dyDescent="0.25">
      <c r="B618" s="97" t="s">
        <v>463</v>
      </c>
      <c r="C618" s="97"/>
      <c r="D618" s="97"/>
      <c r="E618" s="97"/>
      <c r="F618" s="97"/>
      <c r="G618" s="97"/>
      <c r="H618" s="97"/>
      <c r="I618" s="97"/>
      <c r="K618" s="53">
        <f>SUM(Plan2!ATD:ATD)</f>
        <v>0</v>
      </c>
      <c r="L618" s="53"/>
      <c r="M618" s="53">
        <f>SUM(Plan2!ATE:ATE)</f>
        <v>0</v>
      </c>
      <c r="N618" s="53"/>
      <c r="O618" s="53">
        <f t="shared" si="21"/>
        <v>0</v>
      </c>
    </row>
    <row r="619" spans="2:15" x14ac:dyDescent="0.25">
      <c r="B619" s="1"/>
      <c r="K619" s="66"/>
      <c r="L619" s="66"/>
      <c r="M619" s="66"/>
      <c r="N619" s="66"/>
      <c r="O619" s="66"/>
    </row>
    <row r="620" spans="2:15" x14ac:dyDescent="0.25">
      <c r="B620" s="104" t="s">
        <v>464</v>
      </c>
      <c r="C620" s="104"/>
      <c r="D620" s="104"/>
      <c r="E620" s="104"/>
      <c r="F620" s="104"/>
      <c r="G620" s="104"/>
      <c r="H620" s="104"/>
      <c r="I620" s="104"/>
      <c r="K620" s="89">
        <f>SUM(K621:K622)</f>
        <v>18</v>
      </c>
      <c r="L620" s="66"/>
      <c r="M620" s="89">
        <f>SUM(M621:M622)</f>
        <v>0</v>
      </c>
      <c r="N620" s="66"/>
      <c r="O620" s="89">
        <f>SUM(O621:O622)</f>
        <v>18</v>
      </c>
    </row>
    <row r="621" spans="2:15" x14ac:dyDescent="0.25">
      <c r="B621" s="97" t="s">
        <v>465</v>
      </c>
      <c r="C621" s="97"/>
      <c r="D621" s="97"/>
      <c r="E621" s="97"/>
      <c r="F621" s="97"/>
      <c r="G621" s="97"/>
      <c r="H621" s="97"/>
      <c r="I621" s="97"/>
      <c r="K621" s="53">
        <f>SUM(Plan2!ATF:ATF)</f>
        <v>3</v>
      </c>
      <c r="L621" s="53"/>
      <c r="M621" s="53">
        <f>SUM(Plan2!ATG:ATG)</f>
        <v>0</v>
      </c>
      <c r="N621" s="53"/>
      <c r="O621" s="53">
        <f t="shared" ref="O621:O622" si="22">M621+K621</f>
        <v>3</v>
      </c>
    </row>
    <row r="622" spans="2:15" x14ac:dyDescent="0.25">
      <c r="B622" s="97" t="s">
        <v>466</v>
      </c>
      <c r="C622" s="97"/>
      <c r="D622" s="97"/>
      <c r="E622" s="97"/>
      <c r="F622" s="97"/>
      <c r="G622" s="97"/>
      <c r="H622" s="97"/>
      <c r="I622" s="97"/>
      <c r="K622" s="53">
        <f>SUM(Plan2!ATH:ATH)</f>
        <v>15</v>
      </c>
      <c r="L622" s="53"/>
      <c r="M622" s="53">
        <f>SUM(Plan2!ATI:ATI)</f>
        <v>0</v>
      </c>
      <c r="N622" s="53"/>
      <c r="O622" s="53">
        <f t="shared" si="22"/>
        <v>15</v>
      </c>
    </row>
    <row r="623" spans="2:15" x14ac:dyDescent="0.25">
      <c r="B623" s="1"/>
      <c r="K623" s="66"/>
      <c r="L623" s="66"/>
      <c r="M623" s="66"/>
      <c r="N623" s="66"/>
      <c r="O623" s="66"/>
    </row>
    <row r="624" spans="2:15" x14ac:dyDescent="0.25">
      <c r="B624" s="104" t="s">
        <v>467</v>
      </c>
      <c r="C624" s="104"/>
      <c r="D624" s="104"/>
      <c r="E624" s="104"/>
      <c r="F624" s="104"/>
      <c r="G624" s="104"/>
      <c r="H624" s="104"/>
      <c r="I624" s="104"/>
      <c r="K624" s="89">
        <f>SUM(K625:K628)</f>
        <v>24</v>
      </c>
      <c r="L624" s="66"/>
      <c r="M624" s="89">
        <f>SUM(M625:M628)</f>
        <v>0</v>
      </c>
      <c r="N624" s="66"/>
      <c r="O624" s="89">
        <f>SUM(O625:O628)</f>
        <v>24</v>
      </c>
    </row>
    <row r="625" spans="2:15" x14ac:dyDescent="0.25">
      <c r="B625" s="97" t="s">
        <v>468</v>
      </c>
      <c r="C625" s="97"/>
      <c r="D625" s="97"/>
      <c r="E625" s="97"/>
      <c r="F625" s="97"/>
      <c r="G625" s="97"/>
      <c r="H625" s="97"/>
      <c r="I625" s="97"/>
      <c r="K625" s="53">
        <f>SUM(Plan2!ATJ:ATJ)</f>
        <v>19</v>
      </c>
      <c r="L625" s="53"/>
      <c r="M625" s="53">
        <f>SUM(Plan2!ATK:ATK)</f>
        <v>0</v>
      </c>
      <c r="N625" s="53"/>
      <c r="O625" s="53">
        <f t="shared" ref="O625:O628" si="23">M625+K625</f>
        <v>19</v>
      </c>
    </row>
    <row r="626" spans="2:15" x14ac:dyDescent="0.25">
      <c r="B626" s="97" t="s">
        <v>469</v>
      </c>
      <c r="C626" s="97"/>
      <c r="D626" s="97"/>
      <c r="E626" s="97"/>
      <c r="F626" s="97"/>
      <c r="G626" s="97"/>
      <c r="H626" s="97"/>
      <c r="I626" s="97"/>
      <c r="K626" s="53">
        <f>SUM(Plan2!ATL:ATL)</f>
        <v>0</v>
      </c>
      <c r="L626" s="53"/>
      <c r="M626" s="53">
        <f>SUM(Plan2!ATM:ATM)</f>
        <v>0</v>
      </c>
      <c r="N626" s="53"/>
      <c r="O626" s="53">
        <f t="shared" si="23"/>
        <v>0</v>
      </c>
    </row>
    <row r="627" spans="2:15" x14ac:dyDescent="0.25">
      <c r="B627" s="97" t="s">
        <v>470</v>
      </c>
      <c r="C627" s="97"/>
      <c r="D627" s="97"/>
      <c r="E627" s="97"/>
      <c r="F627" s="97"/>
      <c r="G627" s="97"/>
      <c r="H627" s="97"/>
      <c r="I627" s="97"/>
      <c r="K627" s="53">
        <f>SUM(Plan2!ATN:ATN)</f>
        <v>5</v>
      </c>
      <c r="L627" s="53"/>
      <c r="M627" s="53">
        <f>SUM(Plan2!ATO:ATO)</f>
        <v>0</v>
      </c>
      <c r="N627" s="53"/>
      <c r="O627" s="53">
        <f t="shared" si="23"/>
        <v>5</v>
      </c>
    </row>
    <row r="628" spans="2:15" x14ac:dyDescent="0.25">
      <c r="B628" s="97" t="s">
        <v>471</v>
      </c>
      <c r="C628" s="97"/>
      <c r="D628" s="97"/>
      <c r="E628" s="97"/>
      <c r="F628" s="97"/>
      <c r="G628" s="97"/>
      <c r="H628" s="97"/>
      <c r="I628" s="97"/>
      <c r="K628" s="53">
        <f>SUM(Plan2!ATP:ATP)</f>
        <v>0</v>
      </c>
      <c r="L628" s="53"/>
      <c r="M628" s="53">
        <f>SUM(Plan2!ATQ:ATQ)</f>
        <v>0</v>
      </c>
      <c r="N628" s="53"/>
      <c r="O628" s="53">
        <f t="shared" si="23"/>
        <v>0</v>
      </c>
    </row>
    <row r="629" spans="2:15" x14ac:dyDescent="0.25">
      <c r="B629" s="103" t="s">
        <v>233</v>
      </c>
      <c r="C629" s="103"/>
      <c r="D629" s="103"/>
      <c r="E629" s="103"/>
      <c r="F629" s="103"/>
      <c r="G629" s="103"/>
      <c r="H629" s="103"/>
      <c r="I629" s="103"/>
      <c r="K629" s="9" t="s">
        <v>62</v>
      </c>
      <c r="M629" s="9" t="s">
        <v>63</v>
      </c>
    </row>
    <row r="630" spans="2:15" ht="19.5" customHeight="1" x14ac:dyDescent="0.25">
      <c r="B630" s="97" t="s">
        <v>231</v>
      </c>
      <c r="C630" s="97"/>
      <c r="D630" s="97"/>
      <c r="E630" s="97"/>
      <c r="F630" s="97"/>
      <c r="G630" s="97"/>
      <c r="H630" s="97"/>
      <c r="I630" s="97"/>
      <c r="K630" s="76">
        <f>COUNTIF(Plan2!APN:APN,"Sim, para todas as pessoas privadas de liberdade")</f>
        <v>19</v>
      </c>
      <c r="L630" s="76"/>
      <c r="M630" s="83">
        <f>K630/Plan3!A$5</f>
        <v>0.24675324675324675</v>
      </c>
    </row>
    <row r="631" spans="2:15" ht="19.5" customHeight="1" x14ac:dyDescent="0.25">
      <c r="B631" s="97" t="s">
        <v>232</v>
      </c>
      <c r="C631" s="97"/>
      <c r="D631" s="97"/>
      <c r="E631" s="97"/>
      <c r="F631" s="97"/>
      <c r="G631" s="97"/>
      <c r="H631" s="97"/>
      <c r="I631" s="97"/>
      <c r="K631" s="76">
        <f>COUNTIF(Plan2!APN:APN,"Sim, para parte das pessoas privadas de liberdade")</f>
        <v>9</v>
      </c>
      <c r="L631" s="76"/>
      <c r="M631" s="83">
        <f>K631/Plan3!A$5</f>
        <v>0.11688311688311688</v>
      </c>
    </row>
    <row r="632" spans="2:15" ht="15" customHeight="1" x14ac:dyDescent="0.25">
      <c r="B632" s="97" t="s">
        <v>234</v>
      </c>
      <c r="C632" s="97"/>
      <c r="D632" s="97"/>
      <c r="E632" s="97"/>
      <c r="F632" s="97"/>
      <c r="G632" s="97"/>
      <c r="H632" s="97"/>
      <c r="I632" s="97"/>
      <c r="K632" s="76">
        <f>COUNTIF(Plan2!APN:APN,"Não")</f>
        <v>49</v>
      </c>
      <c r="L632" s="76"/>
      <c r="M632" s="83">
        <f>K632/Plan3!A$5</f>
        <v>0.63636363636363635</v>
      </c>
    </row>
    <row r="633" spans="2:15" x14ac:dyDescent="0.25">
      <c r="B633" s="97" t="s">
        <v>48</v>
      </c>
      <c r="C633" s="97"/>
      <c r="D633" s="97"/>
      <c r="E633" s="97"/>
      <c r="F633" s="97"/>
      <c r="G633" s="97"/>
      <c r="H633" s="97"/>
      <c r="I633" s="97"/>
      <c r="K633" s="76">
        <f>Plan3!A$5-SUM(K630:K632)</f>
        <v>0</v>
      </c>
      <c r="L633" s="76"/>
      <c r="M633" s="83">
        <f>K633/Plan3!A$5</f>
        <v>0</v>
      </c>
    </row>
    <row r="635" spans="2:15" x14ac:dyDescent="0.25">
      <c r="B635" s="120" t="s">
        <v>476</v>
      </c>
      <c r="C635" s="120"/>
      <c r="D635" s="120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</row>
    <row r="636" spans="2:15" x14ac:dyDescent="0.25">
      <c r="B636" s="98" t="s">
        <v>488</v>
      </c>
      <c r="C636" s="98"/>
      <c r="D636" s="98"/>
      <c r="E636" s="98"/>
      <c r="F636" s="98"/>
      <c r="G636" s="98"/>
      <c r="H636" s="98"/>
      <c r="I636" s="98"/>
      <c r="K636" s="5" t="s">
        <v>18</v>
      </c>
      <c r="M636" s="5" t="s">
        <v>19</v>
      </c>
      <c r="O636" s="5" t="s">
        <v>6</v>
      </c>
    </row>
    <row r="637" spans="2:15" x14ac:dyDescent="0.25">
      <c r="B637" s="98" t="s">
        <v>477</v>
      </c>
      <c r="C637" s="98"/>
      <c r="D637" s="98"/>
      <c r="E637" s="98"/>
      <c r="F637" s="98"/>
      <c r="G637" s="98"/>
      <c r="H637" s="98"/>
      <c r="I637" s="98"/>
      <c r="K637" s="61">
        <f>K641+K645+K649+K653+K655</f>
        <v>3611</v>
      </c>
      <c r="M637" s="61">
        <f>M641+M645+M649+M653+M655</f>
        <v>720</v>
      </c>
      <c r="O637" s="61">
        <f>O641+O645+O649+O653+O655</f>
        <v>4331</v>
      </c>
    </row>
    <row r="638" spans="2:15" ht="3" customHeight="1" x14ac:dyDescent="0.25"/>
    <row r="639" spans="2:15" ht="15" customHeight="1" x14ac:dyDescent="0.25">
      <c r="B639" s="99" t="s">
        <v>478</v>
      </c>
      <c r="C639" s="99"/>
      <c r="D639" s="99"/>
      <c r="E639" s="99"/>
      <c r="G639" s="102" t="s">
        <v>479</v>
      </c>
      <c r="H639" s="102"/>
      <c r="I639" s="102"/>
      <c r="J639" s="90"/>
      <c r="K639" s="91">
        <f>SUM(Plan2!ATY:ATY,Plan2!AUC:AUC)</f>
        <v>564</v>
      </c>
      <c r="L639" s="91"/>
      <c r="M639" s="91">
        <f>SUM(Plan2!ATZ:ATZ,Plan2!AUD:AUD,Plan2!AUH:AUH)</f>
        <v>78</v>
      </c>
      <c r="N639" s="91"/>
      <c r="O639" s="91">
        <f>M639+K639</f>
        <v>642</v>
      </c>
    </row>
    <row r="640" spans="2:15" x14ac:dyDescent="0.25">
      <c r="B640" s="99"/>
      <c r="C640" s="99"/>
      <c r="D640" s="99"/>
      <c r="E640" s="99"/>
      <c r="G640" s="102" t="s">
        <v>480</v>
      </c>
      <c r="H640" s="102"/>
      <c r="I640" s="102"/>
      <c r="J640" s="66"/>
      <c r="K640" s="53">
        <f>SUM(Plan2!ATW:ATW,Plan2!AUA:AUA,Plan2!AUE:AUE)</f>
        <v>463</v>
      </c>
      <c r="L640" s="53"/>
      <c r="M640" s="53">
        <f>SUM(Plan2!ATX:ATX,Plan2!AUB:AUB,Plan2!AUF:AUF)</f>
        <v>4</v>
      </c>
      <c r="N640" s="53"/>
      <c r="O640" s="91">
        <f>M640+K640</f>
        <v>467</v>
      </c>
    </row>
    <row r="641" spans="2:15" ht="15" x14ac:dyDescent="0.25">
      <c r="B641" s="99"/>
      <c r="C641" s="99"/>
      <c r="D641" s="99"/>
      <c r="E641" s="99"/>
      <c r="G641" s="101" t="s">
        <v>6</v>
      </c>
      <c r="H641" s="101"/>
      <c r="I641" s="101"/>
      <c r="J641" s="92"/>
      <c r="K641" s="93">
        <f>K640+K639</f>
        <v>1027</v>
      </c>
      <c r="L641" s="94"/>
      <c r="M641" s="93">
        <f>M640+M639</f>
        <v>82</v>
      </c>
      <c r="N641" s="94"/>
      <c r="O641" s="93">
        <f>O640+O639</f>
        <v>1109</v>
      </c>
    </row>
    <row r="642" spans="2:15" ht="3" customHeight="1" x14ac:dyDescent="0.25">
      <c r="G642" s="66"/>
      <c r="H642" s="66"/>
      <c r="I642" s="66"/>
      <c r="J642" s="66"/>
      <c r="K642" s="53"/>
      <c r="L642" s="53"/>
      <c r="M642" s="53"/>
      <c r="N642" s="53"/>
      <c r="O642" s="53"/>
    </row>
    <row r="643" spans="2:15" x14ac:dyDescent="0.25">
      <c r="B643" s="99" t="s">
        <v>481</v>
      </c>
      <c r="C643" s="99"/>
      <c r="D643" s="99"/>
      <c r="E643" s="99"/>
      <c r="G643" s="102" t="s">
        <v>479</v>
      </c>
      <c r="H643" s="102"/>
      <c r="I643" s="102"/>
      <c r="J643" s="90"/>
      <c r="K643" s="91">
        <f>SUM(Plan2!AUM:AUM,Plan2!AUQ:AUQ,Plan2!AUU:AUU)</f>
        <v>419</v>
      </c>
      <c r="L643" s="91"/>
      <c r="M643" s="91">
        <f>SUM(Plan2!AUN:AUN,Plan2!AUR:AUR,Plan2!AUV:AUV)</f>
        <v>268</v>
      </c>
      <c r="N643" s="91"/>
      <c r="O643" s="91">
        <f>M643+K643</f>
        <v>687</v>
      </c>
    </row>
    <row r="644" spans="2:15" x14ac:dyDescent="0.25">
      <c r="B644" s="99"/>
      <c r="C644" s="99"/>
      <c r="D644" s="99"/>
      <c r="E644" s="99"/>
      <c r="G644" s="102" t="s">
        <v>480</v>
      </c>
      <c r="H644" s="102"/>
      <c r="I644" s="102"/>
      <c r="J644" s="66"/>
      <c r="K644" s="53">
        <f>SUM(Plan2!AUK:AUK,Plan2!AUO:AUO,Plan2!AUS:AUS)</f>
        <v>3</v>
      </c>
      <c r="L644" s="53"/>
      <c r="M644" s="53">
        <f>SUM(Plan2!AUL:AUL,Plan2!AUP:AUP,Plan2!AUT:AUT)</f>
        <v>180</v>
      </c>
      <c r="N644" s="53"/>
      <c r="O644" s="91">
        <f>M644+K644</f>
        <v>183</v>
      </c>
    </row>
    <row r="645" spans="2:15" ht="15" x14ac:dyDescent="0.25">
      <c r="B645" s="99"/>
      <c r="C645" s="99"/>
      <c r="D645" s="99"/>
      <c r="E645" s="99"/>
      <c r="G645" s="101" t="s">
        <v>6</v>
      </c>
      <c r="H645" s="101"/>
      <c r="I645" s="101"/>
      <c r="J645" s="92"/>
      <c r="K645" s="93">
        <f>K644+K643</f>
        <v>422</v>
      </c>
      <c r="L645" s="94"/>
      <c r="M645" s="93">
        <f>M644+M643</f>
        <v>448</v>
      </c>
      <c r="N645" s="94"/>
      <c r="O645" s="93">
        <f>O644+O643</f>
        <v>870</v>
      </c>
    </row>
    <row r="646" spans="2:15" ht="3" customHeight="1" x14ac:dyDescent="0.25">
      <c r="G646" s="66"/>
      <c r="H646" s="66"/>
      <c r="I646" s="66"/>
      <c r="J646" s="66"/>
      <c r="K646" s="53"/>
      <c r="L646" s="53"/>
      <c r="M646" s="53"/>
      <c r="N646" s="53"/>
      <c r="O646" s="53"/>
    </row>
    <row r="647" spans="2:15" ht="15" customHeight="1" x14ac:dyDescent="0.25">
      <c r="B647" s="99" t="s">
        <v>482</v>
      </c>
      <c r="C647" s="99"/>
      <c r="D647" s="99"/>
      <c r="E647" s="99"/>
      <c r="G647" s="102" t="s">
        <v>479</v>
      </c>
      <c r="H647" s="102"/>
      <c r="I647" s="102"/>
      <c r="J647" s="90"/>
      <c r="K647" s="91">
        <f>SUM(Plan2!AUY:AUY,Plan2!AVC:AVC,Plan2!AVG:AVG)</f>
        <v>18</v>
      </c>
      <c r="L647" s="91"/>
      <c r="M647" s="91">
        <f>SUM(Plan2!AUZ:AUZ,Plan2!AVD:AVD,Plan2!AVH:AVH)</f>
        <v>0</v>
      </c>
      <c r="N647" s="91"/>
      <c r="O647" s="91">
        <f>M647+K647</f>
        <v>18</v>
      </c>
    </row>
    <row r="648" spans="2:15" x14ac:dyDescent="0.25">
      <c r="B648" s="99"/>
      <c r="C648" s="99"/>
      <c r="D648" s="99"/>
      <c r="E648" s="99"/>
      <c r="G648" s="102" t="s">
        <v>480</v>
      </c>
      <c r="H648" s="102"/>
      <c r="I648" s="102"/>
      <c r="J648" s="66"/>
      <c r="K648" s="53">
        <f>SUM(Plan2!AUW:AUW,Plan2!AVA:AVA,Plan2!AVE:AVE)</f>
        <v>195</v>
      </c>
      <c r="L648" s="53"/>
      <c r="M648" s="53">
        <f>SUM(Plan2!AUX:AUX,Plan2!AVB:AVB,Plan2!AVF:AVF)</f>
        <v>2</v>
      </c>
      <c r="N648" s="53"/>
      <c r="O648" s="91">
        <f>M648+K648</f>
        <v>197</v>
      </c>
    </row>
    <row r="649" spans="2:15" ht="15" x14ac:dyDescent="0.25">
      <c r="B649" s="99"/>
      <c r="C649" s="99"/>
      <c r="D649" s="99"/>
      <c r="E649" s="99"/>
      <c r="G649" s="101" t="s">
        <v>6</v>
      </c>
      <c r="H649" s="101"/>
      <c r="I649" s="101"/>
      <c r="J649" s="92"/>
      <c r="K649" s="93">
        <f>K648+K647</f>
        <v>213</v>
      </c>
      <c r="L649" s="94"/>
      <c r="M649" s="93">
        <f>M648+M647</f>
        <v>2</v>
      </c>
      <c r="N649" s="94"/>
      <c r="O649" s="93">
        <f>O648+O647</f>
        <v>215</v>
      </c>
    </row>
    <row r="650" spans="2:15" ht="3" customHeight="1" x14ac:dyDescent="0.25">
      <c r="G650" s="66"/>
      <c r="H650" s="66"/>
      <c r="I650" s="66"/>
      <c r="J650" s="66"/>
      <c r="K650" s="53"/>
      <c r="L650" s="53"/>
      <c r="M650" s="53"/>
      <c r="N650" s="53"/>
      <c r="O650" s="53"/>
    </row>
    <row r="651" spans="2:15" x14ac:dyDescent="0.25">
      <c r="B651" s="99" t="s">
        <v>483</v>
      </c>
      <c r="C651" s="99"/>
      <c r="D651" s="99"/>
      <c r="E651" s="99"/>
      <c r="G651" s="102" t="s">
        <v>479</v>
      </c>
      <c r="H651" s="102"/>
      <c r="I651" s="102"/>
      <c r="J651" s="90"/>
      <c r="K651" s="91">
        <f>SUM(Plan2!AVK:AVK,Plan2!AVO:AVO,Plan2!AVS:AVS)</f>
        <v>5</v>
      </c>
      <c r="L651" s="91"/>
      <c r="M651" s="91">
        <f>SUM(Plan2!AVL:AVL,Plan2!AVP:AVP,Plan2!AVT:AVT)</f>
        <v>0</v>
      </c>
      <c r="N651" s="91"/>
      <c r="O651" s="91">
        <f>M651+K651</f>
        <v>5</v>
      </c>
    </row>
    <row r="652" spans="2:15" x14ac:dyDescent="0.25">
      <c r="B652" s="99"/>
      <c r="C652" s="99"/>
      <c r="D652" s="99"/>
      <c r="E652" s="99"/>
      <c r="G652" s="102" t="s">
        <v>480</v>
      </c>
      <c r="H652" s="102"/>
      <c r="I652" s="102"/>
      <c r="J652" s="66"/>
      <c r="K652" s="53">
        <f>SUM(Plan2!AVI:AVI,Plan2!AVM1,Plan2!AVM:AVM,Plan2!AVQ:AVQ)</f>
        <v>3</v>
      </c>
      <c r="L652" s="53"/>
      <c r="M652" s="53">
        <f>SUM(Plan2!AVJ:AVJ,Plan2!AVN:AVN,Plan2!AVR:AVR)</f>
        <v>0</v>
      </c>
      <c r="N652" s="53"/>
      <c r="O652" s="91">
        <f>M652+K652</f>
        <v>3</v>
      </c>
    </row>
    <row r="653" spans="2:15" ht="15" x14ac:dyDescent="0.25">
      <c r="B653" s="99"/>
      <c r="C653" s="99"/>
      <c r="D653" s="99"/>
      <c r="E653" s="99"/>
      <c r="G653" s="101" t="s">
        <v>6</v>
      </c>
      <c r="H653" s="101"/>
      <c r="I653" s="101"/>
      <c r="J653" s="92"/>
      <c r="K653" s="93">
        <f>K652+K651</f>
        <v>8</v>
      </c>
      <c r="L653" s="94"/>
      <c r="M653" s="93">
        <f>M652+M651</f>
        <v>0</v>
      </c>
      <c r="N653" s="94"/>
      <c r="O653" s="93">
        <f>O652+O651</f>
        <v>8</v>
      </c>
    </row>
    <row r="654" spans="2:15" ht="3" customHeight="1" x14ac:dyDescent="0.25">
      <c r="G654" s="66"/>
      <c r="H654" s="66"/>
      <c r="I654" s="66"/>
      <c r="J654" s="66"/>
      <c r="K654" s="53"/>
      <c r="L654" s="53"/>
      <c r="M654" s="53"/>
      <c r="N654" s="53"/>
      <c r="O654" s="53"/>
    </row>
    <row r="655" spans="2:15" ht="48.75" customHeight="1" x14ac:dyDescent="0.25">
      <c r="B655" s="99" t="s">
        <v>484</v>
      </c>
      <c r="C655" s="99"/>
      <c r="D655" s="99"/>
      <c r="E655" s="99"/>
      <c r="G655" s="101" t="s">
        <v>485</v>
      </c>
      <c r="H655" s="101"/>
      <c r="I655" s="101"/>
      <c r="J655" s="66"/>
      <c r="K655" s="93">
        <f>SUM(Plan2!AUI:AUI)</f>
        <v>1941</v>
      </c>
      <c r="L655" s="53"/>
      <c r="M655" s="93">
        <f>SUM(Plan2!AUJ:AUJ)</f>
        <v>188</v>
      </c>
      <c r="N655" s="53"/>
      <c r="O655" s="93">
        <f>M655+K655</f>
        <v>2129</v>
      </c>
    </row>
    <row r="657" spans="2:15" ht="15" customHeight="1" x14ac:dyDescent="0.25">
      <c r="B657" s="99" t="s">
        <v>486</v>
      </c>
      <c r="C657" s="99"/>
      <c r="D657" s="99"/>
      <c r="E657" s="99"/>
      <c r="F657" s="99"/>
      <c r="G657" s="99"/>
      <c r="H657" s="99"/>
      <c r="I657" s="99"/>
      <c r="K657" s="11" t="s">
        <v>62</v>
      </c>
      <c r="L657" s="75"/>
      <c r="M657" s="11" t="s">
        <v>63</v>
      </c>
    </row>
    <row r="658" spans="2:15" x14ac:dyDescent="0.25">
      <c r="B658" s="97" t="s">
        <v>486</v>
      </c>
      <c r="C658" s="97"/>
      <c r="D658" s="97"/>
      <c r="E658" s="97"/>
      <c r="F658" s="97"/>
      <c r="G658" s="97"/>
      <c r="H658" s="97"/>
      <c r="I658" s="97"/>
      <c r="K658" s="76">
        <f>COUNTIF(Plan2!ATV:ATV,"Sim")</f>
        <v>38</v>
      </c>
      <c r="L658" s="76"/>
      <c r="M658" s="83">
        <f>K658/Plan3!A$5</f>
        <v>0.4935064935064935</v>
      </c>
    </row>
    <row r="659" spans="2:15" x14ac:dyDescent="0.25">
      <c r="B659" s="97" t="s">
        <v>487</v>
      </c>
      <c r="C659" s="97"/>
      <c r="D659" s="97"/>
      <c r="E659" s="97"/>
      <c r="F659" s="97"/>
      <c r="G659" s="97"/>
      <c r="H659" s="97"/>
      <c r="I659" s="97"/>
      <c r="K659" s="76">
        <f>COUNTIF(Plan2!ATV:ATV,"Não")</f>
        <v>39</v>
      </c>
      <c r="L659" s="76"/>
      <c r="M659" s="83">
        <f>K659/Plan3!A$5</f>
        <v>0.50649350649350644</v>
      </c>
    </row>
    <row r="660" spans="2:15" x14ac:dyDescent="0.25">
      <c r="B660" s="97" t="s">
        <v>48</v>
      </c>
      <c r="C660" s="97"/>
      <c r="D660" s="97"/>
      <c r="E660" s="97"/>
      <c r="F660" s="97"/>
      <c r="G660" s="97"/>
      <c r="H660" s="97"/>
      <c r="I660" s="97"/>
      <c r="K660" s="76">
        <f>Plan3!A5-(K658+K659)</f>
        <v>0</v>
      </c>
      <c r="L660" s="76"/>
      <c r="M660" s="83">
        <f>K660/Plan3!A$5</f>
        <v>0</v>
      </c>
    </row>
    <row r="662" spans="2:15" x14ac:dyDescent="0.25">
      <c r="B662" s="98" t="s">
        <v>489</v>
      </c>
      <c r="C662" s="98"/>
      <c r="D662" s="98"/>
      <c r="E662" s="98"/>
      <c r="F662" s="98"/>
      <c r="G662" s="98"/>
      <c r="H662" s="98"/>
      <c r="I662" s="98"/>
      <c r="K662" s="5" t="s">
        <v>18</v>
      </c>
      <c r="M662" s="5" t="s">
        <v>19</v>
      </c>
      <c r="O662" s="5" t="s">
        <v>6</v>
      </c>
    </row>
    <row r="663" spans="2:15" x14ac:dyDescent="0.25">
      <c r="B663" s="98" t="s">
        <v>490</v>
      </c>
      <c r="C663" s="98"/>
      <c r="D663" s="98"/>
      <c r="E663" s="98"/>
      <c r="F663" s="98"/>
      <c r="G663" s="98"/>
      <c r="H663" s="98"/>
      <c r="I663" s="98"/>
      <c r="K663" s="65">
        <f>SUM(Plan2!AWI:AWI)</f>
        <v>5941</v>
      </c>
      <c r="L663" s="66"/>
      <c r="M663" s="65">
        <f>SUM(Plan2!AWJ:AWJ)</f>
        <v>485</v>
      </c>
      <c r="N663" s="66"/>
      <c r="O663" s="65">
        <f>M663+K663</f>
        <v>6426</v>
      </c>
    </row>
    <row r="664" spans="2:15" ht="3" customHeight="1" x14ac:dyDescent="0.25">
      <c r="K664" s="66"/>
      <c r="L664" s="66"/>
      <c r="M664" s="66"/>
      <c r="N664" s="66"/>
      <c r="O664" s="66"/>
    </row>
    <row r="665" spans="2:15" x14ac:dyDescent="0.25">
      <c r="B665" s="99" t="s">
        <v>491</v>
      </c>
      <c r="C665" s="99"/>
      <c r="D665" s="99"/>
      <c r="E665" s="99"/>
      <c r="G665" s="100" t="s">
        <v>500</v>
      </c>
      <c r="H665" s="100"/>
      <c r="I665" s="100"/>
      <c r="J665" s="86"/>
      <c r="K665" s="91">
        <f>SUM(Plan2!AWO:AWO)</f>
        <v>1124</v>
      </c>
      <c r="L665" s="91"/>
      <c r="M665" s="91">
        <f>SUM(Plan2!AWP:AWP)</f>
        <v>22</v>
      </c>
      <c r="N665" s="91"/>
      <c r="O665" s="91">
        <f>M665+K665</f>
        <v>1146</v>
      </c>
    </row>
    <row r="666" spans="2:15" x14ac:dyDescent="0.25">
      <c r="B666" s="99"/>
      <c r="C666" s="99"/>
      <c r="D666" s="99"/>
      <c r="E666" s="99"/>
      <c r="G666" s="100" t="s">
        <v>501</v>
      </c>
      <c r="H666" s="100"/>
      <c r="I666" s="100"/>
      <c r="K666" s="53">
        <f>SUM(Plan2!AWQ:AWQ)</f>
        <v>0</v>
      </c>
      <c r="L666" s="53"/>
      <c r="M666" s="53">
        <f>SUM(Plan2!AWR:AWR)</f>
        <v>0</v>
      </c>
      <c r="N666" s="53"/>
      <c r="O666" s="91">
        <f>M666+K666</f>
        <v>0</v>
      </c>
    </row>
    <row r="667" spans="2:15" ht="15" x14ac:dyDescent="0.25">
      <c r="B667" s="99"/>
      <c r="C667" s="99"/>
      <c r="D667" s="99"/>
      <c r="E667" s="99"/>
      <c r="G667" s="99" t="s">
        <v>6</v>
      </c>
      <c r="H667" s="99"/>
      <c r="I667" s="99"/>
      <c r="J667" s="95"/>
      <c r="K667" s="93">
        <f>K666+K665</f>
        <v>1124</v>
      </c>
      <c r="L667" s="94"/>
      <c r="M667" s="93">
        <f>M666+M665</f>
        <v>22</v>
      </c>
      <c r="N667" s="94"/>
      <c r="O667" s="93">
        <f>O666+O665</f>
        <v>1146</v>
      </c>
    </row>
    <row r="668" spans="2:15" ht="3" customHeight="1" x14ac:dyDescent="0.25">
      <c r="K668" s="53"/>
      <c r="L668" s="53"/>
      <c r="M668" s="53"/>
      <c r="N668" s="53"/>
      <c r="O668" s="53"/>
    </row>
    <row r="669" spans="2:15" ht="15" customHeight="1" x14ac:dyDescent="0.25">
      <c r="B669" s="99" t="s">
        <v>492</v>
      </c>
      <c r="C669" s="99"/>
      <c r="D669" s="99"/>
      <c r="E669" s="99"/>
      <c r="G669" s="100" t="s">
        <v>500</v>
      </c>
      <c r="H669" s="100"/>
      <c r="I669" s="100"/>
      <c r="J669" s="86"/>
      <c r="K669" s="91">
        <f>SUM(Plan2!AWU:AWU)</f>
        <v>3399</v>
      </c>
      <c r="L669" s="91"/>
      <c r="M669" s="91">
        <f>SUM(Plan2!AWV:AWV)</f>
        <v>76</v>
      </c>
      <c r="N669" s="91"/>
      <c r="O669" s="91">
        <f>M669+K669</f>
        <v>3475</v>
      </c>
    </row>
    <row r="670" spans="2:15" ht="15" customHeight="1" x14ac:dyDescent="0.25">
      <c r="B670" s="99"/>
      <c r="C670" s="99"/>
      <c r="D670" s="99"/>
      <c r="E670" s="99"/>
      <c r="G670" s="100" t="s">
        <v>501</v>
      </c>
      <c r="H670" s="100"/>
      <c r="I670" s="100"/>
      <c r="K670" s="53">
        <f>SUM(Plan2!AWW:AWW)</f>
        <v>0</v>
      </c>
      <c r="L670" s="53"/>
      <c r="M670" s="53">
        <f>SUM(Plan2!AWX:AWX)</f>
        <v>0</v>
      </c>
      <c r="N670" s="53"/>
      <c r="O670" s="91">
        <f>M670+K670</f>
        <v>0</v>
      </c>
    </row>
    <row r="671" spans="2:15" ht="15" x14ac:dyDescent="0.25">
      <c r="B671" s="99"/>
      <c r="C671" s="99"/>
      <c r="D671" s="99"/>
      <c r="E671" s="99"/>
      <c r="G671" s="99" t="s">
        <v>6</v>
      </c>
      <c r="H671" s="99"/>
      <c r="I671" s="99"/>
      <c r="J671" s="95"/>
      <c r="K671" s="93">
        <f>K670+K669</f>
        <v>3399</v>
      </c>
      <c r="L671" s="94"/>
      <c r="M671" s="93">
        <f>M670+M669</f>
        <v>76</v>
      </c>
      <c r="N671" s="94"/>
      <c r="O671" s="93">
        <f>O670+O669</f>
        <v>3475</v>
      </c>
    </row>
    <row r="672" spans="2:15" ht="3" customHeight="1" x14ac:dyDescent="0.25">
      <c r="K672" s="53"/>
      <c r="L672" s="53"/>
      <c r="M672" s="53"/>
      <c r="N672" s="53"/>
      <c r="O672" s="53"/>
    </row>
    <row r="673" spans="2:15" ht="15" customHeight="1" x14ac:dyDescent="0.25">
      <c r="B673" s="99" t="s">
        <v>493</v>
      </c>
      <c r="C673" s="99"/>
      <c r="D673" s="99"/>
      <c r="E673" s="99"/>
      <c r="G673" s="100" t="s">
        <v>500</v>
      </c>
      <c r="H673" s="100"/>
      <c r="I673" s="100"/>
      <c r="J673" s="86"/>
      <c r="K673" s="91">
        <f>SUM(Plan2!AXA:AXA)</f>
        <v>746</v>
      </c>
      <c r="L673" s="91"/>
      <c r="M673" s="91">
        <f>SUM(Plan2!AXB:AXB)</f>
        <v>62</v>
      </c>
      <c r="N673" s="91"/>
      <c r="O673" s="91">
        <f>M673+K673</f>
        <v>808</v>
      </c>
    </row>
    <row r="674" spans="2:15" ht="15" customHeight="1" x14ac:dyDescent="0.25">
      <c r="B674" s="99"/>
      <c r="C674" s="99"/>
      <c r="D674" s="99"/>
      <c r="E674" s="99"/>
      <c r="G674" s="100" t="s">
        <v>501</v>
      </c>
      <c r="H674" s="100"/>
      <c r="I674" s="100"/>
      <c r="K674" s="91">
        <f>SUM(Plan2!AXC:AXC)</f>
        <v>0</v>
      </c>
      <c r="L674" s="53"/>
      <c r="M674" s="91">
        <f>SUM(Plan2!AXD:AXD)</f>
        <v>0</v>
      </c>
      <c r="N674" s="53"/>
      <c r="O674" s="91">
        <f>M674+K674</f>
        <v>0</v>
      </c>
    </row>
    <row r="675" spans="2:15" ht="15" x14ac:dyDescent="0.25">
      <c r="B675" s="99"/>
      <c r="C675" s="99"/>
      <c r="D675" s="99"/>
      <c r="E675" s="99"/>
      <c r="G675" s="99" t="s">
        <v>6</v>
      </c>
      <c r="H675" s="99"/>
      <c r="I675" s="99"/>
      <c r="J675" s="95"/>
      <c r="K675" s="93">
        <f>K674+K673</f>
        <v>746</v>
      </c>
      <c r="L675" s="94"/>
      <c r="M675" s="93">
        <f>M674+M673</f>
        <v>62</v>
      </c>
      <c r="N675" s="94"/>
      <c r="O675" s="93">
        <f>O674+O673</f>
        <v>808</v>
      </c>
    </row>
    <row r="676" spans="2:15" ht="3" customHeight="1" x14ac:dyDescent="0.25">
      <c r="K676" s="53"/>
      <c r="L676" s="53"/>
      <c r="M676" s="53"/>
      <c r="N676" s="53"/>
      <c r="O676" s="53"/>
    </row>
    <row r="677" spans="2:15" ht="15" customHeight="1" x14ac:dyDescent="0.25">
      <c r="B677" s="99" t="s">
        <v>494</v>
      </c>
      <c r="C677" s="99"/>
      <c r="D677" s="99"/>
      <c r="E677" s="99"/>
      <c r="G677" s="100" t="s">
        <v>500</v>
      </c>
      <c r="H677" s="100"/>
      <c r="I677" s="100"/>
      <c r="J677" s="86"/>
      <c r="K677" s="91">
        <f>SUM(Plan2!AXG:AXG)</f>
        <v>0</v>
      </c>
      <c r="L677" s="91"/>
      <c r="M677" s="91">
        <f>SUM(Plan2!AXH:AXH)</f>
        <v>0</v>
      </c>
      <c r="N677" s="91"/>
      <c r="O677" s="91">
        <f>M677+K677</f>
        <v>0</v>
      </c>
    </row>
    <row r="678" spans="2:15" ht="15" customHeight="1" x14ac:dyDescent="0.25">
      <c r="B678" s="99"/>
      <c r="C678" s="99"/>
      <c r="D678" s="99"/>
      <c r="E678" s="99"/>
      <c r="G678" s="100" t="s">
        <v>501</v>
      </c>
      <c r="H678" s="100"/>
      <c r="I678" s="100"/>
      <c r="K678" s="91">
        <f>SUM(Plan2!AXI:AXI)</f>
        <v>0</v>
      </c>
      <c r="L678" s="53"/>
      <c r="M678" s="91">
        <f>SUM(Plan2!AXJ:AXJ)</f>
        <v>0</v>
      </c>
      <c r="N678" s="53"/>
      <c r="O678" s="91">
        <f>M678+K678</f>
        <v>0</v>
      </c>
    </row>
    <row r="679" spans="2:15" ht="15" x14ac:dyDescent="0.25">
      <c r="B679" s="99"/>
      <c r="C679" s="99"/>
      <c r="D679" s="99"/>
      <c r="E679" s="99"/>
      <c r="G679" s="99" t="s">
        <v>6</v>
      </c>
      <c r="H679" s="99"/>
      <c r="I679" s="99"/>
      <c r="J679" s="95"/>
      <c r="K679" s="93">
        <f>K678+K677</f>
        <v>0</v>
      </c>
      <c r="L679" s="94"/>
      <c r="M679" s="93">
        <f>M678+M677</f>
        <v>0</v>
      </c>
      <c r="N679" s="94"/>
      <c r="O679" s="93">
        <f>O678+O677</f>
        <v>0</v>
      </c>
    </row>
    <row r="680" spans="2:15" ht="3" customHeight="1" x14ac:dyDescent="0.25">
      <c r="K680" s="53"/>
      <c r="L680" s="53"/>
      <c r="M680" s="53"/>
      <c r="N680" s="53"/>
      <c r="O680" s="53"/>
    </row>
    <row r="681" spans="2:15" ht="15" customHeight="1" x14ac:dyDescent="0.25">
      <c r="B681" s="99" t="s">
        <v>495</v>
      </c>
      <c r="C681" s="99"/>
      <c r="D681" s="99"/>
      <c r="E681" s="99"/>
      <c r="G681" s="100" t="s">
        <v>500</v>
      </c>
      <c r="H681" s="100"/>
      <c r="I681" s="100"/>
      <c r="J681" s="86"/>
      <c r="K681" s="91">
        <f>SUM(Plan2!AXM:AXM)</f>
        <v>0</v>
      </c>
      <c r="L681" s="91"/>
      <c r="M681" s="91">
        <f>SUM(Plan2!AXN:AXN)</f>
        <v>0</v>
      </c>
      <c r="N681" s="91"/>
      <c r="O681" s="91">
        <f>M681+K681</f>
        <v>0</v>
      </c>
    </row>
    <row r="682" spans="2:15" ht="15" customHeight="1" x14ac:dyDescent="0.25">
      <c r="B682" s="99"/>
      <c r="C682" s="99"/>
      <c r="D682" s="99"/>
      <c r="E682" s="99"/>
      <c r="G682" s="100" t="s">
        <v>501</v>
      </c>
      <c r="H682" s="100"/>
      <c r="I682" s="100"/>
      <c r="K682" s="91">
        <f>SUM(Plan2!AXO:AXO)</f>
        <v>0</v>
      </c>
      <c r="L682" s="53"/>
      <c r="M682" s="91">
        <f>SUM(Plan2!AXP:AXP)</f>
        <v>0</v>
      </c>
      <c r="N682" s="53"/>
      <c r="O682" s="91">
        <f>M682+K682</f>
        <v>0</v>
      </c>
    </row>
    <row r="683" spans="2:15" ht="15" x14ac:dyDescent="0.25">
      <c r="B683" s="99"/>
      <c r="C683" s="99"/>
      <c r="D683" s="99"/>
      <c r="E683" s="99"/>
      <c r="G683" s="99" t="s">
        <v>6</v>
      </c>
      <c r="H683" s="99"/>
      <c r="I683" s="99"/>
      <c r="J683" s="95"/>
      <c r="K683" s="93">
        <f>K682+K681</f>
        <v>0</v>
      </c>
      <c r="L683" s="94"/>
      <c r="M683" s="93">
        <f>M682+M681</f>
        <v>0</v>
      </c>
      <c r="N683" s="94"/>
      <c r="O683" s="93">
        <f>O682+O681</f>
        <v>0</v>
      </c>
    </row>
    <row r="684" spans="2:15" ht="3" customHeight="1" x14ac:dyDescent="0.25">
      <c r="K684" s="53"/>
      <c r="L684" s="53"/>
      <c r="M684" s="53"/>
      <c r="N684" s="53"/>
      <c r="O684" s="53"/>
    </row>
    <row r="685" spans="2:15" ht="15" customHeight="1" x14ac:dyDescent="0.25">
      <c r="B685" s="99" t="s">
        <v>499</v>
      </c>
      <c r="C685" s="99"/>
      <c r="D685" s="99"/>
      <c r="E685" s="99"/>
      <c r="G685" s="100" t="s">
        <v>500</v>
      </c>
      <c r="H685" s="100"/>
      <c r="I685" s="100"/>
      <c r="J685" s="86"/>
      <c r="K685" s="91">
        <f>SUM(Plan2!AXS:AXS)</f>
        <v>40</v>
      </c>
      <c r="L685" s="91"/>
      <c r="M685" s="91">
        <f>SUM(Plan2!AXT:AXT)</f>
        <v>0</v>
      </c>
      <c r="N685" s="91"/>
      <c r="O685" s="91">
        <f>M685+K685</f>
        <v>40</v>
      </c>
    </row>
    <row r="686" spans="2:15" ht="15" customHeight="1" x14ac:dyDescent="0.25">
      <c r="B686" s="99"/>
      <c r="C686" s="99"/>
      <c r="D686" s="99"/>
      <c r="E686" s="99"/>
      <c r="G686" s="100" t="s">
        <v>501</v>
      </c>
      <c r="H686" s="100"/>
      <c r="I686" s="100"/>
      <c r="K686" s="91">
        <f>SUM(Plan2!AXU:AXU)</f>
        <v>0</v>
      </c>
      <c r="L686" s="53"/>
      <c r="M686" s="91">
        <f>SUM(Plan2!AXV:AXV)</f>
        <v>0</v>
      </c>
      <c r="N686" s="53"/>
      <c r="O686" s="91">
        <f>M686+K686</f>
        <v>0</v>
      </c>
    </row>
    <row r="687" spans="2:15" ht="15" x14ac:dyDescent="0.25">
      <c r="B687" s="99"/>
      <c r="C687" s="99"/>
      <c r="D687" s="99"/>
      <c r="E687" s="99"/>
      <c r="G687" s="99" t="s">
        <v>6</v>
      </c>
      <c r="H687" s="99"/>
      <c r="I687" s="99"/>
      <c r="J687" s="95"/>
      <c r="K687" s="93">
        <f>K686+K685</f>
        <v>40</v>
      </c>
      <c r="L687" s="94"/>
      <c r="M687" s="93">
        <f>M686+M685</f>
        <v>0</v>
      </c>
      <c r="N687" s="94"/>
      <c r="O687" s="93">
        <f>O686+O685</f>
        <v>40</v>
      </c>
    </row>
    <row r="688" spans="2:15" ht="3" customHeight="1" x14ac:dyDescent="0.25">
      <c r="K688" s="53"/>
      <c r="L688" s="53"/>
      <c r="M688" s="53"/>
      <c r="N688" s="53"/>
      <c r="O688" s="53"/>
    </row>
    <row r="689" spans="2:15" ht="25.5" customHeight="1" x14ac:dyDescent="0.25">
      <c r="B689" s="99" t="s">
        <v>496</v>
      </c>
      <c r="C689" s="99"/>
      <c r="D689" s="99"/>
      <c r="E689" s="99"/>
      <c r="F689" s="99"/>
      <c r="G689" s="99"/>
      <c r="H689" s="99"/>
      <c r="I689" s="99"/>
      <c r="K689" s="93">
        <f>SUM(Plan2!AXY:AXY)</f>
        <v>1551</v>
      </c>
      <c r="L689" s="53"/>
      <c r="M689" s="93">
        <f>SUM(Plan2!AXZ:AXZ)</f>
        <v>0</v>
      </c>
      <c r="N689" s="53"/>
      <c r="O689" s="93">
        <f>M689+K689</f>
        <v>1551</v>
      </c>
    </row>
    <row r="690" spans="2:15" ht="3" customHeight="1" x14ac:dyDescent="0.25">
      <c r="K690" s="53"/>
      <c r="L690" s="53"/>
      <c r="M690" s="53"/>
      <c r="N690" s="53"/>
      <c r="O690" s="53"/>
    </row>
    <row r="691" spans="2:15" ht="25.5" customHeight="1" x14ac:dyDescent="0.25">
      <c r="B691" s="99" t="s">
        <v>497</v>
      </c>
      <c r="C691" s="99"/>
      <c r="D691" s="99"/>
      <c r="E691" s="99"/>
      <c r="F691" s="99"/>
      <c r="G691" s="99"/>
      <c r="H691" s="99"/>
      <c r="I691" s="99"/>
      <c r="K691" s="93">
        <f>SUM(Plan2!AYE:AYE)</f>
        <v>0</v>
      </c>
      <c r="L691" s="53"/>
      <c r="M691" s="93">
        <f>SUM(Plan2!AYF:AYF)</f>
        <v>0</v>
      </c>
      <c r="N691" s="53"/>
      <c r="O691" s="93">
        <f>M691+K691</f>
        <v>0</v>
      </c>
    </row>
    <row r="692" spans="2:15" ht="3" customHeight="1" x14ac:dyDescent="0.25">
      <c r="K692" s="53"/>
      <c r="L692" s="53"/>
      <c r="M692" s="53"/>
      <c r="N692" s="53"/>
      <c r="O692" s="53"/>
    </row>
    <row r="693" spans="2:15" ht="25.5" customHeight="1" x14ac:dyDescent="0.25">
      <c r="B693" s="99" t="s">
        <v>498</v>
      </c>
      <c r="C693" s="99"/>
      <c r="D693" s="99"/>
      <c r="E693" s="99"/>
      <c r="F693" s="99"/>
      <c r="G693" s="99"/>
      <c r="H693" s="99"/>
      <c r="I693" s="99"/>
      <c r="K693" s="93">
        <f>SUM(Plan2!AYK:AYK)</f>
        <v>543</v>
      </c>
      <c r="L693" s="53"/>
      <c r="M693" s="93">
        <f>SUM(Plan2!AYL:AYL)</f>
        <v>0</v>
      </c>
      <c r="N693" s="53"/>
      <c r="O693" s="93">
        <f>M693+K693</f>
        <v>543</v>
      </c>
    </row>
    <row r="695" spans="2:15" ht="15" customHeight="1" x14ac:dyDescent="0.25">
      <c r="B695" s="99" t="s">
        <v>502</v>
      </c>
      <c r="C695" s="99"/>
      <c r="D695" s="99"/>
      <c r="E695" s="99"/>
      <c r="F695" s="99"/>
      <c r="G695" s="99"/>
      <c r="H695" s="99"/>
      <c r="I695" s="99"/>
      <c r="K695" s="11" t="s">
        <v>62</v>
      </c>
      <c r="L695" s="75"/>
      <c r="M695" s="11" t="s">
        <v>63</v>
      </c>
    </row>
    <row r="696" spans="2:15" x14ac:dyDescent="0.25">
      <c r="B696" s="97" t="s">
        <v>502</v>
      </c>
      <c r="C696" s="97"/>
      <c r="D696" s="97"/>
      <c r="E696" s="97"/>
      <c r="F696" s="97"/>
      <c r="G696" s="97"/>
      <c r="H696" s="97"/>
      <c r="I696" s="97"/>
      <c r="K696" s="76">
        <f>COUNTIF(Plan2!AWH:AWH,"Sim")</f>
        <v>32</v>
      </c>
      <c r="L696" s="76"/>
      <c r="M696" s="83">
        <f>K696/Plan3!A$5</f>
        <v>0.41558441558441561</v>
      </c>
    </row>
    <row r="697" spans="2:15" x14ac:dyDescent="0.25">
      <c r="B697" s="97" t="s">
        <v>503</v>
      </c>
      <c r="C697" s="97"/>
      <c r="D697" s="97"/>
      <c r="E697" s="97"/>
      <c r="F697" s="97"/>
      <c r="G697" s="97"/>
      <c r="H697" s="97"/>
      <c r="I697" s="97"/>
      <c r="K697" s="76">
        <f>COUNTIF(Plan2!AWH:AWH,"Não")</f>
        <v>45</v>
      </c>
      <c r="L697" s="76"/>
      <c r="M697" s="83">
        <f>K697/Plan3!A$5</f>
        <v>0.58441558441558439</v>
      </c>
    </row>
    <row r="698" spans="2:15" x14ac:dyDescent="0.25">
      <c r="B698" s="97" t="s">
        <v>48</v>
      </c>
      <c r="C698" s="97"/>
      <c r="D698" s="97"/>
      <c r="E698" s="97"/>
      <c r="F698" s="97"/>
      <c r="G698" s="97"/>
      <c r="H698" s="97"/>
      <c r="I698" s="97"/>
      <c r="K698" s="76">
        <f>Plan3!A5-(K697+K696)</f>
        <v>0</v>
      </c>
      <c r="L698" s="76"/>
      <c r="M698" s="83">
        <f>K698/Plan3!A$5</f>
        <v>0</v>
      </c>
    </row>
    <row r="700" spans="2:15" x14ac:dyDescent="0.25">
      <c r="B700" s="98" t="s">
        <v>505</v>
      </c>
      <c r="C700" s="98"/>
      <c r="D700" s="98"/>
      <c r="E700" s="98"/>
      <c r="F700" s="98"/>
      <c r="G700" s="98"/>
      <c r="H700" s="98"/>
      <c r="I700" s="98"/>
      <c r="K700" s="5" t="s">
        <v>18</v>
      </c>
      <c r="M700" s="5" t="s">
        <v>19</v>
      </c>
      <c r="O700" s="5" t="s">
        <v>6</v>
      </c>
    </row>
    <row r="701" spans="2:15" x14ac:dyDescent="0.25">
      <c r="B701" s="97" t="s">
        <v>504</v>
      </c>
      <c r="C701" s="97"/>
      <c r="D701" s="97"/>
      <c r="E701" s="97"/>
      <c r="F701" s="97"/>
      <c r="G701" s="97"/>
      <c r="H701" s="97"/>
      <c r="I701" s="97"/>
      <c r="K701" s="53">
        <f>SUM(Plan2!AYQ:AYQ)</f>
        <v>977</v>
      </c>
      <c r="L701" s="53"/>
      <c r="M701" s="53">
        <f>SUM(Plan2!AYR:AYR)</f>
        <v>268</v>
      </c>
      <c r="N701" s="53"/>
      <c r="O701" s="53">
        <f>M701+K701</f>
        <v>1245</v>
      </c>
    </row>
    <row r="703" spans="2:15" x14ac:dyDescent="0.25">
      <c r="B703" s="98" t="s">
        <v>515</v>
      </c>
      <c r="C703" s="98"/>
      <c r="D703" s="98"/>
      <c r="E703" s="98"/>
      <c r="F703" s="98"/>
      <c r="G703" s="98"/>
      <c r="H703" s="98"/>
      <c r="I703" s="98"/>
      <c r="K703" s="5" t="s">
        <v>18</v>
      </c>
      <c r="M703" s="5" t="s">
        <v>19</v>
      </c>
      <c r="O703" s="5" t="s">
        <v>6</v>
      </c>
    </row>
    <row r="704" spans="2:15" x14ac:dyDescent="0.25">
      <c r="B704" s="97" t="s">
        <v>506</v>
      </c>
      <c r="C704" s="97"/>
      <c r="D704" s="97"/>
      <c r="E704" s="97"/>
      <c r="F704" s="97"/>
      <c r="G704" s="97"/>
      <c r="H704" s="97"/>
      <c r="I704" s="97"/>
      <c r="K704" s="53">
        <f>SUM(Plan2!AYV:AYV)</f>
        <v>3160</v>
      </c>
      <c r="L704" s="53"/>
      <c r="M704" s="53">
        <f>SUM(Plan2!AYW:AYW)</f>
        <v>426</v>
      </c>
      <c r="N704" s="76"/>
      <c r="O704" s="53">
        <f t="shared" ref="O704:O711" si="24">M704+K704</f>
        <v>3586</v>
      </c>
    </row>
    <row r="705" spans="2:15" x14ac:dyDescent="0.25">
      <c r="B705" s="97" t="s">
        <v>507</v>
      </c>
      <c r="C705" s="97"/>
      <c r="D705" s="97"/>
      <c r="E705" s="97"/>
      <c r="F705" s="97"/>
      <c r="G705" s="97"/>
      <c r="H705" s="97"/>
      <c r="I705" s="97"/>
      <c r="K705" s="53">
        <f>SUM(Plan2!AYX:AYX)</f>
        <v>22039</v>
      </c>
      <c r="L705" s="53"/>
      <c r="M705" s="53">
        <f>SUM(Plan2!AYY:AYY)</f>
        <v>423</v>
      </c>
      <c r="N705" s="76"/>
      <c r="O705" s="53">
        <f t="shared" si="24"/>
        <v>22462</v>
      </c>
    </row>
    <row r="706" spans="2:15" x14ac:dyDescent="0.25">
      <c r="B706" s="97" t="s">
        <v>508</v>
      </c>
      <c r="C706" s="97"/>
      <c r="D706" s="97"/>
      <c r="E706" s="97"/>
      <c r="F706" s="97"/>
      <c r="G706" s="97"/>
      <c r="H706" s="97"/>
      <c r="I706" s="97"/>
      <c r="K706" s="53">
        <f>SUM(Plan2!AYZ:AYZ)</f>
        <v>17467</v>
      </c>
      <c r="L706" s="53"/>
      <c r="M706" s="53">
        <f>SUM(Plan2!AZA:AZA)</f>
        <v>320</v>
      </c>
      <c r="N706" s="76"/>
      <c r="O706" s="53">
        <f t="shared" si="24"/>
        <v>17787</v>
      </c>
    </row>
    <row r="707" spans="2:15" x14ac:dyDescent="0.25">
      <c r="B707" s="97" t="s">
        <v>509</v>
      </c>
      <c r="C707" s="97"/>
      <c r="D707" s="97"/>
      <c r="E707" s="97"/>
      <c r="F707" s="97"/>
      <c r="G707" s="97"/>
      <c r="H707" s="97"/>
      <c r="I707" s="97"/>
      <c r="K707" s="53">
        <f>SUM(Plan2!AZB:AZB)</f>
        <v>6916</v>
      </c>
      <c r="L707" s="53"/>
      <c r="M707" s="53">
        <f>SUM(Plan2!AZC:AZC)</f>
        <v>349</v>
      </c>
      <c r="N707" s="76"/>
      <c r="O707" s="53">
        <f t="shared" si="24"/>
        <v>7265</v>
      </c>
    </row>
    <row r="708" spans="2:15" x14ac:dyDescent="0.25">
      <c r="B708" s="97" t="s">
        <v>510</v>
      </c>
      <c r="C708" s="97"/>
      <c r="D708" s="97"/>
      <c r="E708" s="97"/>
      <c r="F708" s="97"/>
      <c r="G708" s="97"/>
      <c r="H708" s="97"/>
      <c r="I708" s="97"/>
      <c r="K708" s="53">
        <f>SUM(Plan2!AZD:AZD)</f>
        <v>9544</v>
      </c>
      <c r="L708" s="53"/>
      <c r="M708" s="53">
        <f>SUM(Plan2!AZE:AZE)</f>
        <v>322</v>
      </c>
      <c r="N708" s="76"/>
      <c r="O708" s="53">
        <f t="shared" si="24"/>
        <v>9866</v>
      </c>
    </row>
    <row r="709" spans="2:15" x14ac:dyDescent="0.25">
      <c r="B709" s="97" t="s">
        <v>511</v>
      </c>
      <c r="C709" s="97"/>
      <c r="D709" s="97"/>
      <c r="E709" s="97"/>
      <c r="F709" s="97"/>
      <c r="G709" s="97"/>
      <c r="H709" s="97"/>
      <c r="I709" s="97"/>
      <c r="K709" s="53">
        <f>SUM(Plan2!AZF:AZF)</f>
        <v>251</v>
      </c>
      <c r="L709" s="53"/>
      <c r="M709" s="53">
        <f>SUM(Plan2!AZG:AZG)</f>
        <v>15</v>
      </c>
      <c r="N709" s="76"/>
      <c r="O709" s="53">
        <f t="shared" si="24"/>
        <v>266</v>
      </c>
    </row>
    <row r="710" spans="2:15" x14ac:dyDescent="0.25">
      <c r="B710" s="97" t="s">
        <v>512</v>
      </c>
      <c r="C710" s="97"/>
      <c r="D710" s="97"/>
      <c r="E710" s="97"/>
      <c r="F710" s="97"/>
      <c r="G710" s="97"/>
      <c r="H710" s="97"/>
      <c r="I710" s="97"/>
      <c r="K710" s="53">
        <f>SUM(Plan2!AZH:AZH)</f>
        <v>10568</v>
      </c>
      <c r="L710" s="53"/>
      <c r="M710" s="53">
        <f>SUM(Plan2!AZI:AZI)</f>
        <v>553</v>
      </c>
      <c r="N710" s="76"/>
      <c r="O710" s="53">
        <f t="shared" si="24"/>
        <v>11121</v>
      </c>
    </row>
    <row r="711" spans="2:15" x14ac:dyDescent="0.25">
      <c r="B711" s="97" t="s">
        <v>513</v>
      </c>
      <c r="C711" s="97"/>
      <c r="D711" s="97"/>
      <c r="E711" s="97"/>
      <c r="F711" s="97"/>
      <c r="G711" s="97"/>
      <c r="H711" s="97"/>
      <c r="I711" s="97"/>
      <c r="K711" s="53">
        <f>SUM(Plan2!AZJ:AZJ)</f>
        <v>4438</v>
      </c>
      <c r="L711" s="53"/>
      <c r="M711" s="53">
        <f>SUM(Plan2!AZK:AZK)</f>
        <v>164</v>
      </c>
      <c r="N711" s="76"/>
      <c r="O711" s="53">
        <f t="shared" si="24"/>
        <v>4602</v>
      </c>
    </row>
    <row r="713" spans="2:15" x14ac:dyDescent="0.25">
      <c r="B713" s="98" t="s">
        <v>514</v>
      </c>
      <c r="C713" s="98"/>
      <c r="D713" s="98"/>
      <c r="E713" s="98"/>
      <c r="F713" s="98"/>
      <c r="G713" s="98"/>
      <c r="H713" s="98"/>
      <c r="I713" s="98"/>
      <c r="K713" s="5" t="s">
        <v>18</v>
      </c>
      <c r="M713" s="5" t="s">
        <v>19</v>
      </c>
      <c r="O713" s="5" t="s">
        <v>6</v>
      </c>
    </row>
    <row r="714" spans="2:15" x14ac:dyDescent="0.25">
      <c r="B714" s="97" t="s">
        <v>516</v>
      </c>
      <c r="C714" s="97"/>
      <c r="D714" s="97"/>
      <c r="E714" s="97"/>
      <c r="F714" s="97"/>
      <c r="G714" s="97"/>
      <c r="H714" s="97"/>
      <c r="I714" s="97"/>
      <c r="K714" s="53">
        <f>SUM(Plan2!AZL:AZL)</f>
        <v>190</v>
      </c>
      <c r="L714" s="53"/>
      <c r="M714" s="53">
        <f>SUM(Plan2!AZM:AZM)</f>
        <v>28</v>
      </c>
      <c r="N714" s="76"/>
      <c r="O714" s="53">
        <f t="shared" ref="O714:O718" si="25">M714+K714</f>
        <v>218</v>
      </c>
    </row>
    <row r="715" spans="2:15" x14ac:dyDescent="0.25">
      <c r="B715" s="97" t="s">
        <v>517</v>
      </c>
      <c r="C715" s="97"/>
      <c r="D715" s="97"/>
      <c r="E715" s="97"/>
      <c r="F715" s="97"/>
      <c r="G715" s="97"/>
      <c r="H715" s="97"/>
      <c r="I715" s="97"/>
      <c r="K715" s="53">
        <f>SUM(Plan2!AZN:AZN)</f>
        <v>194</v>
      </c>
      <c r="L715" s="53"/>
      <c r="M715" s="53">
        <f>SUM(Plan2!AZO:AZO)</f>
        <v>4</v>
      </c>
      <c r="N715" s="76"/>
      <c r="O715" s="53">
        <f t="shared" si="25"/>
        <v>198</v>
      </c>
    </row>
    <row r="716" spans="2:15" x14ac:dyDescent="0.25">
      <c r="B716" s="97" t="s">
        <v>518</v>
      </c>
      <c r="C716" s="97"/>
      <c r="D716" s="97"/>
      <c r="E716" s="97"/>
      <c r="F716" s="97"/>
      <c r="G716" s="97"/>
      <c r="H716" s="97"/>
      <c r="I716" s="97"/>
      <c r="K716" s="53">
        <f>SUM(Plan2!AZP:AZP)</f>
        <v>63</v>
      </c>
      <c r="L716" s="53"/>
      <c r="M716" s="53">
        <f>SUM(Plan2!AZQ:AZQ)</f>
        <v>2</v>
      </c>
      <c r="N716" s="76"/>
      <c r="O716" s="53">
        <f t="shared" si="25"/>
        <v>65</v>
      </c>
    </row>
    <row r="717" spans="2:15" x14ac:dyDescent="0.25">
      <c r="B717" s="97" t="s">
        <v>519</v>
      </c>
      <c r="C717" s="97"/>
      <c r="D717" s="97"/>
      <c r="E717" s="97"/>
      <c r="F717" s="97"/>
      <c r="G717" s="97"/>
      <c r="H717" s="97"/>
      <c r="I717" s="97"/>
      <c r="K717" s="53">
        <f>SUM(Plan2!AZR:AZR)</f>
        <v>563</v>
      </c>
      <c r="L717" s="53"/>
      <c r="M717" s="53">
        <f>SUM(Plan2!AZS:AZS)</f>
        <v>2</v>
      </c>
      <c r="N717" s="76"/>
      <c r="O717" s="53">
        <f t="shared" si="25"/>
        <v>565</v>
      </c>
    </row>
    <row r="718" spans="2:15" x14ac:dyDescent="0.25">
      <c r="B718" s="97" t="s">
        <v>201</v>
      </c>
      <c r="C718" s="97"/>
      <c r="D718" s="97"/>
      <c r="E718" s="97"/>
      <c r="F718" s="97"/>
      <c r="G718" s="97"/>
      <c r="H718" s="97"/>
      <c r="I718" s="97"/>
      <c r="K718" s="53">
        <f>SUM(Plan2!AZT:AZT)</f>
        <v>5</v>
      </c>
      <c r="L718" s="53"/>
      <c r="M718" s="53">
        <f>SUM(Plan2!AZU:AZU)</f>
        <v>0</v>
      </c>
      <c r="N718" s="76"/>
      <c r="O718" s="53">
        <f t="shared" si="25"/>
        <v>5</v>
      </c>
    </row>
    <row r="720" spans="2:15" x14ac:dyDescent="0.25">
      <c r="B720" s="98" t="s">
        <v>520</v>
      </c>
      <c r="C720" s="98"/>
      <c r="D720" s="98"/>
      <c r="E720" s="98"/>
      <c r="F720" s="98"/>
      <c r="G720" s="98"/>
      <c r="H720" s="98"/>
      <c r="I720" s="98"/>
      <c r="K720" s="5" t="s">
        <v>18</v>
      </c>
      <c r="M720" s="5" t="s">
        <v>19</v>
      </c>
      <c r="O720" s="5" t="s">
        <v>6</v>
      </c>
    </row>
    <row r="721" spans="2:15" x14ac:dyDescent="0.25">
      <c r="B721" s="98" t="s">
        <v>2504</v>
      </c>
      <c r="C721" s="98"/>
      <c r="D721" s="98"/>
      <c r="E721" s="98"/>
      <c r="F721" s="98"/>
      <c r="G721" s="98"/>
      <c r="H721" s="98"/>
      <c r="I721" s="98"/>
      <c r="K721" s="5">
        <f>SUM(K722:K726)</f>
        <v>40</v>
      </c>
      <c r="M721" s="5">
        <f>SUM(M722:M726)</f>
        <v>3</v>
      </c>
      <c r="O721" s="5">
        <f>SUM(O722:O726)</f>
        <v>43</v>
      </c>
    </row>
    <row r="722" spans="2:15" x14ac:dyDescent="0.25">
      <c r="B722" s="97" t="s">
        <v>521</v>
      </c>
      <c r="C722" s="97"/>
      <c r="D722" s="97"/>
      <c r="E722" s="97"/>
      <c r="F722" s="97"/>
      <c r="G722" s="97"/>
      <c r="H722" s="97"/>
      <c r="I722" s="97"/>
      <c r="K722" s="76">
        <f>SUM(Plan2!AZV:AZV)</f>
        <v>20</v>
      </c>
      <c r="L722" s="76"/>
      <c r="M722" s="76">
        <f>SUM(Plan2!AZW:AZW)</f>
        <v>3</v>
      </c>
      <c r="N722" s="76"/>
      <c r="O722" s="53">
        <f t="shared" ref="O722:O726" si="26">M722+K722</f>
        <v>23</v>
      </c>
    </row>
    <row r="723" spans="2:15" x14ac:dyDescent="0.25">
      <c r="B723" s="97" t="s">
        <v>522</v>
      </c>
      <c r="C723" s="97"/>
      <c r="D723" s="97"/>
      <c r="E723" s="97"/>
      <c r="F723" s="97"/>
      <c r="G723" s="97"/>
      <c r="H723" s="97"/>
      <c r="I723" s="97"/>
      <c r="K723" s="76">
        <f>SUM(Plan2!AZX:AZX)</f>
        <v>16</v>
      </c>
      <c r="L723" s="76"/>
      <c r="M723" s="76">
        <f>SUM(Plan2!AZY:AZY)</f>
        <v>0</v>
      </c>
      <c r="N723" s="76"/>
      <c r="O723" s="53">
        <f t="shared" si="26"/>
        <v>16</v>
      </c>
    </row>
    <row r="724" spans="2:15" x14ac:dyDescent="0.25">
      <c r="B724" s="97" t="s">
        <v>523</v>
      </c>
      <c r="C724" s="97"/>
      <c r="D724" s="97"/>
      <c r="E724" s="97"/>
      <c r="F724" s="97"/>
      <c r="G724" s="97"/>
      <c r="H724" s="97"/>
      <c r="I724" s="97"/>
      <c r="K724" s="76">
        <f>SUM(Plan2!AZZ:AZZ)</f>
        <v>3</v>
      </c>
      <c r="L724" s="76"/>
      <c r="M724" s="76">
        <f>SUM(Plan2!BAA:BAA)</f>
        <v>0</v>
      </c>
      <c r="N724" s="76"/>
      <c r="O724" s="53">
        <f t="shared" si="26"/>
        <v>3</v>
      </c>
    </row>
    <row r="725" spans="2:15" x14ac:dyDescent="0.25">
      <c r="B725" s="97" t="s">
        <v>524</v>
      </c>
      <c r="C725" s="97"/>
      <c r="D725" s="97"/>
      <c r="E725" s="97"/>
      <c r="F725" s="97"/>
      <c r="G725" s="97"/>
      <c r="H725" s="97"/>
      <c r="I725" s="97"/>
      <c r="K725" s="76">
        <f>SUM(Plan2!BAB:BAB)</f>
        <v>0</v>
      </c>
      <c r="L725" s="76"/>
      <c r="M725" s="76">
        <f>SUM(Plan2!BAC:BAC)</f>
        <v>0</v>
      </c>
      <c r="N725" s="76"/>
      <c r="O725" s="53">
        <f t="shared" si="26"/>
        <v>0</v>
      </c>
    </row>
    <row r="726" spans="2:15" x14ac:dyDescent="0.25">
      <c r="B726" s="97" t="s">
        <v>525</v>
      </c>
      <c r="C726" s="97"/>
      <c r="D726" s="97"/>
      <c r="E726" s="97"/>
      <c r="F726" s="97"/>
      <c r="G726" s="97"/>
      <c r="H726" s="97"/>
      <c r="I726" s="97"/>
      <c r="K726" s="76">
        <f>SUM(Plan2!BAD:BAD)</f>
        <v>1</v>
      </c>
      <c r="L726" s="76"/>
      <c r="M726" s="76">
        <f>SUM(Plan2!BAE:BAE)</f>
        <v>0</v>
      </c>
      <c r="N726" s="76"/>
      <c r="O726" s="53">
        <f t="shared" si="26"/>
        <v>1</v>
      </c>
    </row>
    <row r="728" spans="2:15" x14ac:dyDescent="0.25">
      <c r="B728" s="98" t="s">
        <v>526</v>
      </c>
      <c r="C728" s="98"/>
      <c r="D728" s="98"/>
      <c r="E728" s="98"/>
      <c r="F728" s="98"/>
      <c r="G728" s="98"/>
      <c r="H728" s="98"/>
      <c r="I728" s="98"/>
      <c r="K728" s="5" t="s">
        <v>62</v>
      </c>
      <c r="M728" s="5" t="s">
        <v>63</v>
      </c>
    </row>
    <row r="729" spans="2:15" x14ac:dyDescent="0.25">
      <c r="B729" s="97" t="s">
        <v>527</v>
      </c>
      <c r="C729" s="97"/>
      <c r="D729" s="97"/>
      <c r="E729" s="97"/>
      <c r="F729" s="97"/>
      <c r="G729" s="97"/>
      <c r="H729" s="97"/>
      <c r="I729" s="97"/>
      <c r="K729" s="76">
        <f>COUNTIF(Plan2!BBO:BBO,"Sim")</f>
        <v>63</v>
      </c>
      <c r="L729" s="76"/>
      <c r="M729" s="83">
        <f>K729/Plan3!A$5</f>
        <v>0.81818181818181823</v>
      </c>
    </row>
    <row r="730" spans="2:15" x14ac:dyDescent="0.25">
      <c r="B730" s="97" t="s">
        <v>528</v>
      </c>
      <c r="C730" s="97"/>
      <c r="D730" s="97"/>
      <c r="E730" s="97"/>
      <c r="F730" s="97"/>
      <c r="G730" s="97"/>
      <c r="H730" s="97"/>
      <c r="I730" s="97"/>
      <c r="K730" s="76">
        <f>COUNTIF(Plan2!BBO:BBO,"Não")</f>
        <v>14</v>
      </c>
      <c r="L730" s="76"/>
      <c r="M730" s="83">
        <f>K730/Plan3!A$5</f>
        <v>0.18181818181818182</v>
      </c>
    </row>
    <row r="731" spans="2:15" x14ac:dyDescent="0.25">
      <c r="B731" s="97" t="s">
        <v>135</v>
      </c>
      <c r="C731" s="97"/>
      <c r="D731" s="97"/>
      <c r="E731" s="97"/>
      <c r="F731" s="97"/>
      <c r="G731" s="97"/>
      <c r="H731" s="97"/>
      <c r="I731" s="97"/>
      <c r="K731" s="76">
        <f>Plan3!A5-(K729+K730)</f>
        <v>0</v>
      </c>
      <c r="L731" s="76"/>
      <c r="M731" s="83">
        <f>K731/Plan3!A$5</f>
        <v>0</v>
      </c>
    </row>
    <row r="733" spans="2:15" ht="24.75" customHeight="1" x14ac:dyDescent="0.25">
      <c r="B733" s="99" t="s">
        <v>529</v>
      </c>
      <c r="C733" s="99"/>
      <c r="D733" s="99"/>
      <c r="E733" s="99"/>
      <c r="F733" s="99"/>
      <c r="G733" s="99"/>
      <c r="H733" s="99"/>
      <c r="I733" s="99"/>
      <c r="K733" s="11" t="s">
        <v>62</v>
      </c>
      <c r="M733" s="11" t="s">
        <v>63</v>
      </c>
    </row>
    <row r="734" spans="2:15" x14ac:dyDescent="0.25">
      <c r="B734" s="97" t="s">
        <v>530</v>
      </c>
      <c r="C734" s="97"/>
      <c r="D734" s="97"/>
      <c r="E734" s="97"/>
      <c r="F734" s="97"/>
      <c r="G734" s="97"/>
      <c r="H734" s="97"/>
      <c r="I734" s="97"/>
      <c r="K734" s="76">
        <f>SUM(Plan2!BBP:BBP)</f>
        <v>0</v>
      </c>
      <c r="L734" s="76"/>
      <c r="M734" s="83">
        <f>K734/Plan3!A$5</f>
        <v>0</v>
      </c>
    </row>
    <row r="735" spans="2:15" x14ac:dyDescent="0.25">
      <c r="B735" s="97" t="s">
        <v>531</v>
      </c>
      <c r="C735" s="97"/>
      <c r="D735" s="97"/>
      <c r="E735" s="97"/>
      <c r="F735" s="97"/>
      <c r="G735" s="97"/>
      <c r="H735" s="97"/>
      <c r="I735" s="97"/>
      <c r="K735" s="76">
        <f>SUM(Plan2!BBQ:BBQ)</f>
        <v>4</v>
      </c>
      <c r="L735" s="76"/>
      <c r="M735" s="83">
        <f>K735/Plan3!A$5</f>
        <v>5.1948051948051951E-2</v>
      </c>
    </row>
    <row r="736" spans="2:15" x14ac:dyDescent="0.25">
      <c r="B736" s="97" t="s">
        <v>532</v>
      </c>
      <c r="C736" s="97"/>
      <c r="D736" s="97"/>
      <c r="E736" s="97"/>
      <c r="F736" s="97"/>
      <c r="G736" s="97"/>
      <c r="H736" s="97"/>
      <c r="I736" s="97"/>
      <c r="K736" s="76">
        <f>SUM(Plan2!BBR:BBR)</f>
        <v>3</v>
      </c>
      <c r="L736" s="76"/>
      <c r="M736" s="83">
        <f>K736/Plan3!A$5</f>
        <v>3.896103896103896E-2</v>
      </c>
    </row>
    <row r="737" spans="2:13" x14ac:dyDescent="0.25">
      <c r="B737" s="97" t="s">
        <v>533</v>
      </c>
      <c r="C737" s="97"/>
      <c r="D737" s="97"/>
      <c r="E737" s="97"/>
      <c r="F737" s="97"/>
      <c r="G737" s="97"/>
      <c r="H737" s="97"/>
      <c r="I737" s="97"/>
      <c r="K737" s="76">
        <f>SUM(Plan2!BBS:BBS)</f>
        <v>18</v>
      </c>
      <c r="L737" s="76"/>
      <c r="M737" s="83">
        <f>K737/Plan3!A$5</f>
        <v>0.23376623376623376</v>
      </c>
    </row>
    <row r="738" spans="2:13" x14ac:dyDescent="0.25">
      <c r="B738" s="97" t="s">
        <v>534</v>
      </c>
      <c r="C738" s="97"/>
      <c r="D738" s="97"/>
      <c r="E738" s="97"/>
      <c r="F738" s="97"/>
      <c r="G738" s="97"/>
      <c r="H738" s="97"/>
      <c r="I738" s="97"/>
      <c r="K738" s="76">
        <f>SUM(Plan2!BBT:BBT)</f>
        <v>14</v>
      </c>
      <c r="L738" s="76"/>
      <c r="M738" s="83">
        <f>K738/Plan3!A$5</f>
        <v>0.18181818181818182</v>
      </c>
    </row>
    <row r="739" spans="2:13" x14ac:dyDescent="0.25">
      <c r="B739" s="97" t="s">
        <v>535</v>
      </c>
      <c r="C739" s="97"/>
      <c r="D739" s="97"/>
      <c r="E739" s="97"/>
      <c r="F739" s="97"/>
      <c r="G739" s="97"/>
      <c r="H739" s="97"/>
      <c r="I739" s="97"/>
      <c r="K739" s="76">
        <f>SUM(Plan2!BBU:BBU)</f>
        <v>49</v>
      </c>
      <c r="L739" s="76"/>
      <c r="M739" s="83">
        <f>K739/Plan3!A$5</f>
        <v>0.63636363636363635</v>
      </c>
    </row>
    <row r="740" spans="2:13" x14ac:dyDescent="0.25">
      <c r="B740" s="97" t="s">
        <v>536</v>
      </c>
      <c r="C740" s="97"/>
      <c r="D740" s="97"/>
      <c r="E740" s="97"/>
      <c r="F740" s="97"/>
      <c r="G740" s="97"/>
      <c r="H740" s="97"/>
      <c r="I740" s="97"/>
      <c r="K740" s="76">
        <f>SUM(Plan2!BBV:BBV)</f>
        <v>54</v>
      </c>
      <c r="L740" s="76"/>
      <c r="M740" s="83">
        <f>K740/Plan3!A$5</f>
        <v>0.70129870129870131</v>
      </c>
    </row>
    <row r="741" spans="2:13" x14ac:dyDescent="0.25">
      <c r="B741" s="97" t="s">
        <v>61</v>
      </c>
      <c r="C741" s="97"/>
      <c r="D741" s="97"/>
      <c r="E741" s="97"/>
      <c r="F741" s="97"/>
      <c r="G741" s="97"/>
      <c r="H741" s="97"/>
      <c r="I741" s="97"/>
      <c r="K741" s="76">
        <f>SUM(Plan2!BBW:BBW)</f>
        <v>8</v>
      </c>
      <c r="L741" s="76"/>
      <c r="M741" s="83">
        <f>K741/Plan3!A$5</f>
        <v>0.1038961038961039</v>
      </c>
    </row>
  </sheetData>
  <mergeCells count="661">
    <mergeCell ref="B301:I301"/>
    <mergeCell ref="B396:I396"/>
    <mergeCell ref="B721:I721"/>
    <mergeCell ref="B731:I731"/>
    <mergeCell ref="B635:O635"/>
    <mergeCell ref="B318:O318"/>
    <mergeCell ref="B239:O239"/>
    <mergeCell ref="B12:O12"/>
    <mergeCell ref="B72:G72"/>
    <mergeCell ref="B83:G83"/>
    <mergeCell ref="B106:O106"/>
    <mergeCell ref="B170:K170"/>
    <mergeCell ref="B205:M205"/>
    <mergeCell ref="B211:M211"/>
    <mergeCell ref="B217:M217"/>
    <mergeCell ref="B223:M223"/>
    <mergeCell ref="B229:M229"/>
    <mergeCell ref="B13:I13"/>
    <mergeCell ref="B16:I16"/>
    <mergeCell ref="B52:G52"/>
    <mergeCell ref="B54:G54"/>
    <mergeCell ref="B56:G56"/>
    <mergeCell ref="B55:G55"/>
    <mergeCell ref="B51:I51"/>
    <mergeCell ref="B2:O2"/>
    <mergeCell ref="B4:O4"/>
    <mergeCell ref="B6:O6"/>
    <mergeCell ref="C7:O7"/>
    <mergeCell ref="B50:I50"/>
    <mergeCell ref="B49:I49"/>
    <mergeCell ref="K14:M14"/>
    <mergeCell ref="G26:I26"/>
    <mergeCell ref="G27:I27"/>
    <mergeCell ref="B42:I42"/>
    <mergeCell ref="B43:I43"/>
    <mergeCell ref="G22:I22"/>
    <mergeCell ref="G23:I23"/>
    <mergeCell ref="G24:I24"/>
    <mergeCell ref="G25:I25"/>
    <mergeCell ref="B14:I14"/>
    <mergeCell ref="G34:I34"/>
    <mergeCell ref="B44:I44"/>
    <mergeCell ref="B45:I45"/>
    <mergeCell ref="B46:I46"/>
    <mergeCell ref="B47:I47"/>
    <mergeCell ref="B48:I48"/>
    <mergeCell ref="G17:I17"/>
    <mergeCell ref="G18:I18"/>
    <mergeCell ref="B70:G70"/>
    <mergeCell ref="B53:G53"/>
    <mergeCell ref="B65:G65"/>
    <mergeCell ref="B67:G67"/>
    <mergeCell ref="B69:G69"/>
    <mergeCell ref="B60:G60"/>
    <mergeCell ref="B58:G58"/>
    <mergeCell ref="B62:G62"/>
    <mergeCell ref="B64:G64"/>
    <mergeCell ref="B66:G66"/>
    <mergeCell ref="B68:G68"/>
    <mergeCell ref="B57:G57"/>
    <mergeCell ref="B59:G59"/>
    <mergeCell ref="B61:G61"/>
    <mergeCell ref="B63:G63"/>
    <mergeCell ref="B82:M82"/>
    <mergeCell ref="B71:G71"/>
    <mergeCell ref="B84:G84"/>
    <mergeCell ref="B73:M73"/>
    <mergeCell ref="B74:M74"/>
    <mergeCell ref="B75:M75"/>
    <mergeCell ref="B76:M76"/>
    <mergeCell ref="B77:M77"/>
    <mergeCell ref="B78:M78"/>
    <mergeCell ref="B79:M79"/>
    <mergeCell ref="B80:M80"/>
    <mergeCell ref="B81:M81"/>
    <mergeCell ref="B85:G85"/>
    <mergeCell ref="B86:G86"/>
    <mergeCell ref="B87:G87"/>
    <mergeCell ref="B88:G88"/>
    <mergeCell ref="B89:G89"/>
    <mergeCell ref="B90:G90"/>
    <mergeCell ref="B91:G91"/>
    <mergeCell ref="B92:G92"/>
    <mergeCell ref="B93:G93"/>
    <mergeCell ref="B101:G101"/>
    <mergeCell ref="B102:G102"/>
    <mergeCell ref="B103:G103"/>
    <mergeCell ref="B107:G107"/>
    <mergeCell ref="B100:G100"/>
    <mergeCell ref="B94:G94"/>
    <mergeCell ref="B95:G95"/>
    <mergeCell ref="B96:G96"/>
    <mergeCell ref="B97:G97"/>
    <mergeCell ref="B98:G98"/>
    <mergeCell ref="B99:G99"/>
    <mergeCell ref="B104:G104"/>
    <mergeCell ref="B116:G116"/>
    <mergeCell ref="B117:G117"/>
    <mergeCell ref="B118:G118"/>
    <mergeCell ref="B119:G119"/>
    <mergeCell ref="B120:G120"/>
    <mergeCell ref="B122:G122"/>
    <mergeCell ref="B108:G108"/>
    <mergeCell ref="B110:G110"/>
    <mergeCell ref="B111:G111"/>
    <mergeCell ref="B113:G113"/>
    <mergeCell ref="B114:G114"/>
    <mergeCell ref="B115:G115"/>
    <mergeCell ref="B129:G129"/>
    <mergeCell ref="B130:G130"/>
    <mergeCell ref="B131:G131"/>
    <mergeCell ref="B132:G132"/>
    <mergeCell ref="B133:G133"/>
    <mergeCell ref="B134:G134"/>
    <mergeCell ref="B123:G123"/>
    <mergeCell ref="B124:G124"/>
    <mergeCell ref="B125:G125"/>
    <mergeCell ref="B126:G126"/>
    <mergeCell ref="B127:G127"/>
    <mergeCell ref="B128:G128"/>
    <mergeCell ref="B141:G141"/>
    <mergeCell ref="B142:G142"/>
    <mergeCell ref="B143:G143"/>
    <mergeCell ref="B144:G144"/>
    <mergeCell ref="B145:G145"/>
    <mergeCell ref="B146:G146"/>
    <mergeCell ref="B135:G135"/>
    <mergeCell ref="B136:G136"/>
    <mergeCell ref="B137:G137"/>
    <mergeCell ref="B138:G138"/>
    <mergeCell ref="B139:G139"/>
    <mergeCell ref="B140:G140"/>
    <mergeCell ref="B153:G153"/>
    <mergeCell ref="B154:G154"/>
    <mergeCell ref="B155:G155"/>
    <mergeCell ref="B156:G156"/>
    <mergeCell ref="B157:G157"/>
    <mergeCell ref="B147:G147"/>
    <mergeCell ref="B148:G148"/>
    <mergeCell ref="B149:G149"/>
    <mergeCell ref="B150:G150"/>
    <mergeCell ref="B151:G151"/>
    <mergeCell ref="B152:G152"/>
    <mergeCell ref="B164:G164"/>
    <mergeCell ref="B165:G165"/>
    <mergeCell ref="B166:G166"/>
    <mergeCell ref="B167:G167"/>
    <mergeCell ref="B168:G168"/>
    <mergeCell ref="B169:G169"/>
    <mergeCell ref="B158:G158"/>
    <mergeCell ref="B159:G159"/>
    <mergeCell ref="B160:G160"/>
    <mergeCell ref="B161:G161"/>
    <mergeCell ref="B162:G162"/>
    <mergeCell ref="B163:G163"/>
    <mergeCell ref="B175:G175"/>
    <mergeCell ref="B176:G176"/>
    <mergeCell ref="B177:G177"/>
    <mergeCell ref="B178:G178"/>
    <mergeCell ref="B179:G179"/>
    <mergeCell ref="B180:G180"/>
    <mergeCell ref="B171:G171"/>
    <mergeCell ref="B172:G172"/>
    <mergeCell ref="B173:G173"/>
    <mergeCell ref="B174:G174"/>
    <mergeCell ref="B193:G193"/>
    <mergeCell ref="B191:G191"/>
    <mergeCell ref="B194:G194"/>
    <mergeCell ref="B195:G195"/>
    <mergeCell ref="B196:G196"/>
    <mergeCell ref="B197:G197"/>
    <mergeCell ref="B181:G181"/>
    <mergeCell ref="B182:G182"/>
    <mergeCell ref="B188:G188"/>
    <mergeCell ref="B189:G189"/>
    <mergeCell ref="B190:G190"/>
    <mergeCell ref="B192:G192"/>
    <mergeCell ref="B183:G183"/>
    <mergeCell ref="B184:G184"/>
    <mergeCell ref="B185:G185"/>
    <mergeCell ref="B186:G186"/>
    <mergeCell ref="B187:G187"/>
    <mergeCell ref="B206:G206"/>
    <mergeCell ref="B207:G207"/>
    <mergeCell ref="B208:G208"/>
    <mergeCell ref="B222:G222"/>
    <mergeCell ref="B204:G204"/>
    <mergeCell ref="B209:G209"/>
    <mergeCell ref="B198:G198"/>
    <mergeCell ref="B200:G200"/>
    <mergeCell ref="B201:G201"/>
    <mergeCell ref="B202:G202"/>
    <mergeCell ref="B199:G199"/>
    <mergeCell ref="B203:G203"/>
    <mergeCell ref="B216:G216"/>
    <mergeCell ref="B218:G218"/>
    <mergeCell ref="B219:G219"/>
    <mergeCell ref="B220:G220"/>
    <mergeCell ref="B221:G221"/>
    <mergeCell ref="B210:G210"/>
    <mergeCell ref="B212:G212"/>
    <mergeCell ref="B213:G213"/>
    <mergeCell ref="B214:G214"/>
    <mergeCell ref="B215:G215"/>
    <mergeCell ref="B228:G228"/>
    <mergeCell ref="B230:G230"/>
    <mergeCell ref="B231:G231"/>
    <mergeCell ref="B232:G232"/>
    <mergeCell ref="B233:G233"/>
    <mergeCell ref="B224:G224"/>
    <mergeCell ref="B225:G225"/>
    <mergeCell ref="B226:G226"/>
    <mergeCell ref="B227:G227"/>
    <mergeCell ref="B274:D276"/>
    <mergeCell ref="B277:D279"/>
    <mergeCell ref="B244:D246"/>
    <mergeCell ref="B247:D249"/>
    <mergeCell ref="B250:D252"/>
    <mergeCell ref="B253:D255"/>
    <mergeCell ref="B256:D258"/>
    <mergeCell ref="B259:D261"/>
    <mergeCell ref="B234:G234"/>
    <mergeCell ref="B235:G235"/>
    <mergeCell ref="B236:G236"/>
    <mergeCell ref="B237:G237"/>
    <mergeCell ref="B240:E240"/>
    <mergeCell ref="G19:I19"/>
    <mergeCell ref="G20:I20"/>
    <mergeCell ref="B17:E20"/>
    <mergeCell ref="G21:I21"/>
    <mergeCell ref="B308:I308"/>
    <mergeCell ref="B310:I310"/>
    <mergeCell ref="B311:I311"/>
    <mergeCell ref="B302:I302"/>
    <mergeCell ref="B303:I303"/>
    <mergeCell ref="B304:I304"/>
    <mergeCell ref="B305:I305"/>
    <mergeCell ref="B306:I306"/>
    <mergeCell ref="B307:I307"/>
    <mergeCell ref="B298:D300"/>
    <mergeCell ref="B241:D243"/>
    <mergeCell ref="B280:D282"/>
    <mergeCell ref="B283:D285"/>
    <mergeCell ref="B286:D288"/>
    <mergeCell ref="B289:D291"/>
    <mergeCell ref="B292:D294"/>
    <mergeCell ref="B295:D297"/>
    <mergeCell ref="B262:D264"/>
    <mergeCell ref="B21:E24"/>
    <mergeCell ref="B25:E28"/>
    <mergeCell ref="B321:I321"/>
    <mergeCell ref="B322:I322"/>
    <mergeCell ref="B323:I323"/>
    <mergeCell ref="B324:I324"/>
    <mergeCell ref="B325:I325"/>
    <mergeCell ref="B328:I328"/>
    <mergeCell ref="B329:I329"/>
    <mergeCell ref="B330:I330"/>
    <mergeCell ref="B331:I331"/>
    <mergeCell ref="G28:I28"/>
    <mergeCell ref="G29:I29"/>
    <mergeCell ref="G30:I30"/>
    <mergeCell ref="G31:I31"/>
    <mergeCell ref="G32:I32"/>
    <mergeCell ref="G33:I33"/>
    <mergeCell ref="B315:I315"/>
    <mergeCell ref="B316:I316"/>
    <mergeCell ref="B309:I309"/>
    <mergeCell ref="B312:I312"/>
    <mergeCell ref="B313:I313"/>
    <mergeCell ref="B314:I314"/>
    <mergeCell ref="B29:E32"/>
    <mergeCell ref="B33:E36"/>
    <mergeCell ref="B37:E40"/>
    <mergeCell ref="G35:I35"/>
    <mergeCell ref="G36:I36"/>
    <mergeCell ref="G37:I37"/>
    <mergeCell ref="G38:I38"/>
    <mergeCell ref="G39:I39"/>
    <mergeCell ref="G40:I40"/>
    <mergeCell ref="B265:D267"/>
    <mergeCell ref="B268:D270"/>
    <mergeCell ref="B271:D273"/>
    <mergeCell ref="B319:I319"/>
    <mergeCell ref="B365:I365"/>
    <mergeCell ref="B366:I366"/>
    <mergeCell ref="B367:I367"/>
    <mergeCell ref="B368:I368"/>
    <mergeCell ref="B370:I370"/>
    <mergeCell ref="B371:I371"/>
    <mergeCell ref="B369:I369"/>
    <mergeCell ref="B359:I359"/>
    <mergeCell ref="B360:I360"/>
    <mergeCell ref="B361:I361"/>
    <mergeCell ref="B362:I362"/>
    <mergeCell ref="B363:I363"/>
    <mergeCell ref="B364:I364"/>
    <mergeCell ref="B332:I332"/>
    <mergeCell ref="B333:I333"/>
    <mergeCell ref="B334:I334"/>
    <mergeCell ref="B335:I335"/>
    <mergeCell ref="B336:I336"/>
    <mergeCell ref="B337:I337"/>
    <mergeCell ref="B326:I326"/>
    <mergeCell ref="B327:I327"/>
    <mergeCell ref="B358:I358"/>
    <mergeCell ref="B320:I320"/>
    <mergeCell ref="B348:I348"/>
    <mergeCell ref="B349:I349"/>
    <mergeCell ref="B338:I338"/>
    <mergeCell ref="B339:I339"/>
    <mergeCell ref="B340:I340"/>
    <mergeCell ref="B341:I341"/>
    <mergeCell ref="B342:I342"/>
    <mergeCell ref="B343:I343"/>
    <mergeCell ref="B357:I357"/>
    <mergeCell ref="B350:I350"/>
    <mergeCell ref="B344:I344"/>
    <mergeCell ref="B345:I345"/>
    <mergeCell ref="B346:I346"/>
    <mergeCell ref="B347:I347"/>
    <mergeCell ref="B374:I374"/>
    <mergeCell ref="B376:I376"/>
    <mergeCell ref="B375:I375"/>
    <mergeCell ref="B377:I377"/>
    <mergeCell ref="B351:I351"/>
    <mergeCell ref="B352:I352"/>
    <mergeCell ref="B353:I353"/>
    <mergeCell ref="B354:I354"/>
    <mergeCell ref="B355:I355"/>
    <mergeCell ref="B356:I356"/>
    <mergeCell ref="B372:I372"/>
    <mergeCell ref="B373:I373"/>
    <mergeCell ref="B390:I390"/>
    <mergeCell ref="B391:I391"/>
    <mergeCell ref="B384:I384"/>
    <mergeCell ref="B385:I385"/>
    <mergeCell ref="B386:I386"/>
    <mergeCell ref="B387:I387"/>
    <mergeCell ref="B388:I388"/>
    <mergeCell ref="B389:I389"/>
    <mergeCell ref="B378:I378"/>
    <mergeCell ref="B379:I379"/>
    <mergeCell ref="B380:I380"/>
    <mergeCell ref="B381:I381"/>
    <mergeCell ref="B382:I382"/>
    <mergeCell ref="B383:I383"/>
    <mergeCell ref="B399:I399"/>
    <mergeCell ref="B400:I400"/>
    <mergeCell ref="B401:I401"/>
    <mergeCell ref="B402:I402"/>
    <mergeCell ref="B403:I403"/>
    <mergeCell ref="B404:I404"/>
    <mergeCell ref="B393:I393"/>
    <mergeCell ref="B394:I394"/>
    <mergeCell ref="B395:I395"/>
    <mergeCell ref="B397:I397"/>
    <mergeCell ref="B411:I411"/>
    <mergeCell ref="B412:I412"/>
    <mergeCell ref="B413:I413"/>
    <mergeCell ref="B414:I414"/>
    <mergeCell ref="B415:I415"/>
    <mergeCell ref="B416:I416"/>
    <mergeCell ref="B405:I405"/>
    <mergeCell ref="B406:I406"/>
    <mergeCell ref="B407:I407"/>
    <mergeCell ref="B408:I408"/>
    <mergeCell ref="B409:I409"/>
    <mergeCell ref="B410:I410"/>
    <mergeCell ref="B423:I423"/>
    <mergeCell ref="B424:I424"/>
    <mergeCell ref="B425:I425"/>
    <mergeCell ref="B426:I426"/>
    <mergeCell ref="B428:I428"/>
    <mergeCell ref="B429:I429"/>
    <mergeCell ref="B417:I417"/>
    <mergeCell ref="B418:I418"/>
    <mergeCell ref="B419:I419"/>
    <mergeCell ref="B420:I420"/>
    <mergeCell ref="B421:I421"/>
    <mergeCell ref="B422:I422"/>
    <mergeCell ref="B436:I436"/>
    <mergeCell ref="B437:I437"/>
    <mergeCell ref="B438:I438"/>
    <mergeCell ref="B439:I439"/>
    <mergeCell ref="B440:I440"/>
    <mergeCell ref="B441:I441"/>
    <mergeCell ref="B430:I430"/>
    <mergeCell ref="B431:I431"/>
    <mergeCell ref="B432:I432"/>
    <mergeCell ref="B433:I433"/>
    <mergeCell ref="B434:I434"/>
    <mergeCell ref="B435:I435"/>
    <mergeCell ref="B448:I448"/>
    <mergeCell ref="B449:I449"/>
    <mergeCell ref="B450:I450"/>
    <mergeCell ref="B451:I451"/>
    <mergeCell ref="B452:I452"/>
    <mergeCell ref="B453:I453"/>
    <mergeCell ref="B442:I442"/>
    <mergeCell ref="B443:I443"/>
    <mergeCell ref="B444:I444"/>
    <mergeCell ref="B445:I445"/>
    <mergeCell ref="B446:I446"/>
    <mergeCell ref="B447:I447"/>
    <mergeCell ref="B461:I461"/>
    <mergeCell ref="B462:I462"/>
    <mergeCell ref="B463:I463"/>
    <mergeCell ref="B464:I464"/>
    <mergeCell ref="B465:I465"/>
    <mergeCell ref="B466:I466"/>
    <mergeCell ref="B454:I454"/>
    <mergeCell ref="B455:I455"/>
    <mergeCell ref="B456:I456"/>
    <mergeCell ref="B457:I457"/>
    <mergeCell ref="B459:I459"/>
    <mergeCell ref="B460:I460"/>
    <mergeCell ref="B473:I473"/>
    <mergeCell ref="B474:I474"/>
    <mergeCell ref="B475:I475"/>
    <mergeCell ref="B476:I476"/>
    <mergeCell ref="B477:I477"/>
    <mergeCell ref="B478:I478"/>
    <mergeCell ref="B467:I467"/>
    <mergeCell ref="B468:I468"/>
    <mergeCell ref="B469:I469"/>
    <mergeCell ref="B470:I470"/>
    <mergeCell ref="B471:I471"/>
    <mergeCell ref="B472:I472"/>
    <mergeCell ref="B486:I486"/>
    <mergeCell ref="B487:I487"/>
    <mergeCell ref="B488:I488"/>
    <mergeCell ref="B489:I489"/>
    <mergeCell ref="B490:I490"/>
    <mergeCell ref="B491:I491"/>
    <mergeCell ref="B479:I479"/>
    <mergeCell ref="B480:I480"/>
    <mergeCell ref="B481:I481"/>
    <mergeCell ref="B482:I482"/>
    <mergeCell ref="B483:I483"/>
    <mergeCell ref="B485:I485"/>
    <mergeCell ref="B498:I498"/>
    <mergeCell ref="B499:I499"/>
    <mergeCell ref="B500:I500"/>
    <mergeCell ref="B501:I501"/>
    <mergeCell ref="B502:I502"/>
    <mergeCell ref="B503:I503"/>
    <mergeCell ref="B492:I492"/>
    <mergeCell ref="B493:I493"/>
    <mergeCell ref="B494:I494"/>
    <mergeCell ref="B495:I495"/>
    <mergeCell ref="B496:I496"/>
    <mergeCell ref="B497:I497"/>
    <mergeCell ref="B511:I511"/>
    <mergeCell ref="B512:I512"/>
    <mergeCell ref="B513:I513"/>
    <mergeCell ref="B514:I514"/>
    <mergeCell ref="B506:I506"/>
    <mergeCell ref="B516:I516"/>
    <mergeCell ref="B504:I504"/>
    <mergeCell ref="B505:I505"/>
    <mergeCell ref="B507:I507"/>
    <mergeCell ref="B508:I508"/>
    <mergeCell ref="B509:I509"/>
    <mergeCell ref="B510:I510"/>
    <mergeCell ref="B517:I517"/>
    <mergeCell ref="B518:I518"/>
    <mergeCell ref="B519:I519"/>
    <mergeCell ref="B526:I526"/>
    <mergeCell ref="B520:I520"/>
    <mergeCell ref="B521:I521"/>
    <mergeCell ref="B522:I522"/>
    <mergeCell ref="B523:I523"/>
    <mergeCell ref="B524:I524"/>
    <mergeCell ref="B533:I533"/>
    <mergeCell ref="B534:I534"/>
    <mergeCell ref="B535:I535"/>
    <mergeCell ref="B536:I536"/>
    <mergeCell ref="B537:I537"/>
    <mergeCell ref="B538:I538"/>
    <mergeCell ref="B527:I527"/>
    <mergeCell ref="B528:I528"/>
    <mergeCell ref="B529:I529"/>
    <mergeCell ref="B530:I530"/>
    <mergeCell ref="B531:I531"/>
    <mergeCell ref="B532:I532"/>
    <mergeCell ref="B545:I545"/>
    <mergeCell ref="B546:I546"/>
    <mergeCell ref="B547:I547"/>
    <mergeCell ref="B548:I548"/>
    <mergeCell ref="B550:I550"/>
    <mergeCell ref="B552:I552"/>
    <mergeCell ref="B539:I539"/>
    <mergeCell ref="B540:I540"/>
    <mergeCell ref="B541:I541"/>
    <mergeCell ref="B542:I542"/>
    <mergeCell ref="B543:I543"/>
    <mergeCell ref="B544:I544"/>
    <mergeCell ref="B560:I560"/>
    <mergeCell ref="B561:I561"/>
    <mergeCell ref="B562:I562"/>
    <mergeCell ref="B551:I551"/>
    <mergeCell ref="B564:I564"/>
    <mergeCell ref="B565:I565"/>
    <mergeCell ref="B554:I554"/>
    <mergeCell ref="B555:I555"/>
    <mergeCell ref="B556:I556"/>
    <mergeCell ref="B557:I557"/>
    <mergeCell ref="B558:I558"/>
    <mergeCell ref="B559:I559"/>
    <mergeCell ref="B572:I572"/>
    <mergeCell ref="B573:I573"/>
    <mergeCell ref="B574:I574"/>
    <mergeCell ref="B575:I575"/>
    <mergeCell ref="B576:I576"/>
    <mergeCell ref="B577:I577"/>
    <mergeCell ref="B566:I566"/>
    <mergeCell ref="B567:I567"/>
    <mergeCell ref="B568:I568"/>
    <mergeCell ref="B569:I569"/>
    <mergeCell ref="B570:I570"/>
    <mergeCell ref="B571:I571"/>
    <mergeCell ref="B585:I585"/>
    <mergeCell ref="B586:I586"/>
    <mergeCell ref="B588:I588"/>
    <mergeCell ref="B589:I589"/>
    <mergeCell ref="B591:I591"/>
    <mergeCell ref="B592:I592"/>
    <mergeCell ref="B579:I579"/>
    <mergeCell ref="B580:I580"/>
    <mergeCell ref="B581:I581"/>
    <mergeCell ref="B582:I582"/>
    <mergeCell ref="B583:I583"/>
    <mergeCell ref="B584:I584"/>
    <mergeCell ref="B600:I600"/>
    <mergeCell ref="B602:I602"/>
    <mergeCell ref="B603:I603"/>
    <mergeCell ref="B604:I604"/>
    <mergeCell ref="B608:I608"/>
    <mergeCell ref="B609:I609"/>
    <mergeCell ref="B593:I593"/>
    <mergeCell ref="B594:I594"/>
    <mergeCell ref="B595:I595"/>
    <mergeCell ref="B597:I597"/>
    <mergeCell ref="B598:I598"/>
    <mergeCell ref="B599:I599"/>
    <mergeCell ref="B616:I616"/>
    <mergeCell ref="B617:I617"/>
    <mergeCell ref="B618:I618"/>
    <mergeCell ref="B620:I620"/>
    <mergeCell ref="B621:I621"/>
    <mergeCell ref="B622:I622"/>
    <mergeCell ref="B610:I610"/>
    <mergeCell ref="B611:I611"/>
    <mergeCell ref="B606:I606"/>
    <mergeCell ref="B613:I613"/>
    <mergeCell ref="B614:I614"/>
    <mergeCell ref="B615:I615"/>
    <mergeCell ref="B637:I637"/>
    <mergeCell ref="B629:I629"/>
    <mergeCell ref="B630:I630"/>
    <mergeCell ref="B631:I631"/>
    <mergeCell ref="B632:I632"/>
    <mergeCell ref="B633:I633"/>
    <mergeCell ref="G639:I639"/>
    <mergeCell ref="B624:I624"/>
    <mergeCell ref="B625:I625"/>
    <mergeCell ref="B626:I626"/>
    <mergeCell ref="B627:I627"/>
    <mergeCell ref="B628:I628"/>
    <mergeCell ref="B636:I636"/>
    <mergeCell ref="B647:E649"/>
    <mergeCell ref="G647:I647"/>
    <mergeCell ref="G648:I648"/>
    <mergeCell ref="G649:I649"/>
    <mergeCell ref="B651:E653"/>
    <mergeCell ref="G651:I651"/>
    <mergeCell ref="G652:I652"/>
    <mergeCell ref="G653:I653"/>
    <mergeCell ref="G640:I640"/>
    <mergeCell ref="G641:I641"/>
    <mergeCell ref="B639:E641"/>
    <mergeCell ref="B643:E645"/>
    <mergeCell ref="G643:I643"/>
    <mergeCell ref="G644:I644"/>
    <mergeCell ref="G645:I645"/>
    <mergeCell ref="B660:I660"/>
    <mergeCell ref="B662:I662"/>
    <mergeCell ref="B663:I663"/>
    <mergeCell ref="B665:E667"/>
    <mergeCell ref="G665:I665"/>
    <mergeCell ref="G666:I666"/>
    <mergeCell ref="G667:I667"/>
    <mergeCell ref="B655:E655"/>
    <mergeCell ref="G655:I655"/>
    <mergeCell ref="B657:I657"/>
    <mergeCell ref="B658:I658"/>
    <mergeCell ref="B659:I659"/>
    <mergeCell ref="B677:E679"/>
    <mergeCell ref="G677:I677"/>
    <mergeCell ref="G678:I678"/>
    <mergeCell ref="G679:I679"/>
    <mergeCell ref="B681:E683"/>
    <mergeCell ref="G681:I681"/>
    <mergeCell ref="G682:I682"/>
    <mergeCell ref="G683:I683"/>
    <mergeCell ref="B669:E671"/>
    <mergeCell ref="G669:I669"/>
    <mergeCell ref="G670:I670"/>
    <mergeCell ref="G671:I671"/>
    <mergeCell ref="B673:E675"/>
    <mergeCell ref="G673:I673"/>
    <mergeCell ref="G674:I674"/>
    <mergeCell ref="G675:I675"/>
    <mergeCell ref="B691:I691"/>
    <mergeCell ref="B693:I693"/>
    <mergeCell ref="B700:I700"/>
    <mergeCell ref="B695:I695"/>
    <mergeCell ref="B696:I696"/>
    <mergeCell ref="B697:I697"/>
    <mergeCell ref="B698:I698"/>
    <mergeCell ref="B685:E687"/>
    <mergeCell ref="G685:I685"/>
    <mergeCell ref="G686:I686"/>
    <mergeCell ref="G687:I687"/>
    <mergeCell ref="B689:I689"/>
    <mergeCell ref="B716:I716"/>
    <mergeCell ref="B717:I717"/>
    <mergeCell ref="B707:I707"/>
    <mergeCell ref="B708:I708"/>
    <mergeCell ref="B709:I709"/>
    <mergeCell ref="B710:I710"/>
    <mergeCell ref="B701:I701"/>
    <mergeCell ref="B703:I703"/>
    <mergeCell ref="B704:I704"/>
    <mergeCell ref="B705:I705"/>
    <mergeCell ref="B706:I706"/>
    <mergeCell ref="B8:O8"/>
    <mergeCell ref="B736:I736"/>
    <mergeCell ref="B737:I737"/>
    <mergeCell ref="B738:I738"/>
    <mergeCell ref="B739:I739"/>
    <mergeCell ref="B740:I740"/>
    <mergeCell ref="B741:I741"/>
    <mergeCell ref="B726:I726"/>
    <mergeCell ref="B728:I728"/>
    <mergeCell ref="B729:I729"/>
    <mergeCell ref="B730:I730"/>
    <mergeCell ref="B734:I734"/>
    <mergeCell ref="B735:I735"/>
    <mergeCell ref="B733:I733"/>
    <mergeCell ref="B718:I718"/>
    <mergeCell ref="B720:I720"/>
    <mergeCell ref="B722:I722"/>
    <mergeCell ref="B723:I723"/>
    <mergeCell ref="B724:I724"/>
    <mergeCell ref="B725:I725"/>
    <mergeCell ref="B711:I711"/>
    <mergeCell ref="B713:I713"/>
    <mergeCell ref="B714:I714"/>
    <mergeCell ref="B715:I715"/>
  </mergeCells>
  <pageMargins left="0.511811024" right="0.511811024" top="0.78740157499999996" bottom="0.78740157499999996" header="0.31496062000000002" footer="0.31496062000000002"/>
  <pageSetup paperSize="9" scale="97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BBX6670"/>
  <sheetViews>
    <sheetView workbookViewId="0">
      <selection activeCell="B818" sqref="B818"/>
    </sheetView>
  </sheetViews>
  <sheetFormatPr defaultRowHeight="15" x14ac:dyDescent="0.25"/>
  <cols>
    <col min="1" max="1" width="9.140625" style="10" customWidth="1"/>
    <col min="2" max="2" width="35.42578125" style="10" customWidth="1"/>
    <col min="3" max="6" width="9.140625" style="10" customWidth="1"/>
    <col min="7" max="7" width="9.140625" style="48" customWidth="1"/>
    <col min="8" max="10" width="9.140625" style="10" customWidth="1"/>
    <col min="11" max="11" width="9.140625" style="10"/>
    <col min="12" max="1226" width="9.140625" style="10" customWidth="1"/>
    <col min="1227" max="1227" width="9.140625" style="64" customWidth="1"/>
    <col min="1228" max="1427" width="9.140625" style="10" customWidth="1"/>
    <col min="1428" max="1428" width="52.85546875" style="10" customWidth="1"/>
    <col min="1429" max="16384" width="9.140625" style="10"/>
  </cols>
  <sheetData>
    <row r="1" spans="1:1428" s="14" customFormat="1" x14ac:dyDescent="0.25">
      <c r="A1" s="14" t="s">
        <v>537</v>
      </c>
      <c r="B1" s="14" t="s">
        <v>538</v>
      </c>
      <c r="C1" s="14" t="s">
        <v>539</v>
      </c>
      <c r="D1" s="14" t="s">
        <v>540</v>
      </c>
      <c r="E1" s="14" t="s">
        <v>541</v>
      </c>
      <c r="F1" s="14" t="s">
        <v>542</v>
      </c>
      <c r="G1" s="15" t="s">
        <v>543</v>
      </c>
      <c r="H1" s="14" t="s">
        <v>544</v>
      </c>
      <c r="I1" s="14" t="s">
        <v>545</v>
      </c>
      <c r="J1" s="14" t="s">
        <v>546</v>
      </c>
      <c r="K1" s="14" t="s">
        <v>547</v>
      </c>
      <c r="L1" s="14" t="s">
        <v>548</v>
      </c>
      <c r="M1" s="14" t="s">
        <v>549</v>
      </c>
      <c r="N1" s="14" t="s">
        <v>550</v>
      </c>
      <c r="O1" s="14" t="s">
        <v>551</v>
      </c>
      <c r="P1" s="14" t="s">
        <v>552</v>
      </c>
      <c r="Q1" s="14" t="s">
        <v>553</v>
      </c>
      <c r="R1" s="14" t="s">
        <v>554</v>
      </c>
      <c r="S1" s="14" t="s">
        <v>555</v>
      </c>
      <c r="T1" s="14" t="s">
        <v>556</v>
      </c>
      <c r="U1" s="14" t="s">
        <v>557</v>
      </c>
      <c r="V1" s="14" t="s">
        <v>558</v>
      </c>
      <c r="W1" s="14" t="s">
        <v>559</v>
      </c>
      <c r="X1" s="14" t="s">
        <v>560</v>
      </c>
      <c r="Y1" s="14" t="s">
        <v>561</v>
      </c>
      <c r="Z1" s="14" t="s">
        <v>562</v>
      </c>
      <c r="AA1" s="14" t="s">
        <v>563</v>
      </c>
      <c r="AB1" s="14" t="s">
        <v>564</v>
      </c>
      <c r="AC1" s="14" t="s">
        <v>565</v>
      </c>
      <c r="AD1" s="14" t="s">
        <v>566</v>
      </c>
      <c r="AE1" s="14" t="s">
        <v>567</v>
      </c>
      <c r="AF1" s="14" t="s">
        <v>568</v>
      </c>
      <c r="AG1" s="14" t="s">
        <v>569</v>
      </c>
      <c r="AH1" s="14" t="s">
        <v>570</v>
      </c>
      <c r="AI1" s="14" t="s">
        <v>571</v>
      </c>
      <c r="AJ1" s="14" t="s">
        <v>572</v>
      </c>
      <c r="AK1" s="14" t="s">
        <v>573</v>
      </c>
      <c r="AL1" s="14" t="s">
        <v>574</v>
      </c>
      <c r="AM1" s="14" t="s">
        <v>575</v>
      </c>
      <c r="AN1" s="14" t="s">
        <v>576</v>
      </c>
      <c r="AO1" s="14" t="s">
        <v>577</v>
      </c>
      <c r="AP1" s="14" t="s">
        <v>578</v>
      </c>
      <c r="AQ1" s="14" t="s">
        <v>579</v>
      </c>
      <c r="AR1" s="14" t="s">
        <v>580</v>
      </c>
      <c r="AS1" s="14" t="s">
        <v>581</v>
      </c>
      <c r="AT1" s="14" t="s">
        <v>582</v>
      </c>
      <c r="AU1" s="14" t="s">
        <v>583</v>
      </c>
      <c r="AV1" s="14" t="s">
        <v>584</v>
      </c>
      <c r="AW1" s="14" t="s">
        <v>585</v>
      </c>
      <c r="AX1" s="14" t="s">
        <v>586</v>
      </c>
      <c r="AY1" s="14" t="s">
        <v>587</v>
      </c>
      <c r="AZ1" s="14" t="s">
        <v>588</v>
      </c>
      <c r="BA1" s="14" t="s">
        <v>589</v>
      </c>
      <c r="BB1" s="14" t="s">
        <v>590</v>
      </c>
      <c r="BC1" s="14" t="s">
        <v>591</v>
      </c>
      <c r="BD1" s="14" t="s">
        <v>592</v>
      </c>
      <c r="BE1" s="14" t="s">
        <v>593</v>
      </c>
      <c r="BF1" s="14" t="s">
        <v>594</v>
      </c>
      <c r="BG1" s="14" t="s">
        <v>595</v>
      </c>
      <c r="BH1" s="14" t="s">
        <v>596</v>
      </c>
      <c r="BI1" s="14" t="s">
        <v>597</v>
      </c>
      <c r="BJ1" s="14" t="s">
        <v>598</v>
      </c>
      <c r="BK1" s="14" t="s">
        <v>599</v>
      </c>
      <c r="BL1" s="14" t="s">
        <v>600</v>
      </c>
      <c r="BM1" s="14" t="s">
        <v>601</v>
      </c>
      <c r="BN1" s="14" t="s">
        <v>602</v>
      </c>
      <c r="BO1" s="14" t="s">
        <v>603</v>
      </c>
      <c r="BP1" s="14" t="s">
        <v>604</v>
      </c>
      <c r="BQ1" s="14" t="s">
        <v>605</v>
      </c>
      <c r="BR1" s="14" t="s">
        <v>606</v>
      </c>
      <c r="BS1" s="14" t="s">
        <v>607</v>
      </c>
      <c r="BT1" s="14" t="s">
        <v>608</v>
      </c>
      <c r="BU1" s="14" t="s">
        <v>609</v>
      </c>
      <c r="BV1" s="14" t="s">
        <v>610</v>
      </c>
      <c r="BW1" s="14" t="s">
        <v>611</v>
      </c>
      <c r="BX1" s="14" t="s">
        <v>612</v>
      </c>
      <c r="BY1" s="14" t="s">
        <v>613</v>
      </c>
      <c r="BZ1" s="14" t="s">
        <v>614</v>
      </c>
      <c r="CA1" s="14" t="s">
        <v>615</v>
      </c>
      <c r="CB1" s="14" t="s">
        <v>616</v>
      </c>
      <c r="CC1" s="14" t="s">
        <v>617</v>
      </c>
      <c r="CD1" s="14" t="s">
        <v>618</v>
      </c>
      <c r="CE1" s="14" t="s">
        <v>619</v>
      </c>
      <c r="CF1" s="14" t="s">
        <v>620</v>
      </c>
      <c r="CG1" s="14" t="s">
        <v>621</v>
      </c>
      <c r="CH1" s="14" t="s">
        <v>622</v>
      </c>
      <c r="CI1" s="14" t="s">
        <v>623</v>
      </c>
      <c r="CJ1" s="14" t="s">
        <v>624</v>
      </c>
      <c r="CK1" s="14" t="s">
        <v>625</v>
      </c>
      <c r="CL1" s="14" t="s">
        <v>626</v>
      </c>
      <c r="CM1" s="14" t="s">
        <v>627</v>
      </c>
      <c r="CN1" s="14" t="s">
        <v>628</v>
      </c>
      <c r="CO1" s="14" t="s">
        <v>629</v>
      </c>
      <c r="CP1" s="14" t="s">
        <v>630</v>
      </c>
      <c r="CQ1" s="14" t="s">
        <v>631</v>
      </c>
      <c r="CR1" s="14" t="s">
        <v>632</v>
      </c>
      <c r="CS1" s="14" t="s">
        <v>633</v>
      </c>
      <c r="CT1" s="14" t="s">
        <v>634</v>
      </c>
      <c r="CU1" s="14" t="s">
        <v>635</v>
      </c>
      <c r="CV1" s="14" t="s">
        <v>636</v>
      </c>
      <c r="CW1" s="14" t="s">
        <v>637</v>
      </c>
      <c r="CX1" s="14" t="s">
        <v>638</v>
      </c>
      <c r="CY1" s="14" t="s">
        <v>639</v>
      </c>
      <c r="CZ1" s="14" t="s">
        <v>640</v>
      </c>
      <c r="DA1" s="14" t="s">
        <v>641</v>
      </c>
      <c r="DB1" s="14" t="s">
        <v>642</v>
      </c>
      <c r="DC1" s="14" t="s">
        <v>643</v>
      </c>
      <c r="DD1" s="14" t="s">
        <v>644</v>
      </c>
      <c r="DE1" s="14" t="s">
        <v>645</v>
      </c>
      <c r="DF1" s="14" t="s">
        <v>646</v>
      </c>
      <c r="DG1" s="14" t="s">
        <v>647</v>
      </c>
      <c r="DH1" s="14" t="s">
        <v>648</v>
      </c>
      <c r="DI1" s="14" t="s">
        <v>649</v>
      </c>
      <c r="DJ1" s="14" t="s">
        <v>650</v>
      </c>
      <c r="DK1" s="14" t="s">
        <v>651</v>
      </c>
      <c r="DL1" s="14" t="s">
        <v>652</v>
      </c>
      <c r="DM1" s="14" t="s">
        <v>653</v>
      </c>
      <c r="DN1" s="14" t="s">
        <v>654</v>
      </c>
      <c r="DO1" s="14" t="s">
        <v>655</v>
      </c>
      <c r="DP1" s="14" t="s">
        <v>656</v>
      </c>
      <c r="DQ1" s="14" t="s">
        <v>657</v>
      </c>
      <c r="DR1" s="14" t="s">
        <v>658</v>
      </c>
      <c r="DS1" s="14" t="s">
        <v>659</v>
      </c>
      <c r="DT1" s="14" t="s">
        <v>660</v>
      </c>
      <c r="DU1" s="14" t="s">
        <v>661</v>
      </c>
      <c r="DV1" s="14" t="s">
        <v>662</v>
      </c>
      <c r="DW1" s="14" t="s">
        <v>663</v>
      </c>
      <c r="DX1" s="14" t="s">
        <v>664</v>
      </c>
      <c r="DY1" s="14" t="s">
        <v>665</v>
      </c>
      <c r="DZ1" s="14" t="s">
        <v>666</v>
      </c>
      <c r="EA1" s="14" t="s">
        <v>667</v>
      </c>
      <c r="EB1" s="14" t="s">
        <v>668</v>
      </c>
      <c r="EC1" s="14" t="s">
        <v>669</v>
      </c>
      <c r="ED1" s="14" t="s">
        <v>670</v>
      </c>
      <c r="EE1" s="14" t="s">
        <v>671</v>
      </c>
      <c r="EF1" s="14" t="s">
        <v>672</v>
      </c>
      <c r="EG1" s="14" t="s">
        <v>673</v>
      </c>
      <c r="EH1" s="14" t="s">
        <v>674</v>
      </c>
      <c r="EI1" s="14" t="s">
        <v>675</v>
      </c>
      <c r="EJ1" s="14" t="s">
        <v>676</v>
      </c>
      <c r="EK1" s="14" t="s">
        <v>677</v>
      </c>
      <c r="EL1" s="14" t="s">
        <v>678</v>
      </c>
      <c r="EM1" s="14" t="s">
        <v>679</v>
      </c>
      <c r="EN1" s="14" t="s">
        <v>680</v>
      </c>
      <c r="EO1" s="14" t="s">
        <v>681</v>
      </c>
      <c r="EP1" s="14" t="s">
        <v>682</v>
      </c>
      <c r="EQ1" s="14" t="s">
        <v>683</v>
      </c>
      <c r="ER1" s="14" t="s">
        <v>684</v>
      </c>
      <c r="ES1" s="14" t="s">
        <v>685</v>
      </c>
      <c r="ET1" s="14" t="s">
        <v>686</v>
      </c>
      <c r="EU1" s="14" t="s">
        <v>687</v>
      </c>
      <c r="EV1" s="14" t="s">
        <v>688</v>
      </c>
      <c r="EW1" s="14" t="s">
        <v>689</v>
      </c>
      <c r="EX1" s="14" t="s">
        <v>690</v>
      </c>
      <c r="EY1" s="14" t="s">
        <v>691</v>
      </c>
      <c r="EZ1" s="14" t="s">
        <v>692</v>
      </c>
      <c r="FA1" s="14" t="s">
        <v>693</v>
      </c>
      <c r="FB1" s="14" t="s">
        <v>694</v>
      </c>
      <c r="FC1" s="14" t="s">
        <v>695</v>
      </c>
      <c r="FD1" s="14" t="s">
        <v>696</v>
      </c>
      <c r="FE1" s="14" t="s">
        <v>697</v>
      </c>
      <c r="FF1" s="14" t="s">
        <v>698</v>
      </c>
      <c r="FG1" s="14" t="s">
        <v>699</v>
      </c>
      <c r="FH1" s="14" t="s">
        <v>700</v>
      </c>
      <c r="FI1" s="14" t="s">
        <v>701</v>
      </c>
      <c r="FJ1" s="14" t="s">
        <v>702</v>
      </c>
      <c r="FK1" s="14" t="s">
        <v>703</v>
      </c>
      <c r="FL1" s="14" t="s">
        <v>704</v>
      </c>
      <c r="FM1" s="14" t="s">
        <v>705</v>
      </c>
      <c r="FN1" s="14" t="s">
        <v>706</v>
      </c>
      <c r="FO1" s="14" t="s">
        <v>707</v>
      </c>
      <c r="FP1" s="14" t="s">
        <v>708</v>
      </c>
      <c r="FQ1" s="14" t="s">
        <v>709</v>
      </c>
      <c r="FR1" s="14" t="s">
        <v>710</v>
      </c>
      <c r="FS1" s="14" t="s">
        <v>711</v>
      </c>
      <c r="FT1" s="14" t="s">
        <v>712</v>
      </c>
      <c r="FU1" s="14" t="s">
        <v>713</v>
      </c>
      <c r="FV1" s="14" t="s">
        <v>714</v>
      </c>
      <c r="FW1" s="14" t="s">
        <v>715</v>
      </c>
      <c r="FX1" s="14" t="s">
        <v>716</v>
      </c>
      <c r="FY1" s="14" t="s">
        <v>717</v>
      </c>
      <c r="FZ1" s="14" t="s">
        <v>718</v>
      </c>
      <c r="GA1" s="14" t="s">
        <v>719</v>
      </c>
      <c r="GB1" s="14" t="s">
        <v>720</v>
      </c>
      <c r="GC1" s="14" t="s">
        <v>721</v>
      </c>
      <c r="GD1" s="14" t="s">
        <v>722</v>
      </c>
      <c r="GE1" s="14" t="s">
        <v>723</v>
      </c>
      <c r="GF1" s="14" t="s">
        <v>724</v>
      </c>
      <c r="GG1" s="14" t="s">
        <v>725</v>
      </c>
      <c r="GH1" s="14" t="s">
        <v>726</v>
      </c>
      <c r="GI1" s="14" t="s">
        <v>727</v>
      </c>
      <c r="GJ1" s="14" t="s">
        <v>728</v>
      </c>
      <c r="GK1" s="14" t="s">
        <v>729</v>
      </c>
      <c r="GL1" s="14" t="s">
        <v>730</v>
      </c>
      <c r="GM1" s="14" t="s">
        <v>731</v>
      </c>
      <c r="GN1" s="14" t="s">
        <v>732</v>
      </c>
      <c r="GO1" s="14" t="s">
        <v>733</v>
      </c>
      <c r="GP1" s="14" t="s">
        <v>734</v>
      </c>
      <c r="GQ1" s="14" t="s">
        <v>735</v>
      </c>
      <c r="GR1" s="14" t="s">
        <v>736</v>
      </c>
      <c r="GS1" s="14" t="s">
        <v>737</v>
      </c>
      <c r="GT1" s="14" t="s">
        <v>738</v>
      </c>
      <c r="GU1" s="14" t="s">
        <v>739</v>
      </c>
      <c r="GV1" s="14" t="s">
        <v>740</v>
      </c>
      <c r="GW1" s="14" t="s">
        <v>741</v>
      </c>
      <c r="GX1" s="14" t="s">
        <v>742</v>
      </c>
      <c r="GY1" s="14" t="s">
        <v>743</v>
      </c>
      <c r="GZ1" s="14" t="s">
        <v>744</v>
      </c>
      <c r="HA1" s="14" t="s">
        <v>745</v>
      </c>
      <c r="HB1" s="14" t="s">
        <v>746</v>
      </c>
      <c r="HC1" s="14" t="s">
        <v>747</v>
      </c>
      <c r="HD1" s="14" t="s">
        <v>748</v>
      </c>
      <c r="HE1" s="14" t="s">
        <v>749</v>
      </c>
      <c r="HF1" s="14" t="s">
        <v>750</v>
      </c>
      <c r="HG1" s="14" t="s">
        <v>751</v>
      </c>
      <c r="HH1" s="14" t="s">
        <v>752</v>
      </c>
      <c r="HI1" s="14" t="s">
        <v>753</v>
      </c>
      <c r="HJ1" s="14" t="s">
        <v>754</v>
      </c>
      <c r="HK1" s="14" t="s">
        <v>755</v>
      </c>
      <c r="HL1" s="14" t="s">
        <v>756</v>
      </c>
      <c r="HM1" s="14" t="s">
        <v>757</v>
      </c>
      <c r="HN1" s="14" t="s">
        <v>758</v>
      </c>
      <c r="HO1" s="14" t="s">
        <v>759</v>
      </c>
      <c r="HP1" s="14" t="s">
        <v>760</v>
      </c>
      <c r="HQ1" s="14" t="s">
        <v>761</v>
      </c>
      <c r="HR1" s="14" t="s">
        <v>762</v>
      </c>
      <c r="HS1" s="14" t="s">
        <v>763</v>
      </c>
      <c r="HT1" s="14" t="s">
        <v>764</v>
      </c>
      <c r="HU1" s="14" t="s">
        <v>765</v>
      </c>
      <c r="HV1" s="14" t="s">
        <v>766</v>
      </c>
      <c r="HW1" s="14" t="s">
        <v>767</v>
      </c>
      <c r="HX1" s="14" t="s">
        <v>768</v>
      </c>
      <c r="HY1" s="14" t="s">
        <v>769</v>
      </c>
      <c r="HZ1" s="14" t="s">
        <v>770</v>
      </c>
      <c r="IA1" s="14" t="s">
        <v>771</v>
      </c>
      <c r="IB1" s="14" t="s">
        <v>772</v>
      </c>
      <c r="IC1" s="14" t="s">
        <v>773</v>
      </c>
      <c r="ID1" s="14" t="s">
        <v>774</v>
      </c>
      <c r="IE1" s="14" t="s">
        <v>775</v>
      </c>
      <c r="IF1" s="14" t="s">
        <v>776</v>
      </c>
      <c r="IG1" s="14" t="s">
        <v>777</v>
      </c>
      <c r="IH1" s="14" t="s">
        <v>778</v>
      </c>
      <c r="II1" s="14" t="s">
        <v>779</v>
      </c>
      <c r="IJ1" s="14" t="s">
        <v>780</v>
      </c>
      <c r="IK1" s="14" t="s">
        <v>781</v>
      </c>
      <c r="IL1" s="14" t="s">
        <v>782</v>
      </c>
      <c r="IM1" s="14" t="s">
        <v>783</v>
      </c>
      <c r="IN1" s="14" t="s">
        <v>784</v>
      </c>
      <c r="IO1" s="14" t="s">
        <v>785</v>
      </c>
      <c r="IP1" s="14" t="s">
        <v>786</v>
      </c>
      <c r="IQ1" s="14" t="s">
        <v>787</v>
      </c>
      <c r="IR1" s="14" t="s">
        <v>788</v>
      </c>
      <c r="IS1" s="14" t="s">
        <v>789</v>
      </c>
      <c r="IT1" s="14" t="s">
        <v>790</v>
      </c>
      <c r="IU1" s="14" t="s">
        <v>791</v>
      </c>
      <c r="IV1" s="14" t="s">
        <v>792</v>
      </c>
      <c r="IW1" s="14" t="s">
        <v>793</v>
      </c>
      <c r="IX1" s="14" t="s">
        <v>794</v>
      </c>
      <c r="IY1" s="14" t="s">
        <v>795</v>
      </c>
      <c r="IZ1" s="14" t="s">
        <v>796</v>
      </c>
      <c r="JA1" s="14" t="s">
        <v>797</v>
      </c>
      <c r="JB1" s="14" t="s">
        <v>798</v>
      </c>
      <c r="JC1" s="14" t="s">
        <v>799</v>
      </c>
      <c r="JD1" s="14" t="s">
        <v>800</v>
      </c>
      <c r="JE1" s="14" t="s">
        <v>801</v>
      </c>
      <c r="JF1" s="14" t="s">
        <v>802</v>
      </c>
      <c r="JG1" s="14" t="s">
        <v>803</v>
      </c>
      <c r="JH1" s="14" t="s">
        <v>804</v>
      </c>
      <c r="JI1" s="14" t="s">
        <v>805</v>
      </c>
      <c r="JJ1" s="14" t="s">
        <v>806</v>
      </c>
      <c r="JK1" s="14" t="s">
        <v>807</v>
      </c>
      <c r="JL1" s="14" t="s">
        <v>808</v>
      </c>
      <c r="JM1" s="14" t="s">
        <v>809</v>
      </c>
      <c r="JN1" s="14" t="s">
        <v>810</v>
      </c>
      <c r="JO1" s="14" t="s">
        <v>811</v>
      </c>
      <c r="JP1" s="14" t="s">
        <v>812</v>
      </c>
      <c r="JQ1" s="14" t="s">
        <v>813</v>
      </c>
      <c r="JR1" s="14" t="s">
        <v>814</v>
      </c>
      <c r="JS1" s="14" t="s">
        <v>815</v>
      </c>
      <c r="JT1" s="14" t="s">
        <v>816</v>
      </c>
      <c r="JU1" s="14" t="s">
        <v>817</v>
      </c>
      <c r="JV1" s="14" t="s">
        <v>818</v>
      </c>
      <c r="JW1" s="14" t="s">
        <v>819</v>
      </c>
      <c r="JX1" s="14" t="s">
        <v>820</v>
      </c>
      <c r="JY1" s="14" t="s">
        <v>821</v>
      </c>
      <c r="JZ1" s="14" t="s">
        <v>822</v>
      </c>
      <c r="KA1" s="14" t="s">
        <v>823</v>
      </c>
      <c r="KB1" s="14" t="s">
        <v>824</v>
      </c>
      <c r="KC1" s="14" t="s">
        <v>825</v>
      </c>
      <c r="KD1" s="14" t="s">
        <v>826</v>
      </c>
      <c r="KE1" s="14" t="s">
        <v>827</v>
      </c>
      <c r="KF1" s="14" t="s">
        <v>828</v>
      </c>
      <c r="KG1" s="14" t="s">
        <v>829</v>
      </c>
      <c r="KH1" s="14" t="s">
        <v>830</v>
      </c>
      <c r="KI1" s="14" t="s">
        <v>831</v>
      </c>
      <c r="KJ1" s="14" t="s">
        <v>832</v>
      </c>
      <c r="KK1" s="14" t="s">
        <v>833</v>
      </c>
      <c r="KL1" s="14" t="s">
        <v>834</v>
      </c>
      <c r="KM1" s="14" t="s">
        <v>835</v>
      </c>
      <c r="KN1" s="14" t="s">
        <v>836</v>
      </c>
      <c r="KO1" s="14" t="s">
        <v>837</v>
      </c>
      <c r="KP1" s="14" t="s">
        <v>838</v>
      </c>
      <c r="KQ1" s="14" t="s">
        <v>839</v>
      </c>
      <c r="KR1" s="14" t="s">
        <v>840</v>
      </c>
      <c r="KS1" s="14" t="s">
        <v>841</v>
      </c>
      <c r="KT1" s="14" t="s">
        <v>842</v>
      </c>
      <c r="KU1" s="14" t="s">
        <v>843</v>
      </c>
      <c r="KV1" s="14" t="s">
        <v>844</v>
      </c>
      <c r="KW1" s="14" t="s">
        <v>845</v>
      </c>
      <c r="KX1" s="14" t="s">
        <v>846</v>
      </c>
      <c r="KY1" s="14" t="s">
        <v>847</v>
      </c>
      <c r="KZ1" s="14" t="s">
        <v>848</v>
      </c>
      <c r="LA1" s="14" t="s">
        <v>849</v>
      </c>
      <c r="LB1" s="14" t="s">
        <v>850</v>
      </c>
      <c r="LC1" s="14" t="s">
        <v>851</v>
      </c>
      <c r="LD1" s="14" t="s">
        <v>852</v>
      </c>
      <c r="LE1" s="14" t="s">
        <v>853</v>
      </c>
      <c r="LF1" s="14" t="s">
        <v>854</v>
      </c>
      <c r="LG1" s="14" t="s">
        <v>855</v>
      </c>
      <c r="LH1" s="14" t="s">
        <v>856</v>
      </c>
      <c r="LI1" s="14" t="s">
        <v>857</v>
      </c>
      <c r="LJ1" s="14" t="s">
        <v>858</v>
      </c>
      <c r="LK1" s="14" t="s">
        <v>859</v>
      </c>
      <c r="LL1" s="14" t="s">
        <v>860</v>
      </c>
      <c r="LM1" s="14" t="s">
        <v>861</v>
      </c>
      <c r="LN1" s="14" t="s">
        <v>862</v>
      </c>
      <c r="LO1" s="14" t="s">
        <v>863</v>
      </c>
      <c r="LP1" s="14" t="s">
        <v>864</v>
      </c>
      <c r="LQ1" s="14" t="s">
        <v>865</v>
      </c>
      <c r="LR1" s="14" t="s">
        <v>866</v>
      </c>
      <c r="LS1" s="14" t="s">
        <v>867</v>
      </c>
      <c r="LT1" s="14" t="s">
        <v>868</v>
      </c>
      <c r="LU1" s="14" t="s">
        <v>869</v>
      </c>
      <c r="LV1" s="14" t="s">
        <v>870</v>
      </c>
      <c r="LW1" s="14" t="s">
        <v>871</v>
      </c>
      <c r="LX1" s="14" t="s">
        <v>872</v>
      </c>
      <c r="LY1" s="14" t="s">
        <v>873</v>
      </c>
      <c r="LZ1" s="14" t="s">
        <v>874</v>
      </c>
      <c r="MA1" s="14" t="s">
        <v>875</v>
      </c>
      <c r="MB1" s="14" t="s">
        <v>876</v>
      </c>
      <c r="MC1" s="14" t="s">
        <v>877</v>
      </c>
      <c r="MD1" s="14" t="s">
        <v>878</v>
      </c>
      <c r="ME1" s="14" t="s">
        <v>879</v>
      </c>
      <c r="MF1" s="14" t="s">
        <v>880</v>
      </c>
      <c r="MG1" s="14" t="s">
        <v>881</v>
      </c>
      <c r="MH1" s="14" t="s">
        <v>882</v>
      </c>
      <c r="MI1" s="14" t="s">
        <v>883</v>
      </c>
      <c r="MJ1" s="14" t="s">
        <v>884</v>
      </c>
      <c r="MK1" s="14" t="s">
        <v>885</v>
      </c>
      <c r="ML1" s="14" t="s">
        <v>886</v>
      </c>
      <c r="MM1" s="14" t="s">
        <v>887</v>
      </c>
      <c r="MN1" s="14" t="s">
        <v>888</v>
      </c>
      <c r="MO1" s="14" t="s">
        <v>889</v>
      </c>
      <c r="MP1" s="14" t="s">
        <v>890</v>
      </c>
      <c r="MQ1" s="14" t="s">
        <v>891</v>
      </c>
      <c r="MR1" s="14" t="s">
        <v>892</v>
      </c>
      <c r="MS1" s="14" t="s">
        <v>893</v>
      </c>
      <c r="MT1" s="14" t="s">
        <v>894</v>
      </c>
      <c r="MU1" s="14" t="s">
        <v>895</v>
      </c>
      <c r="MV1" s="14" t="s">
        <v>896</v>
      </c>
      <c r="MW1" s="14" t="s">
        <v>897</v>
      </c>
      <c r="MX1" s="14" t="s">
        <v>898</v>
      </c>
      <c r="MY1" s="14" t="s">
        <v>899</v>
      </c>
      <c r="MZ1" s="14" t="s">
        <v>900</v>
      </c>
      <c r="NA1" s="14" t="s">
        <v>901</v>
      </c>
      <c r="NB1" s="14" t="s">
        <v>902</v>
      </c>
      <c r="NC1" s="14" t="s">
        <v>903</v>
      </c>
      <c r="ND1" s="14" t="s">
        <v>904</v>
      </c>
      <c r="NE1" s="14" t="s">
        <v>905</v>
      </c>
      <c r="NF1" s="14" t="s">
        <v>906</v>
      </c>
      <c r="NG1" s="14" t="s">
        <v>907</v>
      </c>
      <c r="NH1" s="14" t="s">
        <v>908</v>
      </c>
      <c r="NI1" s="14" t="s">
        <v>909</v>
      </c>
      <c r="NJ1" s="14" t="s">
        <v>910</v>
      </c>
      <c r="NK1" s="14" t="s">
        <v>911</v>
      </c>
      <c r="NL1" s="14" t="s">
        <v>912</v>
      </c>
      <c r="NM1" s="14" t="s">
        <v>913</v>
      </c>
      <c r="NN1" s="14" t="s">
        <v>914</v>
      </c>
      <c r="NO1" s="14" t="s">
        <v>915</v>
      </c>
      <c r="NP1" s="14" t="s">
        <v>916</v>
      </c>
      <c r="NQ1" s="14" t="s">
        <v>917</v>
      </c>
      <c r="NR1" s="14" t="s">
        <v>918</v>
      </c>
      <c r="NS1" s="14" t="s">
        <v>919</v>
      </c>
      <c r="NT1" s="14" t="s">
        <v>920</v>
      </c>
      <c r="NU1" s="14" t="s">
        <v>921</v>
      </c>
      <c r="NV1" s="14" t="s">
        <v>922</v>
      </c>
      <c r="NW1" s="14" t="s">
        <v>923</v>
      </c>
      <c r="NX1" s="14" t="s">
        <v>924</v>
      </c>
      <c r="NY1" s="14" t="s">
        <v>925</v>
      </c>
      <c r="NZ1" s="14" t="s">
        <v>926</v>
      </c>
      <c r="OA1" s="14" t="s">
        <v>927</v>
      </c>
      <c r="OB1" s="14" t="s">
        <v>928</v>
      </c>
      <c r="OC1" s="14" t="s">
        <v>929</v>
      </c>
      <c r="OD1" s="14" t="s">
        <v>930</v>
      </c>
      <c r="OE1" s="14" t="s">
        <v>931</v>
      </c>
      <c r="OF1" s="14" t="s">
        <v>932</v>
      </c>
      <c r="OG1" s="14" t="s">
        <v>933</v>
      </c>
      <c r="OH1" s="14" t="s">
        <v>934</v>
      </c>
      <c r="OI1" s="14" t="s">
        <v>935</v>
      </c>
      <c r="OJ1" s="14" t="s">
        <v>936</v>
      </c>
      <c r="OK1" s="14" t="s">
        <v>937</v>
      </c>
      <c r="OL1" s="14" t="s">
        <v>938</v>
      </c>
      <c r="OM1" s="14" t="s">
        <v>939</v>
      </c>
      <c r="ON1" s="14" t="s">
        <v>940</v>
      </c>
      <c r="OO1" s="14" t="s">
        <v>941</v>
      </c>
      <c r="OP1" s="14" t="s">
        <v>942</v>
      </c>
      <c r="OQ1" s="14" t="s">
        <v>943</v>
      </c>
      <c r="OR1" s="14" t="s">
        <v>944</v>
      </c>
      <c r="OS1" s="14" t="s">
        <v>945</v>
      </c>
      <c r="OT1" s="14" t="s">
        <v>946</v>
      </c>
      <c r="OU1" s="14" t="s">
        <v>947</v>
      </c>
      <c r="OV1" s="14" t="s">
        <v>948</v>
      </c>
      <c r="OW1" s="14" t="s">
        <v>949</v>
      </c>
      <c r="OX1" s="14" t="s">
        <v>950</v>
      </c>
      <c r="OY1" s="14" t="s">
        <v>951</v>
      </c>
      <c r="OZ1" s="14" t="s">
        <v>952</v>
      </c>
      <c r="PA1" s="14" t="s">
        <v>953</v>
      </c>
      <c r="PB1" s="14" t="s">
        <v>954</v>
      </c>
      <c r="PC1" s="14" t="s">
        <v>955</v>
      </c>
      <c r="PD1" s="14" t="s">
        <v>956</v>
      </c>
      <c r="PE1" s="14" t="s">
        <v>957</v>
      </c>
      <c r="PF1" s="14" t="s">
        <v>958</v>
      </c>
      <c r="PG1" s="14" t="s">
        <v>959</v>
      </c>
      <c r="PH1" s="14" t="s">
        <v>960</v>
      </c>
      <c r="PI1" s="14" t="s">
        <v>961</v>
      </c>
      <c r="PJ1" s="14" t="s">
        <v>962</v>
      </c>
      <c r="PK1" s="14" t="s">
        <v>963</v>
      </c>
      <c r="PL1" s="14" t="s">
        <v>964</v>
      </c>
      <c r="PM1" s="14" t="s">
        <v>965</v>
      </c>
      <c r="PN1" s="14" t="s">
        <v>966</v>
      </c>
      <c r="PO1" s="14" t="s">
        <v>967</v>
      </c>
      <c r="PP1" s="14" t="s">
        <v>968</v>
      </c>
      <c r="PQ1" s="14" t="s">
        <v>969</v>
      </c>
      <c r="PR1" s="14" t="s">
        <v>970</v>
      </c>
      <c r="PS1" s="14" t="s">
        <v>971</v>
      </c>
      <c r="PT1" s="14" t="s">
        <v>972</v>
      </c>
      <c r="PU1" s="14" t="s">
        <v>973</v>
      </c>
      <c r="PV1" s="14" t="s">
        <v>974</v>
      </c>
      <c r="PW1" s="14" t="s">
        <v>975</v>
      </c>
      <c r="PX1" s="14" t="s">
        <v>976</v>
      </c>
      <c r="PY1" s="14" t="s">
        <v>977</v>
      </c>
      <c r="PZ1" s="14" t="s">
        <v>978</v>
      </c>
      <c r="QA1" s="14" t="s">
        <v>979</v>
      </c>
      <c r="QB1" s="14" t="s">
        <v>980</v>
      </c>
      <c r="QC1" s="14" t="s">
        <v>981</v>
      </c>
      <c r="QD1" s="14" t="s">
        <v>982</v>
      </c>
      <c r="QE1" s="14" t="s">
        <v>983</v>
      </c>
      <c r="QF1" s="14" t="s">
        <v>984</v>
      </c>
      <c r="QG1" s="14" t="s">
        <v>985</v>
      </c>
      <c r="QH1" s="14" t="s">
        <v>986</v>
      </c>
      <c r="QI1" s="14" t="s">
        <v>987</v>
      </c>
      <c r="QJ1" s="14" t="s">
        <v>988</v>
      </c>
      <c r="QK1" s="14" t="s">
        <v>989</v>
      </c>
      <c r="QL1" s="14" t="s">
        <v>990</v>
      </c>
      <c r="QM1" s="14" t="s">
        <v>991</v>
      </c>
      <c r="QN1" s="14" t="s">
        <v>992</v>
      </c>
      <c r="QO1" s="14" t="s">
        <v>993</v>
      </c>
      <c r="QP1" s="14" t="s">
        <v>994</v>
      </c>
      <c r="QQ1" s="14" t="s">
        <v>995</v>
      </c>
      <c r="QR1" s="14" t="s">
        <v>996</v>
      </c>
      <c r="QS1" s="14" t="s">
        <v>997</v>
      </c>
      <c r="QT1" s="14" t="s">
        <v>998</v>
      </c>
      <c r="QU1" s="14" t="s">
        <v>999</v>
      </c>
      <c r="QV1" s="14" t="s">
        <v>1000</v>
      </c>
      <c r="QW1" s="14" t="s">
        <v>1001</v>
      </c>
      <c r="QX1" s="14" t="s">
        <v>1002</v>
      </c>
      <c r="QY1" s="14" t="s">
        <v>1003</v>
      </c>
      <c r="QZ1" s="14" t="s">
        <v>1004</v>
      </c>
      <c r="RA1" s="14" t="s">
        <v>1005</v>
      </c>
      <c r="RB1" s="14" t="s">
        <v>1006</v>
      </c>
      <c r="RC1" s="14" t="s">
        <v>1007</v>
      </c>
      <c r="RD1" s="14" t="s">
        <v>1008</v>
      </c>
      <c r="RE1" s="14" t="s">
        <v>1009</v>
      </c>
      <c r="RF1" s="14" t="s">
        <v>1010</v>
      </c>
      <c r="RG1" s="14" t="s">
        <v>1011</v>
      </c>
      <c r="RH1" s="14" t="s">
        <v>1012</v>
      </c>
      <c r="RI1" s="14" t="s">
        <v>1013</v>
      </c>
      <c r="RJ1" s="14" t="s">
        <v>1014</v>
      </c>
      <c r="RK1" s="14" t="s">
        <v>1015</v>
      </c>
      <c r="RL1" s="14" t="s">
        <v>1016</v>
      </c>
      <c r="RM1" s="14" t="s">
        <v>1017</v>
      </c>
      <c r="RN1" s="14" t="s">
        <v>1018</v>
      </c>
      <c r="RO1" s="14" t="s">
        <v>1019</v>
      </c>
      <c r="RP1" s="14" t="s">
        <v>1020</v>
      </c>
      <c r="RQ1" s="14" t="s">
        <v>1021</v>
      </c>
      <c r="RR1" s="14" t="s">
        <v>1022</v>
      </c>
      <c r="RS1" s="14" t="s">
        <v>1023</v>
      </c>
      <c r="RT1" s="14" t="s">
        <v>1024</v>
      </c>
      <c r="RU1" s="14" t="s">
        <v>1025</v>
      </c>
      <c r="RV1" s="14" t="s">
        <v>1026</v>
      </c>
      <c r="RW1" s="14" t="s">
        <v>1027</v>
      </c>
      <c r="RX1" s="14" t="s">
        <v>1028</v>
      </c>
      <c r="RY1" s="14" t="s">
        <v>1029</v>
      </c>
      <c r="RZ1" s="14" t="s">
        <v>1030</v>
      </c>
      <c r="SA1" s="14" t="s">
        <v>1031</v>
      </c>
      <c r="SB1" s="14" t="s">
        <v>1032</v>
      </c>
      <c r="SC1" s="14" t="s">
        <v>1033</v>
      </c>
      <c r="SD1" s="14" t="s">
        <v>1034</v>
      </c>
      <c r="SE1" s="14" t="s">
        <v>1035</v>
      </c>
      <c r="SF1" s="14" t="s">
        <v>1036</v>
      </c>
      <c r="SG1" s="14" t="s">
        <v>1037</v>
      </c>
      <c r="SH1" s="14" t="s">
        <v>1038</v>
      </c>
      <c r="SI1" s="14" t="s">
        <v>1039</v>
      </c>
      <c r="SJ1" s="14" t="s">
        <v>1040</v>
      </c>
      <c r="SK1" s="14" t="s">
        <v>1041</v>
      </c>
      <c r="SL1" s="14" t="s">
        <v>1042</v>
      </c>
      <c r="SM1" s="14" t="s">
        <v>1043</v>
      </c>
      <c r="SN1" s="14" t="s">
        <v>1044</v>
      </c>
      <c r="SO1" s="14" t="s">
        <v>1045</v>
      </c>
      <c r="SP1" s="14" t="s">
        <v>1046</v>
      </c>
      <c r="SQ1" s="14" t="s">
        <v>1047</v>
      </c>
      <c r="SR1" s="14" t="s">
        <v>1048</v>
      </c>
      <c r="SS1" s="14" t="s">
        <v>1049</v>
      </c>
      <c r="ST1" s="14" t="s">
        <v>1050</v>
      </c>
      <c r="SU1" s="14" t="s">
        <v>1051</v>
      </c>
      <c r="SV1" s="14" t="s">
        <v>1052</v>
      </c>
      <c r="SW1" s="14" t="s">
        <v>1053</v>
      </c>
      <c r="SX1" s="14" t="s">
        <v>1054</v>
      </c>
      <c r="SY1" s="14" t="s">
        <v>1055</v>
      </c>
      <c r="SZ1" s="14" t="s">
        <v>1056</v>
      </c>
      <c r="TA1" s="14" t="s">
        <v>1057</v>
      </c>
      <c r="TB1" s="14" t="s">
        <v>1058</v>
      </c>
      <c r="TC1" s="14" t="s">
        <v>1059</v>
      </c>
      <c r="TD1" s="14" t="s">
        <v>1060</v>
      </c>
      <c r="TE1" s="14" t="s">
        <v>1061</v>
      </c>
      <c r="TF1" s="14" t="s">
        <v>1062</v>
      </c>
      <c r="TG1" s="14" t="s">
        <v>1063</v>
      </c>
      <c r="TH1" s="14" t="s">
        <v>1064</v>
      </c>
      <c r="TI1" s="14" t="s">
        <v>1065</v>
      </c>
      <c r="TJ1" s="14" t="s">
        <v>1066</v>
      </c>
      <c r="TK1" s="14" t="s">
        <v>1067</v>
      </c>
      <c r="TL1" s="14" t="s">
        <v>1068</v>
      </c>
      <c r="TM1" s="14" t="s">
        <v>1069</v>
      </c>
      <c r="TN1" s="14" t="s">
        <v>1070</v>
      </c>
      <c r="TO1" s="14" t="s">
        <v>1071</v>
      </c>
      <c r="TP1" s="14" t="s">
        <v>1072</v>
      </c>
      <c r="TQ1" s="14" t="s">
        <v>1073</v>
      </c>
      <c r="TR1" s="14" t="s">
        <v>1074</v>
      </c>
      <c r="TS1" s="14" t="s">
        <v>1075</v>
      </c>
      <c r="TT1" s="14" t="s">
        <v>1076</v>
      </c>
      <c r="TU1" s="14" t="s">
        <v>1077</v>
      </c>
      <c r="TV1" s="14" t="s">
        <v>1078</v>
      </c>
      <c r="TW1" s="14" t="s">
        <v>1079</v>
      </c>
      <c r="TX1" s="14" t="s">
        <v>1080</v>
      </c>
      <c r="TY1" s="14" t="s">
        <v>1081</v>
      </c>
      <c r="TZ1" s="14" t="s">
        <v>1082</v>
      </c>
      <c r="UA1" s="14" t="s">
        <v>1083</v>
      </c>
      <c r="UB1" s="14" t="s">
        <v>1084</v>
      </c>
      <c r="UC1" s="14" t="s">
        <v>1085</v>
      </c>
      <c r="UD1" s="14" t="s">
        <v>1086</v>
      </c>
      <c r="UE1" s="14" t="s">
        <v>1087</v>
      </c>
      <c r="UF1" s="14" t="s">
        <v>1088</v>
      </c>
      <c r="UG1" s="14" t="s">
        <v>1089</v>
      </c>
      <c r="UH1" s="14" t="s">
        <v>1090</v>
      </c>
      <c r="UI1" s="14" t="s">
        <v>1091</v>
      </c>
      <c r="UJ1" s="14" t="s">
        <v>1092</v>
      </c>
      <c r="UK1" s="14" t="s">
        <v>1093</v>
      </c>
      <c r="UL1" s="14" t="s">
        <v>1094</v>
      </c>
      <c r="UM1" s="14" t="s">
        <v>1095</v>
      </c>
      <c r="UN1" s="14" t="s">
        <v>1096</v>
      </c>
      <c r="UO1" s="14" t="s">
        <v>1097</v>
      </c>
      <c r="UP1" s="14" t="s">
        <v>1098</v>
      </c>
      <c r="UQ1" s="14" t="s">
        <v>1099</v>
      </c>
      <c r="UR1" s="14" t="s">
        <v>1100</v>
      </c>
      <c r="US1" s="14" t="s">
        <v>1101</v>
      </c>
      <c r="UT1" s="14" t="s">
        <v>1102</v>
      </c>
      <c r="UU1" s="14" t="s">
        <v>1103</v>
      </c>
      <c r="UV1" s="14" t="s">
        <v>1104</v>
      </c>
      <c r="UW1" s="14" t="s">
        <v>1105</v>
      </c>
      <c r="UX1" s="14" t="s">
        <v>1106</v>
      </c>
      <c r="UY1" s="14" t="s">
        <v>1107</v>
      </c>
      <c r="UZ1" s="14" t="s">
        <v>1108</v>
      </c>
      <c r="VA1" s="14" t="s">
        <v>1109</v>
      </c>
      <c r="VB1" s="14" t="s">
        <v>1110</v>
      </c>
      <c r="VC1" s="14" t="s">
        <v>1111</v>
      </c>
      <c r="VD1" s="14" t="s">
        <v>1112</v>
      </c>
      <c r="VE1" s="14" t="s">
        <v>1113</v>
      </c>
      <c r="VF1" s="14" t="s">
        <v>1114</v>
      </c>
      <c r="VG1" s="14" t="s">
        <v>1115</v>
      </c>
      <c r="VH1" s="14" t="s">
        <v>1116</v>
      </c>
      <c r="VI1" s="14" t="s">
        <v>1117</v>
      </c>
      <c r="VJ1" s="14" t="s">
        <v>1118</v>
      </c>
      <c r="VK1" s="14" t="s">
        <v>1119</v>
      </c>
      <c r="VL1" s="14" t="s">
        <v>1120</v>
      </c>
      <c r="VM1" s="14" t="s">
        <v>1121</v>
      </c>
      <c r="VN1" s="14" t="s">
        <v>1122</v>
      </c>
      <c r="VO1" s="14" t="s">
        <v>1123</v>
      </c>
      <c r="VP1" s="14" t="s">
        <v>1124</v>
      </c>
      <c r="VQ1" s="14" t="s">
        <v>1125</v>
      </c>
      <c r="VR1" s="14" t="s">
        <v>1126</v>
      </c>
      <c r="VS1" s="14" t="s">
        <v>1127</v>
      </c>
      <c r="VT1" s="14" t="s">
        <v>1128</v>
      </c>
      <c r="VU1" s="14" t="s">
        <v>1129</v>
      </c>
      <c r="VV1" s="14" t="s">
        <v>1130</v>
      </c>
      <c r="VW1" s="14" t="s">
        <v>1131</v>
      </c>
      <c r="VX1" s="14" t="s">
        <v>1132</v>
      </c>
      <c r="VY1" s="14" t="s">
        <v>1133</v>
      </c>
      <c r="VZ1" s="14" t="s">
        <v>1134</v>
      </c>
      <c r="WA1" s="14" t="s">
        <v>1135</v>
      </c>
      <c r="WB1" s="14" t="s">
        <v>1136</v>
      </c>
      <c r="WC1" s="14" t="s">
        <v>1137</v>
      </c>
      <c r="WD1" s="14" t="s">
        <v>1138</v>
      </c>
      <c r="WE1" s="14" t="s">
        <v>1139</v>
      </c>
      <c r="WF1" s="14" t="s">
        <v>1140</v>
      </c>
      <c r="WG1" s="14" t="s">
        <v>1141</v>
      </c>
      <c r="WH1" s="14" t="s">
        <v>1142</v>
      </c>
      <c r="WI1" s="14" t="s">
        <v>1143</v>
      </c>
      <c r="WJ1" s="14" t="s">
        <v>1144</v>
      </c>
      <c r="WK1" s="14" t="s">
        <v>1145</v>
      </c>
      <c r="WL1" s="14" t="s">
        <v>1146</v>
      </c>
      <c r="WM1" s="14" t="s">
        <v>1147</v>
      </c>
      <c r="WN1" s="14" t="s">
        <v>1148</v>
      </c>
      <c r="WO1" s="14" t="s">
        <v>1149</v>
      </c>
      <c r="WP1" s="14" t="s">
        <v>1150</v>
      </c>
      <c r="WQ1" s="14" t="s">
        <v>1151</v>
      </c>
      <c r="WR1" s="14" t="s">
        <v>1152</v>
      </c>
      <c r="WS1" s="14" t="s">
        <v>1153</v>
      </c>
      <c r="WT1" s="14" t="s">
        <v>1154</v>
      </c>
      <c r="WU1" s="14" t="s">
        <v>1155</v>
      </c>
      <c r="WV1" s="14" t="s">
        <v>1156</v>
      </c>
      <c r="WW1" s="14" t="s">
        <v>1157</v>
      </c>
      <c r="WX1" s="14" t="s">
        <v>1158</v>
      </c>
      <c r="WY1" s="14" t="s">
        <v>1159</v>
      </c>
      <c r="WZ1" s="14" t="s">
        <v>1160</v>
      </c>
      <c r="XA1" s="14" t="s">
        <v>1161</v>
      </c>
      <c r="XB1" s="14" t="s">
        <v>1162</v>
      </c>
      <c r="XC1" s="14" t="s">
        <v>1163</v>
      </c>
      <c r="XD1" s="14" t="s">
        <v>1164</v>
      </c>
      <c r="XE1" s="14" t="s">
        <v>1165</v>
      </c>
      <c r="XF1" s="14" t="s">
        <v>1166</v>
      </c>
      <c r="XG1" s="14" t="s">
        <v>1167</v>
      </c>
      <c r="XH1" s="14" t="s">
        <v>1168</v>
      </c>
      <c r="XI1" s="14" t="s">
        <v>1169</v>
      </c>
      <c r="XJ1" s="14" t="s">
        <v>1170</v>
      </c>
      <c r="XK1" s="14" t="s">
        <v>1171</v>
      </c>
      <c r="XL1" s="14" t="s">
        <v>1172</v>
      </c>
      <c r="XM1" s="14" t="s">
        <v>1173</v>
      </c>
      <c r="XN1" s="14" t="s">
        <v>1174</v>
      </c>
      <c r="XO1" s="14" t="s">
        <v>1175</v>
      </c>
      <c r="XP1" s="14" t="s">
        <v>1176</v>
      </c>
      <c r="XQ1" s="14" t="s">
        <v>1177</v>
      </c>
      <c r="XR1" s="14" t="s">
        <v>1178</v>
      </c>
      <c r="XS1" s="14" t="s">
        <v>1179</v>
      </c>
      <c r="XT1" s="14" t="s">
        <v>1180</v>
      </c>
      <c r="XU1" s="14" t="s">
        <v>1181</v>
      </c>
      <c r="XV1" s="14" t="s">
        <v>1182</v>
      </c>
      <c r="XW1" s="14" t="s">
        <v>1183</v>
      </c>
      <c r="XX1" s="14" t="s">
        <v>1184</v>
      </c>
      <c r="XY1" s="14" t="s">
        <v>1185</v>
      </c>
      <c r="XZ1" s="16" t="s">
        <v>1186</v>
      </c>
      <c r="YA1" s="14" t="s">
        <v>1187</v>
      </c>
      <c r="YB1" s="14" t="s">
        <v>1188</v>
      </c>
      <c r="YC1" s="14" t="s">
        <v>1189</v>
      </c>
      <c r="YD1" s="14" t="s">
        <v>1190</v>
      </c>
      <c r="YE1" s="14" t="s">
        <v>1191</v>
      </c>
      <c r="YF1" s="14" t="s">
        <v>1192</v>
      </c>
      <c r="YG1" s="14" t="s">
        <v>1193</v>
      </c>
      <c r="YH1" s="14" t="s">
        <v>1194</v>
      </c>
      <c r="YI1" s="14" t="s">
        <v>1195</v>
      </c>
      <c r="YJ1" s="14" t="s">
        <v>1196</v>
      </c>
      <c r="YK1" s="14" t="s">
        <v>1197</v>
      </c>
      <c r="YL1" s="14" t="s">
        <v>1198</v>
      </c>
      <c r="YM1" s="14" t="s">
        <v>1199</v>
      </c>
      <c r="YN1" s="14" t="s">
        <v>1200</v>
      </c>
      <c r="YO1" s="14" t="s">
        <v>1201</v>
      </c>
      <c r="YP1" s="14" t="s">
        <v>1202</v>
      </c>
      <c r="YQ1" s="14" t="s">
        <v>1203</v>
      </c>
      <c r="YR1" s="14" t="s">
        <v>1204</v>
      </c>
      <c r="YS1" s="14" t="s">
        <v>1205</v>
      </c>
      <c r="YT1" s="14" t="s">
        <v>1206</v>
      </c>
      <c r="YU1" s="14" t="s">
        <v>1207</v>
      </c>
      <c r="YV1" s="14" t="s">
        <v>1208</v>
      </c>
      <c r="YW1" s="14" t="s">
        <v>1209</v>
      </c>
      <c r="YX1" s="14" t="s">
        <v>1210</v>
      </c>
      <c r="YY1" s="14" t="s">
        <v>1211</v>
      </c>
      <c r="YZ1" s="14" t="s">
        <v>1212</v>
      </c>
      <c r="ZA1" s="14" t="s">
        <v>1213</v>
      </c>
      <c r="ZB1" s="14" t="s">
        <v>1214</v>
      </c>
      <c r="ZC1" s="14" t="s">
        <v>1215</v>
      </c>
      <c r="ZD1" s="14" t="s">
        <v>1216</v>
      </c>
      <c r="ZE1" s="14" t="s">
        <v>1217</v>
      </c>
      <c r="ZF1" s="14" t="s">
        <v>1218</v>
      </c>
      <c r="ZG1" s="14" t="s">
        <v>1219</v>
      </c>
      <c r="ZH1" s="14" t="s">
        <v>1220</v>
      </c>
      <c r="ZI1" s="14" t="s">
        <v>1221</v>
      </c>
      <c r="ZJ1" s="16" t="s">
        <v>1222</v>
      </c>
      <c r="ZK1" s="14" t="s">
        <v>1223</v>
      </c>
      <c r="ZL1" s="14" t="s">
        <v>1224</v>
      </c>
      <c r="ZM1" s="14" t="s">
        <v>1225</v>
      </c>
      <c r="ZN1" s="14" t="s">
        <v>1226</v>
      </c>
      <c r="ZO1" s="14" t="s">
        <v>1227</v>
      </c>
      <c r="ZP1" s="14" t="s">
        <v>1228</v>
      </c>
      <c r="ZQ1" s="14" t="s">
        <v>1229</v>
      </c>
      <c r="ZR1" s="14" t="s">
        <v>1230</v>
      </c>
      <c r="ZS1" s="14" t="s">
        <v>1231</v>
      </c>
      <c r="ZT1" s="14" t="s">
        <v>1232</v>
      </c>
      <c r="ZU1" s="14" t="s">
        <v>1233</v>
      </c>
      <c r="ZV1" s="14" t="s">
        <v>1234</v>
      </c>
      <c r="ZW1" s="14" t="s">
        <v>1235</v>
      </c>
      <c r="ZX1" s="14" t="s">
        <v>1236</v>
      </c>
      <c r="ZY1" s="14" t="s">
        <v>1237</v>
      </c>
      <c r="ZZ1" s="14" t="s">
        <v>1238</v>
      </c>
      <c r="AAA1" s="14" t="s">
        <v>1239</v>
      </c>
      <c r="AAB1" s="14" t="s">
        <v>1240</v>
      </c>
      <c r="AAC1" s="14" t="s">
        <v>1241</v>
      </c>
      <c r="AAD1" s="14" t="s">
        <v>1242</v>
      </c>
      <c r="AAE1" s="14" t="s">
        <v>1243</v>
      </c>
      <c r="AAF1" s="14" t="s">
        <v>1244</v>
      </c>
      <c r="AAG1" s="14" t="s">
        <v>1245</v>
      </c>
      <c r="AAH1" s="14" t="s">
        <v>1246</v>
      </c>
      <c r="AAI1" s="14" t="s">
        <v>1247</v>
      </c>
      <c r="AAJ1" s="14" t="s">
        <v>1248</v>
      </c>
      <c r="AAK1" s="14" t="s">
        <v>1249</v>
      </c>
      <c r="AAL1" s="14" t="s">
        <v>1250</v>
      </c>
      <c r="AAM1" s="14" t="s">
        <v>1251</v>
      </c>
      <c r="AAN1" s="14" t="s">
        <v>1252</v>
      </c>
      <c r="AAO1" s="14" t="s">
        <v>1253</v>
      </c>
      <c r="AAP1" s="14" t="s">
        <v>1254</v>
      </c>
      <c r="AAQ1" s="14" t="s">
        <v>1255</v>
      </c>
      <c r="AAR1" s="14" t="s">
        <v>1256</v>
      </c>
      <c r="AAS1" s="14" t="s">
        <v>1257</v>
      </c>
      <c r="AAT1" s="14" t="s">
        <v>1258</v>
      </c>
      <c r="AAU1" s="14" t="s">
        <v>1259</v>
      </c>
      <c r="AAV1" s="14" t="s">
        <v>1260</v>
      </c>
      <c r="AAW1" s="14" t="s">
        <v>1261</v>
      </c>
      <c r="AAX1" s="14" t="s">
        <v>1262</v>
      </c>
      <c r="AAY1" s="14" t="s">
        <v>1263</v>
      </c>
      <c r="AAZ1" s="14" t="s">
        <v>1264</v>
      </c>
      <c r="ABA1" s="14" t="s">
        <v>1265</v>
      </c>
      <c r="ABB1" s="14" t="s">
        <v>1266</v>
      </c>
      <c r="ABC1" s="16" t="s">
        <v>1267</v>
      </c>
      <c r="ABD1" s="16" t="s">
        <v>1268</v>
      </c>
      <c r="ABE1" s="16" t="s">
        <v>1269</v>
      </c>
      <c r="ABF1" s="16" t="s">
        <v>1270</v>
      </c>
      <c r="ABG1" s="14" t="s">
        <v>1271</v>
      </c>
      <c r="ABH1" s="14" t="s">
        <v>1272</v>
      </c>
      <c r="ABI1" s="14" t="s">
        <v>1273</v>
      </c>
      <c r="ABJ1" s="14" t="s">
        <v>1274</v>
      </c>
      <c r="ABK1" s="14" t="s">
        <v>1275</v>
      </c>
      <c r="ABL1" s="14" t="s">
        <v>1276</v>
      </c>
      <c r="ABM1" s="14" t="s">
        <v>1277</v>
      </c>
      <c r="ABN1" s="14" t="s">
        <v>1278</v>
      </c>
      <c r="ABO1" s="16" t="s">
        <v>1279</v>
      </c>
      <c r="ABP1" s="14" t="s">
        <v>1280</v>
      </c>
      <c r="ABQ1" s="14" t="s">
        <v>1281</v>
      </c>
      <c r="ABR1" s="14" t="s">
        <v>1282</v>
      </c>
      <c r="ABS1" s="14" t="s">
        <v>1283</v>
      </c>
      <c r="ABT1" s="14" t="s">
        <v>1284</v>
      </c>
      <c r="ABU1" s="14" t="s">
        <v>1285</v>
      </c>
      <c r="ABV1" s="14" t="s">
        <v>1286</v>
      </c>
      <c r="ABW1" s="14" t="s">
        <v>1287</v>
      </c>
      <c r="ABX1" s="14" t="s">
        <v>1288</v>
      </c>
      <c r="ABY1" s="14" t="s">
        <v>1289</v>
      </c>
      <c r="ABZ1" s="14" t="s">
        <v>1290</v>
      </c>
      <c r="ACA1" s="14" t="s">
        <v>1291</v>
      </c>
      <c r="ACB1" s="14" t="s">
        <v>1292</v>
      </c>
      <c r="ACC1" s="14" t="s">
        <v>1293</v>
      </c>
      <c r="ACD1" s="14" t="s">
        <v>1294</v>
      </c>
      <c r="ACE1" s="14" t="s">
        <v>1295</v>
      </c>
      <c r="ACF1" s="14" t="s">
        <v>1296</v>
      </c>
      <c r="ACG1" s="14" t="s">
        <v>1297</v>
      </c>
      <c r="ACH1" s="14" t="s">
        <v>1298</v>
      </c>
      <c r="ACI1" s="14" t="s">
        <v>1299</v>
      </c>
      <c r="ACJ1" s="14" t="s">
        <v>1300</v>
      </c>
      <c r="ACK1" s="14" t="s">
        <v>1301</v>
      </c>
      <c r="ACL1" s="14" t="s">
        <v>1302</v>
      </c>
      <c r="ACM1" s="14" t="s">
        <v>1303</v>
      </c>
      <c r="ACN1" s="14" t="s">
        <v>1304</v>
      </c>
      <c r="ACO1" s="14" t="s">
        <v>1305</v>
      </c>
      <c r="ACP1" s="14" t="s">
        <v>1306</v>
      </c>
      <c r="ACQ1" s="14" t="s">
        <v>1307</v>
      </c>
      <c r="ACR1" s="14" t="s">
        <v>1308</v>
      </c>
      <c r="ACS1" s="14" t="s">
        <v>1309</v>
      </c>
      <c r="ACT1" s="14" t="s">
        <v>1310</v>
      </c>
      <c r="ACU1" s="14" t="s">
        <v>1311</v>
      </c>
      <c r="ACV1" s="14" t="s">
        <v>1312</v>
      </c>
      <c r="ACW1" s="14" t="s">
        <v>1313</v>
      </c>
      <c r="ACX1" s="14" t="s">
        <v>1314</v>
      </c>
      <c r="ACY1" s="14" t="s">
        <v>1315</v>
      </c>
      <c r="ACZ1" s="14" t="s">
        <v>1316</v>
      </c>
      <c r="ADA1" s="14" t="s">
        <v>1317</v>
      </c>
      <c r="ADB1" s="14" t="s">
        <v>1318</v>
      </c>
      <c r="ADC1" s="14" t="s">
        <v>1319</v>
      </c>
      <c r="ADD1" s="14" t="s">
        <v>1320</v>
      </c>
      <c r="ADE1" s="14" t="s">
        <v>1321</v>
      </c>
      <c r="ADF1" s="14" t="s">
        <v>1322</v>
      </c>
      <c r="ADG1" s="14" t="s">
        <v>1323</v>
      </c>
      <c r="ADH1" s="16" t="s">
        <v>1324</v>
      </c>
      <c r="ADI1" s="14" t="s">
        <v>1325</v>
      </c>
      <c r="ADJ1" s="14" t="s">
        <v>1326</v>
      </c>
      <c r="ADK1" s="14" t="s">
        <v>1327</v>
      </c>
      <c r="ADL1" s="14" t="s">
        <v>1328</v>
      </c>
      <c r="ADM1" s="14" t="s">
        <v>1329</v>
      </c>
      <c r="ADN1" s="14" t="s">
        <v>1330</v>
      </c>
      <c r="ADO1" s="14" t="s">
        <v>1331</v>
      </c>
      <c r="ADP1" s="14" t="s">
        <v>1332</v>
      </c>
      <c r="ADQ1" s="14" t="s">
        <v>1333</v>
      </c>
      <c r="ADR1" s="14" t="s">
        <v>1334</v>
      </c>
      <c r="ADS1" s="14" t="s">
        <v>1335</v>
      </c>
      <c r="ADT1" s="14" t="s">
        <v>1336</v>
      </c>
      <c r="ADU1" s="14" t="s">
        <v>1337</v>
      </c>
      <c r="ADV1" s="14" t="s">
        <v>1338</v>
      </c>
      <c r="ADW1" s="14" t="s">
        <v>1339</v>
      </c>
      <c r="ADX1" s="14" t="s">
        <v>1340</v>
      </c>
      <c r="ADY1" s="14" t="s">
        <v>1341</v>
      </c>
      <c r="ADZ1" s="14" t="s">
        <v>1342</v>
      </c>
      <c r="AEA1" s="14" t="s">
        <v>1343</v>
      </c>
      <c r="AEB1" s="14" t="s">
        <v>1344</v>
      </c>
      <c r="AEC1" s="14" t="s">
        <v>1345</v>
      </c>
      <c r="AED1" s="14" t="s">
        <v>1346</v>
      </c>
      <c r="AEE1" s="14" t="s">
        <v>1347</v>
      </c>
      <c r="AEF1" s="14" t="s">
        <v>1348</v>
      </c>
      <c r="AEG1" s="14" t="s">
        <v>1349</v>
      </c>
      <c r="AEH1" s="14" t="s">
        <v>1350</v>
      </c>
      <c r="AEI1" s="14" t="s">
        <v>1351</v>
      </c>
      <c r="AEJ1" s="14" t="s">
        <v>1352</v>
      </c>
      <c r="AEK1" s="14" t="s">
        <v>1353</v>
      </c>
      <c r="AEL1" s="14" t="s">
        <v>1354</v>
      </c>
      <c r="AEM1" s="14" t="s">
        <v>1355</v>
      </c>
      <c r="AEN1" s="14" t="s">
        <v>1356</v>
      </c>
      <c r="AEO1" s="14" t="s">
        <v>1357</v>
      </c>
      <c r="AEP1" s="14" t="s">
        <v>1358</v>
      </c>
      <c r="AEQ1" s="14" t="s">
        <v>1359</v>
      </c>
      <c r="AER1" s="14" t="s">
        <v>1360</v>
      </c>
      <c r="AES1" s="14" t="s">
        <v>1361</v>
      </c>
      <c r="AET1" s="14" t="s">
        <v>1362</v>
      </c>
      <c r="AEU1" s="14" t="s">
        <v>1363</v>
      </c>
      <c r="AEV1" s="14" t="s">
        <v>1364</v>
      </c>
      <c r="AEW1" s="14" t="s">
        <v>1365</v>
      </c>
      <c r="AEX1" s="14" t="s">
        <v>1366</v>
      </c>
      <c r="AEY1" s="14" t="s">
        <v>1367</v>
      </c>
      <c r="AEZ1" s="14" t="s">
        <v>1368</v>
      </c>
      <c r="AFA1" s="14" t="s">
        <v>1369</v>
      </c>
      <c r="AFB1" s="14" t="s">
        <v>1370</v>
      </c>
      <c r="AFC1" s="14" t="s">
        <v>1371</v>
      </c>
      <c r="AFD1" s="14" t="s">
        <v>1372</v>
      </c>
      <c r="AFE1" s="14" t="s">
        <v>1373</v>
      </c>
      <c r="AFF1" s="14" t="s">
        <v>1374</v>
      </c>
      <c r="AFG1" s="14" t="s">
        <v>1375</v>
      </c>
      <c r="AFH1" s="14" t="s">
        <v>1376</v>
      </c>
      <c r="AFI1" s="14" t="s">
        <v>1377</v>
      </c>
      <c r="AFJ1" s="14" t="s">
        <v>1378</v>
      </c>
      <c r="AFK1" s="14" t="s">
        <v>1379</v>
      </c>
      <c r="AFL1" s="14" t="s">
        <v>1380</v>
      </c>
      <c r="AFM1" s="14" t="s">
        <v>1381</v>
      </c>
      <c r="AFN1" s="14" t="s">
        <v>1382</v>
      </c>
      <c r="AFO1" s="14" t="s">
        <v>1383</v>
      </c>
      <c r="AFP1" s="14" t="s">
        <v>1384</v>
      </c>
      <c r="AFQ1" s="14" t="s">
        <v>1385</v>
      </c>
      <c r="AFR1" s="14" t="s">
        <v>1386</v>
      </c>
      <c r="AFS1" s="14" t="s">
        <v>1387</v>
      </c>
      <c r="AFT1" s="14" t="s">
        <v>1388</v>
      </c>
      <c r="AFU1" s="14" t="s">
        <v>1389</v>
      </c>
      <c r="AFV1" s="14" t="s">
        <v>1390</v>
      </c>
      <c r="AFW1" s="14" t="s">
        <v>1391</v>
      </c>
      <c r="AFX1" s="14" t="s">
        <v>1392</v>
      </c>
      <c r="AFY1" s="14" t="s">
        <v>1393</v>
      </c>
      <c r="AFZ1" s="14" t="s">
        <v>1394</v>
      </c>
      <c r="AGA1" s="14" t="s">
        <v>1395</v>
      </c>
      <c r="AGB1" s="14" t="s">
        <v>1396</v>
      </c>
      <c r="AGC1" s="14" t="s">
        <v>1397</v>
      </c>
      <c r="AGD1" s="14" t="s">
        <v>1398</v>
      </c>
      <c r="AGE1" s="14" t="s">
        <v>1399</v>
      </c>
      <c r="AGF1" s="14" t="s">
        <v>1400</v>
      </c>
      <c r="AGG1" s="14" t="s">
        <v>1401</v>
      </c>
      <c r="AGH1" s="14" t="s">
        <v>1402</v>
      </c>
      <c r="AGI1" s="14" t="s">
        <v>1403</v>
      </c>
      <c r="AGJ1" s="14" t="s">
        <v>1404</v>
      </c>
      <c r="AGK1" s="14" t="s">
        <v>1405</v>
      </c>
      <c r="AGL1" s="14" t="s">
        <v>1406</v>
      </c>
      <c r="AGM1" s="14" t="s">
        <v>1407</v>
      </c>
      <c r="AGN1" s="14" t="s">
        <v>1408</v>
      </c>
      <c r="AGO1" s="14" t="s">
        <v>1409</v>
      </c>
      <c r="AGP1" s="14" t="s">
        <v>1410</v>
      </c>
      <c r="AGQ1" s="14" t="s">
        <v>1411</v>
      </c>
      <c r="AGR1" s="14" t="s">
        <v>1412</v>
      </c>
      <c r="AGS1" s="14" t="s">
        <v>1413</v>
      </c>
      <c r="AGT1" s="14" t="s">
        <v>1414</v>
      </c>
      <c r="AGU1" s="14" t="s">
        <v>1415</v>
      </c>
      <c r="AGV1" s="14" t="s">
        <v>1416</v>
      </c>
      <c r="AGW1" s="14" t="s">
        <v>1417</v>
      </c>
      <c r="AGX1" s="14" t="s">
        <v>1418</v>
      </c>
      <c r="AGY1" s="14" t="s">
        <v>1419</v>
      </c>
      <c r="AGZ1" s="14" t="s">
        <v>1420</v>
      </c>
      <c r="AHA1" s="14" t="s">
        <v>1421</v>
      </c>
      <c r="AHB1" s="14" t="s">
        <v>1422</v>
      </c>
      <c r="AHC1" s="14" t="s">
        <v>1423</v>
      </c>
      <c r="AHD1" s="14" t="s">
        <v>1424</v>
      </c>
      <c r="AHE1" s="14" t="s">
        <v>1425</v>
      </c>
      <c r="AHF1" s="14" t="s">
        <v>1426</v>
      </c>
      <c r="AHG1" s="14" t="s">
        <v>1427</v>
      </c>
      <c r="AHH1" s="14" t="s">
        <v>1428</v>
      </c>
      <c r="AHI1" s="14" t="s">
        <v>1429</v>
      </c>
      <c r="AHJ1" s="14" t="s">
        <v>1430</v>
      </c>
      <c r="AHK1" s="14" t="s">
        <v>1431</v>
      </c>
      <c r="AHL1" s="14" t="s">
        <v>1432</v>
      </c>
      <c r="AHM1" s="14" t="s">
        <v>1433</v>
      </c>
      <c r="AHN1" s="14" t="s">
        <v>1434</v>
      </c>
      <c r="AHO1" s="14" t="s">
        <v>1435</v>
      </c>
      <c r="AHP1" s="14" t="s">
        <v>1436</v>
      </c>
      <c r="AHQ1" s="14" t="s">
        <v>1437</v>
      </c>
      <c r="AHR1" s="14" t="s">
        <v>1438</v>
      </c>
      <c r="AHS1" s="14" t="s">
        <v>1439</v>
      </c>
      <c r="AHT1" s="14" t="s">
        <v>1440</v>
      </c>
      <c r="AHU1" s="14" t="s">
        <v>1441</v>
      </c>
      <c r="AHV1" s="14" t="s">
        <v>1442</v>
      </c>
      <c r="AHW1" s="14" t="s">
        <v>1443</v>
      </c>
      <c r="AHX1" s="14" t="s">
        <v>1444</v>
      </c>
      <c r="AHY1" s="14" t="s">
        <v>1445</v>
      </c>
      <c r="AHZ1" s="14" t="s">
        <v>1446</v>
      </c>
      <c r="AIA1" s="14" t="s">
        <v>1447</v>
      </c>
      <c r="AIB1" s="14" t="s">
        <v>1448</v>
      </c>
      <c r="AIC1" s="14" t="s">
        <v>1449</v>
      </c>
      <c r="AID1" s="14" t="s">
        <v>1450</v>
      </c>
      <c r="AIE1" s="14" t="s">
        <v>1451</v>
      </c>
      <c r="AIF1" s="14" t="s">
        <v>1452</v>
      </c>
      <c r="AIG1" s="14" t="s">
        <v>1453</v>
      </c>
      <c r="AIH1" s="14" t="s">
        <v>1454</v>
      </c>
      <c r="AII1" s="14" t="s">
        <v>1455</v>
      </c>
      <c r="AIJ1" s="14" t="s">
        <v>1456</v>
      </c>
      <c r="AIK1" s="14" t="s">
        <v>1457</v>
      </c>
      <c r="AIL1" s="14" t="s">
        <v>1458</v>
      </c>
      <c r="AIM1" s="14" t="s">
        <v>1459</v>
      </c>
      <c r="AIN1" s="14" t="s">
        <v>1460</v>
      </c>
      <c r="AIO1" s="14" t="s">
        <v>1461</v>
      </c>
      <c r="AIP1" s="14" t="s">
        <v>1462</v>
      </c>
      <c r="AIQ1" s="14" t="s">
        <v>1463</v>
      </c>
      <c r="AIR1" s="14" t="s">
        <v>1464</v>
      </c>
      <c r="AIS1" s="14" t="s">
        <v>1465</v>
      </c>
      <c r="AIT1" s="14" t="s">
        <v>1466</v>
      </c>
      <c r="AIU1" s="14" t="s">
        <v>1467</v>
      </c>
      <c r="AIV1" s="14" t="s">
        <v>1468</v>
      </c>
      <c r="AIW1" s="14" t="s">
        <v>1469</v>
      </c>
      <c r="AIX1" s="14" t="s">
        <v>1470</v>
      </c>
      <c r="AIY1" s="14" t="s">
        <v>1471</v>
      </c>
      <c r="AIZ1" s="14" t="s">
        <v>1472</v>
      </c>
      <c r="AJA1" s="14" t="s">
        <v>1473</v>
      </c>
      <c r="AJB1" s="14" t="s">
        <v>1474</v>
      </c>
      <c r="AJC1" s="14" t="s">
        <v>1475</v>
      </c>
      <c r="AJD1" s="14" t="s">
        <v>1476</v>
      </c>
      <c r="AJE1" s="14" t="s">
        <v>1477</v>
      </c>
      <c r="AJF1" s="14" t="s">
        <v>1478</v>
      </c>
      <c r="AJG1" s="14" t="s">
        <v>1479</v>
      </c>
      <c r="AJH1" s="14" t="s">
        <v>1480</v>
      </c>
      <c r="AJI1" s="14" t="s">
        <v>1481</v>
      </c>
      <c r="AJJ1" s="14" t="s">
        <v>1482</v>
      </c>
      <c r="AJK1" s="14" t="s">
        <v>1483</v>
      </c>
      <c r="AJL1" s="14" t="s">
        <v>1484</v>
      </c>
      <c r="AJM1" s="14" t="s">
        <v>1485</v>
      </c>
      <c r="AJN1" s="14" t="s">
        <v>1486</v>
      </c>
      <c r="AJO1" s="14" t="s">
        <v>1487</v>
      </c>
      <c r="AJP1" s="14" t="s">
        <v>1488</v>
      </c>
      <c r="AJQ1" s="14" t="s">
        <v>1489</v>
      </c>
      <c r="AJR1" s="14" t="s">
        <v>1490</v>
      </c>
      <c r="AJS1" s="14" t="s">
        <v>1491</v>
      </c>
      <c r="AJT1" s="14" t="s">
        <v>1492</v>
      </c>
      <c r="AJU1" s="14" t="s">
        <v>1493</v>
      </c>
      <c r="AJV1" s="14" t="s">
        <v>1494</v>
      </c>
      <c r="AJW1" s="14" t="s">
        <v>1495</v>
      </c>
      <c r="AJX1" s="14" t="s">
        <v>1496</v>
      </c>
      <c r="AJY1" s="14" t="s">
        <v>1497</v>
      </c>
      <c r="AJZ1" s="14" t="s">
        <v>1498</v>
      </c>
      <c r="AKA1" s="14" t="s">
        <v>1499</v>
      </c>
      <c r="AKB1" s="14" t="s">
        <v>1500</v>
      </c>
      <c r="AKC1" s="14" t="s">
        <v>1501</v>
      </c>
      <c r="AKD1" s="14" t="s">
        <v>1502</v>
      </c>
      <c r="AKE1" s="14" t="s">
        <v>1503</v>
      </c>
      <c r="AKF1" s="14" t="s">
        <v>1504</v>
      </c>
      <c r="AKG1" s="14" t="s">
        <v>1505</v>
      </c>
      <c r="AKH1" s="14" t="s">
        <v>1506</v>
      </c>
      <c r="AKI1" s="14" t="s">
        <v>1507</v>
      </c>
      <c r="AKJ1" s="14" t="s">
        <v>1508</v>
      </c>
      <c r="AKK1" s="14" t="s">
        <v>1509</v>
      </c>
      <c r="AKL1" s="14" t="s">
        <v>1510</v>
      </c>
      <c r="AKM1" s="14" t="s">
        <v>1511</v>
      </c>
      <c r="AKN1" s="14" t="s">
        <v>1512</v>
      </c>
      <c r="AKO1" s="14" t="s">
        <v>1513</v>
      </c>
      <c r="AKP1" s="14" t="s">
        <v>1514</v>
      </c>
      <c r="AKQ1" s="14" t="s">
        <v>1515</v>
      </c>
      <c r="AKR1" s="14" t="s">
        <v>1516</v>
      </c>
      <c r="AKS1" s="14" t="s">
        <v>1517</v>
      </c>
      <c r="AKT1" s="14" t="s">
        <v>1518</v>
      </c>
      <c r="AKU1" s="14" t="s">
        <v>1519</v>
      </c>
      <c r="AKV1" s="14" t="s">
        <v>1520</v>
      </c>
      <c r="AKW1" s="14" t="s">
        <v>1521</v>
      </c>
      <c r="AKX1" s="14" t="s">
        <v>1522</v>
      </c>
      <c r="AKY1" s="14" t="s">
        <v>1523</v>
      </c>
      <c r="AKZ1" s="14" t="s">
        <v>1524</v>
      </c>
      <c r="ALA1" s="14" t="s">
        <v>1525</v>
      </c>
      <c r="ALB1" s="14" t="s">
        <v>1526</v>
      </c>
      <c r="ALC1" s="14" t="s">
        <v>1527</v>
      </c>
      <c r="ALD1" s="14" t="s">
        <v>1528</v>
      </c>
      <c r="ALE1" s="14" t="s">
        <v>1529</v>
      </c>
      <c r="ALF1" s="14" t="s">
        <v>1530</v>
      </c>
      <c r="ALG1" s="14" t="s">
        <v>1531</v>
      </c>
      <c r="ALH1" s="14" t="s">
        <v>1532</v>
      </c>
      <c r="ALI1" s="14" t="s">
        <v>1533</v>
      </c>
      <c r="ALJ1" s="14" t="s">
        <v>1534</v>
      </c>
      <c r="ALK1" s="14" t="s">
        <v>1535</v>
      </c>
      <c r="ALL1" s="14" t="s">
        <v>1536</v>
      </c>
      <c r="ALM1" s="14" t="s">
        <v>1537</v>
      </c>
      <c r="ALN1" s="14" t="s">
        <v>1538</v>
      </c>
      <c r="ALO1" s="14" t="s">
        <v>1539</v>
      </c>
      <c r="ALP1" s="14" t="s">
        <v>1540</v>
      </c>
      <c r="ALQ1" s="14" t="s">
        <v>1541</v>
      </c>
      <c r="ALR1" s="14" t="s">
        <v>1542</v>
      </c>
      <c r="ALS1" s="14" t="s">
        <v>1543</v>
      </c>
      <c r="ALT1" s="14" t="s">
        <v>1544</v>
      </c>
      <c r="ALU1" s="14" t="s">
        <v>1545</v>
      </c>
      <c r="ALV1" s="14" t="s">
        <v>1546</v>
      </c>
      <c r="ALW1" s="14" t="s">
        <v>1547</v>
      </c>
      <c r="ALX1" s="14" t="s">
        <v>1548</v>
      </c>
      <c r="ALY1" s="14" t="s">
        <v>1549</v>
      </c>
      <c r="ALZ1" s="14" t="s">
        <v>1550</v>
      </c>
      <c r="AMA1" s="14" t="s">
        <v>1551</v>
      </c>
      <c r="AMB1" s="14" t="s">
        <v>1552</v>
      </c>
      <c r="AMC1" s="14" t="s">
        <v>1553</v>
      </c>
      <c r="AMD1" s="14" t="s">
        <v>1554</v>
      </c>
      <c r="AME1" s="14" t="s">
        <v>1555</v>
      </c>
      <c r="AMF1" s="14" t="s">
        <v>1556</v>
      </c>
      <c r="AMG1" s="14" t="s">
        <v>1557</v>
      </c>
      <c r="AMH1" s="14" t="s">
        <v>1558</v>
      </c>
      <c r="AMI1" s="14" t="s">
        <v>1559</v>
      </c>
      <c r="AMJ1" s="14" t="s">
        <v>1560</v>
      </c>
      <c r="AMK1" s="14" t="s">
        <v>1561</v>
      </c>
      <c r="AML1" s="14" t="s">
        <v>1562</v>
      </c>
      <c r="AMM1" s="14" t="s">
        <v>1563</v>
      </c>
      <c r="AMN1" s="14" t="s">
        <v>1564</v>
      </c>
      <c r="AMO1" s="14" t="s">
        <v>1565</v>
      </c>
      <c r="AMP1" s="14" t="s">
        <v>1566</v>
      </c>
      <c r="AMQ1" s="14" t="s">
        <v>1567</v>
      </c>
      <c r="AMR1" s="14" t="s">
        <v>1568</v>
      </c>
      <c r="AMS1" s="14" t="s">
        <v>1569</v>
      </c>
      <c r="AMT1" s="14" t="s">
        <v>1570</v>
      </c>
      <c r="AMU1" s="14" t="s">
        <v>1571</v>
      </c>
      <c r="AMV1" s="14" t="s">
        <v>1572</v>
      </c>
      <c r="AMW1" s="14" t="s">
        <v>1573</v>
      </c>
      <c r="AMX1" s="14" t="s">
        <v>1574</v>
      </c>
      <c r="AMY1" s="14" t="s">
        <v>1575</v>
      </c>
      <c r="AMZ1" s="14" t="s">
        <v>1576</v>
      </c>
      <c r="ANA1" s="14" t="s">
        <v>1577</v>
      </c>
      <c r="ANB1" s="14" t="s">
        <v>1578</v>
      </c>
      <c r="ANC1" s="14" t="s">
        <v>1579</v>
      </c>
      <c r="AND1" s="14" t="s">
        <v>1580</v>
      </c>
      <c r="ANE1" s="14" t="s">
        <v>1581</v>
      </c>
      <c r="ANF1" s="14" t="s">
        <v>1582</v>
      </c>
      <c r="ANG1" s="14" t="s">
        <v>1583</v>
      </c>
      <c r="ANH1" s="14" t="s">
        <v>1584</v>
      </c>
      <c r="ANI1" s="14" t="s">
        <v>1585</v>
      </c>
      <c r="ANJ1" s="14" t="s">
        <v>1586</v>
      </c>
      <c r="ANK1" s="14" t="s">
        <v>1587</v>
      </c>
      <c r="ANL1" s="14" t="s">
        <v>1588</v>
      </c>
      <c r="ANM1" s="14" t="s">
        <v>1589</v>
      </c>
      <c r="ANN1" s="14" t="s">
        <v>1590</v>
      </c>
      <c r="ANO1" s="14" t="s">
        <v>1591</v>
      </c>
      <c r="ANP1" s="14" t="s">
        <v>1592</v>
      </c>
      <c r="ANQ1" s="14" t="s">
        <v>1593</v>
      </c>
      <c r="ANR1" s="14" t="s">
        <v>1594</v>
      </c>
      <c r="ANS1" s="14" t="s">
        <v>1595</v>
      </c>
      <c r="ANT1" s="14" t="s">
        <v>1596</v>
      </c>
      <c r="ANU1" s="14" t="s">
        <v>1597</v>
      </c>
      <c r="ANV1" s="14" t="s">
        <v>1598</v>
      </c>
      <c r="ANW1" s="14" t="s">
        <v>1599</v>
      </c>
      <c r="ANX1" s="14" t="s">
        <v>1600</v>
      </c>
      <c r="ANY1" s="14" t="s">
        <v>1601</v>
      </c>
      <c r="ANZ1" s="14" t="s">
        <v>1602</v>
      </c>
      <c r="AOA1" s="14" t="s">
        <v>1603</v>
      </c>
      <c r="AOB1" s="14" t="s">
        <v>1604</v>
      </c>
      <c r="AOC1" s="14" t="s">
        <v>1605</v>
      </c>
      <c r="AOD1" s="14" t="s">
        <v>1606</v>
      </c>
      <c r="AOE1" s="14" t="s">
        <v>1607</v>
      </c>
      <c r="AOF1" s="14" t="s">
        <v>1608</v>
      </c>
      <c r="AOG1" s="14" t="s">
        <v>1609</v>
      </c>
      <c r="AOH1" s="14" t="s">
        <v>1610</v>
      </c>
      <c r="AOI1" s="14" t="s">
        <v>1611</v>
      </c>
      <c r="AOJ1" s="14" t="s">
        <v>1612</v>
      </c>
      <c r="AOK1" s="14" t="s">
        <v>1613</v>
      </c>
      <c r="AOL1" s="14" t="s">
        <v>1614</v>
      </c>
      <c r="AOM1" s="14" t="s">
        <v>1615</v>
      </c>
      <c r="AON1" s="14" t="s">
        <v>1616</v>
      </c>
      <c r="AOO1" s="14" t="s">
        <v>1617</v>
      </c>
      <c r="AOP1" s="14" t="s">
        <v>1618</v>
      </c>
      <c r="AOQ1" s="14" t="s">
        <v>1619</v>
      </c>
      <c r="AOR1" s="14" t="s">
        <v>1620</v>
      </c>
      <c r="AOS1" s="14" t="s">
        <v>1621</v>
      </c>
      <c r="AOT1" s="14" t="s">
        <v>1622</v>
      </c>
      <c r="AOU1" s="14" t="s">
        <v>1623</v>
      </c>
      <c r="AOV1" s="14" t="s">
        <v>1624</v>
      </c>
      <c r="AOW1" s="14" t="s">
        <v>1625</v>
      </c>
      <c r="AOX1" s="14" t="s">
        <v>1626</v>
      </c>
      <c r="AOY1" s="14" t="s">
        <v>1627</v>
      </c>
      <c r="AOZ1" s="14" t="s">
        <v>1628</v>
      </c>
      <c r="APA1" s="14" t="s">
        <v>1629</v>
      </c>
      <c r="APB1" s="14" t="s">
        <v>1630</v>
      </c>
      <c r="APC1" s="14" t="s">
        <v>1631</v>
      </c>
      <c r="APD1" s="14" t="s">
        <v>1632</v>
      </c>
      <c r="APE1" s="14" t="s">
        <v>1633</v>
      </c>
      <c r="APF1" s="14" t="s">
        <v>1634</v>
      </c>
      <c r="APG1" s="14" t="s">
        <v>1635</v>
      </c>
      <c r="APH1" s="14" t="s">
        <v>1636</v>
      </c>
      <c r="API1" s="14" t="s">
        <v>1637</v>
      </c>
      <c r="APJ1" s="14" t="s">
        <v>1638</v>
      </c>
      <c r="APK1" s="14" t="s">
        <v>1639</v>
      </c>
      <c r="APL1" s="14" t="s">
        <v>1640</v>
      </c>
      <c r="APM1" s="14" t="s">
        <v>1641</v>
      </c>
      <c r="APN1" s="14" t="s">
        <v>1642</v>
      </c>
      <c r="APO1" s="14" t="s">
        <v>1643</v>
      </c>
      <c r="APP1" s="14" t="s">
        <v>1644</v>
      </c>
      <c r="APQ1" s="14" t="s">
        <v>1645</v>
      </c>
      <c r="APR1" s="14" t="s">
        <v>1646</v>
      </c>
      <c r="APS1" s="14" t="s">
        <v>1647</v>
      </c>
      <c r="APT1" s="14" t="s">
        <v>1648</v>
      </c>
      <c r="APU1" s="14" t="s">
        <v>1649</v>
      </c>
      <c r="APV1" s="14" t="s">
        <v>1650</v>
      </c>
      <c r="APW1" s="14" t="s">
        <v>1651</v>
      </c>
      <c r="APX1" s="14" t="s">
        <v>1652</v>
      </c>
      <c r="APY1" s="14" t="s">
        <v>1653</v>
      </c>
      <c r="APZ1" s="14" t="s">
        <v>1654</v>
      </c>
      <c r="AQA1" s="14" t="s">
        <v>1655</v>
      </c>
      <c r="AQB1" s="14" t="s">
        <v>1656</v>
      </c>
      <c r="AQC1" s="14" t="s">
        <v>1657</v>
      </c>
      <c r="AQD1" s="14" t="s">
        <v>1658</v>
      </c>
      <c r="AQE1" s="14" t="s">
        <v>1659</v>
      </c>
      <c r="AQF1" s="14" t="s">
        <v>1660</v>
      </c>
      <c r="AQG1" s="14" t="s">
        <v>1661</v>
      </c>
      <c r="AQH1" s="14" t="s">
        <v>1662</v>
      </c>
      <c r="AQI1" s="14" t="s">
        <v>1663</v>
      </c>
      <c r="AQJ1" s="14" t="s">
        <v>1664</v>
      </c>
      <c r="AQK1" s="14" t="s">
        <v>1665</v>
      </c>
      <c r="AQL1" s="14" t="s">
        <v>1666</v>
      </c>
      <c r="AQM1" s="14" t="s">
        <v>1667</v>
      </c>
      <c r="AQN1" s="14" t="s">
        <v>1668</v>
      </c>
      <c r="AQO1" s="14" t="s">
        <v>1669</v>
      </c>
      <c r="AQP1" s="14" t="s">
        <v>1670</v>
      </c>
      <c r="AQQ1" s="14" t="s">
        <v>1671</v>
      </c>
      <c r="AQR1" s="14" t="s">
        <v>1672</v>
      </c>
      <c r="AQS1" s="14" t="s">
        <v>1673</v>
      </c>
      <c r="AQT1" s="14" t="s">
        <v>1674</v>
      </c>
      <c r="AQU1" s="14" t="s">
        <v>1675</v>
      </c>
      <c r="AQV1" s="14" t="s">
        <v>1676</v>
      </c>
      <c r="AQW1" s="14" t="s">
        <v>1677</v>
      </c>
      <c r="AQX1" s="14" t="s">
        <v>1678</v>
      </c>
      <c r="AQY1" s="14" t="s">
        <v>1679</v>
      </c>
      <c r="AQZ1" s="14" t="s">
        <v>1680</v>
      </c>
      <c r="ARA1" s="14" t="s">
        <v>1681</v>
      </c>
      <c r="ARB1" s="14" t="s">
        <v>1682</v>
      </c>
      <c r="ARC1" s="14" t="s">
        <v>1683</v>
      </c>
      <c r="ARD1" s="14" t="s">
        <v>1684</v>
      </c>
      <c r="ARE1" s="14" t="s">
        <v>1685</v>
      </c>
      <c r="ARF1" s="14" t="s">
        <v>1686</v>
      </c>
      <c r="ARG1" s="14" t="s">
        <v>1687</v>
      </c>
      <c r="ARH1" s="14" t="s">
        <v>1688</v>
      </c>
      <c r="ARI1" s="14" t="s">
        <v>1689</v>
      </c>
      <c r="ARJ1" s="14" t="s">
        <v>1690</v>
      </c>
      <c r="ARK1" s="14" t="s">
        <v>1691</v>
      </c>
      <c r="ARL1" s="14" t="s">
        <v>1692</v>
      </c>
      <c r="ARM1" s="14" t="s">
        <v>1693</v>
      </c>
      <c r="ARN1" s="14" t="s">
        <v>1694</v>
      </c>
      <c r="ARO1" s="14" t="s">
        <v>1695</v>
      </c>
      <c r="ARP1" s="14" t="s">
        <v>1696</v>
      </c>
      <c r="ARQ1" s="14" t="s">
        <v>1697</v>
      </c>
      <c r="ARR1" s="14" t="s">
        <v>1698</v>
      </c>
      <c r="ARS1" s="14" t="s">
        <v>1699</v>
      </c>
      <c r="ART1" s="14" t="s">
        <v>1700</v>
      </c>
      <c r="ARU1" s="14" t="s">
        <v>1701</v>
      </c>
      <c r="ARV1" s="14" t="s">
        <v>1702</v>
      </c>
      <c r="ARW1" s="14" t="s">
        <v>1703</v>
      </c>
      <c r="ARX1" s="14" t="s">
        <v>1704</v>
      </c>
      <c r="ARY1" s="14" t="s">
        <v>1705</v>
      </c>
      <c r="ARZ1" s="14" t="s">
        <v>1706</v>
      </c>
      <c r="ASA1" s="14" t="s">
        <v>1707</v>
      </c>
      <c r="ASB1" s="14" t="s">
        <v>1708</v>
      </c>
      <c r="ASC1" s="14" t="s">
        <v>1709</v>
      </c>
      <c r="ASD1" s="14" t="s">
        <v>1710</v>
      </c>
      <c r="ASE1" s="14" t="s">
        <v>1711</v>
      </c>
      <c r="ASF1" s="14" t="s">
        <v>1712</v>
      </c>
      <c r="ASG1" s="14" t="s">
        <v>1713</v>
      </c>
      <c r="ASH1" s="14" t="s">
        <v>1714</v>
      </c>
      <c r="ASI1" s="14" t="s">
        <v>1715</v>
      </c>
      <c r="ASJ1" s="14" t="s">
        <v>1716</v>
      </c>
      <c r="ASK1" s="14" t="s">
        <v>1717</v>
      </c>
      <c r="ASL1" s="14" t="s">
        <v>1718</v>
      </c>
      <c r="ASM1" s="14" t="s">
        <v>1719</v>
      </c>
      <c r="ASN1" s="14" t="s">
        <v>1720</v>
      </c>
      <c r="ASO1" s="14" t="s">
        <v>1721</v>
      </c>
      <c r="ASP1" s="14" t="s">
        <v>1722</v>
      </c>
      <c r="ASQ1" s="14" t="s">
        <v>1723</v>
      </c>
      <c r="ASR1" s="14" t="s">
        <v>1724</v>
      </c>
      <c r="ASS1" s="14" t="s">
        <v>1725</v>
      </c>
      <c r="AST1" s="14" t="s">
        <v>1726</v>
      </c>
      <c r="ASU1" s="14" t="s">
        <v>1727</v>
      </c>
      <c r="ASV1" s="14" t="s">
        <v>1728</v>
      </c>
      <c r="ASW1" s="14" t="s">
        <v>1729</v>
      </c>
      <c r="ASX1" s="14" t="s">
        <v>1730</v>
      </c>
      <c r="ASY1" s="14" t="s">
        <v>1731</v>
      </c>
      <c r="ASZ1" s="14" t="s">
        <v>1732</v>
      </c>
      <c r="ATA1" s="14" t="s">
        <v>1733</v>
      </c>
      <c r="ATB1" s="14" t="s">
        <v>1734</v>
      </c>
      <c r="ATC1" s="14" t="s">
        <v>1735</v>
      </c>
      <c r="ATD1" s="14" t="s">
        <v>1736</v>
      </c>
      <c r="ATE1" s="14" t="s">
        <v>1737</v>
      </c>
      <c r="ATF1" s="14" t="s">
        <v>1738</v>
      </c>
      <c r="ATG1" s="14" t="s">
        <v>1739</v>
      </c>
      <c r="ATH1" s="14" t="s">
        <v>1740</v>
      </c>
      <c r="ATI1" s="14" t="s">
        <v>1741</v>
      </c>
      <c r="ATJ1" s="14" t="s">
        <v>1742</v>
      </c>
      <c r="ATK1" s="14" t="s">
        <v>1743</v>
      </c>
      <c r="ATL1" s="14" t="s">
        <v>1744</v>
      </c>
      <c r="ATM1" s="14" t="s">
        <v>1745</v>
      </c>
      <c r="ATN1" s="14" t="s">
        <v>1746</v>
      </c>
      <c r="ATO1" s="14" t="s">
        <v>1747</v>
      </c>
      <c r="ATP1" s="14" t="s">
        <v>1748</v>
      </c>
      <c r="ATQ1" s="14" t="s">
        <v>1749</v>
      </c>
      <c r="ATR1" s="14" t="s">
        <v>1750</v>
      </c>
      <c r="ATS1" s="14" t="s">
        <v>1751</v>
      </c>
      <c r="ATT1" s="14" t="s">
        <v>1752</v>
      </c>
      <c r="ATU1" s="14" t="s">
        <v>1753</v>
      </c>
      <c r="ATV1" s="14" t="s">
        <v>1754</v>
      </c>
      <c r="ATW1" s="62" t="s">
        <v>1755</v>
      </c>
      <c r="ATX1" s="14" t="s">
        <v>1756</v>
      </c>
      <c r="ATY1" s="14" t="s">
        <v>1757</v>
      </c>
      <c r="ATZ1" s="14" t="s">
        <v>1758</v>
      </c>
      <c r="AUA1" s="62" t="s">
        <v>1759</v>
      </c>
      <c r="AUB1" s="14" t="s">
        <v>1760</v>
      </c>
      <c r="AUC1" s="14" t="s">
        <v>1761</v>
      </c>
      <c r="AUD1" s="14" t="s">
        <v>1762</v>
      </c>
      <c r="AUE1" s="63" t="s">
        <v>1763</v>
      </c>
      <c r="AUF1" s="14" t="s">
        <v>1764</v>
      </c>
      <c r="AUG1" s="14" t="s">
        <v>1765</v>
      </c>
      <c r="AUH1" s="14" t="s">
        <v>1766</v>
      </c>
      <c r="AUI1" s="14" t="s">
        <v>1767</v>
      </c>
      <c r="AUJ1" s="14" t="s">
        <v>1768</v>
      </c>
      <c r="AUK1" s="62" t="s">
        <v>1769</v>
      </c>
      <c r="AUL1" s="14" t="s">
        <v>1770</v>
      </c>
      <c r="AUM1" s="14" t="s">
        <v>1771</v>
      </c>
      <c r="AUN1" s="14" t="s">
        <v>1772</v>
      </c>
      <c r="AUO1" s="62" t="s">
        <v>1773</v>
      </c>
      <c r="AUP1" s="14" t="s">
        <v>1774</v>
      </c>
      <c r="AUQ1" s="14" t="s">
        <v>1775</v>
      </c>
      <c r="AUR1" s="14" t="s">
        <v>1776</v>
      </c>
      <c r="AUS1" s="62" t="s">
        <v>1777</v>
      </c>
      <c r="AUT1" s="14" t="s">
        <v>1778</v>
      </c>
      <c r="AUU1" s="14" t="s">
        <v>1779</v>
      </c>
      <c r="AUV1" s="14" t="s">
        <v>1780</v>
      </c>
      <c r="AUW1" s="62" t="s">
        <v>1781</v>
      </c>
      <c r="AUX1" s="14" t="s">
        <v>1782</v>
      </c>
      <c r="AUY1" s="14" t="s">
        <v>1783</v>
      </c>
      <c r="AUZ1" s="14" t="s">
        <v>1784</v>
      </c>
      <c r="AVA1" s="62" t="s">
        <v>1785</v>
      </c>
      <c r="AVB1" s="14" t="s">
        <v>1786</v>
      </c>
      <c r="AVC1" s="14" t="s">
        <v>1787</v>
      </c>
      <c r="AVD1" s="14" t="s">
        <v>1788</v>
      </c>
      <c r="AVE1" s="62" t="s">
        <v>1789</v>
      </c>
      <c r="AVF1" s="14" t="s">
        <v>1790</v>
      </c>
      <c r="AVG1" s="14" t="s">
        <v>1791</v>
      </c>
      <c r="AVH1" s="14" t="s">
        <v>1792</v>
      </c>
      <c r="AVI1" s="62" t="s">
        <v>1793</v>
      </c>
      <c r="AVJ1" s="14" t="s">
        <v>1794</v>
      </c>
      <c r="AVK1" s="14" t="s">
        <v>1795</v>
      </c>
      <c r="AVL1" s="14" t="s">
        <v>1796</v>
      </c>
      <c r="AVM1" s="62" t="s">
        <v>1797</v>
      </c>
      <c r="AVN1" s="14" t="s">
        <v>1798</v>
      </c>
      <c r="AVO1" s="14" t="s">
        <v>1799</v>
      </c>
      <c r="AVP1" s="14" t="s">
        <v>1800</v>
      </c>
      <c r="AVQ1" s="62" t="s">
        <v>1801</v>
      </c>
      <c r="AVR1" s="14" t="s">
        <v>1802</v>
      </c>
      <c r="AVS1" s="14" t="s">
        <v>1803</v>
      </c>
      <c r="AVT1" s="14" t="s">
        <v>1804</v>
      </c>
      <c r="AVU1" s="16" t="s">
        <v>1805</v>
      </c>
      <c r="AVV1" s="14" t="s">
        <v>1806</v>
      </c>
      <c r="AVW1" s="14" t="s">
        <v>1807</v>
      </c>
      <c r="AVX1" s="14" t="s">
        <v>1808</v>
      </c>
      <c r="AVY1" s="14" t="s">
        <v>1809</v>
      </c>
      <c r="AVZ1" s="14" t="s">
        <v>1810</v>
      </c>
      <c r="AWA1" s="14" t="s">
        <v>1811</v>
      </c>
      <c r="AWB1" s="14" t="s">
        <v>1812</v>
      </c>
      <c r="AWC1" s="14" t="s">
        <v>1813</v>
      </c>
      <c r="AWD1" s="14" t="s">
        <v>1814</v>
      </c>
      <c r="AWE1" s="14" t="s">
        <v>1815</v>
      </c>
      <c r="AWF1" s="14" t="s">
        <v>1816</v>
      </c>
      <c r="AWG1" s="14" t="s">
        <v>1817</v>
      </c>
      <c r="AWH1" s="14" t="s">
        <v>1818</v>
      </c>
      <c r="AWI1" s="14" t="s">
        <v>1819</v>
      </c>
      <c r="AWJ1" s="14" t="s">
        <v>1820</v>
      </c>
      <c r="AWK1" s="14" t="s">
        <v>1821</v>
      </c>
      <c r="AWL1" s="14" t="s">
        <v>1822</v>
      </c>
      <c r="AWM1" s="14" t="s">
        <v>1823</v>
      </c>
      <c r="AWN1" s="14" t="s">
        <v>1824</v>
      </c>
      <c r="AWO1" s="14" t="s">
        <v>1825</v>
      </c>
      <c r="AWP1" s="14" t="s">
        <v>1826</v>
      </c>
      <c r="AWQ1" s="14" t="s">
        <v>1827</v>
      </c>
      <c r="AWR1" s="14" t="s">
        <v>1828</v>
      </c>
      <c r="AWS1" s="14" t="s">
        <v>1829</v>
      </c>
      <c r="AWT1" s="14" t="s">
        <v>1830</v>
      </c>
      <c r="AWU1" s="14" t="s">
        <v>1831</v>
      </c>
      <c r="AWV1" s="14" t="s">
        <v>1832</v>
      </c>
      <c r="AWW1" s="14" t="s">
        <v>1833</v>
      </c>
      <c r="AWX1" s="14" t="s">
        <v>1834</v>
      </c>
      <c r="AWY1" s="14" t="s">
        <v>1835</v>
      </c>
      <c r="AWZ1" s="14" t="s">
        <v>1836</v>
      </c>
      <c r="AXA1" s="14" t="s">
        <v>1837</v>
      </c>
      <c r="AXB1" s="14" t="s">
        <v>1838</v>
      </c>
      <c r="AXC1" s="14" t="s">
        <v>1839</v>
      </c>
      <c r="AXD1" s="14" t="s">
        <v>1840</v>
      </c>
      <c r="AXE1" s="14" t="s">
        <v>1841</v>
      </c>
      <c r="AXF1" s="14" t="s">
        <v>1842</v>
      </c>
      <c r="AXG1" s="14" t="s">
        <v>1843</v>
      </c>
      <c r="AXH1" s="14" t="s">
        <v>1844</v>
      </c>
      <c r="AXI1" s="14" t="s">
        <v>1845</v>
      </c>
      <c r="AXJ1" s="14" t="s">
        <v>1846</v>
      </c>
      <c r="AXK1" s="14" t="s">
        <v>1847</v>
      </c>
      <c r="AXL1" s="14" t="s">
        <v>1848</v>
      </c>
      <c r="AXM1" s="14" t="s">
        <v>1849</v>
      </c>
      <c r="AXN1" s="14" t="s">
        <v>1850</v>
      </c>
      <c r="AXO1" s="14" t="s">
        <v>1851</v>
      </c>
      <c r="AXP1" s="14" t="s">
        <v>1852</v>
      </c>
      <c r="AXQ1" s="14" t="s">
        <v>1853</v>
      </c>
      <c r="AXR1" s="14" t="s">
        <v>1854</v>
      </c>
      <c r="AXS1" s="14" t="s">
        <v>1855</v>
      </c>
      <c r="AXT1" s="14" t="s">
        <v>1856</v>
      </c>
      <c r="AXU1" s="14" t="s">
        <v>1857</v>
      </c>
      <c r="AXV1" s="14" t="s">
        <v>1858</v>
      </c>
      <c r="AXW1" s="14" t="s">
        <v>1859</v>
      </c>
      <c r="AXX1" s="14" t="s">
        <v>1860</v>
      </c>
      <c r="AXY1" s="14" t="s">
        <v>1861</v>
      </c>
      <c r="AXZ1" s="14" t="s">
        <v>1862</v>
      </c>
      <c r="AYA1" s="14" t="s">
        <v>1863</v>
      </c>
      <c r="AYB1" s="14" t="s">
        <v>1864</v>
      </c>
      <c r="AYC1" s="14" t="s">
        <v>1865</v>
      </c>
      <c r="AYD1" s="14" t="s">
        <v>1866</v>
      </c>
      <c r="AYE1" s="14" t="s">
        <v>1867</v>
      </c>
      <c r="AYF1" s="14" t="s">
        <v>1868</v>
      </c>
      <c r="AYG1" s="14" t="s">
        <v>1869</v>
      </c>
      <c r="AYH1" s="14" t="s">
        <v>1870</v>
      </c>
      <c r="AYI1" s="14" t="s">
        <v>1871</v>
      </c>
      <c r="AYJ1" s="14" t="s">
        <v>1872</v>
      </c>
      <c r="AYK1" s="14" t="s">
        <v>1873</v>
      </c>
      <c r="AYL1" s="14" t="s">
        <v>1874</v>
      </c>
      <c r="AYM1" s="14" t="s">
        <v>1875</v>
      </c>
      <c r="AYN1" s="14" t="s">
        <v>1876</v>
      </c>
      <c r="AYO1" s="14" t="s">
        <v>1877</v>
      </c>
      <c r="AYP1" s="14" t="s">
        <v>1878</v>
      </c>
      <c r="AYQ1" s="14" t="s">
        <v>1879</v>
      </c>
      <c r="AYR1" s="14" t="s">
        <v>1880</v>
      </c>
      <c r="AYS1" s="14" t="s">
        <v>1881</v>
      </c>
      <c r="AYT1" s="14" t="s">
        <v>1882</v>
      </c>
      <c r="AYU1" s="14" t="s">
        <v>1883</v>
      </c>
      <c r="AYV1" s="14" t="s">
        <v>1884</v>
      </c>
      <c r="AYW1" s="14" t="s">
        <v>1885</v>
      </c>
      <c r="AYX1" s="14" t="s">
        <v>1886</v>
      </c>
      <c r="AYY1" s="14" t="s">
        <v>1887</v>
      </c>
      <c r="AYZ1" s="14" t="s">
        <v>1888</v>
      </c>
      <c r="AZA1" s="14" t="s">
        <v>1889</v>
      </c>
      <c r="AZB1" s="14" t="s">
        <v>1890</v>
      </c>
      <c r="AZC1" s="14" t="s">
        <v>1891</v>
      </c>
      <c r="AZD1" s="14" t="s">
        <v>1892</v>
      </c>
      <c r="AZE1" s="14" t="s">
        <v>1893</v>
      </c>
      <c r="AZF1" s="14" t="s">
        <v>1894</v>
      </c>
      <c r="AZG1" s="14" t="s">
        <v>1895</v>
      </c>
      <c r="AZH1" s="14" t="s">
        <v>1896</v>
      </c>
      <c r="AZI1" s="14" t="s">
        <v>1897</v>
      </c>
      <c r="AZJ1" s="14" t="s">
        <v>1898</v>
      </c>
      <c r="AZK1" s="14" t="s">
        <v>1899</v>
      </c>
      <c r="AZL1" s="14" t="s">
        <v>1900</v>
      </c>
      <c r="AZM1" s="14" t="s">
        <v>1901</v>
      </c>
      <c r="AZN1" s="14" t="s">
        <v>1902</v>
      </c>
      <c r="AZO1" s="14" t="s">
        <v>1903</v>
      </c>
      <c r="AZP1" s="14" t="s">
        <v>1904</v>
      </c>
      <c r="AZQ1" s="14" t="s">
        <v>1905</v>
      </c>
      <c r="AZR1" s="14" t="s">
        <v>1906</v>
      </c>
      <c r="AZS1" s="14" t="s">
        <v>1907</v>
      </c>
      <c r="AZT1" s="14" t="s">
        <v>1908</v>
      </c>
      <c r="AZU1" s="14" t="s">
        <v>1909</v>
      </c>
      <c r="AZV1" s="14" t="s">
        <v>1910</v>
      </c>
      <c r="AZW1" s="14" t="s">
        <v>1911</v>
      </c>
      <c r="AZX1" s="14" t="s">
        <v>1912</v>
      </c>
      <c r="AZY1" s="14" t="s">
        <v>1913</v>
      </c>
      <c r="AZZ1" s="14" t="s">
        <v>1914</v>
      </c>
      <c r="BAA1" s="14" t="s">
        <v>1915</v>
      </c>
      <c r="BAB1" s="14" t="s">
        <v>1916</v>
      </c>
      <c r="BAC1" s="14" t="s">
        <v>1917</v>
      </c>
      <c r="BAD1" s="14" t="s">
        <v>1918</v>
      </c>
      <c r="BAE1" s="14" t="s">
        <v>1919</v>
      </c>
      <c r="BAF1" s="14" t="s">
        <v>1920</v>
      </c>
      <c r="BAG1" s="14" t="s">
        <v>1921</v>
      </c>
      <c r="BAH1" s="14" t="s">
        <v>1922</v>
      </c>
      <c r="BAI1" s="14" t="s">
        <v>1923</v>
      </c>
      <c r="BAJ1" s="14" t="s">
        <v>1924</v>
      </c>
      <c r="BAK1" s="14" t="s">
        <v>1925</v>
      </c>
      <c r="BAL1" s="14" t="s">
        <v>1926</v>
      </c>
      <c r="BAM1" s="14" t="s">
        <v>1927</v>
      </c>
      <c r="BAN1" s="14" t="s">
        <v>1928</v>
      </c>
      <c r="BAO1" s="14" t="s">
        <v>1929</v>
      </c>
      <c r="BAP1" s="14" t="s">
        <v>1930</v>
      </c>
      <c r="BAQ1" s="14" t="s">
        <v>1931</v>
      </c>
      <c r="BAR1" s="14" t="s">
        <v>1932</v>
      </c>
      <c r="BAS1" s="14" t="s">
        <v>1933</v>
      </c>
      <c r="BAT1" s="14" t="s">
        <v>1934</v>
      </c>
      <c r="BAU1" s="14" t="s">
        <v>1935</v>
      </c>
      <c r="BAV1" s="14" t="s">
        <v>1936</v>
      </c>
      <c r="BAW1" s="14" t="s">
        <v>1937</v>
      </c>
      <c r="BAX1" s="14" t="s">
        <v>1938</v>
      </c>
      <c r="BAY1" s="14" t="s">
        <v>1939</v>
      </c>
      <c r="BAZ1" s="14" t="s">
        <v>1940</v>
      </c>
      <c r="BBA1" s="16" t="s">
        <v>1941</v>
      </c>
      <c r="BBB1" s="14" t="s">
        <v>1942</v>
      </c>
      <c r="BBC1" s="14" t="s">
        <v>1943</v>
      </c>
      <c r="BBD1" s="14" t="s">
        <v>1944</v>
      </c>
      <c r="BBE1" s="14" t="s">
        <v>1945</v>
      </c>
      <c r="BBF1" s="14" t="s">
        <v>1946</v>
      </c>
      <c r="BBG1" s="14" t="s">
        <v>1947</v>
      </c>
      <c r="BBH1" s="14" t="s">
        <v>1948</v>
      </c>
      <c r="BBI1" s="14" t="s">
        <v>1949</v>
      </c>
      <c r="BBJ1" s="14" t="s">
        <v>1950</v>
      </c>
      <c r="BBK1" s="14" t="s">
        <v>1951</v>
      </c>
      <c r="BBL1" s="14" t="s">
        <v>1952</v>
      </c>
      <c r="BBM1" s="14" t="s">
        <v>1953</v>
      </c>
      <c r="BBN1" s="14" t="s">
        <v>1954</v>
      </c>
      <c r="BBO1" s="14" t="s">
        <v>1955</v>
      </c>
      <c r="BBP1" s="14" t="s">
        <v>1956</v>
      </c>
      <c r="BBQ1" s="14" t="s">
        <v>1957</v>
      </c>
      <c r="BBR1" s="14" t="s">
        <v>1958</v>
      </c>
      <c r="BBS1" s="14" t="s">
        <v>1959</v>
      </c>
      <c r="BBT1" s="14" t="s">
        <v>1960</v>
      </c>
      <c r="BBU1" s="14" t="s">
        <v>1961</v>
      </c>
      <c r="BBV1" s="14" t="s">
        <v>1962</v>
      </c>
      <c r="BBW1" s="14" t="s">
        <v>1963</v>
      </c>
      <c r="BBX1" s="14" t="s">
        <v>1964</v>
      </c>
    </row>
    <row r="2" spans="1:1428" hidden="1" x14ac:dyDescent="0.25">
      <c r="B2" s="17"/>
      <c r="C2" s="17"/>
      <c r="G2" s="10"/>
      <c r="AT2" s="18"/>
    </row>
    <row r="3" spans="1:1428" hidden="1" x14ac:dyDescent="0.25">
      <c r="B3" s="17"/>
      <c r="C3" s="17"/>
      <c r="G3" s="10"/>
      <c r="AT3" s="18"/>
    </row>
    <row r="4" spans="1:1428" hidden="1" x14ac:dyDescent="0.25">
      <c r="B4" s="17"/>
      <c r="C4" s="17"/>
      <c r="G4" s="10"/>
      <c r="AT4" s="18"/>
    </row>
    <row r="5" spans="1:1428" hidden="1" x14ac:dyDescent="0.25">
      <c r="B5" s="17"/>
      <c r="C5" s="17"/>
      <c r="G5" s="10"/>
    </row>
    <row r="6" spans="1:1428" hidden="1" x14ac:dyDescent="0.25">
      <c r="B6" s="17"/>
      <c r="C6" s="17"/>
      <c r="G6" s="10"/>
      <c r="AT6" s="18"/>
    </row>
    <row r="7" spans="1:1428" hidden="1" x14ac:dyDescent="0.25">
      <c r="B7" s="17"/>
      <c r="C7" s="17"/>
      <c r="G7" s="10"/>
      <c r="AT7" s="18"/>
    </row>
    <row r="8" spans="1:1428" hidden="1" x14ac:dyDescent="0.25">
      <c r="B8" s="17"/>
      <c r="C8" s="17"/>
      <c r="G8" s="10"/>
      <c r="AT8" s="18"/>
    </row>
    <row r="9" spans="1:1428" hidden="1" x14ac:dyDescent="0.25">
      <c r="B9" s="17"/>
      <c r="C9" s="17"/>
      <c r="G9" s="10"/>
      <c r="AT9" s="18"/>
    </row>
    <row r="10" spans="1:1428" hidden="1" x14ac:dyDescent="0.25">
      <c r="B10" s="17"/>
      <c r="C10" s="17"/>
      <c r="G10" s="10"/>
      <c r="AT10" s="18"/>
    </row>
    <row r="11" spans="1:1428" hidden="1" x14ac:dyDescent="0.25">
      <c r="B11" s="17"/>
      <c r="C11" s="17"/>
      <c r="G11" s="10"/>
      <c r="AT11" s="18"/>
    </row>
    <row r="12" spans="1:1428" hidden="1" x14ac:dyDescent="0.25">
      <c r="B12" s="17"/>
      <c r="C12" s="17"/>
      <c r="G12" s="10"/>
      <c r="AT12" s="18"/>
    </row>
    <row r="13" spans="1:1428" hidden="1" x14ac:dyDescent="0.25">
      <c r="B13" s="17"/>
      <c r="C13" s="17"/>
      <c r="G13" s="10"/>
      <c r="AT13" s="18"/>
    </row>
    <row r="14" spans="1:1428" hidden="1" x14ac:dyDescent="0.25">
      <c r="A14" s="20"/>
      <c r="B14" s="17"/>
      <c r="C14" s="17"/>
      <c r="G14" s="10"/>
      <c r="AT14" s="18"/>
    </row>
    <row r="15" spans="1:1428" hidden="1" x14ac:dyDescent="0.25">
      <c r="A15" s="20"/>
      <c r="B15" s="21"/>
      <c r="C15" s="21"/>
      <c r="G15" s="10"/>
      <c r="AT15" s="18"/>
    </row>
    <row r="16" spans="1:1428" hidden="1" x14ac:dyDescent="0.25">
      <c r="A16" s="20"/>
      <c r="B16" s="21"/>
      <c r="C16" s="21"/>
      <c r="G16" s="10"/>
      <c r="AT16" s="18"/>
    </row>
    <row r="17" spans="1:46" hidden="1" x14ac:dyDescent="0.25">
      <c r="A17" s="20"/>
      <c r="B17" s="21"/>
      <c r="C17" s="21"/>
      <c r="G17" s="10"/>
      <c r="AT17" s="18"/>
    </row>
    <row r="18" spans="1:46" hidden="1" x14ac:dyDescent="0.25">
      <c r="A18" s="20"/>
      <c r="B18" s="21"/>
      <c r="C18" s="21"/>
      <c r="G18" s="10"/>
      <c r="AT18" s="18"/>
    </row>
    <row r="19" spans="1:46" hidden="1" x14ac:dyDescent="0.25">
      <c r="A19" s="20"/>
      <c r="B19" s="21"/>
      <c r="C19" s="21"/>
      <c r="G19" s="10"/>
      <c r="AT19" s="18"/>
    </row>
    <row r="20" spans="1:46" hidden="1" x14ac:dyDescent="0.25">
      <c r="A20" s="20"/>
      <c r="B20" s="21"/>
      <c r="C20" s="21"/>
      <c r="G20" s="10"/>
      <c r="AF20" s="19"/>
      <c r="AT20" s="18"/>
    </row>
    <row r="21" spans="1:46" hidden="1" x14ac:dyDescent="0.25">
      <c r="A21" s="20"/>
      <c r="B21" s="21"/>
      <c r="C21" s="21"/>
      <c r="G21" s="10"/>
      <c r="AT21" s="18"/>
    </row>
    <row r="22" spans="1:46" hidden="1" x14ac:dyDescent="0.25">
      <c r="A22" s="20"/>
      <c r="B22" s="21"/>
      <c r="C22" s="21"/>
      <c r="G22" s="10"/>
      <c r="AT22" s="18"/>
    </row>
    <row r="23" spans="1:46" hidden="1" x14ac:dyDescent="0.25">
      <c r="B23" s="17"/>
      <c r="C23" s="17"/>
      <c r="G23" s="10"/>
      <c r="AT23" s="18"/>
    </row>
    <row r="24" spans="1:46" hidden="1" x14ac:dyDescent="0.25">
      <c r="B24" s="17"/>
      <c r="C24" s="17"/>
      <c r="G24" s="10"/>
      <c r="AT24" s="18"/>
    </row>
    <row r="25" spans="1:46" hidden="1" x14ac:dyDescent="0.25">
      <c r="B25" s="17"/>
      <c r="C25" s="17"/>
      <c r="G25" s="10"/>
      <c r="AT25" s="18"/>
    </row>
    <row r="26" spans="1:46" hidden="1" x14ac:dyDescent="0.25">
      <c r="B26" s="17"/>
      <c r="C26" s="17"/>
      <c r="G26" s="10"/>
      <c r="AT26" s="18"/>
    </row>
    <row r="27" spans="1:46" hidden="1" x14ac:dyDescent="0.25">
      <c r="B27" s="17"/>
      <c r="C27" s="17"/>
      <c r="G27" s="10"/>
      <c r="AT27" s="18"/>
    </row>
    <row r="28" spans="1:46" hidden="1" x14ac:dyDescent="0.25">
      <c r="B28" s="17"/>
      <c r="C28" s="17"/>
      <c r="G28" s="10"/>
      <c r="AT28" s="18"/>
    </row>
    <row r="29" spans="1:46" hidden="1" x14ac:dyDescent="0.25">
      <c r="B29" s="17"/>
      <c r="C29" s="17"/>
      <c r="G29" s="10"/>
      <c r="AF29" s="19"/>
      <c r="AT29" s="18"/>
    </row>
    <row r="30" spans="1:46" hidden="1" x14ac:dyDescent="0.25">
      <c r="B30" s="17"/>
      <c r="C30" s="17"/>
      <c r="G30" s="10"/>
      <c r="AT30" s="18"/>
    </row>
    <row r="31" spans="1:46" hidden="1" x14ac:dyDescent="0.25">
      <c r="B31" s="17"/>
      <c r="C31" s="17"/>
      <c r="G31" s="10"/>
      <c r="AT31" s="18"/>
    </row>
    <row r="32" spans="1:46" hidden="1" x14ac:dyDescent="0.25">
      <c r="B32" s="17"/>
      <c r="C32" s="17"/>
      <c r="G32" s="10"/>
      <c r="AT32" s="18"/>
    </row>
    <row r="33" spans="2:46" hidden="1" x14ac:dyDescent="0.25">
      <c r="B33" s="17"/>
      <c r="C33" s="17"/>
      <c r="G33" s="10"/>
      <c r="AT33" s="18"/>
    </row>
    <row r="34" spans="2:46" hidden="1" x14ac:dyDescent="0.25">
      <c r="B34" s="17"/>
      <c r="C34" s="17"/>
      <c r="G34" s="10"/>
      <c r="AF34" s="19"/>
      <c r="AT34" s="18"/>
    </row>
    <row r="35" spans="2:46" hidden="1" x14ac:dyDescent="0.25">
      <c r="B35" s="17"/>
      <c r="C35" s="17"/>
      <c r="G35" s="10"/>
      <c r="AT35" s="18"/>
    </row>
    <row r="36" spans="2:46" hidden="1" x14ac:dyDescent="0.25">
      <c r="B36" s="17"/>
      <c r="C36" s="17"/>
      <c r="G36" s="10"/>
      <c r="AT36" s="18"/>
    </row>
    <row r="37" spans="2:46" hidden="1" x14ac:dyDescent="0.25">
      <c r="B37" s="17"/>
      <c r="C37" s="17"/>
      <c r="G37" s="10"/>
      <c r="AT37" s="18"/>
    </row>
    <row r="38" spans="2:46" hidden="1" x14ac:dyDescent="0.25">
      <c r="B38" s="17"/>
      <c r="C38" s="17"/>
      <c r="G38" s="10"/>
      <c r="AT38" s="18"/>
    </row>
    <row r="39" spans="2:46" hidden="1" x14ac:dyDescent="0.25">
      <c r="B39" s="17"/>
      <c r="C39" s="17"/>
      <c r="G39" s="10"/>
      <c r="AT39" s="18"/>
    </row>
    <row r="40" spans="2:46" hidden="1" x14ac:dyDescent="0.25">
      <c r="B40" s="17"/>
      <c r="C40" s="17"/>
      <c r="G40" s="10"/>
      <c r="AT40" s="18"/>
    </row>
    <row r="41" spans="2:46" hidden="1" x14ac:dyDescent="0.25">
      <c r="B41" s="21"/>
      <c r="C41" s="21"/>
      <c r="G41" s="10"/>
      <c r="AT41" s="18"/>
    </row>
    <row r="42" spans="2:46" hidden="1" x14ac:dyDescent="0.25">
      <c r="B42" s="17"/>
      <c r="C42" s="21"/>
      <c r="G42" s="10"/>
      <c r="AT42" s="18"/>
    </row>
    <row r="43" spans="2:46" hidden="1" x14ac:dyDescent="0.25">
      <c r="B43" s="17"/>
      <c r="C43" s="17"/>
      <c r="G43" s="10"/>
      <c r="AT43" s="18"/>
    </row>
    <row r="44" spans="2:46" hidden="1" x14ac:dyDescent="0.25">
      <c r="B44" s="17"/>
      <c r="C44" s="17"/>
      <c r="G44" s="10"/>
      <c r="AT44" s="18"/>
    </row>
    <row r="45" spans="2:46" hidden="1" x14ac:dyDescent="0.25">
      <c r="B45" s="17"/>
      <c r="C45" s="17"/>
      <c r="G45" s="10"/>
      <c r="AT45" s="18"/>
    </row>
    <row r="46" spans="2:46" hidden="1" x14ac:dyDescent="0.25">
      <c r="B46" s="17"/>
      <c r="C46" s="17"/>
      <c r="G46" s="10"/>
      <c r="AT46" s="18"/>
    </row>
    <row r="47" spans="2:46" hidden="1" x14ac:dyDescent="0.25">
      <c r="B47" s="17"/>
      <c r="C47" s="17"/>
      <c r="G47" s="10"/>
      <c r="AT47" s="18"/>
    </row>
    <row r="48" spans="2:46" hidden="1" x14ac:dyDescent="0.25">
      <c r="G48" s="10"/>
    </row>
    <row r="49" spans="2:46" hidden="1" x14ac:dyDescent="0.25">
      <c r="G49" s="10"/>
    </row>
    <row r="50" spans="2:46" hidden="1" x14ac:dyDescent="0.25">
      <c r="G50" s="10"/>
    </row>
    <row r="51" spans="2:46" hidden="1" x14ac:dyDescent="0.25">
      <c r="B51" s="17"/>
      <c r="C51" s="17"/>
      <c r="G51" s="10"/>
      <c r="AF51" s="19"/>
      <c r="AT51" s="18"/>
    </row>
    <row r="52" spans="2:46" hidden="1" x14ac:dyDescent="0.25">
      <c r="B52" s="17"/>
      <c r="C52" s="17"/>
      <c r="G52" s="10"/>
      <c r="AT52" s="18"/>
    </row>
    <row r="53" spans="2:46" hidden="1" x14ac:dyDescent="0.25">
      <c r="B53" s="17"/>
      <c r="C53" s="17"/>
      <c r="G53" s="10"/>
      <c r="AT53" s="18"/>
    </row>
    <row r="54" spans="2:46" hidden="1" x14ac:dyDescent="0.25">
      <c r="B54" s="17"/>
      <c r="C54" s="17"/>
      <c r="G54" s="10"/>
      <c r="AF54" s="19"/>
      <c r="AT54" s="18"/>
    </row>
    <row r="55" spans="2:46" hidden="1" x14ac:dyDescent="0.25">
      <c r="B55" s="17"/>
      <c r="C55" s="17"/>
      <c r="G55" s="10"/>
      <c r="AF55" s="19"/>
      <c r="AT55" s="18"/>
    </row>
    <row r="56" spans="2:46" hidden="1" x14ac:dyDescent="0.25">
      <c r="B56" s="17"/>
      <c r="C56" s="17"/>
      <c r="G56" s="10"/>
      <c r="AT56" s="18"/>
    </row>
    <row r="57" spans="2:46" hidden="1" x14ac:dyDescent="0.25">
      <c r="B57" s="17"/>
      <c r="C57" s="17"/>
      <c r="G57" s="10"/>
      <c r="AT57" s="18"/>
    </row>
    <row r="58" spans="2:46" hidden="1" x14ac:dyDescent="0.25">
      <c r="B58" s="17"/>
      <c r="C58" s="17"/>
      <c r="G58" s="10"/>
      <c r="AT58" s="18"/>
    </row>
    <row r="59" spans="2:46" hidden="1" x14ac:dyDescent="0.25">
      <c r="B59" s="17"/>
      <c r="C59" s="17"/>
      <c r="G59" s="10"/>
      <c r="AF59" s="19"/>
      <c r="AT59" s="18"/>
    </row>
    <row r="60" spans="2:46" hidden="1" x14ac:dyDescent="0.25">
      <c r="B60" s="17"/>
      <c r="C60" s="17"/>
      <c r="G60" s="10"/>
      <c r="AT60" s="18"/>
    </row>
    <row r="61" spans="2:46" hidden="1" x14ac:dyDescent="0.25">
      <c r="B61" s="17"/>
      <c r="C61" s="17"/>
      <c r="G61" s="10"/>
      <c r="AT61" s="18"/>
    </row>
    <row r="62" spans="2:46" hidden="1" x14ac:dyDescent="0.25">
      <c r="B62" s="17"/>
      <c r="C62" s="17"/>
      <c r="G62" s="10"/>
      <c r="AT62" s="18"/>
    </row>
    <row r="63" spans="2:46" hidden="1" x14ac:dyDescent="0.25">
      <c r="B63" s="17"/>
      <c r="C63" s="17"/>
      <c r="G63" s="10"/>
      <c r="AT63" s="18"/>
    </row>
    <row r="64" spans="2:46" hidden="1" x14ac:dyDescent="0.25">
      <c r="B64" s="17"/>
      <c r="C64" s="17"/>
      <c r="G64" s="10"/>
      <c r="AF64" s="19"/>
      <c r="AT64" s="18"/>
    </row>
    <row r="65" spans="2:1428" hidden="1" x14ac:dyDescent="0.25">
      <c r="B65" s="17"/>
      <c r="C65" s="17"/>
      <c r="G65" s="10"/>
      <c r="AT65" s="18"/>
    </row>
    <row r="66" spans="2:1428" hidden="1" x14ac:dyDescent="0.25">
      <c r="B66" s="17"/>
      <c r="C66" s="17"/>
      <c r="G66" s="10"/>
      <c r="AT66" s="18"/>
    </row>
    <row r="67" spans="2:1428" hidden="1" x14ac:dyDescent="0.25">
      <c r="B67" s="17"/>
      <c r="C67" s="17"/>
      <c r="G67" s="10"/>
      <c r="AT67" s="18"/>
    </row>
    <row r="68" spans="2:1428" hidden="1" x14ac:dyDescent="0.25">
      <c r="B68" s="17"/>
      <c r="C68" s="17"/>
      <c r="G68" s="10"/>
      <c r="AT68" s="18"/>
    </row>
    <row r="69" spans="2:1428" hidden="1" x14ac:dyDescent="0.25">
      <c r="B69" s="17"/>
      <c r="C69" s="17"/>
      <c r="G69" s="10"/>
      <c r="AF69" s="19"/>
      <c r="AT69" s="18"/>
    </row>
    <row r="70" spans="2:1428" hidden="1" x14ac:dyDescent="0.25">
      <c r="B70" s="17"/>
      <c r="C70" s="17"/>
      <c r="G70" s="10"/>
      <c r="AT70" s="18"/>
    </row>
    <row r="71" spans="2:1428" hidden="1" x14ac:dyDescent="0.25">
      <c r="B71" s="17"/>
      <c r="C71" s="17"/>
      <c r="G71" s="10"/>
      <c r="AT71" s="18"/>
    </row>
    <row r="72" spans="2:1428" hidden="1" x14ac:dyDescent="0.25">
      <c r="B72" s="17"/>
      <c r="C72" s="17"/>
      <c r="G72" s="10"/>
      <c r="AT72" s="18"/>
    </row>
    <row r="73" spans="2:1428" hidden="1" x14ac:dyDescent="0.25">
      <c r="B73" s="17"/>
      <c r="C73" s="17"/>
      <c r="G73" s="10"/>
      <c r="J73" s="22"/>
      <c r="K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3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  <c r="IV73" s="22"/>
      <c r="IW73" s="22"/>
      <c r="IX73" s="22"/>
      <c r="IY73" s="22"/>
      <c r="IZ73" s="22"/>
      <c r="JA73" s="22"/>
      <c r="JB73" s="22"/>
      <c r="JC73" s="22"/>
      <c r="JD73" s="22"/>
      <c r="JE73" s="22"/>
      <c r="JF73" s="22"/>
      <c r="JG73" s="22"/>
      <c r="JH73" s="22"/>
      <c r="JI73" s="22"/>
      <c r="JJ73" s="22"/>
      <c r="JK73" s="22"/>
      <c r="JL73" s="22"/>
      <c r="JM73" s="22"/>
      <c r="JN73" s="22"/>
      <c r="JO73" s="22"/>
      <c r="JP73" s="22"/>
      <c r="JQ73" s="22"/>
      <c r="JR73" s="22"/>
      <c r="JS73" s="22"/>
      <c r="JT73" s="22"/>
      <c r="JU73" s="22"/>
      <c r="JV73" s="22"/>
      <c r="JW73" s="22"/>
      <c r="JX73" s="22"/>
      <c r="JY73" s="22"/>
      <c r="JZ73" s="22"/>
      <c r="KA73" s="22"/>
      <c r="KB73" s="22"/>
      <c r="KC73" s="22"/>
      <c r="KD73" s="22"/>
      <c r="KE73" s="22"/>
      <c r="KF73" s="22"/>
      <c r="KG73" s="22"/>
      <c r="KH73" s="22"/>
      <c r="KI73" s="22"/>
      <c r="KJ73" s="22"/>
      <c r="KK73" s="22"/>
      <c r="KL73" s="22"/>
      <c r="KM73" s="22"/>
      <c r="KN73" s="22"/>
      <c r="KO73" s="22"/>
      <c r="KP73" s="22"/>
      <c r="KQ73" s="22"/>
      <c r="KR73" s="22"/>
      <c r="KS73" s="22"/>
      <c r="KT73" s="22"/>
      <c r="KU73" s="22"/>
      <c r="KV73" s="22"/>
      <c r="KW73" s="22"/>
      <c r="KX73" s="22"/>
      <c r="KY73" s="22"/>
      <c r="KZ73" s="22"/>
      <c r="LA73" s="22"/>
      <c r="LB73" s="22"/>
      <c r="LC73" s="22"/>
      <c r="LD73" s="22"/>
      <c r="LE73" s="22"/>
      <c r="LF73" s="22"/>
      <c r="LG73" s="22"/>
      <c r="LH73" s="22"/>
      <c r="LI73" s="22"/>
      <c r="LJ73" s="22"/>
      <c r="LK73" s="22"/>
      <c r="LL73" s="22"/>
      <c r="LM73" s="22"/>
      <c r="LN73" s="22"/>
      <c r="LO73" s="22"/>
      <c r="LP73" s="22"/>
      <c r="LQ73" s="22"/>
      <c r="LR73" s="22"/>
      <c r="LS73" s="22"/>
      <c r="LT73" s="22"/>
      <c r="LU73" s="22"/>
      <c r="LV73" s="22"/>
      <c r="LW73" s="22"/>
      <c r="LX73" s="22"/>
      <c r="LY73" s="22"/>
      <c r="LZ73" s="22"/>
      <c r="MA73" s="22"/>
      <c r="MB73" s="22"/>
      <c r="MC73" s="22"/>
      <c r="MD73" s="22"/>
      <c r="ME73" s="22"/>
      <c r="MF73" s="22"/>
      <c r="MG73" s="22"/>
      <c r="MH73" s="22"/>
      <c r="MI73" s="22"/>
      <c r="MJ73" s="22"/>
      <c r="MK73" s="22"/>
      <c r="ML73" s="22"/>
      <c r="MM73" s="22"/>
      <c r="MN73" s="22"/>
      <c r="MO73" s="22"/>
      <c r="MP73" s="22"/>
      <c r="MQ73" s="22"/>
      <c r="MR73" s="22"/>
      <c r="MS73" s="22"/>
      <c r="MT73" s="22"/>
      <c r="MU73" s="22"/>
      <c r="MV73" s="22"/>
      <c r="MW73" s="22"/>
      <c r="MX73" s="22"/>
      <c r="MY73" s="22"/>
      <c r="MZ73" s="22"/>
      <c r="NA73" s="22"/>
      <c r="NB73" s="22"/>
      <c r="NC73" s="22"/>
      <c r="ND73" s="22"/>
      <c r="NE73" s="22"/>
      <c r="NF73" s="22"/>
      <c r="NG73" s="22"/>
      <c r="NH73" s="22"/>
      <c r="NI73" s="22"/>
      <c r="NJ73" s="22"/>
      <c r="NK73" s="22"/>
      <c r="NL73" s="22"/>
      <c r="NM73" s="22"/>
      <c r="NN73" s="22"/>
      <c r="NO73" s="22"/>
      <c r="NP73" s="22"/>
      <c r="NQ73" s="22"/>
      <c r="NR73" s="22"/>
      <c r="NS73" s="22"/>
      <c r="NT73" s="22"/>
      <c r="NU73" s="22"/>
      <c r="NV73" s="22"/>
      <c r="NW73" s="22"/>
      <c r="NX73" s="22"/>
      <c r="NY73" s="22"/>
      <c r="NZ73" s="22"/>
      <c r="OA73" s="22"/>
      <c r="OB73" s="22"/>
      <c r="OC73" s="22"/>
      <c r="OD73" s="22"/>
      <c r="OE73" s="22"/>
      <c r="OF73" s="22"/>
      <c r="OG73" s="22"/>
      <c r="OH73" s="22"/>
      <c r="OI73" s="22"/>
      <c r="OJ73" s="22"/>
      <c r="OK73" s="22"/>
      <c r="OL73" s="22"/>
      <c r="OM73" s="22"/>
      <c r="ON73" s="22"/>
      <c r="OO73" s="22"/>
      <c r="OP73" s="22"/>
      <c r="OQ73" s="22"/>
      <c r="OR73" s="22"/>
      <c r="OS73" s="22"/>
      <c r="OT73" s="22"/>
      <c r="OU73" s="22"/>
      <c r="OV73" s="22"/>
      <c r="OW73" s="22"/>
      <c r="OX73" s="22"/>
      <c r="OY73" s="22"/>
      <c r="OZ73" s="22"/>
      <c r="PA73" s="22"/>
      <c r="PB73" s="22"/>
      <c r="PC73" s="22"/>
      <c r="PD73" s="22"/>
      <c r="PE73" s="22"/>
      <c r="PF73" s="22"/>
      <c r="PG73" s="22"/>
      <c r="PH73" s="22"/>
      <c r="PI73" s="22"/>
      <c r="PJ73" s="22"/>
      <c r="PK73" s="22"/>
      <c r="PL73" s="22"/>
      <c r="PM73" s="22"/>
      <c r="PN73" s="22"/>
      <c r="PO73" s="22"/>
      <c r="PP73" s="22"/>
      <c r="PQ73" s="22"/>
      <c r="PR73" s="22"/>
      <c r="PS73" s="22"/>
      <c r="PT73" s="22"/>
      <c r="PU73" s="22"/>
      <c r="PV73" s="22"/>
      <c r="PW73" s="22"/>
      <c r="PX73" s="22"/>
      <c r="PY73" s="22"/>
      <c r="PZ73" s="22"/>
      <c r="QA73" s="22"/>
      <c r="QB73" s="22"/>
      <c r="QC73" s="22"/>
      <c r="QD73" s="22"/>
      <c r="QE73" s="22"/>
      <c r="QF73" s="22"/>
      <c r="QG73" s="22"/>
      <c r="QH73" s="22"/>
      <c r="QI73" s="22"/>
      <c r="QJ73" s="22"/>
      <c r="QK73" s="22"/>
      <c r="QL73" s="22"/>
      <c r="QM73" s="22"/>
      <c r="QN73" s="22"/>
      <c r="QO73" s="22"/>
      <c r="QP73" s="22"/>
      <c r="QQ73" s="22"/>
      <c r="QR73" s="22"/>
      <c r="QS73" s="22"/>
      <c r="QT73" s="22"/>
      <c r="QU73" s="22"/>
      <c r="QV73" s="22"/>
      <c r="QW73" s="22"/>
      <c r="QX73" s="22"/>
      <c r="QY73" s="22"/>
      <c r="QZ73" s="22"/>
      <c r="RA73" s="22"/>
      <c r="RB73" s="22"/>
      <c r="RC73" s="22"/>
      <c r="RD73" s="22"/>
      <c r="RE73" s="22"/>
      <c r="RF73" s="22"/>
      <c r="RG73" s="22"/>
      <c r="RH73" s="22"/>
      <c r="RI73" s="22"/>
      <c r="RJ73" s="22"/>
      <c r="RK73" s="22"/>
      <c r="RL73" s="22"/>
      <c r="RM73" s="22"/>
      <c r="RN73" s="22"/>
      <c r="RO73" s="22"/>
      <c r="RP73" s="22"/>
      <c r="RQ73" s="22"/>
      <c r="RR73" s="22"/>
      <c r="RS73" s="22"/>
      <c r="RT73" s="22"/>
      <c r="RU73" s="22"/>
      <c r="RV73" s="22"/>
      <c r="RW73" s="22"/>
      <c r="RX73" s="22"/>
      <c r="RY73" s="22"/>
      <c r="RZ73" s="22"/>
      <c r="SA73" s="22"/>
      <c r="SB73" s="22"/>
      <c r="SC73" s="22"/>
      <c r="SD73" s="22"/>
      <c r="SE73" s="22"/>
      <c r="SF73" s="22"/>
      <c r="SG73" s="22"/>
      <c r="SH73" s="22"/>
      <c r="SI73" s="22"/>
      <c r="SJ73" s="22"/>
      <c r="SK73" s="22"/>
      <c r="SL73" s="22"/>
      <c r="SM73" s="22"/>
      <c r="SN73" s="22"/>
      <c r="SO73" s="22"/>
      <c r="SP73" s="22"/>
      <c r="SQ73" s="22"/>
      <c r="SR73" s="22"/>
      <c r="SS73" s="22"/>
      <c r="ST73" s="22"/>
      <c r="SU73" s="22"/>
      <c r="SV73" s="22"/>
      <c r="SW73" s="22"/>
      <c r="SX73" s="22"/>
      <c r="SY73" s="22"/>
      <c r="SZ73" s="22"/>
      <c r="TA73" s="22"/>
      <c r="TB73" s="22"/>
      <c r="TC73" s="22"/>
      <c r="TD73" s="22"/>
      <c r="TE73" s="22"/>
      <c r="TF73" s="22"/>
      <c r="TG73" s="22"/>
      <c r="TH73" s="22"/>
      <c r="TI73" s="22"/>
      <c r="TJ73" s="22"/>
      <c r="TK73" s="22"/>
      <c r="TL73" s="22"/>
      <c r="TM73" s="22"/>
      <c r="TN73" s="22"/>
      <c r="TO73" s="22"/>
      <c r="TP73" s="22"/>
      <c r="TQ73" s="22"/>
      <c r="TR73" s="22"/>
      <c r="TS73" s="22"/>
      <c r="TT73" s="22"/>
      <c r="TU73" s="22"/>
      <c r="TV73" s="22"/>
      <c r="TW73" s="22"/>
      <c r="TX73" s="22"/>
      <c r="TY73" s="22"/>
      <c r="TZ73" s="22"/>
      <c r="UA73" s="22"/>
      <c r="UB73" s="22"/>
      <c r="UC73" s="22"/>
      <c r="UD73" s="22"/>
      <c r="UE73" s="22"/>
      <c r="UF73" s="22"/>
      <c r="UG73" s="22"/>
      <c r="UH73" s="22"/>
      <c r="UI73" s="22"/>
      <c r="UJ73" s="22"/>
      <c r="UK73" s="22"/>
      <c r="UL73" s="22"/>
      <c r="UM73" s="22"/>
      <c r="UN73" s="22"/>
      <c r="UO73" s="22"/>
      <c r="UP73" s="22"/>
      <c r="UQ73" s="22"/>
      <c r="UR73" s="22"/>
      <c r="US73" s="22"/>
      <c r="UT73" s="22"/>
      <c r="UU73" s="22"/>
      <c r="UV73" s="22"/>
      <c r="UW73" s="22"/>
      <c r="UX73" s="22"/>
      <c r="UY73" s="22"/>
      <c r="UZ73" s="22"/>
      <c r="VA73" s="22"/>
      <c r="VB73" s="22"/>
      <c r="VC73" s="22"/>
      <c r="VD73" s="22"/>
      <c r="VE73" s="22"/>
      <c r="VF73" s="22"/>
      <c r="VG73" s="22"/>
      <c r="VH73" s="22"/>
      <c r="VI73" s="22"/>
      <c r="VJ73" s="22"/>
      <c r="VK73" s="22"/>
      <c r="VL73" s="22"/>
      <c r="VM73" s="22"/>
      <c r="VN73" s="22"/>
      <c r="VO73" s="22"/>
      <c r="VP73" s="22"/>
      <c r="VQ73" s="22"/>
      <c r="VR73" s="22"/>
      <c r="VS73" s="22"/>
      <c r="VT73" s="22"/>
      <c r="VU73" s="22"/>
      <c r="VV73" s="22"/>
      <c r="VW73" s="22"/>
      <c r="VX73" s="22"/>
      <c r="VY73" s="22"/>
      <c r="VZ73" s="22"/>
      <c r="WA73" s="22"/>
      <c r="WB73" s="22"/>
      <c r="WC73" s="22"/>
      <c r="WD73" s="22"/>
      <c r="WE73" s="22"/>
      <c r="WF73" s="22"/>
      <c r="WG73" s="22"/>
      <c r="WH73" s="22"/>
      <c r="WI73" s="22"/>
      <c r="WJ73" s="22"/>
      <c r="WK73" s="22"/>
      <c r="WL73" s="22"/>
      <c r="WM73" s="22"/>
      <c r="WN73" s="22"/>
      <c r="WO73" s="22"/>
      <c r="WP73" s="22"/>
      <c r="WQ73" s="22"/>
      <c r="WR73" s="22"/>
      <c r="WS73" s="22"/>
      <c r="WT73" s="22"/>
      <c r="WU73" s="22"/>
      <c r="WV73" s="22"/>
      <c r="WW73" s="22"/>
      <c r="WX73" s="22"/>
      <c r="WY73" s="22"/>
      <c r="WZ73" s="22"/>
      <c r="XA73" s="22"/>
      <c r="XB73" s="22"/>
      <c r="XC73" s="22"/>
      <c r="XD73" s="22"/>
      <c r="XE73" s="22"/>
      <c r="XF73" s="22"/>
      <c r="XG73" s="22"/>
      <c r="XH73" s="22"/>
      <c r="XI73" s="22"/>
      <c r="XJ73" s="22"/>
      <c r="XK73" s="22"/>
      <c r="XL73" s="22"/>
      <c r="XM73" s="22"/>
      <c r="XN73" s="22"/>
      <c r="XO73" s="22"/>
      <c r="XP73" s="22"/>
      <c r="XQ73" s="22"/>
      <c r="XR73" s="22"/>
      <c r="XS73" s="22"/>
      <c r="XT73" s="22"/>
      <c r="XU73" s="22"/>
      <c r="XV73" s="22"/>
      <c r="XW73" s="22"/>
      <c r="XX73" s="22"/>
      <c r="XY73" s="22"/>
      <c r="XZ73" s="22"/>
      <c r="YA73" s="22"/>
      <c r="YB73" s="22"/>
      <c r="YC73" s="22"/>
      <c r="YD73" s="22"/>
      <c r="YE73" s="22"/>
      <c r="YF73" s="22"/>
      <c r="YG73" s="22"/>
      <c r="YH73" s="22"/>
      <c r="YI73" s="22"/>
      <c r="YJ73" s="22"/>
      <c r="YK73" s="22"/>
      <c r="YL73" s="22"/>
      <c r="YM73" s="22"/>
      <c r="YN73" s="22"/>
      <c r="YO73" s="22"/>
      <c r="YP73" s="22"/>
      <c r="YQ73" s="22"/>
      <c r="YR73" s="22"/>
      <c r="YS73" s="22"/>
      <c r="YT73" s="22"/>
      <c r="YU73" s="22"/>
      <c r="YV73" s="22"/>
      <c r="YW73" s="22"/>
      <c r="YX73" s="22"/>
      <c r="YY73" s="22"/>
      <c r="YZ73" s="22"/>
      <c r="ZA73" s="22"/>
      <c r="ZB73" s="22"/>
      <c r="ZC73" s="22"/>
      <c r="ZD73" s="22"/>
      <c r="ZE73" s="22"/>
      <c r="ZF73" s="22"/>
      <c r="ZG73" s="22"/>
      <c r="ZH73" s="22"/>
      <c r="ZI73" s="22"/>
      <c r="ZJ73" s="22"/>
      <c r="ZK73" s="22"/>
      <c r="ZL73" s="22"/>
      <c r="ZM73" s="22"/>
      <c r="ZN73" s="22"/>
      <c r="ZO73" s="22"/>
      <c r="ZP73" s="22"/>
      <c r="ZQ73" s="22"/>
      <c r="ZR73" s="22"/>
      <c r="ZS73" s="22"/>
      <c r="ZT73" s="22"/>
      <c r="ZU73" s="22"/>
      <c r="ZV73" s="22"/>
      <c r="ZW73" s="22"/>
      <c r="ZX73" s="22"/>
      <c r="ZY73" s="22"/>
      <c r="ZZ73" s="22"/>
      <c r="AAA73" s="22"/>
      <c r="AAB73" s="22"/>
      <c r="AAC73" s="22"/>
      <c r="AAD73" s="22"/>
      <c r="AAE73" s="22"/>
      <c r="AAF73" s="22"/>
      <c r="AAG73" s="22"/>
      <c r="AAH73" s="22"/>
      <c r="AAI73" s="22"/>
      <c r="AAJ73" s="22"/>
      <c r="AAK73" s="22"/>
      <c r="AAL73" s="22"/>
      <c r="AAM73" s="22"/>
      <c r="AAN73" s="22"/>
      <c r="AAO73" s="22"/>
      <c r="AAP73" s="22"/>
      <c r="AAQ73" s="22"/>
      <c r="AAR73" s="22"/>
      <c r="AAS73" s="22"/>
      <c r="AAT73" s="22"/>
      <c r="AAU73" s="22"/>
      <c r="AAV73" s="22"/>
      <c r="AAW73" s="22"/>
      <c r="AAX73" s="22"/>
      <c r="AAY73" s="22"/>
      <c r="AAZ73" s="22"/>
      <c r="ABA73" s="22"/>
      <c r="ABB73" s="22"/>
      <c r="ABC73" s="22"/>
      <c r="ABD73" s="22"/>
      <c r="ABE73" s="22"/>
      <c r="ABF73" s="22"/>
      <c r="ABG73" s="22"/>
      <c r="ABH73" s="22"/>
      <c r="ABI73" s="22"/>
      <c r="ABJ73" s="22"/>
      <c r="ABK73" s="22"/>
      <c r="ABL73" s="22"/>
      <c r="ABM73" s="22"/>
      <c r="ABN73" s="22"/>
      <c r="ABO73" s="22"/>
      <c r="ABP73" s="22"/>
      <c r="ABQ73" s="22"/>
      <c r="ABR73" s="22"/>
      <c r="ABS73" s="22"/>
      <c r="ABT73" s="22"/>
      <c r="ABU73" s="22"/>
      <c r="ABV73" s="22"/>
      <c r="ABW73" s="22"/>
      <c r="ABX73" s="22"/>
      <c r="ABY73" s="22"/>
      <c r="ABZ73" s="22"/>
      <c r="ACA73" s="22"/>
      <c r="ACB73" s="22"/>
      <c r="ACC73" s="22"/>
      <c r="ACD73" s="22"/>
      <c r="ACE73" s="22"/>
      <c r="ACF73" s="22"/>
      <c r="ACG73" s="22"/>
      <c r="ACH73" s="22"/>
      <c r="ACI73" s="22"/>
      <c r="ACJ73" s="22"/>
      <c r="ACK73" s="22"/>
      <c r="ACL73" s="22"/>
      <c r="ACM73" s="22"/>
      <c r="ACN73" s="22"/>
      <c r="ACO73" s="22"/>
      <c r="ACP73" s="22"/>
      <c r="ACQ73" s="22"/>
      <c r="ACR73" s="22"/>
      <c r="ACS73" s="22"/>
      <c r="ACT73" s="22"/>
      <c r="ACU73" s="22"/>
      <c r="ACV73" s="22"/>
      <c r="ACW73" s="22"/>
      <c r="ACX73" s="22"/>
      <c r="ACY73" s="22"/>
      <c r="ACZ73" s="22"/>
      <c r="ADA73" s="22"/>
      <c r="ADB73" s="22"/>
      <c r="ADC73" s="22"/>
      <c r="ADD73" s="22"/>
      <c r="ADE73" s="22"/>
      <c r="ADF73" s="22"/>
      <c r="ADG73" s="22"/>
      <c r="ADH73" s="22"/>
      <c r="ADI73" s="22"/>
      <c r="ADJ73" s="22"/>
      <c r="ADK73" s="22"/>
      <c r="ADL73" s="22"/>
      <c r="ADM73" s="22"/>
      <c r="ADN73" s="22"/>
      <c r="ADO73" s="22"/>
      <c r="ADP73" s="22"/>
      <c r="ADQ73" s="22"/>
      <c r="ADR73" s="22"/>
      <c r="ADS73" s="22"/>
      <c r="ADT73" s="22"/>
      <c r="ADU73" s="22"/>
      <c r="ADV73" s="22"/>
      <c r="ADW73" s="22"/>
      <c r="ADX73" s="22"/>
      <c r="ADY73" s="22"/>
      <c r="ADZ73" s="22"/>
      <c r="AEA73" s="22"/>
      <c r="AEB73" s="22"/>
      <c r="AEC73" s="22"/>
      <c r="AED73" s="22"/>
      <c r="AEE73" s="22"/>
      <c r="AEF73" s="22"/>
      <c r="AEG73" s="22"/>
      <c r="AEH73" s="22"/>
      <c r="AEI73" s="22"/>
      <c r="AEJ73" s="22"/>
      <c r="AEK73" s="22"/>
      <c r="AEL73" s="22"/>
      <c r="AEM73" s="22"/>
      <c r="AEN73" s="22"/>
      <c r="AEO73" s="22"/>
      <c r="AEP73" s="22"/>
      <c r="AEQ73" s="22"/>
      <c r="AER73" s="22"/>
      <c r="AES73" s="22"/>
      <c r="AET73" s="22"/>
      <c r="AEU73" s="22"/>
      <c r="AEV73" s="22"/>
      <c r="AEW73" s="22"/>
      <c r="AEX73" s="22"/>
      <c r="AEY73" s="22"/>
      <c r="AEZ73" s="22"/>
      <c r="AFA73" s="22"/>
      <c r="AFB73" s="22"/>
      <c r="AFC73" s="22"/>
      <c r="AFD73" s="22"/>
      <c r="AFE73" s="22"/>
      <c r="AFF73" s="22"/>
      <c r="AFG73" s="22"/>
      <c r="AFH73" s="22"/>
      <c r="AFI73" s="22"/>
      <c r="AFJ73" s="22"/>
      <c r="AFK73" s="22"/>
      <c r="AFL73" s="22"/>
      <c r="AFM73" s="22"/>
      <c r="AFN73" s="22"/>
      <c r="AFO73" s="22"/>
      <c r="AFP73" s="22"/>
      <c r="AFQ73" s="22"/>
      <c r="AFR73" s="22"/>
      <c r="AFS73" s="22"/>
      <c r="AFT73" s="22"/>
      <c r="AFU73" s="22"/>
      <c r="AFV73" s="22"/>
      <c r="AFW73" s="22"/>
      <c r="AFX73" s="22"/>
      <c r="AFY73" s="22"/>
      <c r="AFZ73" s="22"/>
      <c r="AGA73" s="22"/>
      <c r="AGB73" s="22"/>
      <c r="AGC73" s="22"/>
      <c r="AGD73" s="22"/>
      <c r="AGE73" s="22"/>
      <c r="AGF73" s="22"/>
      <c r="AGG73" s="22"/>
      <c r="AGH73" s="22"/>
      <c r="AGI73" s="22"/>
      <c r="AGJ73" s="22"/>
      <c r="AGK73" s="22"/>
      <c r="AGL73" s="22"/>
      <c r="AGM73" s="22"/>
      <c r="AGN73" s="22"/>
      <c r="AGO73" s="22"/>
      <c r="AGP73" s="22"/>
      <c r="AGQ73" s="22"/>
      <c r="AGR73" s="22"/>
      <c r="AGS73" s="22"/>
      <c r="AGT73" s="22"/>
      <c r="AGU73" s="22"/>
      <c r="AGV73" s="22"/>
      <c r="AGW73" s="22"/>
      <c r="AGX73" s="22"/>
      <c r="AGY73" s="22"/>
      <c r="AGZ73" s="22"/>
      <c r="AHA73" s="22"/>
      <c r="AHB73" s="22"/>
      <c r="AHC73" s="22"/>
      <c r="AHD73" s="22"/>
      <c r="AHE73" s="22"/>
      <c r="AHF73" s="22"/>
      <c r="AHG73" s="22"/>
      <c r="AHH73" s="22"/>
      <c r="AHI73" s="22"/>
      <c r="AHJ73" s="22"/>
      <c r="AHK73" s="22"/>
      <c r="AHL73" s="22"/>
      <c r="AHM73" s="22"/>
      <c r="AHN73" s="22"/>
      <c r="AHO73" s="22"/>
      <c r="AHP73" s="22"/>
      <c r="AHQ73" s="22"/>
      <c r="AHR73" s="22"/>
      <c r="AHS73" s="22"/>
      <c r="AHT73" s="22"/>
      <c r="AHU73" s="22"/>
      <c r="AHV73" s="22"/>
      <c r="AHW73" s="22"/>
      <c r="AHX73" s="22"/>
      <c r="AHY73" s="22"/>
      <c r="AHZ73" s="22"/>
      <c r="AIA73" s="22"/>
      <c r="AIB73" s="22"/>
      <c r="AIC73" s="22"/>
      <c r="AID73" s="22"/>
      <c r="AIE73" s="22"/>
      <c r="AIF73" s="22"/>
      <c r="AIG73" s="22"/>
      <c r="AIH73" s="22"/>
      <c r="AII73" s="22"/>
      <c r="AIJ73" s="22"/>
      <c r="AIK73" s="22"/>
      <c r="AIL73" s="22"/>
      <c r="AIM73" s="22"/>
      <c r="AIN73" s="22"/>
      <c r="AIO73" s="22"/>
      <c r="AIP73" s="22"/>
      <c r="AIQ73" s="22"/>
      <c r="AIR73" s="22"/>
      <c r="AIS73" s="22"/>
      <c r="AIT73" s="22"/>
      <c r="AIU73" s="22"/>
      <c r="AIV73" s="22"/>
      <c r="AIW73" s="22"/>
      <c r="AIX73" s="22"/>
      <c r="AIY73" s="22"/>
      <c r="AIZ73" s="22"/>
      <c r="AJA73" s="22"/>
      <c r="AJB73" s="22"/>
      <c r="AJC73" s="22"/>
      <c r="AJD73" s="22"/>
      <c r="AJE73" s="22"/>
      <c r="AJF73" s="22"/>
      <c r="AJG73" s="22"/>
      <c r="AJH73" s="22"/>
      <c r="AJI73" s="22"/>
      <c r="AJJ73" s="22"/>
      <c r="AJK73" s="22"/>
      <c r="AJL73" s="22"/>
      <c r="AJM73" s="22"/>
      <c r="AJN73" s="22"/>
      <c r="AJO73" s="22"/>
      <c r="AJP73" s="22"/>
      <c r="AJQ73" s="22"/>
      <c r="AJR73" s="22"/>
      <c r="AJS73" s="22"/>
      <c r="AJT73" s="22"/>
      <c r="AJU73" s="22"/>
      <c r="AJV73" s="22"/>
      <c r="AJW73" s="22"/>
      <c r="AJX73" s="22"/>
      <c r="AJY73" s="22"/>
      <c r="AJZ73" s="22"/>
      <c r="AKA73" s="22"/>
      <c r="AKB73" s="22"/>
      <c r="AKC73" s="22"/>
      <c r="AKD73" s="22"/>
      <c r="AKE73" s="22"/>
      <c r="AKF73" s="22"/>
      <c r="AKG73" s="22"/>
      <c r="AKH73" s="22"/>
      <c r="AKI73" s="22"/>
      <c r="AKJ73" s="22"/>
      <c r="AKK73" s="22"/>
      <c r="AKL73" s="22"/>
      <c r="AKM73" s="22"/>
      <c r="AKN73" s="22"/>
      <c r="AKO73" s="22"/>
      <c r="AKP73" s="22"/>
      <c r="AKQ73" s="22"/>
      <c r="AKR73" s="22"/>
      <c r="AKS73" s="22"/>
      <c r="AKT73" s="22"/>
      <c r="AKU73" s="22"/>
      <c r="AKV73" s="22"/>
      <c r="AKW73" s="22"/>
      <c r="AKX73" s="22"/>
      <c r="AKY73" s="22"/>
      <c r="AKZ73" s="22"/>
      <c r="ALA73" s="22"/>
      <c r="ALB73" s="22"/>
      <c r="ALC73" s="22"/>
      <c r="ALD73" s="22"/>
      <c r="ALE73" s="22"/>
      <c r="ALF73" s="22"/>
      <c r="ALG73" s="22"/>
      <c r="ALH73" s="22"/>
      <c r="ALI73" s="22"/>
      <c r="ALJ73" s="22"/>
      <c r="ALK73" s="22"/>
      <c r="ALL73" s="22"/>
      <c r="ALM73" s="22"/>
      <c r="ALN73" s="22"/>
      <c r="ALO73" s="22"/>
      <c r="ALP73" s="22"/>
      <c r="ALQ73" s="22"/>
      <c r="ALR73" s="22"/>
      <c r="ALS73" s="22"/>
      <c r="ALT73" s="22"/>
      <c r="ALU73" s="22"/>
      <c r="ALV73" s="22"/>
      <c r="ALW73" s="22"/>
      <c r="ALX73" s="22"/>
      <c r="ALY73" s="22"/>
      <c r="ALZ73" s="22"/>
      <c r="AMA73" s="22"/>
      <c r="AMB73" s="22"/>
      <c r="AMC73" s="22"/>
      <c r="AMD73" s="22"/>
      <c r="AME73" s="22"/>
      <c r="AMF73" s="22"/>
      <c r="AMG73" s="22"/>
      <c r="AMH73" s="22"/>
      <c r="AMI73" s="22"/>
      <c r="AMJ73" s="22"/>
      <c r="AMK73" s="22"/>
      <c r="AML73" s="22"/>
      <c r="AMM73" s="22"/>
      <c r="AMN73" s="22"/>
      <c r="AMO73" s="22"/>
      <c r="AMP73" s="22"/>
      <c r="AMQ73" s="22"/>
      <c r="AMR73" s="22"/>
      <c r="AMS73" s="22"/>
      <c r="AMT73" s="22"/>
      <c r="AMU73" s="22"/>
      <c r="AMV73" s="22"/>
      <c r="AMW73" s="22"/>
      <c r="AMX73" s="22"/>
      <c r="AMY73" s="22"/>
      <c r="AMZ73" s="22"/>
      <c r="ANA73" s="22"/>
      <c r="ANB73" s="22"/>
      <c r="ANC73" s="22"/>
      <c r="AND73" s="22"/>
      <c r="ANE73" s="22"/>
      <c r="ANF73" s="22"/>
      <c r="ANG73" s="22"/>
      <c r="ANH73" s="22"/>
      <c r="ANI73" s="22"/>
      <c r="ANJ73" s="22"/>
      <c r="ANK73" s="22"/>
      <c r="ANL73" s="22"/>
      <c r="ANM73" s="22"/>
      <c r="ANN73" s="22"/>
      <c r="ANO73" s="22"/>
      <c r="ANP73" s="22"/>
      <c r="ANQ73" s="22"/>
      <c r="ANR73" s="22"/>
      <c r="ANS73" s="22"/>
      <c r="ANT73" s="22"/>
      <c r="ANU73" s="22"/>
      <c r="ANV73" s="22"/>
      <c r="ANW73" s="22"/>
      <c r="ANX73" s="22"/>
      <c r="ANY73" s="22"/>
      <c r="ANZ73" s="22"/>
      <c r="AOA73" s="22"/>
      <c r="AOB73" s="22"/>
      <c r="AOC73" s="22"/>
      <c r="AOD73" s="22"/>
      <c r="AOE73" s="22"/>
      <c r="AOF73" s="22"/>
      <c r="AOG73" s="22"/>
      <c r="AOH73" s="22"/>
      <c r="AOI73" s="22"/>
      <c r="AOJ73" s="22"/>
      <c r="AOK73" s="22"/>
      <c r="AOL73" s="22"/>
      <c r="AOM73" s="22"/>
      <c r="AON73" s="22"/>
      <c r="AOO73" s="22"/>
      <c r="AOP73" s="22"/>
      <c r="AOQ73" s="22"/>
      <c r="AOR73" s="22"/>
      <c r="AOS73" s="22"/>
      <c r="AOT73" s="22"/>
      <c r="AOU73" s="22"/>
      <c r="AOV73" s="22"/>
      <c r="AOW73" s="22"/>
      <c r="AOX73" s="22"/>
      <c r="AOY73" s="22"/>
      <c r="AOZ73" s="22"/>
      <c r="APA73" s="22"/>
      <c r="APB73" s="22"/>
      <c r="APC73" s="22"/>
      <c r="APD73" s="22"/>
      <c r="APE73" s="22"/>
      <c r="APF73" s="22"/>
      <c r="APG73" s="22"/>
      <c r="APH73" s="22"/>
      <c r="API73" s="22"/>
      <c r="APJ73" s="22"/>
      <c r="APK73" s="22"/>
      <c r="APL73" s="22"/>
      <c r="APM73" s="22"/>
      <c r="APN73" s="22"/>
      <c r="APO73" s="22"/>
      <c r="APP73" s="22"/>
      <c r="APQ73" s="22"/>
      <c r="APR73" s="22"/>
      <c r="APS73" s="22"/>
      <c r="APT73" s="22"/>
      <c r="APU73" s="22"/>
      <c r="APV73" s="22"/>
      <c r="APW73" s="22"/>
      <c r="APX73" s="22"/>
      <c r="APY73" s="22"/>
      <c r="APZ73" s="22"/>
      <c r="AQA73" s="22"/>
      <c r="AQB73" s="22"/>
      <c r="AQC73" s="22"/>
      <c r="AQD73" s="22"/>
      <c r="AQE73" s="22"/>
      <c r="AQF73" s="22"/>
      <c r="AQG73" s="22"/>
      <c r="AQH73" s="22"/>
      <c r="AQI73" s="22"/>
      <c r="AQJ73" s="22"/>
      <c r="AQK73" s="22"/>
      <c r="AQL73" s="22"/>
      <c r="AQM73" s="22"/>
      <c r="AQN73" s="22"/>
      <c r="AQO73" s="22"/>
      <c r="AQP73" s="22"/>
      <c r="AQQ73" s="22"/>
      <c r="AQR73" s="22"/>
      <c r="AQS73" s="22"/>
      <c r="AQT73" s="22"/>
      <c r="AQU73" s="22"/>
      <c r="AQV73" s="22"/>
      <c r="AQW73" s="22"/>
      <c r="AQX73" s="22"/>
      <c r="AQY73" s="22"/>
      <c r="AQZ73" s="22"/>
      <c r="ARA73" s="22"/>
      <c r="ARB73" s="22"/>
      <c r="ARC73" s="22"/>
      <c r="ARD73" s="22"/>
      <c r="ARE73" s="22"/>
      <c r="ARF73" s="22"/>
      <c r="ARG73" s="22"/>
      <c r="ARH73" s="22"/>
      <c r="ARI73" s="22"/>
      <c r="ARJ73" s="22"/>
      <c r="ARK73" s="22"/>
      <c r="ARL73" s="22"/>
      <c r="ARM73" s="22"/>
      <c r="ARN73" s="22"/>
      <c r="ARO73" s="22"/>
      <c r="ARP73" s="22"/>
      <c r="ARQ73" s="22"/>
      <c r="ARR73" s="22"/>
      <c r="ARS73" s="22"/>
      <c r="ART73" s="22"/>
      <c r="ARU73" s="22"/>
      <c r="ARV73" s="22"/>
      <c r="ARW73" s="22"/>
      <c r="ARX73" s="22"/>
      <c r="ARY73" s="22"/>
      <c r="ARZ73" s="22"/>
      <c r="ASA73" s="22"/>
      <c r="ASB73" s="22"/>
      <c r="ASC73" s="22"/>
      <c r="ASD73" s="22"/>
      <c r="ASE73" s="22"/>
      <c r="ASF73" s="22"/>
      <c r="ASG73" s="22"/>
      <c r="ASH73" s="22"/>
      <c r="ASI73" s="22"/>
      <c r="ASJ73" s="22"/>
      <c r="ASK73" s="22"/>
      <c r="ASL73" s="22"/>
      <c r="ASM73" s="22"/>
      <c r="ASN73" s="22"/>
      <c r="ASO73" s="22"/>
      <c r="ASP73" s="22"/>
      <c r="ASQ73" s="22"/>
      <c r="ASR73" s="22"/>
      <c r="ASS73" s="22"/>
      <c r="AST73" s="22"/>
      <c r="ASU73" s="22"/>
      <c r="ASV73" s="22"/>
      <c r="ASW73" s="22"/>
      <c r="ASX73" s="22"/>
      <c r="ASY73" s="22"/>
      <c r="ASZ73" s="22"/>
      <c r="ATA73" s="22"/>
      <c r="ATB73" s="22"/>
      <c r="ATC73" s="22"/>
      <c r="ATD73" s="22"/>
      <c r="ATE73" s="22"/>
      <c r="ATF73" s="22"/>
      <c r="ATG73" s="22"/>
      <c r="ATH73" s="22"/>
      <c r="ATI73" s="22"/>
      <c r="ATJ73" s="22"/>
      <c r="ATK73" s="22"/>
      <c r="ATL73" s="22"/>
      <c r="ATM73" s="22"/>
      <c r="ATN73" s="22"/>
      <c r="ATO73" s="22"/>
      <c r="ATP73" s="22"/>
      <c r="ATQ73" s="22"/>
      <c r="ATR73" s="22"/>
      <c r="ATS73" s="22"/>
      <c r="ATT73" s="22"/>
      <c r="ATU73" s="22"/>
      <c r="ATV73" s="22"/>
      <c r="ATW73" s="22"/>
      <c r="ATX73" s="22"/>
      <c r="ATY73" s="22"/>
      <c r="ATZ73" s="22"/>
      <c r="AUA73" s="22"/>
      <c r="AUB73" s="22"/>
      <c r="AUC73" s="22"/>
      <c r="AUD73" s="22"/>
      <c r="AUF73" s="22"/>
      <c r="AUG73" s="22"/>
      <c r="AUH73" s="22"/>
      <c r="AUI73" s="22"/>
      <c r="AUJ73" s="22"/>
      <c r="AUK73" s="22"/>
      <c r="AUL73" s="22"/>
      <c r="AUM73" s="22"/>
      <c r="AUN73" s="22"/>
      <c r="AUO73" s="22"/>
      <c r="AUP73" s="22"/>
      <c r="AUQ73" s="22"/>
      <c r="AUR73" s="22"/>
      <c r="AUS73" s="22"/>
      <c r="AUT73" s="22"/>
      <c r="AUU73" s="22"/>
      <c r="AUV73" s="22"/>
      <c r="AUW73" s="22"/>
      <c r="AUX73" s="22"/>
      <c r="AUY73" s="22"/>
      <c r="AUZ73" s="22"/>
      <c r="AVA73" s="22"/>
      <c r="AVB73" s="22"/>
      <c r="AVC73" s="22"/>
      <c r="AVD73" s="22"/>
      <c r="AVE73" s="22"/>
      <c r="AVF73" s="22"/>
      <c r="AVG73" s="22"/>
      <c r="AVH73" s="22"/>
      <c r="AVI73" s="22"/>
      <c r="AVJ73" s="22"/>
      <c r="AVK73" s="22"/>
      <c r="AVL73" s="22"/>
      <c r="AVM73" s="22"/>
      <c r="AVN73" s="22"/>
      <c r="AVO73" s="22"/>
      <c r="AVP73" s="22"/>
      <c r="AVQ73" s="22"/>
      <c r="AVR73" s="22"/>
      <c r="AVS73" s="22"/>
      <c r="AVT73" s="22"/>
      <c r="AVU73" s="22"/>
      <c r="AVV73" s="22"/>
      <c r="AVW73" s="22"/>
      <c r="AVX73" s="22"/>
      <c r="AVY73" s="22"/>
      <c r="AVZ73" s="22"/>
      <c r="AWA73" s="22"/>
      <c r="AWB73" s="22"/>
      <c r="AWC73" s="22"/>
      <c r="AWD73" s="22"/>
      <c r="AWE73" s="22"/>
      <c r="AWF73" s="22"/>
      <c r="AWG73" s="22"/>
      <c r="AWH73" s="22"/>
      <c r="AWI73" s="22"/>
      <c r="AWJ73" s="22"/>
      <c r="AWK73" s="22"/>
      <c r="AWL73" s="22"/>
      <c r="AWM73" s="22"/>
      <c r="AWN73" s="22"/>
      <c r="AWO73" s="22"/>
      <c r="AWP73" s="22"/>
      <c r="AWQ73" s="22"/>
      <c r="AWR73" s="22"/>
      <c r="AWS73" s="22"/>
      <c r="AWT73" s="22"/>
      <c r="AWU73" s="22"/>
      <c r="AWV73" s="22"/>
      <c r="AWW73" s="22"/>
      <c r="AWX73" s="22"/>
      <c r="AWY73" s="22"/>
      <c r="AWZ73" s="22"/>
      <c r="AXA73" s="22"/>
      <c r="AXB73" s="22"/>
      <c r="AXC73" s="22"/>
      <c r="AXD73" s="22"/>
      <c r="AXE73" s="22"/>
      <c r="AXF73" s="22"/>
      <c r="AXG73" s="22"/>
      <c r="AXH73" s="22"/>
      <c r="AXI73" s="22"/>
      <c r="AXJ73" s="22"/>
      <c r="AXK73" s="22"/>
      <c r="AXL73" s="22"/>
      <c r="AXM73" s="22"/>
      <c r="AXN73" s="22"/>
      <c r="AXO73" s="22"/>
      <c r="AXP73" s="22"/>
      <c r="AXQ73" s="22"/>
      <c r="AXR73" s="22"/>
      <c r="AXS73" s="22"/>
      <c r="AXT73" s="22"/>
      <c r="AXU73" s="22"/>
      <c r="AXV73" s="22"/>
      <c r="AXW73" s="22"/>
      <c r="AXX73" s="22"/>
      <c r="AXY73" s="22"/>
      <c r="AXZ73" s="22"/>
      <c r="AYA73" s="22"/>
      <c r="AYB73" s="22"/>
      <c r="AYC73" s="22"/>
      <c r="AYD73" s="22"/>
      <c r="AYE73" s="22"/>
      <c r="AYF73" s="22"/>
      <c r="AYG73" s="22"/>
      <c r="AYH73" s="22"/>
      <c r="AYI73" s="22"/>
      <c r="AYJ73" s="22"/>
      <c r="AYK73" s="22"/>
      <c r="AYL73" s="22"/>
      <c r="AYM73" s="22"/>
      <c r="AYN73" s="22"/>
      <c r="AYO73" s="22"/>
      <c r="AYP73" s="22"/>
      <c r="AYQ73" s="22"/>
      <c r="AYR73" s="22"/>
      <c r="AYS73" s="22"/>
      <c r="AYT73" s="22"/>
      <c r="AYU73" s="22"/>
      <c r="AYV73" s="22"/>
      <c r="AYW73" s="22"/>
      <c r="AYX73" s="22"/>
      <c r="AYY73" s="22"/>
      <c r="AYZ73" s="22"/>
      <c r="AZA73" s="22"/>
      <c r="AZB73" s="22"/>
      <c r="AZC73" s="22"/>
      <c r="AZD73" s="22"/>
      <c r="AZE73" s="22"/>
      <c r="AZF73" s="22"/>
      <c r="AZG73" s="22"/>
      <c r="AZH73" s="22"/>
      <c r="AZI73" s="22"/>
      <c r="AZJ73" s="22"/>
      <c r="AZK73" s="22"/>
      <c r="AZL73" s="22"/>
      <c r="AZM73" s="22"/>
      <c r="AZN73" s="22"/>
      <c r="AZO73" s="22"/>
      <c r="AZP73" s="22"/>
      <c r="AZQ73" s="22"/>
      <c r="AZR73" s="22"/>
      <c r="AZS73" s="22"/>
      <c r="AZT73" s="22"/>
      <c r="AZU73" s="22"/>
      <c r="AZV73" s="22"/>
      <c r="AZW73" s="22"/>
      <c r="AZX73" s="22"/>
      <c r="AZY73" s="22"/>
      <c r="AZZ73" s="22"/>
      <c r="BAA73" s="22"/>
      <c r="BAB73" s="22"/>
      <c r="BAC73" s="22"/>
      <c r="BAD73" s="22"/>
      <c r="BAE73" s="22"/>
      <c r="BAF73" s="22"/>
      <c r="BAG73" s="22"/>
      <c r="BAH73" s="22"/>
      <c r="BAI73" s="22"/>
      <c r="BAJ73" s="22"/>
      <c r="BAK73" s="22"/>
      <c r="BAL73" s="22"/>
      <c r="BAM73" s="22"/>
      <c r="BAN73" s="22"/>
      <c r="BAO73" s="22"/>
      <c r="BAP73" s="22"/>
      <c r="BAQ73" s="22"/>
      <c r="BAR73" s="22"/>
      <c r="BAS73" s="22"/>
      <c r="BAT73" s="22"/>
      <c r="BAU73" s="22"/>
      <c r="BAV73" s="22"/>
      <c r="BAW73" s="22"/>
      <c r="BAX73" s="22"/>
      <c r="BAY73" s="22"/>
      <c r="BAZ73" s="22"/>
      <c r="BBA73" s="22"/>
      <c r="BBB73" s="22"/>
      <c r="BBC73" s="22"/>
      <c r="BBD73" s="22"/>
      <c r="BBE73" s="22"/>
      <c r="BBF73" s="22"/>
      <c r="BBG73" s="22"/>
      <c r="BBH73" s="22"/>
      <c r="BBI73" s="22"/>
      <c r="BBJ73" s="22"/>
      <c r="BBK73" s="22"/>
      <c r="BBL73" s="22"/>
      <c r="BBM73" s="22"/>
      <c r="BBN73" s="22"/>
      <c r="BBO73" s="22"/>
      <c r="BBP73" s="22"/>
      <c r="BBQ73" s="22"/>
      <c r="BBR73" s="22"/>
      <c r="BBS73" s="22"/>
      <c r="BBT73" s="22"/>
      <c r="BBU73" s="22"/>
      <c r="BBV73" s="22"/>
      <c r="BBW73" s="22"/>
      <c r="BBX73" s="22"/>
    </row>
    <row r="74" spans="2:1428" hidden="1" x14ac:dyDescent="0.25">
      <c r="B74" s="17"/>
      <c r="C74" s="17"/>
      <c r="G74" s="10"/>
      <c r="AT74" s="24"/>
    </row>
    <row r="75" spans="2:1428" hidden="1" x14ac:dyDescent="0.25">
      <c r="B75" s="17"/>
      <c r="C75" s="17"/>
      <c r="G75" s="10"/>
      <c r="AT75" s="24"/>
    </row>
    <row r="76" spans="2:1428" hidden="1" x14ac:dyDescent="0.25">
      <c r="B76" s="17"/>
      <c r="C76" s="17"/>
      <c r="G76" s="10"/>
      <c r="AT76" s="24"/>
    </row>
    <row r="77" spans="2:1428" hidden="1" x14ac:dyDescent="0.25">
      <c r="B77" s="17"/>
      <c r="C77" s="17"/>
      <c r="G77" s="10"/>
      <c r="AT77" s="24"/>
    </row>
    <row r="78" spans="2:1428" hidden="1" x14ac:dyDescent="0.25">
      <c r="B78" s="17"/>
      <c r="C78" s="17"/>
      <c r="G78" s="10"/>
      <c r="AT78" s="24"/>
    </row>
    <row r="79" spans="2:1428" hidden="1" x14ac:dyDescent="0.25">
      <c r="B79" s="17"/>
      <c r="C79" s="17"/>
      <c r="G79" s="10"/>
      <c r="AT79" s="24"/>
    </row>
    <row r="80" spans="2:1428" hidden="1" x14ac:dyDescent="0.25">
      <c r="B80" s="17"/>
      <c r="C80" s="17"/>
      <c r="G80" s="10"/>
      <c r="AT80" s="24"/>
    </row>
    <row r="81" spans="2:46" hidden="1" x14ac:dyDescent="0.25">
      <c r="B81" s="17"/>
      <c r="C81" s="17"/>
      <c r="G81" s="10"/>
      <c r="AT81" s="24"/>
    </row>
    <row r="82" spans="2:46" hidden="1" x14ac:dyDescent="0.25">
      <c r="B82" s="17"/>
      <c r="C82" s="17"/>
      <c r="G82" s="10"/>
      <c r="AT82" s="24"/>
    </row>
    <row r="83" spans="2:46" hidden="1" x14ac:dyDescent="0.25">
      <c r="B83" s="17"/>
      <c r="C83" s="17"/>
      <c r="G83" s="10"/>
      <c r="AT83" s="24"/>
    </row>
    <row r="84" spans="2:46" hidden="1" x14ac:dyDescent="0.25">
      <c r="B84" s="17"/>
      <c r="C84" s="17"/>
      <c r="G84" s="10"/>
      <c r="AT84" s="24"/>
    </row>
    <row r="85" spans="2:46" hidden="1" x14ac:dyDescent="0.25">
      <c r="B85" s="17"/>
      <c r="C85" s="17"/>
      <c r="G85" s="10"/>
      <c r="AT85" s="24"/>
    </row>
    <row r="86" spans="2:46" hidden="1" x14ac:dyDescent="0.25">
      <c r="B86" s="17"/>
      <c r="C86" s="17"/>
      <c r="G86" s="10"/>
      <c r="AT86" s="24"/>
    </row>
    <row r="87" spans="2:46" hidden="1" x14ac:dyDescent="0.25">
      <c r="B87" s="17"/>
      <c r="C87" s="17"/>
      <c r="G87" s="10"/>
      <c r="AT87" s="24"/>
    </row>
    <row r="88" spans="2:46" hidden="1" x14ac:dyDescent="0.25">
      <c r="B88" s="17"/>
      <c r="C88" s="17"/>
      <c r="G88" s="10"/>
      <c r="AT88" s="24"/>
    </row>
    <row r="89" spans="2:46" hidden="1" x14ac:dyDescent="0.25">
      <c r="B89" s="17"/>
      <c r="C89" s="17"/>
      <c r="G89" s="10"/>
      <c r="AT89" s="24"/>
    </row>
    <row r="90" spans="2:46" hidden="1" x14ac:dyDescent="0.25">
      <c r="B90" s="17"/>
      <c r="C90" s="17"/>
      <c r="G90" s="10"/>
      <c r="AT90" s="24"/>
    </row>
    <row r="91" spans="2:46" hidden="1" x14ac:dyDescent="0.25">
      <c r="B91" s="17"/>
      <c r="C91" s="17"/>
      <c r="G91" s="10"/>
      <c r="AT91" s="24"/>
    </row>
    <row r="92" spans="2:46" hidden="1" x14ac:dyDescent="0.25">
      <c r="B92" s="17"/>
      <c r="C92" s="17"/>
      <c r="G92" s="10"/>
      <c r="AT92" s="24"/>
    </row>
    <row r="93" spans="2:46" hidden="1" x14ac:dyDescent="0.25">
      <c r="B93" s="17"/>
      <c r="C93" s="17"/>
      <c r="G93" s="10"/>
      <c r="AT93" s="24"/>
    </row>
    <row r="94" spans="2:46" hidden="1" x14ac:dyDescent="0.25">
      <c r="B94" s="17"/>
      <c r="C94" s="17"/>
      <c r="G94" s="10"/>
      <c r="AT94" s="24"/>
    </row>
    <row r="95" spans="2:46" hidden="1" x14ac:dyDescent="0.25">
      <c r="B95" s="17"/>
      <c r="C95" s="17"/>
      <c r="G95" s="10"/>
      <c r="AT95" s="24"/>
    </row>
    <row r="96" spans="2:46" hidden="1" x14ac:dyDescent="0.25">
      <c r="B96" s="17"/>
      <c r="C96" s="17"/>
      <c r="G96" s="10"/>
      <c r="AT96" s="24"/>
    </row>
    <row r="97" spans="2:46" hidden="1" x14ac:dyDescent="0.25">
      <c r="B97" s="17"/>
      <c r="C97" s="17"/>
      <c r="G97" s="10"/>
      <c r="AT97" s="24"/>
    </row>
    <row r="98" spans="2:46" hidden="1" x14ac:dyDescent="0.25">
      <c r="B98" s="17"/>
      <c r="C98" s="17"/>
      <c r="G98" s="10"/>
      <c r="AT98" s="24"/>
    </row>
    <row r="99" spans="2:46" hidden="1" x14ac:dyDescent="0.25">
      <c r="B99" s="17"/>
      <c r="C99" s="17"/>
      <c r="G99" s="10"/>
      <c r="AT99" s="24"/>
    </row>
    <row r="100" spans="2:46" hidden="1" x14ac:dyDescent="0.25">
      <c r="B100" s="17"/>
      <c r="C100" s="17"/>
      <c r="G100" s="10"/>
      <c r="AT100" s="24"/>
    </row>
    <row r="101" spans="2:46" hidden="1" x14ac:dyDescent="0.25">
      <c r="B101" s="17"/>
      <c r="C101" s="17"/>
      <c r="G101" s="10"/>
      <c r="AT101" s="24"/>
    </row>
    <row r="102" spans="2:46" hidden="1" x14ac:dyDescent="0.25">
      <c r="B102" s="17"/>
      <c r="C102" s="17"/>
      <c r="G102" s="10"/>
      <c r="AT102" s="24"/>
    </row>
    <row r="103" spans="2:46" hidden="1" x14ac:dyDescent="0.25">
      <c r="B103" s="17"/>
      <c r="C103" s="17"/>
      <c r="G103" s="10"/>
      <c r="AT103" s="24"/>
    </row>
    <row r="104" spans="2:46" hidden="1" x14ac:dyDescent="0.25">
      <c r="B104" s="17"/>
      <c r="C104" s="17"/>
      <c r="G104" s="10"/>
      <c r="AT104" s="24"/>
    </row>
    <row r="105" spans="2:46" hidden="1" x14ac:dyDescent="0.25">
      <c r="B105" s="17"/>
      <c r="C105" s="17"/>
      <c r="G105" s="10"/>
      <c r="AT105" s="24"/>
    </row>
    <row r="106" spans="2:46" hidden="1" x14ac:dyDescent="0.25">
      <c r="B106" s="17"/>
      <c r="C106" s="17"/>
      <c r="G106" s="10"/>
      <c r="AT106" s="24"/>
    </row>
    <row r="107" spans="2:46" hidden="1" x14ac:dyDescent="0.25">
      <c r="B107" s="17"/>
      <c r="C107" s="17"/>
      <c r="G107" s="10"/>
      <c r="AT107" s="24"/>
    </row>
    <row r="108" spans="2:46" hidden="1" x14ac:dyDescent="0.25">
      <c r="B108" s="17"/>
      <c r="C108" s="17"/>
      <c r="G108" s="10"/>
      <c r="AT108" s="24"/>
    </row>
    <row r="109" spans="2:46" hidden="1" x14ac:dyDescent="0.25">
      <c r="B109" s="17"/>
      <c r="C109" s="17"/>
      <c r="G109" s="10"/>
      <c r="AT109" s="24"/>
    </row>
    <row r="110" spans="2:46" hidden="1" x14ac:dyDescent="0.25">
      <c r="B110" s="17"/>
      <c r="C110" s="17"/>
      <c r="G110" s="10"/>
      <c r="AT110" s="24"/>
    </row>
    <row r="111" spans="2:46" hidden="1" x14ac:dyDescent="0.25">
      <c r="B111" s="17"/>
      <c r="C111" s="17"/>
      <c r="G111" s="10"/>
      <c r="AT111" s="24"/>
    </row>
    <row r="112" spans="2:46" hidden="1" x14ac:dyDescent="0.25">
      <c r="B112" s="17"/>
      <c r="C112" s="17"/>
      <c r="G112" s="10"/>
      <c r="AT112" s="24"/>
    </row>
    <row r="113" spans="2:46" hidden="1" x14ac:dyDescent="0.25">
      <c r="B113" s="17"/>
      <c r="C113" s="17"/>
      <c r="G113" s="10"/>
      <c r="AT113" s="24"/>
    </row>
    <row r="114" spans="2:46" hidden="1" x14ac:dyDescent="0.25">
      <c r="B114" s="17"/>
      <c r="C114" s="17"/>
      <c r="G114" s="10"/>
      <c r="AT114" s="24"/>
    </row>
    <row r="115" spans="2:46" hidden="1" x14ac:dyDescent="0.25">
      <c r="B115" s="17"/>
      <c r="C115" s="17"/>
      <c r="G115" s="10"/>
      <c r="AT115" s="24"/>
    </row>
    <row r="116" spans="2:46" hidden="1" x14ac:dyDescent="0.25">
      <c r="B116" s="17"/>
      <c r="C116" s="17"/>
      <c r="G116" s="10"/>
      <c r="AT116" s="24"/>
    </row>
    <row r="117" spans="2:46" hidden="1" x14ac:dyDescent="0.25">
      <c r="B117" s="17"/>
      <c r="C117" s="17"/>
      <c r="G117" s="10"/>
      <c r="AT117" s="24"/>
    </row>
    <row r="118" spans="2:46" hidden="1" x14ac:dyDescent="0.25">
      <c r="B118" s="17"/>
      <c r="C118" s="17"/>
      <c r="G118" s="10"/>
      <c r="AT118" s="24"/>
    </row>
    <row r="119" spans="2:46" hidden="1" x14ac:dyDescent="0.25">
      <c r="B119" s="17"/>
      <c r="C119" s="17"/>
      <c r="G119" s="10"/>
      <c r="AT119" s="24"/>
    </row>
    <row r="120" spans="2:46" hidden="1" x14ac:dyDescent="0.25">
      <c r="B120" s="17"/>
      <c r="C120" s="17"/>
      <c r="G120" s="10"/>
      <c r="AT120" s="24"/>
    </row>
    <row r="121" spans="2:46" hidden="1" x14ac:dyDescent="0.25">
      <c r="B121" s="17"/>
      <c r="C121" s="17"/>
      <c r="G121" s="10"/>
      <c r="AT121" s="24"/>
    </row>
    <row r="122" spans="2:46" hidden="1" x14ac:dyDescent="0.25">
      <c r="B122" s="17"/>
      <c r="C122" s="17"/>
      <c r="G122" s="10"/>
      <c r="AT122" s="24"/>
    </row>
    <row r="123" spans="2:46" hidden="1" x14ac:dyDescent="0.25">
      <c r="B123" s="17"/>
      <c r="C123" s="17"/>
      <c r="G123" s="10"/>
      <c r="AT123" s="24"/>
    </row>
    <row r="124" spans="2:46" hidden="1" x14ac:dyDescent="0.25">
      <c r="B124" s="17"/>
      <c r="C124" s="17"/>
      <c r="G124" s="10"/>
      <c r="AT124" s="24"/>
    </row>
    <row r="125" spans="2:46" hidden="1" x14ac:dyDescent="0.25">
      <c r="B125" s="17"/>
      <c r="C125" s="17"/>
      <c r="G125" s="10"/>
      <c r="AT125" s="24"/>
    </row>
    <row r="126" spans="2:46" hidden="1" x14ac:dyDescent="0.25">
      <c r="B126" s="17"/>
      <c r="C126" s="17"/>
      <c r="G126" s="10"/>
      <c r="AT126" s="24"/>
    </row>
    <row r="127" spans="2:46" hidden="1" x14ac:dyDescent="0.25">
      <c r="B127" s="17"/>
      <c r="C127" s="17"/>
      <c r="G127" s="10"/>
      <c r="AT127" s="24"/>
    </row>
    <row r="128" spans="2:46" hidden="1" x14ac:dyDescent="0.25">
      <c r="B128" s="17"/>
      <c r="C128" s="17"/>
      <c r="G128" s="10"/>
      <c r="AT128" s="24"/>
    </row>
    <row r="129" spans="2:46" hidden="1" x14ac:dyDescent="0.25">
      <c r="B129" s="17"/>
      <c r="C129" s="17"/>
      <c r="G129" s="10"/>
      <c r="AT129" s="24"/>
    </row>
    <row r="130" spans="2:46" hidden="1" x14ac:dyDescent="0.25">
      <c r="B130" s="17"/>
      <c r="C130" s="17"/>
      <c r="G130" s="10"/>
      <c r="AT130" s="24"/>
    </row>
    <row r="131" spans="2:46" hidden="1" x14ac:dyDescent="0.25">
      <c r="B131" s="17"/>
      <c r="C131" s="17"/>
      <c r="G131" s="10"/>
      <c r="AT131" s="24"/>
    </row>
    <row r="132" spans="2:46" hidden="1" x14ac:dyDescent="0.25">
      <c r="B132" s="17"/>
      <c r="C132" s="17"/>
      <c r="G132" s="10"/>
      <c r="AT132" s="24"/>
    </row>
    <row r="133" spans="2:46" hidden="1" x14ac:dyDescent="0.25">
      <c r="B133" s="17"/>
      <c r="C133" s="17"/>
      <c r="G133" s="10"/>
      <c r="AT133" s="24"/>
    </row>
    <row r="134" spans="2:46" hidden="1" x14ac:dyDescent="0.25">
      <c r="B134" s="17"/>
      <c r="C134" s="17"/>
      <c r="G134" s="10"/>
      <c r="AT134" s="24"/>
    </row>
    <row r="135" spans="2:46" hidden="1" x14ac:dyDescent="0.25">
      <c r="B135" s="17"/>
      <c r="C135" s="17"/>
      <c r="G135" s="10"/>
      <c r="AT135" s="24"/>
    </row>
    <row r="136" spans="2:46" hidden="1" x14ac:dyDescent="0.25">
      <c r="B136" s="17"/>
      <c r="C136" s="17"/>
      <c r="G136" s="10"/>
      <c r="AT136" s="24"/>
    </row>
    <row r="137" spans="2:46" hidden="1" x14ac:dyDescent="0.25">
      <c r="B137" s="17"/>
      <c r="C137" s="17"/>
      <c r="G137" s="10"/>
      <c r="AT137" s="24"/>
    </row>
    <row r="138" spans="2:46" hidden="1" x14ac:dyDescent="0.25">
      <c r="B138" s="17"/>
      <c r="C138" s="17"/>
      <c r="G138" s="10"/>
      <c r="AT138" s="24"/>
    </row>
    <row r="139" spans="2:46" hidden="1" x14ac:dyDescent="0.25">
      <c r="B139" s="17"/>
      <c r="C139" s="17"/>
      <c r="G139" s="10"/>
      <c r="AT139" s="24"/>
    </row>
    <row r="140" spans="2:46" hidden="1" x14ac:dyDescent="0.25">
      <c r="B140" s="17"/>
      <c r="C140" s="17"/>
      <c r="G140" s="10"/>
      <c r="AT140" s="24"/>
    </row>
    <row r="141" spans="2:46" hidden="1" x14ac:dyDescent="0.25">
      <c r="B141" s="17"/>
      <c r="C141" s="17"/>
      <c r="G141" s="10"/>
      <c r="AT141" s="24"/>
    </row>
    <row r="142" spans="2:46" hidden="1" x14ac:dyDescent="0.25">
      <c r="B142" s="17"/>
      <c r="C142" s="17"/>
      <c r="G142" s="10"/>
      <c r="AT142" s="24"/>
    </row>
    <row r="143" spans="2:46" hidden="1" x14ac:dyDescent="0.25">
      <c r="B143" s="17"/>
      <c r="C143" s="17"/>
      <c r="G143" s="10"/>
      <c r="AT143" s="24"/>
    </row>
    <row r="144" spans="2:46" hidden="1" x14ac:dyDescent="0.25">
      <c r="B144" s="17"/>
      <c r="C144" s="17"/>
      <c r="G144" s="10"/>
      <c r="AT144" s="24"/>
    </row>
    <row r="145" spans="2:46" hidden="1" x14ac:dyDescent="0.25">
      <c r="B145" s="17"/>
      <c r="C145" s="17"/>
      <c r="G145" s="10"/>
      <c r="AT145" s="24"/>
    </row>
    <row r="146" spans="2:46" hidden="1" x14ac:dyDescent="0.25">
      <c r="B146" s="17"/>
      <c r="C146" s="17"/>
      <c r="G146" s="10"/>
      <c r="AT146" s="24"/>
    </row>
    <row r="147" spans="2:46" hidden="1" x14ac:dyDescent="0.25">
      <c r="B147" s="17"/>
      <c r="C147" s="17"/>
      <c r="G147" s="10"/>
      <c r="AT147" s="24"/>
    </row>
    <row r="148" spans="2:46" hidden="1" x14ac:dyDescent="0.25">
      <c r="B148" s="17"/>
      <c r="C148" s="17"/>
      <c r="G148" s="10"/>
      <c r="AT148" s="24"/>
    </row>
    <row r="149" spans="2:46" hidden="1" x14ac:dyDescent="0.25">
      <c r="B149" s="17"/>
      <c r="C149" s="17"/>
      <c r="G149" s="10"/>
      <c r="AT149" s="24"/>
    </row>
    <row r="150" spans="2:46" hidden="1" x14ac:dyDescent="0.25">
      <c r="B150" s="17"/>
      <c r="C150" s="17"/>
      <c r="G150" s="10"/>
      <c r="AT150" s="24"/>
    </row>
    <row r="151" spans="2:46" hidden="1" x14ac:dyDescent="0.25">
      <c r="B151" s="17"/>
      <c r="C151" s="17"/>
      <c r="G151" s="10"/>
      <c r="AT151" s="24"/>
    </row>
    <row r="152" spans="2:46" hidden="1" x14ac:dyDescent="0.25">
      <c r="B152" s="17"/>
      <c r="C152" s="17"/>
      <c r="G152" s="10"/>
      <c r="AT152" s="24"/>
    </row>
    <row r="153" spans="2:46" hidden="1" x14ac:dyDescent="0.25">
      <c r="B153" s="17"/>
      <c r="C153" s="17"/>
      <c r="G153" s="10"/>
      <c r="AT153" s="24"/>
    </row>
    <row r="154" spans="2:46" hidden="1" x14ac:dyDescent="0.25">
      <c r="B154" s="17"/>
      <c r="C154" s="17"/>
      <c r="G154" s="10"/>
      <c r="AT154" s="24"/>
    </row>
    <row r="155" spans="2:46" hidden="1" x14ac:dyDescent="0.25">
      <c r="B155" s="17"/>
      <c r="C155" s="17"/>
      <c r="G155" s="10"/>
      <c r="AT155" s="24"/>
    </row>
    <row r="156" spans="2:46" hidden="1" x14ac:dyDescent="0.25">
      <c r="B156" s="17"/>
      <c r="C156" s="17"/>
      <c r="G156" s="10"/>
      <c r="AT156" s="24"/>
    </row>
    <row r="157" spans="2:46" hidden="1" x14ac:dyDescent="0.25">
      <c r="B157" s="17"/>
      <c r="C157" s="17"/>
      <c r="G157" s="10"/>
      <c r="AT157" s="24"/>
    </row>
    <row r="158" spans="2:46" hidden="1" x14ac:dyDescent="0.25">
      <c r="B158" s="17"/>
      <c r="C158" s="17"/>
      <c r="G158" s="10"/>
      <c r="AT158" s="24"/>
    </row>
    <row r="159" spans="2:46" hidden="1" x14ac:dyDescent="0.25">
      <c r="B159" s="17"/>
      <c r="C159" s="17"/>
      <c r="G159" s="10"/>
      <c r="AT159" s="24"/>
    </row>
    <row r="160" spans="2:46" hidden="1" x14ac:dyDescent="0.25">
      <c r="B160" s="17"/>
      <c r="C160" s="17"/>
      <c r="G160" s="10"/>
      <c r="AT160" s="24"/>
    </row>
    <row r="161" spans="2:46" hidden="1" x14ac:dyDescent="0.25">
      <c r="B161" s="17"/>
      <c r="C161" s="17"/>
      <c r="G161" s="10"/>
      <c r="AT161" s="24"/>
    </row>
    <row r="162" spans="2:46" hidden="1" x14ac:dyDescent="0.25">
      <c r="B162" s="17"/>
      <c r="C162" s="17"/>
      <c r="G162" s="10"/>
      <c r="AT162" s="24"/>
    </row>
    <row r="163" spans="2:46" hidden="1" x14ac:dyDescent="0.25">
      <c r="B163" s="17"/>
      <c r="C163" s="17"/>
      <c r="G163" s="10"/>
      <c r="AT163" s="24"/>
    </row>
    <row r="164" spans="2:46" hidden="1" x14ac:dyDescent="0.25">
      <c r="B164" s="17"/>
      <c r="C164" s="17"/>
      <c r="G164" s="10"/>
      <c r="AT164" s="24"/>
    </row>
    <row r="165" spans="2:46" hidden="1" x14ac:dyDescent="0.25">
      <c r="B165" s="17"/>
      <c r="C165" s="17"/>
      <c r="G165" s="10"/>
      <c r="AT165" s="24"/>
    </row>
    <row r="166" spans="2:46" hidden="1" x14ac:dyDescent="0.25">
      <c r="B166" s="17"/>
      <c r="C166" s="17"/>
      <c r="G166" s="10"/>
      <c r="AT166" s="24"/>
    </row>
    <row r="167" spans="2:46" hidden="1" x14ac:dyDescent="0.25">
      <c r="B167" s="17"/>
      <c r="C167" s="17"/>
      <c r="G167" s="10"/>
      <c r="AT167" s="24"/>
    </row>
    <row r="168" spans="2:46" hidden="1" x14ac:dyDescent="0.25">
      <c r="B168" s="17"/>
      <c r="C168" s="17"/>
      <c r="G168" s="10"/>
      <c r="AT168" s="24"/>
    </row>
    <row r="169" spans="2:46" hidden="1" x14ac:dyDescent="0.25">
      <c r="B169" s="17"/>
      <c r="C169" s="17"/>
      <c r="G169" s="10"/>
      <c r="AT169" s="24"/>
    </row>
    <row r="170" spans="2:46" hidden="1" x14ac:dyDescent="0.25">
      <c r="B170" s="17"/>
      <c r="C170" s="17"/>
      <c r="G170" s="10"/>
      <c r="AT170" s="24"/>
    </row>
    <row r="171" spans="2:46" hidden="1" x14ac:dyDescent="0.25">
      <c r="B171" s="17"/>
      <c r="C171" s="17"/>
      <c r="G171" s="10"/>
      <c r="AT171" s="24"/>
    </row>
    <row r="172" spans="2:46" hidden="1" x14ac:dyDescent="0.25">
      <c r="B172" s="17"/>
      <c r="C172" s="17"/>
      <c r="G172" s="10"/>
      <c r="AT172" s="24"/>
    </row>
    <row r="173" spans="2:46" hidden="1" x14ac:dyDescent="0.25">
      <c r="B173" s="17"/>
      <c r="C173" s="17"/>
      <c r="G173" s="10"/>
      <c r="AT173" s="24"/>
    </row>
    <row r="174" spans="2:46" hidden="1" x14ac:dyDescent="0.25">
      <c r="B174" s="17"/>
      <c r="C174" s="17"/>
      <c r="G174" s="10"/>
      <c r="AT174" s="24"/>
    </row>
    <row r="175" spans="2:46" hidden="1" x14ac:dyDescent="0.25">
      <c r="B175" s="17"/>
      <c r="C175" s="17"/>
      <c r="G175" s="10"/>
      <c r="AT175" s="24"/>
    </row>
    <row r="176" spans="2:46" hidden="1" x14ac:dyDescent="0.25">
      <c r="B176" s="17"/>
      <c r="C176" s="17"/>
      <c r="G176" s="10"/>
      <c r="AT176" s="24"/>
    </row>
    <row r="177" spans="2:46" hidden="1" x14ac:dyDescent="0.25">
      <c r="B177" s="17"/>
      <c r="C177" s="17"/>
      <c r="G177" s="10"/>
      <c r="AT177" s="24"/>
    </row>
    <row r="178" spans="2:46" hidden="1" x14ac:dyDescent="0.25">
      <c r="B178" s="17"/>
      <c r="C178" s="17"/>
      <c r="G178" s="10"/>
      <c r="AT178" s="24"/>
    </row>
    <row r="179" spans="2:46" hidden="1" x14ac:dyDescent="0.25">
      <c r="B179" s="17"/>
      <c r="C179" s="17"/>
      <c r="G179" s="10"/>
      <c r="AT179" s="24"/>
    </row>
    <row r="180" spans="2:46" hidden="1" x14ac:dyDescent="0.25">
      <c r="B180" s="17"/>
      <c r="C180" s="17"/>
      <c r="G180" s="10"/>
      <c r="AT180" s="24"/>
    </row>
    <row r="181" spans="2:46" hidden="1" x14ac:dyDescent="0.25">
      <c r="B181" s="17"/>
      <c r="C181" s="17"/>
      <c r="G181" s="10"/>
      <c r="AT181" s="24"/>
    </row>
    <row r="182" spans="2:46" hidden="1" x14ac:dyDescent="0.25">
      <c r="B182" s="17"/>
      <c r="C182" s="17"/>
      <c r="G182" s="10"/>
      <c r="AT182" s="24"/>
    </row>
    <row r="183" spans="2:46" hidden="1" x14ac:dyDescent="0.25">
      <c r="B183" s="17"/>
      <c r="C183" s="17"/>
      <c r="G183" s="10"/>
      <c r="AT183" s="24"/>
    </row>
    <row r="184" spans="2:46" hidden="1" x14ac:dyDescent="0.25">
      <c r="B184" s="17"/>
      <c r="C184" s="17"/>
      <c r="G184" s="10"/>
      <c r="AT184" s="24"/>
    </row>
    <row r="185" spans="2:46" hidden="1" x14ac:dyDescent="0.25">
      <c r="B185" s="17"/>
      <c r="C185" s="17"/>
      <c r="G185" s="10"/>
      <c r="AT185" s="24"/>
    </row>
    <row r="186" spans="2:46" hidden="1" x14ac:dyDescent="0.25">
      <c r="B186" s="17"/>
      <c r="C186" s="17"/>
      <c r="G186" s="10"/>
      <c r="AT186" s="24"/>
    </row>
    <row r="187" spans="2:46" hidden="1" x14ac:dyDescent="0.25">
      <c r="B187" s="17"/>
      <c r="C187" s="17"/>
      <c r="G187" s="10"/>
      <c r="AT187" s="24"/>
    </row>
    <row r="188" spans="2:46" hidden="1" x14ac:dyDescent="0.25">
      <c r="B188" s="17"/>
      <c r="C188" s="17"/>
      <c r="G188" s="10"/>
      <c r="AT188" s="24"/>
    </row>
    <row r="189" spans="2:46" hidden="1" x14ac:dyDescent="0.25">
      <c r="B189" s="17"/>
      <c r="C189" s="17"/>
      <c r="G189" s="10"/>
      <c r="AT189" s="24"/>
    </row>
    <row r="190" spans="2:46" hidden="1" x14ac:dyDescent="0.25">
      <c r="B190" s="17"/>
      <c r="C190" s="17"/>
      <c r="G190" s="10"/>
      <c r="AT190" s="24"/>
    </row>
    <row r="191" spans="2:46" hidden="1" x14ac:dyDescent="0.25">
      <c r="B191" s="17"/>
      <c r="C191" s="17"/>
      <c r="G191" s="10"/>
      <c r="AT191" s="24"/>
    </row>
    <row r="192" spans="2:46" hidden="1" x14ac:dyDescent="0.25">
      <c r="B192" s="17"/>
      <c r="C192" s="17"/>
      <c r="G192" s="10"/>
      <c r="AT192" s="24"/>
    </row>
    <row r="193" spans="2:46" hidden="1" x14ac:dyDescent="0.25">
      <c r="B193" s="17"/>
      <c r="C193" s="17"/>
      <c r="G193" s="10"/>
      <c r="AT193" s="24"/>
    </row>
    <row r="194" spans="2:46" hidden="1" x14ac:dyDescent="0.25">
      <c r="B194" s="17"/>
      <c r="C194" s="17"/>
      <c r="G194" s="10"/>
      <c r="AT194" s="24"/>
    </row>
    <row r="195" spans="2:46" hidden="1" x14ac:dyDescent="0.25">
      <c r="B195" s="17"/>
      <c r="C195" s="17"/>
      <c r="G195" s="10"/>
      <c r="AT195" s="24"/>
    </row>
    <row r="196" spans="2:46" hidden="1" x14ac:dyDescent="0.25">
      <c r="B196" s="17"/>
      <c r="C196" s="17"/>
      <c r="G196" s="10"/>
      <c r="AT196" s="24"/>
    </row>
    <row r="197" spans="2:46" hidden="1" x14ac:dyDescent="0.25">
      <c r="B197" s="17"/>
      <c r="C197" s="17"/>
      <c r="G197" s="10"/>
      <c r="AT197" s="24"/>
    </row>
    <row r="198" spans="2:46" hidden="1" x14ac:dyDescent="0.25">
      <c r="B198" s="17"/>
      <c r="C198" s="17"/>
      <c r="G198" s="10"/>
      <c r="AT198" s="24"/>
    </row>
    <row r="199" spans="2:46" hidden="1" x14ac:dyDescent="0.25">
      <c r="B199" s="17"/>
      <c r="C199" s="17"/>
      <c r="G199" s="10"/>
      <c r="AT199" s="24"/>
    </row>
    <row r="200" spans="2:46" hidden="1" x14ac:dyDescent="0.25">
      <c r="B200" s="17"/>
      <c r="C200" s="17"/>
      <c r="G200" s="10"/>
      <c r="AT200" s="24"/>
    </row>
    <row r="201" spans="2:46" hidden="1" x14ac:dyDescent="0.25">
      <c r="B201" s="17"/>
      <c r="C201" s="17"/>
      <c r="G201" s="10"/>
      <c r="AT201" s="24"/>
    </row>
    <row r="202" spans="2:46" hidden="1" x14ac:dyDescent="0.25">
      <c r="B202" s="17"/>
      <c r="C202" s="17"/>
      <c r="G202" s="10"/>
      <c r="AT202" s="24"/>
    </row>
    <row r="203" spans="2:46" hidden="1" x14ac:dyDescent="0.25">
      <c r="B203" s="17"/>
      <c r="C203" s="17"/>
      <c r="G203" s="10"/>
      <c r="AT203" s="24"/>
    </row>
    <row r="204" spans="2:46" hidden="1" x14ac:dyDescent="0.25">
      <c r="B204" s="17"/>
      <c r="C204" s="17"/>
      <c r="G204" s="10"/>
      <c r="AT204" s="24"/>
    </row>
    <row r="205" spans="2:46" hidden="1" x14ac:dyDescent="0.25">
      <c r="B205" s="17"/>
      <c r="C205" s="17"/>
      <c r="G205" s="10"/>
      <c r="AT205" s="24"/>
    </row>
    <row r="206" spans="2:46" hidden="1" x14ac:dyDescent="0.25">
      <c r="B206" s="17"/>
      <c r="C206" s="17"/>
      <c r="G206" s="10"/>
      <c r="AT206" s="24"/>
    </row>
    <row r="207" spans="2:46" hidden="1" x14ac:dyDescent="0.25">
      <c r="B207" s="17"/>
      <c r="C207" s="17"/>
      <c r="G207" s="10"/>
      <c r="AT207" s="24"/>
    </row>
    <row r="208" spans="2:46" hidden="1" x14ac:dyDescent="0.25">
      <c r="B208" s="17"/>
      <c r="C208" s="17"/>
      <c r="G208" s="10"/>
      <c r="AT208" s="24"/>
    </row>
    <row r="209" spans="2:46" hidden="1" x14ac:dyDescent="0.25">
      <c r="B209" s="17"/>
      <c r="C209" s="17"/>
      <c r="G209" s="10"/>
      <c r="AT209" s="24"/>
    </row>
    <row r="210" spans="2:46" hidden="1" x14ac:dyDescent="0.25">
      <c r="B210" s="17"/>
      <c r="C210" s="17"/>
      <c r="G210" s="10"/>
      <c r="AT210" s="24"/>
    </row>
    <row r="211" spans="2:46" hidden="1" x14ac:dyDescent="0.25">
      <c r="B211" s="17"/>
      <c r="C211" s="17"/>
      <c r="G211" s="10"/>
      <c r="AT211" s="24"/>
    </row>
    <row r="212" spans="2:46" hidden="1" x14ac:dyDescent="0.25">
      <c r="B212" s="17"/>
      <c r="C212" s="17"/>
      <c r="G212" s="10"/>
      <c r="AT212" s="24"/>
    </row>
    <row r="213" spans="2:46" hidden="1" x14ac:dyDescent="0.25">
      <c r="B213" s="17"/>
      <c r="C213" s="17"/>
      <c r="G213" s="10"/>
      <c r="AT213" s="24"/>
    </row>
    <row r="214" spans="2:46" hidden="1" x14ac:dyDescent="0.25">
      <c r="B214" s="17"/>
      <c r="C214" s="17"/>
      <c r="G214" s="10"/>
      <c r="AT214" s="24"/>
    </row>
    <row r="215" spans="2:46" hidden="1" x14ac:dyDescent="0.25">
      <c r="B215" s="17"/>
      <c r="C215" s="17"/>
      <c r="G215" s="10"/>
      <c r="AT215" s="24"/>
    </row>
    <row r="216" spans="2:46" hidden="1" x14ac:dyDescent="0.25">
      <c r="B216" s="17"/>
      <c r="C216" s="17"/>
      <c r="G216" s="10"/>
      <c r="AT216" s="24"/>
    </row>
    <row r="217" spans="2:46" hidden="1" x14ac:dyDescent="0.25">
      <c r="B217" s="17"/>
      <c r="C217" s="17"/>
      <c r="G217" s="10"/>
      <c r="AT217" s="24"/>
    </row>
    <row r="218" spans="2:46" hidden="1" x14ac:dyDescent="0.25">
      <c r="B218" s="17"/>
      <c r="C218" s="17"/>
      <c r="G218" s="10"/>
      <c r="AT218" s="24"/>
    </row>
    <row r="219" spans="2:46" hidden="1" x14ac:dyDescent="0.25">
      <c r="B219" s="17"/>
      <c r="C219" s="17"/>
      <c r="G219" s="10"/>
      <c r="AT219" s="24"/>
    </row>
    <row r="220" spans="2:46" hidden="1" x14ac:dyDescent="0.25">
      <c r="B220" s="17"/>
      <c r="C220" s="17"/>
      <c r="G220" s="10"/>
      <c r="AT220" s="24"/>
    </row>
    <row r="221" spans="2:46" hidden="1" x14ac:dyDescent="0.25">
      <c r="B221" s="17"/>
      <c r="C221" s="17"/>
      <c r="G221" s="10"/>
      <c r="AT221" s="24"/>
    </row>
    <row r="222" spans="2:46" hidden="1" x14ac:dyDescent="0.25">
      <c r="B222" s="17"/>
      <c r="C222" s="17"/>
      <c r="G222" s="10"/>
      <c r="AT222" s="24"/>
    </row>
    <row r="223" spans="2:46" hidden="1" x14ac:dyDescent="0.25">
      <c r="B223" s="17"/>
      <c r="C223" s="17"/>
      <c r="G223" s="10"/>
      <c r="AT223" s="24"/>
    </row>
    <row r="224" spans="2:46" hidden="1" x14ac:dyDescent="0.25">
      <c r="B224" s="17"/>
      <c r="C224" s="17"/>
      <c r="G224" s="10"/>
      <c r="AT224" s="24"/>
    </row>
    <row r="225" spans="1:46" hidden="1" x14ac:dyDescent="0.25">
      <c r="B225" s="17"/>
      <c r="C225" s="17"/>
      <c r="G225" s="10"/>
      <c r="AT225" s="24"/>
    </row>
    <row r="226" spans="1:46" hidden="1" x14ac:dyDescent="0.25">
      <c r="B226" s="17"/>
      <c r="C226" s="17"/>
      <c r="G226" s="10"/>
      <c r="AT226" s="24"/>
    </row>
    <row r="227" spans="1:46" hidden="1" x14ac:dyDescent="0.25">
      <c r="B227" s="17"/>
      <c r="C227" s="17"/>
      <c r="G227" s="10"/>
      <c r="AT227" s="24"/>
    </row>
    <row r="228" spans="1:46" hidden="1" x14ac:dyDescent="0.25">
      <c r="B228" s="17"/>
      <c r="C228" s="17"/>
      <c r="G228" s="10"/>
      <c r="AT228" s="24"/>
    </row>
    <row r="229" spans="1:46" hidden="1" x14ac:dyDescent="0.25">
      <c r="B229" s="17"/>
      <c r="C229" s="17"/>
      <c r="G229" s="10"/>
      <c r="AT229" s="24"/>
    </row>
    <row r="230" spans="1:46" hidden="1" x14ac:dyDescent="0.25">
      <c r="B230" s="17"/>
      <c r="C230" s="17"/>
      <c r="G230" s="10"/>
      <c r="AT230" s="24"/>
    </row>
    <row r="231" spans="1:46" hidden="1" x14ac:dyDescent="0.25">
      <c r="A231" s="20"/>
      <c r="B231" s="25"/>
      <c r="C231" s="25"/>
      <c r="G231" s="10"/>
      <c r="AT231" s="18"/>
    </row>
    <row r="232" spans="1:46" hidden="1" x14ac:dyDescent="0.25">
      <c r="A232" s="20"/>
      <c r="B232" s="25"/>
      <c r="C232" s="25"/>
      <c r="G232" s="10"/>
      <c r="AT232" s="18"/>
    </row>
    <row r="233" spans="1:46" hidden="1" x14ac:dyDescent="0.25">
      <c r="A233" s="20"/>
      <c r="B233" s="25"/>
      <c r="C233" s="25"/>
      <c r="G233" s="10"/>
      <c r="AT233" s="18"/>
    </row>
    <row r="234" spans="1:46" hidden="1" x14ac:dyDescent="0.25">
      <c r="A234" s="20"/>
      <c r="B234" s="25"/>
      <c r="C234" s="25"/>
      <c r="G234" s="10"/>
      <c r="AT234" s="18"/>
    </row>
    <row r="235" spans="1:46" hidden="1" x14ac:dyDescent="0.25">
      <c r="A235" s="20"/>
      <c r="B235" s="25"/>
      <c r="C235" s="25"/>
      <c r="G235" s="10"/>
      <c r="AT235" s="18"/>
    </row>
    <row r="236" spans="1:46" hidden="1" x14ac:dyDescent="0.25">
      <c r="A236" s="20"/>
      <c r="B236" s="25"/>
      <c r="C236" s="25"/>
      <c r="G236" s="10"/>
      <c r="AT236" s="18"/>
    </row>
    <row r="237" spans="1:46" hidden="1" x14ac:dyDescent="0.25">
      <c r="B237" s="17"/>
      <c r="C237" s="17"/>
      <c r="G237" s="10"/>
      <c r="AT237" s="18"/>
    </row>
    <row r="238" spans="1:46" hidden="1" x14ac:dyDescent="0.25">
      <c r="B238" s="17"/>
      <c r="C238" s="17"/>
      <c r="G238" s="10"/>
      <c r="AT238" s="18"/>
    </row>
    <row r="239" spans="1:46" hidden="1" x14ac:dyDescent="0.25">
      <c r="B239" s="17"/>
      <c r="C239" s="17"/>
      <c r="G239" s="10"/>
      <c r="AT239" s="18"/>
    </row>
    <row r="240" spans="1:46" hidden="1" x14ac:dyDescent="0.25">
      <c r="B240" s="17"/>
      <c r="C240" s="17"/>
      <c r="G240" s="10"/>
      <c r="AT240" s="18"/>
    </row>
    <row r="241" spans="2:46" hidden="1" x14ac:dyDescent="0.25">
      <c r="B241" s="17"/>
      <c r="C241" s="17"/>
      <c r="G241" s="10"/>
      <c r="AT241" s="18"/>
    </row>
    <row r="242" spans="2:46" hidden="1" x14ac:dyDescent="0.25">
      <c r="B242" s="17"/>
      <c r="C242" s="17"/>
      <c r="G242" s="10"/>
      <c r="AT242" s="18"/>
    </row>
    <row r="243" spans="2:46" hidden="1" x14ac:dyDescent="0.25">
      <c r="B243" s="17"/>
      <c r="C243" s="17"/>
      <c r="G243" s="10"/>
      <c r="AT243" s="18"/>
    </row>
    <row r="244" spans="2:46" hidden="1" x14ac:dyDescent="0.25">
      <c r="B244" s="17"/>
      <c r="C244" s="17"/>
      <c r="G244" s="10"/>
      <c r="AT244" s="18"/>
    </row>
    <row r="245" spans="2:46" hidden="1" x14ac:dyDescent="0.25">
      <c r="B245" s="17"/>
      <c r="C245" s="17"/>
      <c r="G245" s="10"/>
      <c r="AT245" s="18"/>
    </row>
    <row r="246" spans="2:46" hidden="1" x14ac:dyDescent="0.25">
      <c r="B246" s="17"/>
      <c r="C246" s="17"/>
      <c r="G246" s="10"/>
      <c r="AT246" s="18"/>
    </row>
    <row r="247" spans="2:46" hidden="1" x14ac:dyDescent="0.25">
      <c r="B247" s="17"/>
      <c r="C247" s="17"/>
      <c r="G247" s="10"/>
      <c r="AT247" s="18"/>
    </row>
    <row r="248" spans="2:46" hidden="1" x14ac:dyDescent="0.25">
      <c r="B248" s="17"/>
      <c r="C248" s="17"/>
      <c r="G248" s="10"/>
      <c r="AT248" s="18"/>
    </row>
    <row r="249" spans="2:46" hidden="1" x14ac:dyDescent="0.25">
      <c r="B249" s="17"/>
      <c r="C249" s="17"/>
      <c r="G249" s="10"/>
      <c r="AT249" s="18"/>
    </row>
    <row r="250" spans="2:46" hidden="1" x14ac:dyDescent="0.25">
      <c r="B250" s="17"/>
      <c r="C250" s="17"/>
      <c r="G250" s="10"/>
      <c r="AT250" s="18"/>
    </row>
    <row r="251" spans="2:46" hidden="1" x14ac:dyDescent="0.25">
      <c r="B251" s="17"/>
      <c r="C251" s="17"/>
      <c r="G251" s="10"/>
      <c r="AT251" s="18"/>
    </row>
    <row r="252" spans="2:46" hidden="1" x14ac:dyDescent="0.25">
      <c r="B252" s="17"/>
      <c r="C252" s="17"/>
      <c r="G252" s="10"/>
      <c r="AT252" s="18"/>
    </row>
    <row r="253" spans="2:46" hidden="1" x14ac:dyDescent="0.25">
      <c r="B253" s="17"/>
      <c r="C253" s="17"/>
      <c r="G253" s="10"/>
      <c r="AT253" s="18"/>
    </row>
    <row r="254" spans="2:46" hidden="1" x14ac:dyDescent="0.25">
      <c r="B254" s="17"/>
      <c r="C254" s="17"/>
      <c r="G254" s="10"/>
      <c r="AT254" s="18"/>
    </row>
    <row r="255" spans="2:46" hidden="1" x14ac:dyDescent="0.25">
      <c r="B255" s="17"/>
      <c r="C255" s="17"/>
      <c r="G255" s="10"/>
      <c r="AT255" s="18"/>
    </row>
    <row r="256" spans="2:46" hidden="1" x14ac:dyDescent="0.25">
      <c r="B256" s="17"/>
      <c r="C256" s="17"/>
      <c r="G256" s="10"/>
      <c r="AT256" s="18"/>
    </row>
    <row r="257" spans="2:46" hidden="1" x14ac:dyDescent="0.25">
      <c r="B257" s="17"/>
      <c r="C257" s="17"/>
      <c r="G257" s="10"/>
      <c r="AF257" s="19"/>
      <c r="AT257" s="18"/>
    </row>
    <row r="258" spans="2:46" hidden="1" x14ac:dyDescent="0.25">
      <c r="B258" s="17"/>
      <c r="C258" s="17"/>
      <c r="G258" s="10"/>
      <c r="AF258" s="19"/>
      <c r="AT258" s="18"/>
    </row>
    <row r="259" spans="2:46" hidden="1" x14ac:dyDescent="0.25">
      <c r="B259" s="17"/>
      <c r="C259" s="17"/>
      <c r="G259" s="10"/>
      <c r="AT259" s="18"/>
    </row>
    <row r="260" spans="2:46" hidden="1" x14ac:dyDescent="0.25">
      <c r="B260" s="17"/>
      <c r="C260" s="17"/>
      <c r="G260" s="10"/>
      <c r="AT260" s="18"/>
    </row>
    <row r="261" spans="2:46" hidden="1" x14ac:dyDescent="0.25">
      <c r="B261" s="17"/>
      <c r="C261" s="17"/>
      <c r="G261" s="10"/>
      <c r="AT261" s="18"/>
    </row>
    <row r="262" spans="2:46" hidden="1" x14ac:dyDescent="0.25">
      <c r="B262" s="17"/>
      <c r="C262" s="17"/>
      <c r="G262" s="10"/>
      <c r="AT262" s="18"/>
    </row>
    <row r="263" spans="2:46" hidden="1" x14ac:dyDescent="0.25">
      <c r="B263" s="17"/>
      <c r="C263" s="17"/>
      <c r="G263" s="10"/>
      <c r="AF263" s="19"/>
      <c r="AT263" s="18"/>
    </row>
    <row r="264" spans="2:46" hidden="1" x14ac:dyDescent="0.25">
      <c r="B264" s="17"/>
      <c r="C264" s="17"/>
      <c r="G264" s="10"/>
      <c r="AT264" s="18"/>
    </row>
    <row r="265" spans="2:46" hidden="1" x14ac:dyDescent="0.25">
      <c r="B265" s="17"/>
      <c r="C265" s="17"/>
      <c r="G265" s="10"/>
      <c r="AT265" s="18"/>
    </row>
    <row r="266" spans="2:46" hidden="1" x14ac:dyDescent="0.25">
      <c r="B266" s="17"/>
      <c r="C266" s="17"/>
      <c r="G266" s="10"/>
      <c r="AT266" s="18"/>
    </row>
    <row r="267" spans="2:46" hidden="1" x14ac:dyDescent="0.25">
      <c r="B267" s="17"/>
      <c r="C267" s="17"/>
      <c r="G267" s="10"/>
      <c r="AT267" s="18"/>
    </row>
    <row r="268" spans="2:46" hidden="1" x14ac:dyDescent="0.25">
      <c r="B268" s="17"/>
      <c r="C268" s="17"/>
      <c r="G268" s="10"/>
      <c r="AT268" s="18"/>
    </row>
    <row r="269" spans="2:46" hidden="1" x14ac:dyDescent="0.25">
      <c r="B269" s="17"/>
      <c r="C269" s="17"/>
      <c r="G269" s="10"/>
      <c r="AT269" s="18"/>
    </row>
    <row r="270" spans="2:46" hidden="1" x14ac:dyDescent="0.25">
      <c r="B270" s="17"/>
      <c r="C270" s="17"/>
      <c r="G270" s="10"/>
      <c r="AT270" s="18"/>
    </row>
    <row r="271" spans="2:46" hidden="1" x14ac:dyDescent="0.25">
      <c r="B271" s="17"/>
      <c r="C271" s="17"/>
      <c r="G271" s="10"/>
      <c r="AT271" s="18"/>
    </row>
    <row r="272" spans="2:46" hidden="1" x14ac:dyDescent="0.25">
      <c r="B272" s="17"/>
      <c r="C272" s="17"/>
      <c r="G272" s="10"/>
      <c r="AT272" s="18"/>
    </row>
    <row r="273" spans="1:1428" hidden="1" x14ac:dyDescent="0.25">
      <c r="B273" s="17"/>
      <c r="C273" s="17"/>
      <c r="G273" s="10"/>
      <c r="AT273" s="18"/>
    </row>
    <row r="274" spans="1:1428" hidden="1" x14ac:dyDescent="0.25">
      <c r="B274" s="17"/>
      <c r="C274" s="17"/>
      <c r="G274" s="10"/>
      <c r="AT274" s="18"/>
    </row>
    <row r="275" spans="1:1428" hidden="1" x14ac:dyDescent="0.25">
      <c r="B275" s="17"/>
      <c r="C275" s="17"/>
      <c r="G275" s="10"/>
      <c r="AT275" s="18"/>
    </row>
    <row r="276" spans="1:1428" hidden="1" x14ac:dyDescent="0.25">
      <c r="A276" s="17"/>
      <c r="B276" s="17"/>
      <c r="C276" s="17"/>
      <c r="D276" s="20"/>
      <c r="E276" s="20"/>
      <c r="F276" s="20"/>
      <c r="G276" s="20"/>
      <c r="H276" s="20"/>
      <c r="I276" s="20"/>
      <c r="J276" s="20"/>
      <c r="K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6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20"/>
      <c r="BH276" s="20"/>
      <c r="BI276" s="20"/>
      <c r="BJ276" s="20"/>
      <c r="BK276" s="20"/>
      <c r="BL276" s="20"/>
      <c r="BM276" s="20"/>
      <c r="BN276" s="20"/>
      <c r="BO276" s="20"/>
      <c r="BP276" s="20"/>
      <c r="BQ276" s="20"/>
      <c r="BR276" s="20"/>
      <c r="BS276" s="20"/>
      <c r="BT276" s="20"/>
      <c r="BU276" s="20"/>
      <c r="BV276" s="20"/>
      <c r="BW276" s="20"/>
      <c r="BX276" s="20"/>
      <c r="BY276" s="20"/>
      <c r="BZ276" s="20"/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0"/>
      <c r="CO276" s="20"/>
      <c r="CP276" s="20"/>
      <c r="CQ276" s="20"/>
      <c r="CR276" s="20"/>
      <c r="CS276" s="20"/>
      <c r="CT276" s="20"/>
      <c r="CU276" s="20"/>
      <c r="CV276" s="20"/>
      <c r="CW276" s="20"/>
      <c r="CX276" s="20"/>
      <c r="CY276" s="20"/>
      <c r="CZ276" s="20"/>
      <c r="DA276" s="20"/>
      <c r="DB276" s="20"/>
      <c r="DC276" s="20"/>
      <c r="DD276" s="20"/>
      <c r="DE276" s="20"/>
      <c r="DF276" s="20"/>
      <c r="DG276" s="20"/>
      <c r="DH276" s="20"/>
      <c r="DI276" s="20"/>
      <c r="DJ276" s="20"/>
      <c r="DK276" s="20"/>
      <c r="DL276" s="20"/>
      <c r="DM276" s="20"/>
      <c r="DN276" s="20"/>
      <c r="DO276" s="20"/>
      <c r="DP276" s="20"/>
      <c r="DQ276" s="20"/>
      <c r="DR276" s="20"/>
      <c r="DS276" s="20"/>
      <c r="DT276" s="20"/>
      <c r="DU276" s="20"/>
      <c r="DV276" s="20"/>
      <c r="DW276" s="20"/>
      <c r="DX276" s="20"/>
      <c r="DY276" s="20"/>
      <c r="DZ276" s="20"/>
      <c r="EA276" s="20"/>
      <c r="EB276" s="20"/>
      <c r="EC276" s="20"/>
      <c r="ED276" s="20"/>
      <c r="EE276" s="20"/>
      <c r="EF276" s="20"/>
      <c r="EG276" s="20"/>
      <c r="EH276" s="20"/>
      <c r="EI276" s="20"/>
      <c r="EJ276" s="20"/>
      <c r="EK276" s="20"/>
      <c r="EL276" s="20"/>
      <c r="EM276" s="20"/>
      <c r="EN276" s="20"/>
      <c r="EO276" s="20"/>
      <c r="EP276" s="20"/>
      <c r="EQ276" s="20"/>
      <c r="ER276" s="20"/>
      <c r="ES276" s="20"/>
      <c r="ET276" s="20"/>
      <c r="EU276" s="20"/>
      <c r="EV276" s="20"/>
      <c r="EW276" s="20"/>
      <c r="EX276" s="20"/>
      <c r="EY276" s="20"/>
      <c r="EZ276" s="20"/>
      <c r="FA276" s="20"/>
      <c r="FB276" s="20"/>
      <c r="FC276" s="20"/>
      <c r="FD276" s="20"/>
      <c r="FE276" s="20"/>
      <c r="FF276" s="20"/>
      <c r="FG276" s="20"/>
      <c r="FH276" s="20"/>
      <c r="FI276" s="20"/>
      <c r="FJ276" s="20"/>
      <c r="FK276" s="20"/>
      <c r="FL276" s="20"/>
      <c r="FM276" s="20"/>
      <c r="FN276" s="20"/>
      <c r="FO276" s="20"/>
      <c r="FP276" s="20"/>
      <c r="FQ276" s="20"/>
      <c r="FR276" s="20"/>
      <c r="FS276" s="20"/>
      <c r="FT276" s="20"/>
      <c r="FU276" s="20"/>
      <c r="FV276" s="20"/>
      <c r="FW276" s="20"/>
      <c r="FX276" s="20"/>
      <c r="FY276" s="20"/>
      <c r="FZ276" s="20"/>
      <c r="GA276" s="20"/>
      <c r="GB276" s="20"/>
      <c r="GC276" s="20"/>
      <c r="GD276" s="20"/>
      <c r="GE276" s="20"/>
      <c r="GF276" s="20"/>
      <c r="GG276" s="20"/>
      <c r="GH276" s="20"/>
      <c r="GI276" s="20"/>
      <c r="GJ276" s="20"/>
      <c r="GK276" s="20"/>
      <c r="GL276" s="20"/>
      <c r="GM276" s="20"/>
      <c r="GN276" s="20"/>
      <c r="GO276" s="20"/>
      <c r="GP276" s="20"/>
      <c r="GQ276" s="20"/>
      <c r="GR276" s="20"/>
      <c r="GS276" s="20"/>
      <c r="GT276" s="20"/>
      <c r="GU276" s="20"/>
      <c r="GV276" s="20"/>
      <c r="GW276" s="20"/>
      <c r="GX276" s="20"/>
      <c r="GY276" s="20"/>
      <c r="GZ276" s="20"/>
      <c r="HA276" s="20"/>
      <c r="HB276" s="20"/>
      <c r="HC276" s="20"/>
      <c r="HD276" s="20"/>
      <c r="HE276" s="20"/>
      <c r="HF276" s="20"/>
      <c r="HG276" s="20"/>
      <c r="HH276" s="20"/>
      <c r="HI276" s="20"/>
      <c r="HJ276" s="20"/>
      <c r="HK276" s="20"/>
      <c r="HL276" s="20"/>
      <c r="HM276" s="20"/>
      <c r="HN276" s="20"/>
      <c r="HO276" s="20"/>
      <c r="HP276" s="20"/>
      <c r="HQ276" s="20"/>
      <c r="HR276" s="20"/>
      <c r="HS276" s="20"/>
      <c r="HT276" s="20"/>
      <c r="HU276" s="20"/>
      <c r="HV276" s="20"/>
      <c r="HW276" s="20"/>
      <c r="HX276" s="20"/>
      <c r="HY276" s="20"/>
      <c r="HZ276" s="20"/>
      <c r="IA276" s="20"/>
      <c r="IB276" s="20"/>
      <c r="IC276" s="20"/>
      <c r="ID276" s="20"/>
      <c r="IE276" s="20"/>
      <c r="IF276" s="20"/>
      <c r="IG276" s="20"/>
      <c r="IH276" s="20"/>
      <c r="II276" s="20"/>
      <c r="IJ276" s="20"/>
      <c r="IK276" s="20"/>
      <c r="IL276" s="20"/>
      <c r="IM276" s="20"/>
      <c r="IN276" s="20"/>
      <c r="IO276" s="20"/>
      <c r="IP276" s="20"/>
      <c r="IQ276" s="20"/>
      <c r="IR276" s="20"/>
      <c r="IS276" s="20"/>
      <c r="IT276" s="20"/>
      <c r="IU276" s="20"/>
      <c r="IV276" s="20"/>
      <c r="IW276" s="20"/>
      <c r="IX276" s="20"/>
      <c r="IY276" s="20"/>
      <c r="IZ276" s="20"/>
      <c r="JA276" s="20"/>
      <c r="JB276" s="20"/>
      <c r="JC276" s="20"/>
      <c r="JD276" s="20"/>
      <c r="JE276" s="20"/>
      <c r="JF276" s="20"/>
      <c r="JG276" s="20"/>
      <c r="JH276" s="20"/>
      <c r="JI276" s="20"/>
      <c r="JJ276" s="20"/>
      <c r="JK276" s="20"/>
      <c r="JL276" s="20"/>
      <c r="JM276" s="20"/>
      <c r="JN276" s="20"/>
      <c r="JO276" s="20"/>
      <c r="JP276" s="20"/>
      <c r="JQ276" s="20"/>
      <c r="JR276" s="20"/>
      <c r="JS276" s="20"/>
      <c r="JT276" s="20"/>
      <c r="JU276" s="20"/>
      <c r="JV276" s="20"/>
      <c r="JW276" s="20"/>
      <c r="JX276" s="20"/>
      <c r="JY276" s="20"/>
      <c r="JZ276" s="20"/>
      <c r="KA276" s="20"/>
      <c r="KB276" s="20"/>
      <c r="KC276" s="20"/>
      <c r="KD276" s="20"/>
      <c r="KE276" s="20"/>
      <c r="KF276" s="20"/>
      <c r="KG276" s="20"/>
      <c r="KH276" s="20"/>
      <c r="KI276" s="20"/>
      <c r="KJ276" s="20"/>
      <c r="KK276" s="20"/>
      <c r="KL276" s="20"/>
      <c r="KM276" s="20"/>
      <c r="KN276" s="20"/>
      <c r="KO276" s="20"/>
      <c r="KP276" s="20"/>
      <c r="KQ276" s="20"/>
      <c r="KR276" s="20"/>
      <c r="KS276" s="20"/>
      <c r="KT276" s="20"/>
      <c r="KU276" s="20"/>
      <c r="KV276" s="20"/>
      <c r="KW276" s="20"/>
      <c r="KX276" s="20"/>
      <c r="KY276" s="20"/>
      <c r="KZ276" s="20"/>
      <c r="LA276" s="20"/>
      <c r="LB276" s="20"/>
      <c r="LC276" s="20"/>
      <c r="LD276" s="20"/>
      <c r="LE276" s="20"/>
      <c r="LF276" s="20"/>
      <c r="LG276" s="20"/>
      <c r="LH276" s="20"/>
      <c r="LI276" s="20"/>
      <c r="LJ276" s="20"/>
      <c r="LK276" s="20"/>
      <c r="LL276" s="20"/>
      <c r="LM276" s="20"/>
      <c r="LN276" s="20"/>
      <c r="LO276" s="20"/>
      <c r="LP276" s="20"/>
      <c r="LQ276" s="20"/>
      <c r="LR276" s="20"/>
      <c r="LS276" s="20"/>
      <c r="LT276" s="20"/>
      <c r="LU276" s="20"/>
      <c r="LV276" s="20"/>
      <c r="LW276" s="20"/>
      <c r="LX276" s="20"/>
      <c r="LY276" s="20"/>
      <c r="LZ276" s="20"/>
      <c r="MA276" s="20"/>
      <c r="MB276" s="20"/>
      <c r="MC276" s="20"/>
      <c r="MD276" s="20"/>
      <c r="ME276" s="20"/>
      <c r="MF276" s="20"/>
      <c r="MG276" s="20"/>
      <c r="MH276" s="20"/>
      <c r="MI276" s="20"/>
      <c r="MJ276" s="20"/>
      <c r="MK276" s="20"/>
      <c r="ML276" s="20"/>
      <c r="MM276" s="20"/>
      <c r="MN276" s="20"/>
      <c r="MO276" s="20"/>
      <c r="MP276" s="20"/>
      <c r="MQ276" s="20"/>
      <c r="MR276" s="20"/>
      <c r="MS276" s="20"/>
      <c r="MT276" s="20"/>
      <c r="MU276" s="20"/>
      <c r="MV276" s="20"/>
      <c r="MW276" s="20"/>
      <c r="MX276" s="20"/>
      <c r="MY276" s="20"/>
      <c r="MZ276" s="20"/>
      <c r="NA276" s="20"/>
      <c r="NB276" s="20"/>
      <c r="NC276" s="20"/>
      <c r="ND276" s="20"/>
      <c r="NE276" s="20"/>
      <c r="NF276" s="20"/>
      <c r="NG276" s="20"/>
      <c r="NH276" s="20"/>
      <c r="NI276" s="20"/>
      <c r="NJ276" s="20"/>
      <c r="NK276" s="20"/>
      <c r="NL276" s="20"/>
      <c r="NM276" s="20"/>
      <c r="NN276" s="20"/>
      <c r="NO276" s="20"/>
      <c r="NP276" s="20"/>
      <c r="NQ276" s="20"/>
      <c r="NR276" s="20"/>
      <c r="NS276" s="20"/>
      <c r="NT276" s="20"/>
      <c r="NU276" s="20"/>
      <c r="NV276" s="20"/>
      <c r="NW276" s="20"/>
      <c r="NX276" s="20"/>
      <c r="NY276" s="20"/>
      <c r="NZ276" s="20"/>
      <c r="OA276" s="20"/>
      <c r="OB276" s="20"/>
      <c r="OC276" s="20"/>
      <c r="OD276" s="20"/>
      <c r="OE276" s="20"/>
      <c r="OF276" s="20"/>
      <c r="OG276" s="20"/>
      <c r="OH276" s="20"/>
      <c r="OI276" s="20"/>
      <c r="OJ276" s="20"/>
      <c r="OK276" s="20"/>
      <c r="OL276" s="20"/>
      <c r="OM276" s="20"/>
      <c r="ON276" s="20"/>
      <c r="OO276" s="20"/>
      <c r="OP276" s="20"/>
      <c r="OQ276" s="20"/>
      <c r="OR276" s="20"/>
      <c r="OS276" s="20"/>
      <c r="OT276" s="20"/>
      <c r="OU276" s="20"/>
      <c r="OV276" s="20"/>
      <c r="OW276" s="20"/>
      <c r="OX276" s="20"/>
      <c r="OY276" s="20"/>
      <c r="OZ276" s="20"/>
      <c r="PA276" s="20"/>
      <c r="PB276" s="20"/>
      <c r="PC276" s="20"/>
      <c r="PD276" s="20"/>
      <c r="PE276" s="20"/>
      <c r="PF276" s="20"/>
      <c r="PG276" s="20"/>
      <c r="PH276" s="20"/>
      <c r="PI276" s="20"/>
      <c r="PJ276" s="20"/>
      <c r="PK276" s="20"/>
      <c r="PL276" s="20"/>
      <c r="PM276" s="20"/>
      <c r="PN276" s="20"/>
      <c r="PO276" s="20"/>
      <c r="PP276" s="20"/>
      <c r="PQ276" s="20"/>
      <c r="PR276" s="20"/>
      <c r="PS276" s="20"/>
      <c r="PT276" s="20"/>
      <c r="PU276" s="20"/>
      <c r="PV276" s="20"/>
      <c r="PW276" s="20"/>
      <c r="PX276" s="20"/>
      <c r="PY276" s="20"/>
      <c r="PZ276" s="20"/>
      <c r="QA276" s="20"/>
      <c r="QB276" s="20"/>
      <c r="QC276" s="20"/>
      <c r="QD276" s="20"/>
      <c r="QE276" s="20"/>
      <c r="QF276" s="20"/>
      <c r="QG276" s="20"/>
      <c r="QH276" s="20"/>
      <c r="QI276" s="20"/>
      <c r="QJ276" s="20"/>
      <c r="QK276" s="20"/>
      <c r="QL276" s="20"/>
      <c r="QM276" s="20"/>
      <c r="QN276" s="20"/>
      <c r="QO276" s="20"/>
      <c r="QP276" s="20"/>
      <c r="QQ276" s="20"/>
      <c r="QR276" s="20"/>
      <c r="QS276" s="20"/>
      <c r="QT276" s="20"/>
      <c r="QU276" s="20"/>
      <c r="QV276" s="20"/>
      <c r="QW276" s="20"/>
      <c r="QX276" s="20"/>
      <c r="QY276" s="20"/>
      <c r="QZ276" s="20"/>
      <c r="RA276" s="20"/>
      <c r="RB276" s="20"/>
      <c r="RC276" s="20"/>
      <c r="RD276" s="20"/>
      <c r="RE276" s="20"/>
      <c r="RF276" s="20"/>
      <c r="RG276" s="20"/>
      <c r="RH276" s="20"/>
      <c r="RI276" s="20"/>
      <c r="RJ276" s="20"/>
      <c r="RK276" s="20"/>
      <c r="RL276" s="20"/>
      <c r="RM276" s="20"/>
      <c r="RN276" s="20"/>
      <c r="RO276" s="20"/>
      <c r="RP276" s="20"/>
      <c r="RQ276" s="20"/>
      <c r="RR276" s="20"/>
      <c r="RS276" s="20"/>
      <c r="RT276" s="20"/>
      <c r="RU276" s="20"/>
      <c r="RV276" s="20"/>
      <c r="RW276" s="20"/>
      <c r="RX276" s="20"/>
      <c r="RY276" s="20"/>
      <c r="RZ276" s="20"/>
      <c r="SA276" s="20"/>
      <c r="SB276" s="20"/>
      <c r="SC276" s="20"/>
      <c r="SD276" s="20"/>
      <c r="SE276" s="20"/>
      <c r="SF276" s="20"/>
      <c r="SG276" s="20"/>
      <c r="SH276" s="20"/>
      <c r="SI276" s="20"/>
      <c r="SJ276" s="20"/>
      <c r="SK276" s="20"/>
      <c r="SL276" s="20"/>
      <c r="SM276" s="20"/>
      <c r="SN276" s="20"/>
      <c r="SO276" s="20"/>
      <c r="SP276" s="20"/>
      <c r="SQ276" s="20"/>
      <c r="SR276" s="20"/>
      <c r="SS276" s="20"/>
      <c r="ST276" s="20"/>
      <c r="SU276" s="20"/>
      <c r="SV276" s="20"/>
      <c r="SW276" s="20"/>
      <c r="SX276" s="20"/>
      <c r="SY276" s="20"/>
      <c r="SZ276" s="20"/>
      <c r="TA276" s="20"/>
      <c r="TB276" s="20"/>
      <c r="TC276" s="20"/>
      <c r="TD276" s="20"/>
      <c r="TE276" s="20"/>
      <c r="TF276" s="20"/>
      <c r="TG276" s="20"/>
      <c r="TH276" s="20"/>
      <c r="TI276" s="20"/>
      <c r="TJ276" s="20"/>
      <c r="TK276" s="20"/>
      <c r="TL276" s="20"/>
      <c r="TM276" s="20"/>
      <c r="TN276" s="20"/>
      <c r="TO276" s="20"/>
      <c r="TP276" s="20"/>
      <c r="TQ276" s="20"/>
      <c r="TR276" s="20"/>
      <c r="TS276" s="20"/>
      <c r="TT276" s="20"/>
      <c r="TU276" s="20"/>
      <c r="TV276" s="20"/>
      <c r="TW276" s="20"/>
      <c r="TX276" s="20"/>
      <c r="TY276" s="20"/>
      <c r="TZ276" s="20"/>
      <c r="UA276" s="20"/>
      <c r="UB276" s="20"/>
      <c r="UC276" s="20"/>
      <c r="UD276" s="20"/>
      <c r="UE276" s="20"/>
      <c r="UF276" s="20"/>
      <c r="UG276" s="20"/>
      <c r="UH276" s="20"/>
      <c r="UI276" s="20"/>
      <c r="UJ276" s="20"/>
      <c r="UK276" s="20"/>
      <c r="UL276" s="20"/>
      <c r="UM276" s="20"/>
      <c r="UN276" s="20"/>
      <c r="UO276" s="20"/>
      <c r="UP276" s="20"/>
      <c r="UQ276" s="20"/>
      <c r="UR276" s="20"/>
      <c r="US276" s="20"/>
      <c r="UT276" s="20"/>
      <c r="UU276" s="20"/>
      <c r="UV276" s="20"/>
      <c r="UW276" s="20"/>
      <c r="UX276" s="20"/>
      <c r="UY276" s="20"/>
      <c r="UZ276" s="20"/>
      <c r="VA276" s="20"/>
      <c r="VB276" s="20"/>
      <c r="VC276" s="20"/>
      <c r="VD276" s="20"/>
      <c r="VE276" s="20"/>
      <c r="VF276" s="20"/>
      <c r="VG276" s="20"/>
      <c r="VH276" s="20"/>
      <c r="VI276" s="20"/>
      <c r="VJ276" s="20"/>
      <c r="VK276" s="20"/>
      <c r="VL276" s="20"/>
      <c r="VM276" s="20"/>
      <c r="VN276" s="20"/>
      <c r="VO276" s="20"/>
      <c r="VP276" s="20"/>
      <c r="VQ276" s="20"/>
      <c r="VR276" s="20"/>
      <c r="VS276" s="20"/>
      <c r="VT276" s="20"/>
      <c r="VU276" s="20"/>
      <c r="VV276" s="20"/>
      <c r="VW276" s="20"/>
      <c r="VX276" s="20"/>
      <c r="VY276" s="20"/>
      <c r="VZ276" s="20"/>
      <c r="WA276" s="20"/>
      <c r="WB276" s="20"/>
      <c r="WC276" s="20"/>
      <c r="WD276" s="20"/>
      <c r="WE276" s="20"/>
      <c r="WF276" s="20"/>
      <c r="WG276" s="20"/>
      <c r="WH276" s="20"/>
      <c r="WI276" s="20"/>
      <c r="WJ276" s="20"/>
      <c r="WK276" s="20"/>
      <c r="WL276" s="20"/>
      <c r="WM276" s="20"/>
      <c r="WN276" s="20"/>
      <c r="WO276" s="20"/>
      <c r="WP276" s="20"/>
      <c r="WQ276" s="20"/>
      <c r="WR276" s="20"/>
      <c r="WS276" s="20"/>
      <c r="WT276" s="20"/>
      <c r="WU276" s="20"/>
      <c r="WV276" s="20"/>
      <c r="WW276" s="20"/>
      <c r="WX276" s="20"/>
      <c r="WY276" s="20"/>
      <c r="WZ276" s="20"/>
      <c r="XA276" s="20"/>
      <c r="XB276" s="20"/>
      <c r="XC276" s="20"/>
      <c r="XD276" s="20"/>
      <c r="XE276" s="20"/>
      <c r="XF276" s="20"/>
      <c r="XG276" s="20"/>
      <c r="XH276" s="20"/>
      <c r="XI276" s="20"/>
      <c r="XJ276" s="20"/>
      <c r="XK276" s="20"/>
      <c r="XL276" s="20"/>
      <c r="XM276" s="20"/>
      <c r="XN276" s="20"/>
      <c r="XO276" s="20"/>
      <c r="XP276" s="20"/>
      <c r="XQ276" s="20"/>
      <c r="XR276" s="20"/>
      <c r="XS276" s="20"/>
      <c r="XT276" s="20"/>
      <c r="XU276" s="20"/>
      <c r="XV276" s="20"/>
      <c r="XW276" s="20"/>
      <c r="XX276" s="20"/>
      <c r="XY276" s="20"/>
      <c r="XZ276" s="20"/>
      <c r="YA276" s="20"/>
      <c r="YB276" s="20"/>
      <c r="YC276" s="20"/>
      <c r="YD276" s="20"/>
      <c r="YE276" s="20"/>
      <c r="YF276" s="20"/>
      <c r="YG276" s="20"/>
      <c r="YH276" s="20"/>
      <c r="YI276" s="20"/>
      <c r="YJ276" s="20"/>
      <c r="YK276" s="20"/>
      <c r="YL276" s="20"/>
      <c r="YM276" s="20"/>
      <c r="YN276" s="20"/>
      <c r="YO276" s="20"/>
      <c r="YP276" s="20"/>
      <c r="YQ276" s="20"/>
      <c r="YR276" s="20"/>
      <c r="YS276" s="20"/>
      <c r="YT276" s="20"/>
      <c r="YU276" s="20"/>
      <c r="YV276" s="20"/>
      <c r="YW276" s="20"/>
      <c r="YX276" s="20"/>
      <c r="YY276" s="20"/>
      <c r="YZ276" s="20"/>
      <c r="ZA276" s="20"/>
      <c r="ZB276" s="20"/>
      <c r="ZC276" s="20"/>
      <c r="ZD276" s="20"/>
      <c r="ZE276" s="20"/>
      <c r="ZF276" s="20"/>
      <c r="ZG276" s="20"/>
      <c r="ZH276" s="20"/>
      <c r="ZI276" s="20"/>
      <c r="ZJ276" s="20"/>
      <c r="ZK276" s="20"/>
      <c r="ZL276" s="20"/>
      <c r="ZM276" s="20"/>
      <c r="ZN276" s="20"/>
      <c r="ZO276" s="20"/>
      <c r="ZP276" s="20"/>
      <c r="ZQ276" s="20"/>
      <c r="ZR276" s="20"/>
      <c r="ZS276" s="20"/>
      <c r="ZT276" s="20"/>
      <c r="ZU276" s="20"/>
      <c r="ZV276" s="20"/>
      <c r="ZW276" s="20"/>
      <c r="ZX276" s="20"/>
      <c r="ZY276" s="20"/>
      <c r="ZZ276" s="20"/>
      <c r="AAA276" s="20"/>
      <c r="AAB276" s="20"/>
      <c r="AAC276" s="20"/>
      <c r="AAD276" s="20"/>
      <c r="AAE276" s="20"/>
      <c r="AAF276" s="20"/>
      <c r="AAG276" s="20"/>
      <c r="AAH276" s="20"/>
      <c r="AAI276" s="20"/>
      <c r="AAJ276" s="20"/>
      <c r="AAK276" s="20"/>
      <c r="AAL276" s="20"/>
      <c r="AAM276" s="20"/>
      <c r="AAN276" s="20"/>
      <c r="AAO276" s="20"/>
      <c r="AAP276" s="20"/>
      <c r="AAQ276" s="20"/>
      <c r="AAR276" s="20"/>
      <c r="AAS276" s="20"/>
      <c r="AAT276" s="20"/>
      <c r="AAU276" s="20"/>
      <c r="AAV276" s="20"/>
      <c r="AAW276" s="20"/>
      <c r="AAX276" s="20"/>
      <c r="AAY276" s="20"/>
      <c r="AAZ276" s="20"/>
      <c r="ABA276" s="20"/>
      <c r="ABB276" s="20"/>
      <c r="ABC276" s="20"/>
      <c r="ABD276" s="20"/>
      <c r="ABE276" s="20"/>
      <c r="ABF276" s="20"/>
      <c r="ABG276" s="20"/>
      <c r="ABH276" s="20"/>
      <c r="ABI276" s="20"/>
      <c r="ABJ276" s="20"/>
      <c r="ABK276" s="20"/>
      <c r="ABL276" s="20"/>
      <c r="ABM276" s="20"/>
      <c r="ABN276" s="20"/>
      <c r="ABO276" s="20"/>
      <c r="ABP276" s="20"/>
      <c r="ABQ276" s="20"/>
      <c r="ABR276" s="20"/>
      <c r="ABS276" s="20"/>
      <c r="ABT276" s="20"/>
      <c r="ABU276" s="20"/>
      <c r="ABV276" s="20"/>
      <c r="ABW276" s="20"/>
      <c r="ABX276" s="20"/>
      <c r="ABY276" s="20"/>
      <c r="ABZ276" s="20"/>
      <c r="ACA276" s="20"/>
      <c r="ACB276" s="20"/>
      <c r="ACC276" s="20"/>
      <c r="ACD276" s="20"/>
      <c r="ACE276" s="20"/>
      <c r="ACF276" s="20"/>
      <c r="ACG276" s="20"/>
      <c r="ACH276" s="20"/>
      <c r="ACI276" s="20"/>
      <c r="ACJ276" s="20"/>
      <c r="ACK276" s="20"/>
      <c r="ACL276" s="20"/>
      <c r="ACM276" s="20"/>
      <c r="ACN276" s="20"/>
      <c r="ACO276" s="20"/>
      <c r="ACP276" s="20"/>
      <c r="ACQ276" s="20"/>
      <c r="ACR276" s="20"/>
      <c r="ACS276" s="20"/>
      <c r="ACT276" s="20"/>
      <c r="ACU276" s="20"/>
      <c r="ACV276" s="20"/>
      <c r="ACW276" s="20"/>
      <c r="ACX276" s="20"/>
      <c r="ACY276" s="20"/>
      <c r="ACZ276" s="20"/>
      <c r="ADA276" s="20"/>
      <c r="ADB276" s="20"/>
      <c r="ADC276" s="20"/>
      <c r="ADD276" s="20"/>
      <c r="ADE276" s="20"/>
      <c r="ADF276" s="20"/>
      <c r="ADG276" s="20"/>
      <c r="ADH276" s="20"/>
      <c r="ADI276" s="20"/>
      <c r="ADJ276" s="20"/>
      <c r="ADK276" s="20"/>
      <c r="ADL276" s="20"/>
      <c r="ADM276" s="20"/>
      <c r="ADN276" s="20"/>
      <c r="ADO276" s="20"/>
      <c r="ADP276" s="20"/>
      <c r="ADQ276" s="20"/>
      <c r="ADR276" s="20"/>
      <c r="ADS276" s="20"/>
      <c r="ADT276" s="20"/>
      <c r="ADU276" s="20"/>
      <c r="ADV276" s="20"/>
      <c r="ADW276" s="20"/>
      <c r="ADX276" s="20"/>
      <c r="ADY276" s="20"/>
      <c r="ADZ276" s="20"/>
      <c r="AEA276" s="20"/>
      <c r="AEB276" s="20"/>
      <c r="AEC276" s="20"/>
      <c r="AED276" s="20"/>
      <c r="AEE276" s="20"/>
      <c r="AEF276" s="20"/>
      <c r="AEG276" s="20"/>
      <c r="AEH276" s="20"/>
      <c r="AEI276" s="20"/>
      <c r="AEJ276" s="20"/>
      <c r="AEK276" s="20"/>
      <c r="AEL276" s="20"/>
      <c r="AEM276" s="20"/>
      <c r="AEN276" s="20"/>
      <c r="AEO276" s="20"/>
      <c r="AEP276" s="20"/>
      <c r="AEQ276" s="20"/>
      <c r="AER276" s="20"/>
      <c r="AES276" s="20"/>
      <c r="AET276" s="20"/>
      <c r="AEU276" s="20"/>
      <c r="AEV276" s="20"/>
      <c r="AEW276" s="20"/>
      <c r="AEX276" s="20"/>
      <c r="AEY276" s="20"/>
      <c r="AEZ276" s="20"/>
      <c r="AFA276" s="20"/>
      <c r="AFB276" s="20"/>
      <c r="AFC276" s="20"/>
      <c r="AFD276" s="20"/>
      <c r="AFE276" s="20"/>
      <c r="AFF276" s="20"/>
      <c r="AFG276" s="20"/>
      <c r="AFH276" s="20"/>
      <c r="AFI276" s="20"/>
      <c r="AFJ276" s="20"/>
      <c r="AFK276" s="20"/>
      <c r="AFL276" s="20"/>
      <c r="AFM276" s="20"/>
      <c r="AFN276" s="20"/>
      <c r="AFO276" s="20"/>
      <c r="AFP276" s="20"/>
      <c r="AFQ276" s="20"/>
      <c r="AFR276" s="20"/>
      <c r="AFS276" s="20"/>
      <c r="AFT276" s="20"/>
      <c r="AFU276" s="20"/>
      <c r="AFV276" s="20"/>
      <c r="AFW276" s="20"/>
      <c r="AFX276" s="20"/>
      <c r="AFY276" s="20"/>
      <c r="AFZ276" s="20"/>
      <c r="AGA276" s="20"/>
      <c r="AGB276" s="20"/>
      <c r="AGC276" s="20"/>
      <c r="AGD276" s="20"/>
      <c r="AGE276" s="20"/>
      <c r="AGF276" s="20"/>
      <c r="AGG276" s="20"/>
      <c r="AGH276" s="20"/>
      <c r="AGI276" s="20"/>
      <c r="AGJ276" s="20"/>
      <c r="AGK276" s="20"/>
      <c r="AGL276" s="20"/>
      <c r="AGM276" s="20"/>
      <c r="AGN276" s="20"/>
      <c r="AGO276" s="20"/>
      <c r="AGP276" s="20"/>
      <c r="AGQ276" s="20"/>
      <c r="AGR276" s="20"/>
      <c r="AGS276" s="20"/>
      <c r="AGT276" s="20"/>
      <c r="AGU276" s="20"/>
      <c r="AGV276" s="20"/>
      <c r="AGW276" s="20"/>
      <c r="AGX276" s="20"/>
      <c r="AGY276" s="20"/>
      <c r="AGZ276" s="20"/>
      <c r="AHA276" s="20"/>
      <c r="AHB276" s="20"/>
      <c r="AHC276" s="20"/>
      <c r="AHD276" s="20"/>
      <c r="AHE276" s="20"/>
      <c r="AHF276" s="20"/>
      <c r="AHG276" s="20"/>
      <c r="AHH276" s="20"/>
      <c r="AHI276" s="20"/>
      <c r="AHJ276" s="20"/>
      <c r="AHK276" s="20"/>
      <c r="AHL276" s="20"/>
      <c r="AHM276" s="20"/>
      <c r="AHN276" s="20"/>
      <c r="AHO276" s="20"/>
      <c r="AHP276" s="20"/>
      <c r="AHQ276" s="20"/>
      <c r="AHR276" s="20"/>
      <c r="AHS276" s="20"/>
      <c r="AHT276" s="20"/>
      <c r="AHU276" s="20"/>
      <c r="AHV276" s="20"/>
      <c r="AHW276" s="20"/>
      <c r="AHX276" s="20"/>
      <c r="AHY276" s="20"/>
      <c r="AHZ276" s="20"/>
      <c r="AIA276" s="20"/>
      <c r="AIB276" s="20"/>
      <c r="AIC276" s="20"/>
      <c r="AID276" s="20"/>
      <c r="AIE276" s="20"/>
      <c r="AIF276" s="20"/>
      <c r="AIG276" s="20"/>
      <c r="AIH276" s="20"/>
      <c r="AII276" s="20"/>
      <c r="AIJ276" s="20"/>
      <c r="AIK276" s="20"/>
      <c r="AIL276" s="20"/>
      <c r="AIM276" s="20"/>
      <c r="AIN276" s="20"/>
      <c r="AIO276" s="20"/>
      <c r="AIP276" s="20"/>
      <c r="AIQ276" s="20"/>
      <c r="AIR276" s="20"/>
      <c r="AIS276" s="20"/>
      <c r="AIT276" s="20"/>
      <c r="AIU276" s="20"/>
      <c r="AIV276" s="20"/>
      <c r="AIW276" s="20"/>
      <c r="AIX276" s="20"/>
      <c r="AIY276" s="20"/>
      <c r="AIZ276" s="20"/>
      <c r="AJA276" s="20"/>
      <c r="AJB276" s="20"/>
      <c r="AJC276" s="20"/>
      <c r="AJD276" s="20"/>
      <c r="AJE276" s="20"/>
      <c r="AJF276" s="20"/>
      <c r="AJG276" s="20"/>
      <c r="AJH276" s="20"/>
      <c r="AJI276" s="20"/>
      <c r="AJJ276" s="20"/>
      <c r="AJK276" s="20"/>
      <c r="AJL276" s="20"/>
      <c r="AJM276" s="20"/>
      <c r="AJN276" s="20"/>
      <c r="AJO276" s="20"/>
      <c r="AJP276" s="20"/>
      <c r="AJQ276" s="20"/>
      <c r="AJR276" s="20"/>
      <c r="AJS276" s="20"/>
      <c r="AJT276" s="20"/>
      <c r="AJU276" s="20"/>
      <c r="AJV276" s="20"/>
      <c r="AJW276" s="20"/>
      <c r="AJX276" s="20"/>
      <c r="AJY276" s="20"/>
      <c r="AJZ276" s="20"/>
      <c r="AKA276" s="20"/>
      <c r="AKB276" s="20"/>
      <c r="AKC276" s="20"/>
      <c r="AKD276" s="20"/>
      <c r="AKE276" s="20"/>
      <c r="AKF276" s="20"/>
      <c r="AKG276" s="20"/>
      <c r="AKH276" s="20"/>
      <c r="AKI276" s="20"/>
      <c r="AKJ276" s="20"/>
      <c r="AKK276" s="20"/>
      <c r="AKL276" s="20"/>
      <c r="AKM276" s="20"/>
      <c r="AKN276" s="20"/>
      <c r="AKO276" s="20"/>
      <c r="AKP276" s="20"/>
      <c r="AKQ276" s="20"/>
      <c r="AKR276" s="20"/>
      <c r="AKS276" s="20"/>
      <c r="AKT276" s="20"/>
      <c r="AKU276" s="20"/>
      <c r="AKV276" s="20"/>
      <c r="AKW276" s="20"/>
      <c r="AKX276" s="20"/>
      <c r="AKY276" s="20"/>
      <c r="AKZ276" s="20"/>
      <c r="ALA276" s="20"/>
      <c r="ALB276" s="20"/>
      <c r="ALC276" s="20"/>
      <c r="ALD276" s="20"/>
      <c r="ALE276" s="20"/>
      <c r="ALF276" s="20"/>
      <c r="ALG276" s="20"/>
      <c r="ALH276" s="20"/>
      <c r="ALI276" s="20"/>
      <c r="ALJ276" s="20"/>
      <c r="ALK276" s="20"/>
      <c r="ALL276" s="20"/>
      <c r="ALM276" s="20"/>
      <c r="ALN276" s="20"/>
      <c r="ALO276" s="20"/>
      <c r="ALP276" s="20"/>
      <c r="ALQ276" s="20"/>
      <c r="ALR276" s="20"/>
      <c r="ALS276" s="20"/>
      <c r="ALT276" s="20"/>
      <c r="ALU276" s="20"/>
      <c r="ALV276" s="20"/>
      <c r="ALW276" s="20"/>
      <c r="ALX276" s="20"/>
      <c r="ALY276" s="20"/>
      <c r="ALZ276" s="20"/>
      <c r="AMA276" s="20"/>
      <c r="AMB276" s="20"/>
      <c r="AMC276" s="20"/>
      <c r="AMD276" s="20"/>
      <c r="AME276" s="20"/>
      <c r="AMF276" s="20"/>
      <c r="AMG276" s="20"/>
      <c r="AMH276" s="20"/>
      <c r="AMI276" s="20"/>
      <c r="AMJ276" s="20"/>
      <c r="AMK276" s="20"/>
      <c r="AML276" s="20"/>
      <c r="AMM276" s="20"/>
      <c r="AMN276" s="20"/>
      <c r="AMO276" s="20"/>
      <c r="AMP276" s="20"/>
      <c r="AMQ276" s="20"/>
      <c r="AMR276" s="20"/>
      <c r="AMS276" s="20"/>
      <c r="AMT276" s="20"/>
      <c r="AMU276" s="20"/>
      <c r="AMV276" s="20"/>
      <c r="AMW276" s="20"/>
      <c r="AMX276" s="20"/>
      <c r="AMY276" s="20"/>
      <c r="AMZ276" s="20"/>
      <c r="ANA276" s="20"/>
      <c r="ANB276" s="20"/>
      <c r="ANC276" s="20"/>
      <c r="AND276" s="20"/>
      <c r="ANE276" s="20"/>
      <c r="ANF276" s="20"/>
      <c r="ANG276" s="20"/>
      <c r="ANH276" s="20"/>
      <c r="ANI276" s="20"/>
      <c r="ANJ276" s="20"/>
      <c r="ANK276" s="20"/>
      <c r="ANL276" s="20"/>
      <c r="ANM276" s="20"/>
      <c r="ANN276" s="20"/>
      <c r="ANO276" s="20"/>
      <c r="ANP276" s="20"/>
      <c r="ANQ276" s="20"/>
      <c r="ANR276" s="20"/>
      <c r="ANS276" s="20"/>
      <c r="ANT276" s="20"/>
      <c r="ANU276" s="20"/>
      <c r="ANV276" s="20"/>
      <c r="ANW276" s="20"/>
      <c r="ANX276" s="20"/>
      <c r="ANY276" s="20"/>
      <c r="ANZ276" s="20"/>
      <c r="AOA276" s="20"/>
      <c r="AOB276" s="20"/>
      <c r="AOC276" s="20"/>
      <c r="AOD276" s="20"/>
      <c r="AOE276" s="20"/>
      <c r="AOF276" s="20"/>
      <c r="AOG276" s="20"/>
      <c r="AOH276" s="20"/>
      <c r="AOI276" s="20"/>
      <c r="AOJ276" s="20"/>
      <c r="AOK276" s="20"/>
      <c r="AOL276" s="20"/>
      <c r="AOM276" s="20"/>
      <c r="AON276" s="20"/>
      <c r="AOO276" s="20"/>
      <c r="AOP276" s="20"/>
      <c r="AOQ276" s="20"/>
      <c r="AOR276" s="20"/>
      <c r="AOS276" s="20"/>
      <c r="AOT276" s="20"/>
      <c r="AOU276" s="20"/>
      <c r="AOV276" s="20"/>
      <c r="AOW276" s="20"/>
      <c r="AOX276" s="20"/>
      <c r="AOY276" s="20"/>
      <c r="AOZ276" s="20"/>
      <c r="APA276" s="20"/>
      <c r="APB276" s="20"/>
      <c r="APC276" s="20"/>
      <c r="APD276" s="20"/>
      <c r="APE276" s="20"/>
      <c r="APF276" s="20"/>
      <c r="APG276" s="20"/>
      <c r="APH276" s="20"/>
      <c r="API276" s="20"/>
      <c r="APJ276" s="20"/>
      <c r="APK276" s="20"/>
      <c r="APL276" s="20"/>
      <c r="APM276" s="20"/>
      <c r="APN276" s="20"/>
      <c r="APO276" s="20"/>
      <c r="APP276" s="20"/>
      <c r="APQ276" s="20"/>
      <c r="APR276" s="20"/>
      <c r="APS276" s="20"/>
      <c r="APT276" s="20"/>
      <c r="APU276" s="20"/>
      <c r="APV276" s="20"/>
      <c r="APW276" s="20"/>
      <c r="APX276" s="20"/>
      <c r="APY276" s="20"/>
      <c r="APZ276" s="20"/>
      <c r="AQA276" s="20"/>
      <c r="AQB276" s="20"/>
      <c r="AQC276" s="20"/>
      <c r="AQD276" s="20"/>
      <c r="AQE276" s="20"/>
      <c r="AQF276" s="20"/>
      <c r="AQG276" s="20"/>
      <c r="AQH276" s="20"/>
      <c r="AQI276" s="20"/>
      <c r="AQJ276" s="20"/>
      <c r="AQK276" s="20"/>
      <c r="AQL276" s="20"/>
      <c r="AQM276" s="20"/>
      <c r="AQN276" s="20"/>
      <c r="AQO276" s="20"/>
      <c r="AQP276" s="20"/>
      <c r="AQQ276" s="20"/>
      <c r="AQR276" s="20"/>
      <c r="AQS276" s="20"/>
      <c r="AQT276" s="20"/>
      <c r="AQU276" s="20"/>
      <c r="AQV276" s="20"/>
      <c r="AQW276" s="20"/>
      <c r="AQX276" s="20"/>
      <c r="AQY276" s="20"/>
      <c r="AQZ276" s="20"/>
      <c r="ARA276" s="20"/>
      <c r="ARB276" s="20"/>
      <c r="ARC276" s="20"/>
      <c r="ARD276" s="20"/>
      <c r="ARE276" s="20"/>
      <c r="ARF276" s="20"/>
      <c r="ARG276" s="20"/>
      <c r="ARH276" s="20"/>
      <c r="ARI276" s="20"/>
      <c r="ARJ276" s="20"/>
      <c r="ARK276" s="20"/>
      <c r="ARL276" s="20"/>
      <c r="ARM276" s="20"/>
      <c r="ARN276" s="20"/>
      <c r="ARO276" s="20"/>
      <c r="ARP276" s="20"/>
      <c r="ARQ276" s="20"/>
      <c r="ARR276" s="20"/>
      <c r="ARS276" s="20"/>
      <c r="ART276" s="20"/>
      <c r="ARU276" s="20"/>
      <c r="ARV276" s="20"/>
      <c r="ARW276" s="20"/>
      <c r="ARX276" s="20"/>
      <c r="ARY276" s="20"/>
      <c r="ARZ276" s="20"/>
      <c r="ASA276" s="20"/>
      <c r="ASB276" s="20"/>
      <c r="ASC276" s="20"/>
      <c r="ASD276" s="20"/>
      <c r="ASE276" s="20"/>
      <c r="ASF276" s="20"/>
      <c r="ASG276" s="20"/>
      <c r="ASH276" s="20"/>
      <c r="ASI276" s="20"/>
      <c r="ASJ276" s="20"/>
      <c r="ASK276" s="20"/>
      <c r="ASL276" s="20"/>
      <c r="ASM276" s="20"/>
      <c r="ASN276" s="20"/>
      <c r="ASO276" s="20"/>
      <c r="ASP276" s="20"/>
      <c r="ASQ276" s="20"/>
      <c r="ASR276" s="20"/>
      <c r="ASS276" s="20"/>
      <c r="AST276" s="20"/>
      <c r="ASU276" s="20"/>
      <c r="ASV276" s="20"/>
      <c r="ASW276" s="20"/>
      <c r="ASX276" s="20"/>
      <c r="ASY276" s="20"/>
      <c r="ASZ276" s="20"/>
      <c r="ATA276" s="20"/>
      <c r="ATB276" s="20"/>
      <c r="ATC276" s="20"/>
      <c r="ATD276" s="20"/>
      <c r="ATE276" s="20"/>
      <c r="ATF276" s="20"/>
      <c r="ATG276" s="20"/>
      <c r="ATH276" s="20"/>
      <c r="ATI276" s="20"/>
      <c r="ATJ276" s="20"/>
      <c r="ATK276" s="20"/>
      <c r="ATL276" s="20"/>
      <c r="ATM276" s="20"/>
      <c r="ATN276" s="20"/>
      <c r="ATO276" s="20"/>
      <c r="ATP276" s="20"/>
      <c r="ATQ276" s="20"/>
      <c r="ATR276" s="20"/>
      <c r="ATS276" s="20"/>
      <c r="ATT276" s="20"/>
      <c r="ATU276" s="20"/>
      <c r="ATV276" s="20"/>
      <c r="ATW276" s="20"/>
      <c r="ATX276" s="20"/>
      <c r="ATY276" s="20"/>
      <c r="ATZ276" s="20"/>
      <c r="AUA276" s="20"/>
      <c r="AUB276" s="20"/>
      <c r="AUC276" s="20"/>
      <c r="AUD276" s="20"/>
      <c r="AUF276" s="20"/>
      <c r="AUG276" s="20"/>
      <c r="AUH276" s="20"/>
      <c r="AUI276" s="20"/>
      <c r="AUJ276" s="20"/>
      <c r="AUK276" s="20"/>
      <c r="AUL276" s="20"/>
      <c r="AUM276" s="20"/>
      <c r="AUN276" s="20"/>
      <c r="AUO276" s="20"/>
      <c r="AUP276" s="20"/>
      <c r="AUQ276" s="20"/>
      <c r="AUR276" s="20"/>
      <c r="AUS276" s="20"/>
      <c r="AUT276" s="20"/>
      <c r="AUU276" s="20"/>
      <c r="AUV276" s="20"/>
      <c r="AUW276" s="20"/>
      <c r="AUX276" s="20"/>
      <c r="AUY276" s="20"/>
      <c r="AUZ276" s="20"/>
      <c r="AVA276" s="20"/>
      <c r="AVB276" s="20"/>
      <c r="AVC276" s="20"/>
      <c r="AVD276" s="20"/>
      <c r="AVE276" s="20"/>
      <c r="AVF276" s="20"/>
      <c r="AVG276" s="20"/>
      <c r="AVH276" s="20"/>
      <c r="AVI276" s="20"/>
      <c r="AVJ276" s="20"/>
      <c r="AVK276" s="20"/>
      <c r="AVL276" s="20"/>
      <c r="AVM276" s="20"/>
      <c r="AVN276" s="20"/>
      <c r="AVO276" s="20"/>
      <c r="AVP276" s="20"/>
      <c r="AVQ276" s="20"/>
      <c r="AVR276" s="20"/>
      <c r="AVS276" s="20"/>
      <c r="AVT276" s="20"/>
      <c r="AVU276" s="20"/>
      <c r="AVV276" s="20"/>
      <c r="AVW276" s="20"/>
      <c r="AVX276" s="20"/>
      <c r="AVY276" s="20"/>
      <c r="AVZ276" s="20"/>
      <c r="AWA276" s="20"/>
      <c r="AWB276" s="20"/>
      <c r="AWC276" s="20"/>
      <c r="AWD276" s="20"/>
      <c r="AWE276" s="20"/>
      <c r="AWF276" s="20"/>
      <c r="AWG276" s="20"/>
      <c r="AWH276" s="20"/>
      <c r="AWI276" s="20"/>
      <c r="AWJ276" s="20"/>
      <c r="AWK276" s="20"/>
      <c r="AWL276" s="20"/>
      <c r="AWM276" s="20"/>
      <c r="AWN276" s="20"/>
      <c r="AWO276" s="20"/>
      <c r="AWP276" s="20"/>
      <c r="AWQ276" s="20"/>
      <c r="AWR276" s="20"/>
      <c r="AWS276" s="20"/>
      <c r="AWT276" s="20"/>
      <c r="AWU276" s="20"/>
      <c r="AWV276" s="20"/>
      <c r="AWW276" s="20"/>
      <c r="AWX276" s="20"/>
      <c r="AWY276" s="20"/>
      <c r="AWZ276" s="20"/>
      <c r="AXA276" s="20"/>
      <c r="AXB276" s="20"/>
      <c r="AXC276" s="20"/>
      <c r="AXD276" s="20"/>
      <c r="AXE276" s="20"/>
      <c r="AXF276" s="20"/>
      <c r="AXG276" s="20"/>
      <c r="AXH276" s="20"/>
      <c r="AXI276" s="20"/>
      <c r="AXJ276" s="20"/>
      <c r="AXK276" s="20"/>
      <c r="AXL276" s="20"/>
      <c r="AXM276" s="20"/>
      <c r="AXN276" s="20"/>
      <c r="AXO276" s="20"/>
      <c r="AXP276" s="20"/>
      <c r="AXQ276" s="20"/>
      <c r="AXR276" s="20"/>
      <c r="AXS276" s="20"/>
      <c r="AXT276" s="20"/>
      <c r="AXU276" s="20"/>
      <c r="AXV276" s="20"/>
      <c r="AXW276" s="20"/>
      <c r="AXX276" s="20"/>
      <c r="AXY276" s="20"/>
      <c r="AXZ276" s="20"/>
      <c r="AYA276" s="20"/>
      <c r="AYB276" s="20"/>
      <c r="AYC276" s="20"/>
      <c r="AYD276" s="20"/>
      <c r="AYE276" s="20"/>
      <c r="AYF276" s="20"/>
      <c r="AYG276" s="20"/>
      <c r="AYH276" s="20"/>
      <c r="AYI276" s="20"/>
      <c r="AYJ276" s="20"/>
      <c r="AYK276" s="20"/>
      <c r="AYL276" s="20"/>
      <c r="AYM276" s="20"/>
      <c r="AYN276" s="20"/>
      <c r="AYO276" s="20"/>
      <c r="AYP276" s="20"/>
      <c r="AYQ276" s="20"/>
      <c r="AYR276" s="20"/>
      <c r="AYS276" s="20"/>
      <c r="AYT276" s="20"/>
      <c r="AYU276" s="20"/>
      <c r="AYV276" s="20"/>
      <c r="AYW276" s="20"/>
      <c r="AYX276" s="20"/>
      <c r="AYY276" s="20"/>
      <c r="AYZ276" s="20"/>
      <c r="AZA276" s="20"/>
      <c r="AZB276" s="20"/>
      <c r="AZC276" s="20"/>
      <c r="AZD276" s="20"/>
      <c r="AZE276" s="20"/>
      <c r="AZF276" s="20"/>
      <c r="AZG276" s="20"/>
      <c r="AZH276" s="20"/>
      <c r="AZI276" s="20"/>
      <c r="AZJ276" s="20"/>
      <c r="AZK276" s="20"/>
      <c r="AZL276" s="20"/>
      <c r="AZM276" s="20"/>
      <c r="AZN276" s="20"/>
      <c r="AZO276" s="20"/>
      <c r="AZP276" s="20"/>
      <c r="AZQ276" s="20"/>
      <c r="AZR276" s="20"/>
      <c r="AZS276" s="20"/>
      <c r="AZT276" s="20"/>
      <c r="AZU276" s="20"/>
      <c r="AZV276" s="20"/>
      <c r="AZW276" s="20"/>
      <c r="AZX276" s="20"/>
      <c r="AZY276" s="20"/>
      <c r="AZZ276" s="20"/>
      <c r="BAA276" s="20"/>
      <c r="BAB276" s="20"/>
      <c r="BAC276" s="20"/>
      <c r="BAD276" s="20"/>
      <c r="BAE276" s="20"/>
      <c r="BAF276" s="20"/>
      <c r="BAG276" s="20"/>
      <c r="BAH276" s="20"/>
      <c r="BAI276" s="20"/>
      <c r="BAJ276" s="20"/>
      <c r="BAK276" s="20"/>
      <c r="BAL276" s="20"/>
      <c r="BAM276" s="20"/>
      <c r="BAN276" s="20"/>
      <c r="BAO276" s="20"/>
      <c r="BAP276" s="20"/>
      <c r="BAQ276" s="20"/>
      <c r="BAR276" s="20"/>
      <c r="BAS276" s="20"/>
      <c r="BAT276" s="20"/>
      <c r="BAU276" s="20"/>
      <c r="BAV276" s="20"/>
      <c r="BAW276" s="20"/>
      <c r="BAX276" s="20"/>
      <c r="BAY276" s="20"/>
      <c r="BAZ276" s="20"/>
      <c r="BBA276" s="20"/>
      <c r="BBB276" s="20"/>
      <c r="BBC276" s="20"/>
      <c r="BBD276" s="20"/>
      <c r="BBE276" s="20"/>
      <c r="BBF276" s="20"/>
      <c r="BBG276" s="20"/>
      <c r="BBH276" s="20"/>
      <c r="BBI276" s="20"/>
      <c r="BBJ276" s="20"/>
      <c r="BBK276" s="20"/>
      <c r="BBL276" s="20"/>
      <c r="BBM276" s="20"/>
      <c r="BBN276" s="20"/>
      <c r="BBO276" s="20"/>
      <c r="BBP276" s="20"/>
      <c r="BBQ276" s="20"/>
      <c r="BBR276" s="20"/>
      <c r="BBS276" s="20"/>
      <c r="BBT276" s="20"/>
      <c r="BBU276" s="20"/>
      <c r="BBV276" s="20"/>
      <c r="BBW276" s="20"/>
      <c r="BBX276" s="20"/>
    </row>
    <row r="277" spans="1:1428" hidden="1" x14ac:dyDescent="0.25">
      <c r="A277" s="17"/>
      <c r="B277" s="17"/>
      <c r="C277" s="17"/>
      <c r="D277" s="20"/>
      <c r="E277" s="20"/>
      <c r="F277" s="20"/>
      <c r="G277" s="20"/>
      <c r="H277" s="20"/>
      <c r="I277" s="20"/>
      <c r="J277" s="20"/>
      <c r="K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6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20"/>
      <c r="BH277" s="20"/>
      <c r="BI277" s="20"/>
      <c r="BJ277" s="20"/>
      <c r="BK277" s="20"/>
      <c r="BL277" s="20"/>
      <c r="BM277" s="20"/>
      <c r="BN277" s="20"/>
      <c r="BO277" s="20"/>
      <c r="BP277" s="20"/>
      <c r="BQ277" s="20"/>
      <c r="BR277" s="20"/>
      <c r="BS277" s="20"/>
      <c r="BT277" s="20"/>
      <c r="BU277" s="20"/>
      <c r="BV277" s="20"/>
      <c r="BW277" s="20"/>
      <c r="BX277" s="20"/>
      <c r="BY277" s="20"/>
      <c r="BZ277" s="20"/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0"/>
      <c r="CO277" s="20"/>
      <c r="CP277" s="20"/>
      <c r="CQ277" s="20"/>
      <c r="CR277" s="20"/>
      <c r="CS277" s="20"/>
      <c r="CT277" s="20"/>
      <c r="CU277" s="20"/>
      <c r="CV277" s="20"/>
      <c r="CW277" s="20"/>
      <c r="CX277" s="20"/>
      <c r="CY277" s="20"/>
      <c r="CZ277" s="20"/>
      <c r="DA277" s="20"/>
      <c r="DB277" s="20"/>
      <c r="DC277" s="20"/>
      <c r="DD277" s="20"/>
      <c r="DE277" s="20"/>
      <c r="DF277" s="20"/>
      <c r="DG277" s="20"/>
      <c r="DH277" s="20"/>
      <c r="DI277" s="20"/>
      <c r="DJ277" s="20"/>
      <c r="DK277" s="20"/>
      <c r="DL277" s="20"/>
      <c r="DM277" s="20"/>
      <c r="DN277" s="20"/>
      <c r="DO277" s="20"/>
      <c r="DP277" s="20"/>
      <c r="DQ277" s="20"/>
      <c r="DR277" s="20"/>
      <c r="DS277" s="20"/>
      <c r="DT277" s="20"/>
      <c r="DU277" s="20"/>
      <c r="DV277" s="20"/>
      <c r="DW277" s="20"/>
      <c r="DX277" s="20"/>
      <c r="DY277" s="20"/>
      <c r="DZ277" s="20"/>
      <c r="EA277" s="20"/>
      <c r="EB277" s="20"/>
      <c r="EC277" s="20"/>
      <c r="ED277" s="20"/>
      <c r="EE277" s="20"/>
      <c r="EF277" s="20"/>
      <c r="EG277" s="20"/>
      <c r="EH277" s="20"/>
      <c r="EI277" s="20"/>
      <c r="EJ277" s="20"/>
      <c r="EK277" s="20"/>
      <c r="EL277" s="20"/>
      <c r="EM277" s="20"/>
      <c r="EN277" s="20"/>
      <c r="EO277" s="20"/>
      <c r="EP277" s="20"/>
      <c r="EQ277" s="20"/>
      <c r="ER277" s="20"/>
      <c r="ES277" s="20"/>
      <c r="ET277" s="20"/>
      <c r="EU277" s="20"/>
      <c r="EV277" s="20"/>
      <c r="EW277" s="20"/>
      <c r="EX277" s="20"/>
      <c r="EY277" s="20"/>
      <c r="EZ277" s="20"/>
      <c r="FA277" s="20"/>
      <c r="FB277" s="20"/>
      <c r="FC277" s="20"/>
      <c r="FD277" s="20"/>
      <c r="FE277" s="20"/>
      <c r="FF277" s="20"/>
      <c r="FG277" s="20"/>
      <c r="FH277" s="20"/>
      <c r="FI277" s="20"/>
      <c r="FJ277" s="20"/>
      <c r="FK277" s="20"/>
      <c r="FL277" s="20"/>
      <c r="FM277" s="20"/>
      <c r="FN277" s="20"/>
      <c r="FO277" s="20"/>
      <c r="FP277" s="20"/>
      <c r="FQ277" s="20"/>
      <c r="FR277" s="20"/>
      <c r="FS277" s="20"/>
      <c r="FT277" s="20"/>
      <c r="FU277" s="20"/>
      <c r="FV277" s="20"/>
      <c r="FW277" s="20"/>
      <c r="FX277" s="20"/>
      <c r="FY277" s="20"/>
      <c r="FZ277" s="20"/>
      <c r="GA277" s="20"/>
      <c r="GB277" s="20"/>
      <c r="GC277" s="20"/>
      <c r="GD277" s="20"/>
      <c r="GE277" s="20"/>
      <c r="GF277" s="20"/>
      <c r="GG277" s="20"/>
      <c r="GH277" s="20"/>
      <c r="GI277" s="20"/>
      <c r="GJ277" s="20"/>
      <c r="GK277" s="20"/>
      <c r="GL277" s="20"/>
      <c r="GM277" s="20"/>
      <c r="GN277" s="20"/>
      <c r="GO277" s="20"/>
      <c r="GP277" s="20"/>
      <c r="GQ277" s="20"/>
      <c r="GR277" s="20"/>
      <c r="GS277" s="20"/>
      <c r="GT277" s="20"/>
      <c r="GU277" s="20"/>
      <c r="GV277" s="20"/>
      <c r="GW277" s="20"/>
      <c r="GX277" s="20"/>
      <c r="GY277" s="20"/>
      <c r="GZ277" s="20"/>
      <c r="HA277" s="20"/>
      <c r="HB277" s="20"/>
      <c r="HC277" s="20"/>
      <c r="HD277" s="20"/>
      <c r="HE277" s="20"/>
      <c r="HF277" s="20"/>
      <c r="HG277" s="20"/>
      <c r="HH277" s="20"/>
      <c r="HI277" s="20"/>
      <c r="HJ277" s="20"/>
      <c r="HK277" s="20"/>
      <c r="HL277" s="20"/>
      <c r="HM277" s="20"/>
      <c r="HN277" s="20"/>
      <c r="HO277" s="20"/>
      <c r="HP277" s="20"/>
      <c r="HQ277" s="20"/>
      <c r="HR277" s="20"/>
      <c r="HS277" s="20"/>
      <c r="HT277" s="20"/>
      <c r="HU277" s="20"/>
      <c r="HV277" s="20"/>
      <c r="HW277" s="20"/>
      <c r="HX277" s="20"/>
      <c r="HY277" s="20"/>
      <c r="HZ277" s="20"/>
      <c r="IA277" s="20"/>
      <c r="IB277" s="20"/>
      <c r="IC277" s="20"/>
      <c r="ID277" s="20"/>
      <c r="IE277" s="20"/>
      <c r="IF277" s="20"/>
      <c r="IG277" s="20"/>
      <c r="IH277" s="20"/>
      <c r="II277" s="20"/>
      <c r="IJ277" s="20"/>
      <c r="IK277" s="20"/>
      <c r="IL277" s="20"/>
      <c r="IM277" s="20"/>
      <c r="IN277" s="20"/>
      <c r="IO277" s="20"/>
      <c r="IP277" s="20"/>
      <c r="IQ277" s="20"/>
      <c r="IR277" s="20"/>
      <c r="IS277" s="20"/>
      <c r="IT277" s="20"/>
      <c r="IU277" s="20"/>
      <c r="IV277" s="20"/>
      <c r="IW277" s="20"/>
      <c r="IX277" s="20"/>
      <c r="IY277" s="20"/>
      <c r="IZ277" s="20"/>
      <c r="JA277" s="20"/>
      <c r="JB277" s="20"/>
      <c r="JC277" s="20"/>
      <c r="JD277" s="20"/>
      <c r="JE277" s="20"/>
      <c r="JF277" s="20"/>
      <c r="JG277" s="20"/>
      <c r="JH277" s="20"/>
      <c r="JI277" s="20"/>
      <c r="JJ277" s="20"/>
      <c r="JK277" s="20"/>
      <c r="JL277" s="20"/>
      <c r="JM277" s="20"/>
      <c r="JN277" s="20"/>
      <c r="JO277" s="20"/>
      <c r="JP277" s="20"/>
      <c r="JQ277" s="20"/>
      <c r="JR277" s="20"/>
      <c r="JS277" s="20"/>
      <c r="JT277" s="20"/>
      <c r="JU277" s="20"/>
      <c r="JV277" s="20"/>
      <c r="JW277" s="20"/>
      <c r="JX277" s="20"/>
      <c r="JY277" s="20"/>
      <c r="JZ277" s="20"/>
      <c r="KA277" s="20"/>
      <c r="KB277" s="20"/>
      <c r="KC277" s="20"/>
      <c r="KD277" s="20"/>
      <c r="KE277" s="20"/>
      <c r="KF277" s="20"/>
      <c r="KG277" s="20"/>
      <c r="KH277" s="20"/>
      <c r="KI277" s="20"/>
      <c r="KJ277" s="20"/>
      <c r="KK277" s="20"/>
      <c r="KL277" s="20"/>
      <c r="KM277" s="20"/>
      <c r="KN277" s="20"/>
      <c r="KO277" s="20"/>
      <c r="KP277" s="20"/>
      <c r="KQ277" s="20"/>
      <c r="KR277" s="20"/>
      <c r="KS277" s="20"/>
      <c r="KT277" s="20"/>
      <c r="KU277" s="20"/>
      <c r="KV277" s="20"/>
      <c r="KW277" s="20"/>
      <c r="KX277" s="20"/>
      <c r="KY277" s="20"/>
      <c r="KZ277" s="20"/>
      <c r="LA277" s="20"/>
      <c r="LB277" s="20"/>
      <c r="LC277" s="20"/>
      <c r="LD277" s="20"/>
      <c r="LE277" s="20"/>
      <c r="LF277" s="20"/>
      <c r="LG277" s="20"/>
      <c r="LH277" s="20"/>
      <c r="LI277" s="20"/>
      <c r="LJ277" s="20"/>
      <c r="LK277" s="20"/>
      <c r="LL277" s="20"/>
      <c r="LM277" s="20"/>
      <c r="LN277" s="20"/>
      <c r="LO277" s="20"/>
      <c r="LP277" s="20"/>
      <c r="LQ277" s="20"/>
      <c r="LR277" s="20"/>
      <c r="LS277" s="20"/>
      <c r="LT277" s="20"/>
      <c r="LU277" s="20"/>
      <c r="LV277" s="20"/>
      <c r="LW277" s="20"/>
      <c r="LX277" s="20"/>
      <c r="LY277" s="20"/>
      <c r="LZ277" s="20"/>
      <c r="MA277" s="20"/>
      <c r="MB277" s="20"/>
      <c r="MC277" s="20"/>
      <c r="MD277" s="20"/>
      <c r="ME277" s="20"/>
      <c r="MF277" s="20"/>
      <c r="MG277" s="20"/>
      <c r="MH277" s="20"/>
      <c r="MI277" s="20"/>
      <c r="MJ277" s="20"/>
      <c r="MK277" s="20"/>
      <c r="ML277" s="20"/>
      <c r="MM277" s="20"/>
      <c r="MN277" s="20"/>
      <c r="MO277" s="20"/>
      <c r="MP277" s="20"/>
      <c r="MQ277" s="20"/>
      <c r="MR277" s="20"/>
      <c r="MS277" s="20"/>
      <c r="MT277" s="20"/>
      <c r="MU277" s="20"/>
      <c r="MV277" s="20"/>
      <c r="MW277" s="20"/>
      <c r="MX277" s="20"/>
      <c r="MY277" s="20"/>
      <c r="MZ277" s="20"/>
      <c r="NA277" s="20"/>
      <c r="NB277" s="20"/>
      <c r="NC277" s="20"/>
      <c r="ND277" s="20"/>
      <c r="NE277" s="20"/>
      <c r="NF277" s="20"/>
      <c r="NG277" s="20"/>
      <c r="NH277" s="20"/>
      <c r="NI277" s="20"/>
      <c r="NJ277" s="20"/>
      <c r="NK277" s="20"/>
      <c r="NL277" s="20"/>
      <c r="NM277" s="20"/>
      <c r="NN277" s="20"/>
      <c r="NO277" s="20"/>
      <c r="NP277" s="20"/>
      <c r="NQ277" s="20"/>
      <c r="NR277" s="20"/>
      <c r="NS277" s="20"/>
      <c r="NT277" s="20"/>
      <c r="NU277" s="20"/>
      <c r="NV277" s="20"/>
      <c r="NW277" s="20"/>
      <c r="NX277" s="20"/>
      <c r="NY277" s="20"/>
      <c r="NZ277" s="20"/>
      <c r="OA277" s="20"/>
      <c r="OB277" s="20"/>
      <c r="OC277" s="20"/>
      <c r="OD277" s="20"/>
      <c r="OE277" s="20"/>
      <c r="OF277" s="20"/>
      <c r="OG277" s="20"/>
      <c r="OH277" s="20"/>
      <c r="OI277" s="20"/>
      <c r="OJ277" s="20"/>
      <c r="OK277" s="20"/>
      <c r="OL277" s="20"/>
      <c r="OM277" s="20"/>
      <c r="ON277" s="20"/>
      <c r="OO277" s="20"/>
      <c r="OP277" s="20"/>
      <c r="OQ277" s="20"/>
      <c r="OR277" s="20"/>
      <c r="OS277" s="20"/>
      <c r="OT277" s="20"/>
      <c r="OU277" s="20"/>
      <c r="OV277" s="20"/>
      <c r="OW277" s="20"/>
      <c r="OX277" s="20"/>
      <c r="OY277" s="20"/>
      <c r="OZ277" s="20"/>
      <c r="PA277" s="20"/>
      <c r="PB277" s="20"/>
      <c r="PC277" s="20"/>
      <c r="PD277" s="20"/>
      <c r="PE277" s="20"/>
      <c r="PF277" s="20"/>
      <c r="PG277" s="20"/>
      <c r="PH277" s="20"/>
      <c r="PI277" s="20"/>
      <c r="PJ277" s="20"/>
      <c r="PK277" s="20"/>
      <c r="PL277" s="20"/>
      <c r="PM277" s="20"/>
      <c r="PN277" s="20"/>
      <c r="PO277" s="20"/>
      <c r="PP277" s="20"/>
      <c r="PQ277" s="20"/>
      <c r="PR277" s="20"/>
      <c r="PS277" s="20"/>
      <c r="PT277" s="20"/>
      <c r="PU277" s="20"/>
      <c r="PV277" s="20"/>
      <c r="PW277" s="20"/>
      <c r="PX277" s="20"/>
      <c r="PY277" s="20"/>
      <c r="PZ277" s="20"/>
      <c r="QA277" s="20"/>
      <c r="QB277" s="20"/>
      <c r="QC277" s="20"/>
      <c r="QD277" s="20"/>
      <c r="QE277" s="20"/>
      <c r="QF277" s="20"/>
      <c r="QG277" s="20"/>
      <c r="QH277" s="20"/>
      <c r="QI277" s="20"/>
      <c r="QJ277" s="20"/>
      <c r="QK277" s="20"/>
      <c r="QL277" s="20"/>
      <c r="QM277" s="20"/>
      <c r="QN277" s="20"/>
      <c r="QO277" s="20"/>
      <c r="QP277" s="20"/>
      <c r="QQ277" s="20"/>
      <c r="QR277" s="20"/>
      <c r="QS277" s="20"/>
      <c r="QT277" s="20"/>
      <c r="QU277" s="20"/>
      <c r="QV277" s="20"/>
      <c r="QW277" s="20"/>
      <c r="QX277" s="20"/>
      <c r="QY277" s="20"/>
      <c r="QZ277" s="20"/>
      <c r="RA277" s="20"/>
      <c r="RB277" s="20"/>
      <c r="RC277" s="20"/>
      <c r="RD277" s="20"/>
      <c r="RE277" s="20"/>
      <c r="RF277" s="20"/>
      <c r="RG277" s="20"/>
      <c r="RH277" s="20"/>
      <c r="RI277" s="20"/>
      <c r="RJ277" s="20"/>
      <c r="RK277" s="20"/>
      <c r="RL277" s="20"/>
      <c r="RM277" s="20"/>
      <c r="RN277" s="20"/>
      <c r="RO277" s="20"/>
      <c r="RP277" s="20"/>
      <c r="RQ277" s="20"/>
      <c r="RR277" s="20"/>
      <c r="RS277" s="20"/>
      <c r="RT277" s="20"/>
      <c r="RU277" s="20"/>
      <c r="RV277" s="20"/>
      <c r="RW277" s="20"/>
      <c r="RX277" s="20"/>
      <c r="RY277" s="20"/>
      <c r="RZ277" s="20"/>
      <c r="SA277" s="20"/>
      <c r="SB277" s="20"/>
      <c r="SC277" s="20"/>
      <c r="SD277" s="20"/>
      <c r="SE277" s="20"/>
      <c r="SF277" s="20"/>
      <c r="SG277" s="20"/>
      <c r="SH277" s="20"/>
      <c r="SI277" s="20"/>
      <c r="SJ277" s="20"/>
      <c r="SK277" s="20"/>
      <c r="SL277" s="20"/>
      <c r="SM277" s="20"/>
      <c r="SN277" s="20"/>
      <c r="SO277" s="20"/>
      <c r="SP277" s="20"/>
      <c r="SQ277" s="20"/>
      <c r="SR277" s="20"/>
      <c r="SS277" s="20"/>
      <c r="ST277" s="20"/>
      <c r="SU277" s="20"/>
      <c r="SV277" s="20"/>
      <c r="SW277" s="20"/>
      <c r="SX277" s="20"/>
      <c r="SY277" s="20"/>
      <c r="SZ277" s="20"/>
      <c r="TA277" s="20"/>
      <c r="TB277" s="20"/>
      <c r="TC277" s="20"/>
      <c r="TD277" s="20"/>
      <c r="TE277" s="20"/>
      <c r="TF277" s="20"/>
      <c r="TG277" s="20"/>
      <c r="TH277" s="20"/>
      <c r="TI277" s="20"/>
      <c r="TJ277" s="20"/>
      <c r="TK277" s="20"/>
      <c r="TL277" s="20"/>
      <c r="TM277" s="20"/>
      <c r="TN277" s="20"/>
      <c r="TO277" s="20"/>
      <c r="TP277" s="20"/>
      <c r="TQ277" s="20"/>
      <c r="TR277" s="20"/>
      <c r="TS277" s="20"/>
      <c r="TT277" s="20"/>
      <c r="TU277" s="20"/>
      <c r="TV277" s="20"/>
      <c r="TW277" s="20"/>
      <c r="TX277" s="20"/>
      <c r="TY277" s="20"/>
      <c r="TZ277" s="20"/>
      <c r="UA277" s="20"/>
      <c r="UB277" s="20"/>
      <c r="UC277" s="20"/>
      <c r="UD277" s="20"/>
      <c r="UE277" s="20"/>
      <c r="UF277" s="20"/>
      <c r="UG277" s="20"/>
      <c r="UH277" s="20"/>
      <c r="UI277" s="20"/>
      <c r="UJ277" s="20"/>
      <c r="UK277" s="20"/>
      <c r="UL277" s="20"/>
      <c r="UM277" s="20"/>
      <c r="UN277" s="20"/>
      <c r="UO277" s="20"/>
      <c r="UP277" s="20"/>
      <c r="UQ277" s="20"/>
      <c r="UR277" s="20"/>
      <c r="US277" s="20"/>
      <c r="UT277" s="20"/>
      <c r="UU277" s="20"/>
      <c r="UV277" s="20"/>
      <c r="UW277" s="20"/>
      <c r="UX277" s="20"/>
      <c r="UY277" s="20"/>
      <c r="UZ277" s="20"/>
      <c r="VA277" s="20"/>
      <c r="VB277" s="20"/>
      <c r="VC277" s="20"/>
      <c r="VD277" s="20"/>
      <c r="VE277" s="20"/>
      <c r="VF277" s="20"/>
      <c r="VG277" s="20"/>
      <c r="VH277" s="20"/>
      <c r="VI277" s="20"/>
      <c r="VJ277" s="20"/>
      <c r="VK277" s="20"/>
      <c r="VL277" s="20"/>
      <c r="VM277" s="20"/>
      <c r="VN277" s="20"/>
      <c r="VO277" s="20"/>
      <c r="VP277" s="20"/>
      <c r="VQ277" s="20"/>
      <c r="VR277" s="20"/>
      <c r="VS277" s="20"/>
      <c r="VT277" s="20"/>
      <c r="VU277" s="20"/>
      <c r="VV277" s="20"/>
      <c r="VW277" s="20"/>
      <c r="VX277" s="20"/>
      <c r="VY277" s="20"/>
      <c r="VZ277" s="20"/>
      <c r="WA277" s="20"/>
      <c r="WB277" s="20"/>
      <c r="WC277" s="20"/>
      <c r="WD277" s="20"/>
      <c r="WE277" s="20"/>
      <c r="WF277" s="20"/>
      <c r="WG277" s="20"/>
      <c r="WH277" s="20"/>
      <c r="WI277" s="20"/>
      <c r="WJ277" s="20"/>
      <c r="WK277" s="20"/>
      <c r="WL277" s="20"/>
      <c r="WM277" s="20"/>
      <c r="WN277" s="20"/>
      <c r="WO277" s="20"/>
      <c r="WP277" s="20"/>
      <c r="WQ277" s="20"/>
      <c r="WR277" s="20"/>
      <c r="WS277" s="20"/>
      <c r="WT277" s="20"/>
      <c r="WU277" s="20"/>
      <c r="WV277" s="20"/>
      <c r="WW277" s="20"/>
      <c r="WX277" s="20"/>
      <c r="WY277" s="20"/>
      <c r="WZ277" s="20"/>
      <c r="XA277" s="20"/>
      <c r="XB277" s="20"/>
      <c r="XC277" s="20"/>
      <c r="XD277" s="20"/>
      <c r="XE277" s="20"/>
      <c r="XF277" s="20"/>
      <c r="XG277" s="20"/>
      <c r="XH277" s="20"/>
      <c r="XI277" s="20"/>
      <c r="XJ277" s="20"/>
      <c r="XK277" s="20"/>
      <c r="XL277" s="20"/>
      <c r="XM277" s="20"/>
      <c r="XN277" s="20"/>
      <c r="XO277" s="20"/>
      <c r="XP277" s="20"/>
      <c r="XQ277" s="20"/>
      <c r="XR277" s="20"/>
      <c r="XS277" s="20"/>
      <c r="XT277" s="20"/>
      <c r="XU277" s="20"/>
      <c r="XV277" s="20"/>
      <c r="XW277" s="20"/>
      <c r="XX277" s="20"/>
      <c r="XY277" s="20"/>
      <c r="XZ277" s="20"/>
      <c r="YA277" s="20"/>
      <c r="YB277" s="20"/>
      <c r="YC277" s="20"/>
      <c r="YD277" s="20"/>
      <c r="YE277" s="20"/>
      <c r="YF277" s="20"/>
      <c r="YG277" s="20"/>
      <c r="YH277" s="20"/>
      <c r="YI277" s="20"/>
      <c r="YJ277" s="20"/>
      <c r="YK277" s="20"/>
      <c r="YL277" s="20"/>
      <c r="YM277" s="20"/>
      <c r="YN277" s="20"/>
      <c r="YO277" s="20"/>
      <c r="YP277" s="20"/>
      <c r="YQ277" s="20"/>
      <c r="YR277" s="20"/>
      <c r="YS277" s="20"/>
      <c r="YT277" s="20"/>
      <c r="YU277" s="20"/>
      <c r="YV277" s="20"/>
      <c r="YW277" s="20"/>
      <c r="YX277" s="20"/>
      <c r="YY277" s="20"/>
      <c r="YZ277" s="20"/>
      <c r="ZA277" s="20"/>
      <c r="ZB277" s="20"/>
      <c r="ZC277" s="20"/>
      <c r="ZD277" s="20"/>
      <c r="ZE277" s="20"/>
      <c r="ZF277" s="20"/>
      <c r="ZG277" s="20"/>
      <c r="ZH277" s="20"/>
      <c r="ZI277" s="20"/>
      <c r="ZJ277" s="20"/>
      <c r="ZK277" s="20"/>
      <c r="ZL277" s="20"/>
      <c r="ZM277" s="20"/>
      <c r="ZN277" s="20"/>
      <c r="ZO277" s="20"/>
      <c r="ZP277" s="20"/>
      <c r="ZQ277" s="20"/>
      <c r="ZR277" s="20"/>
      <c r="ZS277" s="20"/>
      <c r="ZT277" s="20"/>
      <c r="ZU277" s="20"/>
      <c r="ZV277" s="20"/>
      <c r="ZW277" s="20"/>
      <c r="ZX277" s="20"/>
      <c r="ZY277" s="20"/>
      <c r="ZZ277" s="20"/>
      <c r="AAA277" s="20"/>
      <c r="AAB277" s="20"/>
      <c r="AAC277" s="20"/>
      <c r="AAD277" s="20"/>
      <c r="AAE277" s="20"/>
      <c r="AAF277" s="20"/>
      <c r="AAG277" s="20"/>
      <c r="AAH277" s="20"/>
      <c r="AAI277" s="20"/>
      <c r="AAJ277" s="20"/>
      <c r="AAK277" s="20"/>
      <c r="AAL277" s="20"/>
      <c r="AAM277" s="20"/>
      <c r="AAN277" s="20"/>
      <c r="AAO277" s="20"/>
      <c r="AAP277" s="20"/>
      <c r="AAQ277" s="20"/>
      <c r="AAR277" s="20"/>
      <c r="AAS277" s="20"/>
      <c r="AAT277" s="20"/>
      <c r="AAU277" s="20"/>
      <c r="AAV277" s="20"/>
      <c r="AAW277" s="20"/>
      <c r="AAX277" s="20"/>
      <c r="AAY277" s="20"/>
      <c r="AAZ277" s="20"/>
      <c r="ABA277" s="20"/>
      <c r="ABB277" s="20"/>
      <c r="ABC277" s="20"/>
      <c r="ABD277" s="20"/>
      <c r="ABE277" s="20"/>
      <c r="ABF277" s="20"/>
      <c r="ABG277" s="20"/>
      <c r="ABH277" s="20"/>
      <c r="ABI277" s="20"/>
      <c r="ABJ277" s="20"/>
      <c r="ABK277" s="20"/>
      <c r="ABL277" s="20"/>
      <c r="ABM277" s="20"/>
      <c r="ABN277" s="20"/>
      <c r="ABO277" s="20"/>
      <c r="ABP277" s="20"/>
      <c r="ABQ277" s="20"/>
      <c r="ABR277" s="20"/>
      <c r="ABS277" s="20"/>
      <c r="ABT277" s="20"/>
      <c r="ABU277" s="20"/>
      <c r="ABV277" s="20"/>
      <c r="ABW277" s="20"/>
      <c r="ABX277" s="20"/>
      <c r="ABY277" s="20"/>
      <c r="ABZ277" s="20"/>
      <c r="ACA277" s="20"/>
      <c r="ACB277" s="20"/>
      <c r="ACC277" s="20"/>
      <c r="ACD277" s="20"/>
      <c r="ACE277" s="20"/>
      <c r="ACF277" s="20"/>
      <c r="ACG277" s="20"/>
      <c r="ACH277" s="20"/>
      <c r="ACI277" s="20"/>
      <c r="ACJ277" s="20"/>
      <c r="ACK277" s="20"/>
      <c r="ACL277" s="20"/>
      <c r="ACM277" s="20"/>
      <c r="ACN277" s="20"/>
      <c r="ACO277" s="20"/>
      <c r="ACP277" s="20"/>
      <c r="ACQ277" s="20"/>
      <c r="ACR277" s="20"/>
      <c r="ACS277" s="20"/>
      <c r="ACT277" s="20"/>
      <c r="ACU277" s="20"/>
      <c r="ACV277" s="20"/>
      <c r="ACW277" s="20"/>
      <c r="ACX277" s="20"/>
      <c r="ACY277" s="20"/>
      <c r="ACZ277" s="20"/>
      <c r="ADA277" s="20"/>
      <c r="ADB277" s="20"/>
      <c r="ADC277" s="20"/>
      <c r="ADD277" s="20"/>
      <c r="ADE277" s="20"/>
      <c r="ADF277" s="20"/>
      <c r="ADG277" s="20"/>
      <c r="ADH277" s="20"/>
      <c r="ADI277" s="20"/>
      <c r="ADJ277" s="20"/>
      <c r="ADK277" s="20"/>
      <c r="ADL277" s="20"/>
      <c r="ADM277" s="20"/>
      <c r="ADN277" s="20"/>
      <c r="ADO277" s="20"/>
      <c r="ADP277" s="20"/>
      <c r="ADQ277" s="20"/>
      <c r="ADR277" s="20"/>
      <c r="ADS277" s="20"/>
      <c r="ADT277" s="20"/>
      <c r="ADU277" s="20"/>
      <c r="ADV277" s="20"/>
      <c r="ADW277" s="20"/>
      <c r="ADX277" s="20"/>
      <c r="ADY277" s="20"/>
      <c r="ADZ277" s="20"/>
      <c r="AEA277" s="20"/>
      <c r="AEB277" s="20"/>
      <c r="AEC277" s="20"/>
      <c r="AED277" s="20"/>
      <c r="AEE277" s="20"/>
      <c r="AEF277" s="20"/>
      <c r="AEG277" s="20"/>
      <c r="AEH277" s="20"/>
      <c r="AEI277" s="20"/>
      <c r="AEJ277" s="20"/>
      <c r="AEK277" s="20"/>
      <c r="AEL277" s="20"/>
      <c r="AEM277" s="20"/>
      <c r="AEN277" s="20"/>
      <c r="AEO277" s="20"/>
      <c r="AEP277" s="20"/>
      <c r="AEQ277" s="20"/>
      <c r="AER277" s="20"/>
      <c r="AES277" s="20"/>
      <c r="AET277" s="20"/>
      <c r="AEU277" s="20"/>
      <c r="AEV277" s="20"/>
      <c r="AEW277" s="20"/>
      <c r="AEX277" s="20"/>
      <c r="AEY277" s="20"/>
      <c r="AEZ277" s="20"/>
      <c r="AFA277" s="20"/>
      <c r="AFB277" s="20"/>
      <c r="AFC277" s="20"/>
      <c r="AFD277" s="20"/>
      <c r="AFE277" s="20"/>
      <c r="AFF277" s="20"/>
      <c r="AFG277" s="20"/>
      <c r="AFH277" s="20"/>
      <c r="AFI277" s="20"/>
      <c r="AFJ277" s="20"/>
      <c r="AFK277" s="20"/>
      <c r="AFL277" s="20"/>
      <c r="AFM277" s="20"/>
      <c r="AFN277" s="20"/>
      <c r="AFO277" s="20"/>
      <c r="AFP277" s="20"/>
      <c r="AFQ277" s="20"/>
      <c r="AFR277" s="20"/>
      <c r="AFS277" s="20"/>
      <c r="AFT277" s="20"/>
      <c r="AFU277" s="20"/>
      <c r="AFV277" s="20"/>
      <c r="AFW277" s="20"/>
      <c r="AFX277" s="20"/>
      <c r="AFY277" s="20"/>
      <c r="AFZ277" s="20"/>
      <c r="AGA277" s="20"/>
      <c r="AGB277" s="20"/>
      <c r="AGC277" s="20"/>
      <c r="AGD277" s="20"/>
      <c r="AGE277" s="20"/>
      <c r="AGF277" s="20"/>
      <c r="AGG277" s="20"/>
      <c r="AGH277" s="20"/>
      <c r="AGI277" s="20"/>
      <c r="AGJ277" s="20"/>
      <c r="AGK277" s="20"/>
      <c r="AGL277" s="20"/>
      <c r="AGM277" s="20"/>
      <c r="AGN277" s="20"/>
      <c r="AGO277" s="20"/>
      <c r="AGP277" s="20"/>
      <c r="AGQ277" s="20"/>
      <c r="AGR277" s="20"/>
      <c r="AGS277" s="20"/>
      <c r="AGT277" s="20"/>
      <c r="AGU277" s="20"/>
      <c r="AGV277" s="20"/>
      <c r="AGW277" s="20"/>
      <c r="AGX277" s="20"/>
      <c r="AGY277" s="20"/>
      <c r="AGZ277" s="20"/>
      <c r="AHA277" s="20"/>
      <c r="AHB277" s="20"/>
      <c r="AHC277" s="20"/>
      <c r="AHD277" s="20"/>
      <c r="AHE277" s="20"/>
      <c r="AHF277" s="20"/>
      <c r="AHG277" s="20"/>
      <c r="AHH277" s="20"/>
      <c r="AHI277" s="20"/>
      <c r="AHJ277" s="20"/>
      <c r="AHK277" s="20"/>
      <c r="AHL277" s="20"/>
      <c r="AHM277" s="20"/>
      <c r="AHN277" s="20"/>
      <c r="AHO277" s="20"/>
      <c r="AHP277" s="20"/>
      <c r="AHQ277" s="20"/>
      <c r="AHR277" s="20"/>
      <c r="AHS277" s="20"/>
      <c r="AHT277" s="20"/>
      <c r="AHU277" s="20"/>
      <c r="AHV277" s="20"/>
      <c r="AHW277" s="20"/>
      <c r="AHX277" s="20"/>
      <c r="AHY277" s="20"/>
      <c r="AHZ277" s="20"/>
      <c r="AIA277" s="20"/>
      <c r="AIB277" s="20"/>
      <c r="AIC277" s="20"/>
      <c r="AID277" s="20"/>
      <c r="AIE277" s="20"/>
      <c r="AIF277" s="20"/>
      <c r="AIG277" s="20"/>
      <c r="AIH277" s="20"/>
      <c r="AII277" s="20"/>
      <c r="AIJ277" s="20"/>
      <c r="AIK277" s="20"/>
      <c r="AIL277" s="20"/>
      <c r="AIM277" s="20"/>
      <c r="AIN277" s="20"/>
      <c r="AIO277" s="20"/>
      <c r="AIP277" s="20"/>
      <c r="AIQ277" s="20"/>
      <c r="AIR277" s="20"/>
      <c r="AIS277" s="20"/>
      <c r="AIT277" s="20"/>
      <c r="AIU277" s="20"/>
      <c r="AIV277" s="20"/>
      <c r="AIW277" s="20"/>
      <c r="AIX277" s="20"/>
      <c r="AIY277" s="20"/>
      <c r="AIZ277" s="20"/>
      <c r="AJA277" s="20"/>
      <c r="AJB277" s="20"/>
      <c r="AJC277" s="20"/>
      <c r="AJD277" s="20"/>
      <c r="AJE277" s="20"/>
      <c r="AJF277" s="20"/>
      <c r="AJG277" s="20"/>
      <c r="AJH277" s="20"/>
      <c r="AJI277" s="20"/>
      <c r="AJJ277" s="20"/>
      <c r="AJK277" s="20"/>
      <c r="AJL277" s="20"/>
      <c r="AJM277" s="20"/>
      <c r="AJN277" s="20"/>
      <c r="AJO277" s="20"/>
      <c r="AJP277" s="20"/>
      <c r="AJQ277" s="20"/>
      <c r="AJR277" s="20"/>
      <c r="AJS277" s="20"/>
      <c r="AJT277" s="20"/>
      <c r="AJU277" s="20"/>
      <c r="AJV277" s="20"/>
      <c r="AJW277" s="20"/>
      <c r="AJX277" s="20"/>
      <c r="AJY277" s="20"/>
      <c r="AJZ277" s="20"/>
      <c r="AKA277" s="20"/>
      <c r="AKB277" s="20"/>
      <c r="AKC277" s="20"/>
      <c r="AKD277" s="20"/>
      <c r="AKE277" s="20"/>
      <c r="AKF277" s="20"/>
      <c r="AKG277" s="20"/>
      <c r="AKH277" s="20"/>
      <c r="AKI277" s="20"/>
      <c r="AKJ277" s="20"/>
      <c r="AKK277" s="20"/>
      <c r="AKL277" s="20"/>
      <c r="AKM277" s="20"/>
      <c r="AKN277" s="20"/>
      <c r="AKO277" s="20"/>
      <c r="AKP277" s="20"/>
      <c r="AKQ277" s="20"/>
      <c r="AKR277" s="20"/>
      <c r="AKS277" s="20"/>
      <c r="AKT277" s="20"/>
      <c r="AKU277" s="20"/>
      <c r="AKV277" s="20"/>
      <c r="AKW277" s="20"/>
      <c r="AKX277" s="20"/>
      <c r="AKY277" s="20"/>
      <c r="AKZ277" s="20"/>
      <c r="ALA277" s="20"/>
      <c r="ALB277" s="20"/>
      <c r="ALC277" s="20"/>
      <c r="ALD277" s="20"/>
      <c r="ALE277" s="20"/>
      <c r="ALF277" s="20"/>
      <c r="ALG277" s="20"/>
      <c r="ALH277" s="20"/>
      <c r="ALI277" s="20"/>
      <c r="ALJ277" s="20"/>
      <c r="ALK277" s="20"/>
      <c r="ALL277" s="20"/>
      <c r="ALM277" s="20"/>
      <c r="ALN277" s="20"/>
      <c r="ALO277" s="20"/>
      <c r="ALP277" s="20"/>
      <c r="ALQ277" s="20"/>
      <c r="ALR277" s="20"/>
      <c r="ALS277" s="20"/>
      <c r="ALT277" s="20"/>
      <c r="ALU277" s="20"/>
      <c r="ALV277" s="20"/>
      <c r="ALW277" s="20"/>
      <c r="ALX277" s="20"/>
      <c r="ALY277" s="20"/>
      <c r="ALZ277" s="20"/>
      <c r="AMA277" s="20"/>
      <c r="AMB277" s="20"/>
      <c r="AMC277" s="20"/>
      <c r="AMD277" s="20"/>
      <c r="AME277" s="20"/>
      <c r="AMF277" s="20"/>
      <c r="AMG277" s="20"/>
      <c r="AMH277" s="20"/>
      <c r="AMI277" s="20"/>
      <c r="AMJ277" s="20"/>
      <c r="AMK277" s="20"/>
      <c r="AML277" s="20"/>
      <c r="AMM277" s="20"/>
      <c r="AMN277" s="20"/>
      <c r="AMO277" s="20"/>
      <c r="AMP277" s="20"/>
      <c r="AMQ277" s="20"/>
      <c r="AMR277" s="20"/>
      <c r="AMS277" s="20"/>
      <c r="AMT277" s="20"/>
      <c r="AMU277" s="20"/>
      <c r="AMV277" s="20"/>
      <c r="AMW277" s="20"/>
      <c r="AMX277" s="20"/>
      <c r="AMY277" s="20"/>
      <c r="AMZ277" s="20"/>
      <c r="ANA277" s="20"/>
      <c r="ANB277" s="20"/>
      <c r="ANC277" s="20"/>
      <c r="AND277" s="20"/>
      <c r="ANE277" s="20"/>
      <c r="ANF277" s="20"/>
      <c r="ANG277" s="20"/>
      <c r="ANH277" s="20"/>
      <c r="ANI277" s="20"/>
      <c r="ANJ277" s="20"/>
      <c r="ANK277" s="20"/>
      <c r="ANL277" s="20"/>
      <c r="ANM277" s="20"/>
      <c r="ANN277" s="20"/>
      <c r="ANO277" s="20"/>
      <c r="ANP277" s="20"/>
      <c r="ANQ277" s="20"/>
      <c r="ANR277" s="20"/>
      <c r="ANS277" s="20"/>
      <c r="ANT277" s="20"/>
      <c r="ANU277" s="20"/>
      <c r="ANV277" s="20"/>
      <c r="ANW277" s="20"/>
      <c r="ANX277" s="20"/>
      <c r="ANY277" s="20"/>
      <c r="ANZ277" s="20"/>
      <c r="AOA277" s="20"/>
      <c r="AOB277" s="20"/>
      <c r="AOC277" s="20"/>
      <c r="AOD277" s="20"/>
      <c r="AOE277" s="20"/>
      <c r="AOF277" s="20"/>
      <c r="AOG277" s="20"/>
      <c r="AOH277" s="20"/>
      <c r="AOI277" s="20"/>
      <c r="AOJ277" s="20"/>
      <c r="AOK277" s="20"/>
      <c r="AOL277" s="20"/>
      <c r="AOM277" s="20"/>
      <c r="AON277" s="20"/>
      <c r="AOO277" s="20"/>
      <c r="AOP277" s="20"/>
      <c r="AOQ277" s="20"/>
      <c r="AOR277" s="20"/>
      <c r="AOS277" s="20"/>
      <c r="AOT277" s="20"/>
      <c r="AOU277" s="20"/>
      <c r="AOV277" s="20"/>
      <c r="AOW277" s="20"/>
      <c r="AOX277" s="20"/>
      <c r="AOY277" s="20"/>
      <c r="AOZ277" s="20"/>
      <c r="APA277" s="20"/>
      <c r="APB277" s="20"/>
      <c r="APC277" s="20"/>
      <c r="APD277" s="20"/>
      <c r="APE277" s="20"/>
      <c r="APF277" s="20"/>
      <c r="APG277" s="20"/>
      <c r="APH277" s="20"/>
      <c r="API277" s="20"/>
      <c r="APJ277" s="20"/>
      <c r="APK277" s="20"/>
      <c r="APL277" s="20"/>
      <c r="APM277" s="20"/>
      <c r="APN277" s="20"/>
      <c r="APO277" s="20"/>
      <c r="APP277" s="20"/>
      <c r="APQ277" s="20"/>
      <c r="APR277" s="20"/>
      <c r="APS277" s="20"/>
      <c r="APT277" s="20"/>
      <c r="APU277" s="20"/>
      <c r="APV277" s="20"/>
      <c r="APW277" s="20"/>
      <c r="APX277" s="20"/>
      <c r="APY277" s="20"/>
      <c r="APZ277" s="20"/>
      <c r="AQA277" s="20"/>
      <c r="AQB277" s="20"/>
      <c r="AQC277" s="20"/>
      <c r="AQD277" s="20"/>
      <c r="AQE277" s="20"/>
      <c r="AQF277" s="20"/>
      <c r="AQG277" s="20"/>
      <c r="AQH277" s="20"/>
      <c r="AQI277" s="20"/>
      <c r="AQJ277" s="20"/>
      <c r="AQK277" s="20"/>
      <c r="AQL277" s="20"/>
      <c r="AQM277" s="20"/>
      <c r="AQN277" s="20"/>
      <c r="AQO277" s="20"/>
      <c r="AQP277" s="20"/>
      <c r="AQQ277" s="20"/>
      <c r="AQR277" s="20"/>
      <c r="AQS277" s="20"/>
      <c r="AQT277" s="20"/>
      <c r="AQU277" s="20"/>
      <c r="AQV277" s="20"/>
      <c r="AQW277" s="20"/>
      <c r="AQX277" s="20"/>
      <c r="AQY277" s="20"/>
      <c r="AQZ277" s="20"/>
      <c r="ARA277" s="20"/>
      <c r="ARB277" s="20"/>
      <c r="ARC277" s="20"/>
      <c r="ARD277" s="20"/>
      <c r="ARE277" s="20"/>
      <c r="ARF277" s="20"/>
      <c r="ARG277" s="20"/>
      <c r="ARH277" s="20"/>
      <c r="ARI277" s="20"/>
      <c r="ARJ277" s="20"/>
      <c r="ARK277" s="20"/>
      <c r="ARL277" s="20"/>
      <c r="ARM277" s="20"/>
      <c r="ARN277" s="20"/>
      <c r="ARO277" s="20"/>
      <c r="ARP277" s="20"/>
      <c r="ARQ277" s="20"/>
      <c r="ARR277" s="20"/>
      <c r="ARS277" s="20"/>
      <c r="ART277" s="20"/>
      <c r="ARU277" s="20"/>
      <c r="ARV277" s="20"/>
      <c r="ARW277" s="20"/>
      <c r="ARX277" s="20"/>
      <c r="ARY277" s="20"/>
      <c r="ARZ277" s="20"/>
      <c r="ASA277" s="20"/>
      <c r="ASB277" s="20"/>
      <c r="ASC277" s="20"/>
      <c r="ASD277" s="20"/>
      <c r="ASE277" s="20"/>
      <c r="ASF277" s="20"/>
      <c r="ASG277" s="20"/>
      <c r="ASH277" s="20"/>
      <c r="ASI277" s="20"/>
      <c r="ASJ277" s="20"/>
      <c r="ASK277" s="20"/>
      <c r="ASL277" s="20"/>
      <c r="ASM277" s="20"/>
      <c r="ASN277" s="20"/>
      <c r="ASO277" s="20"/>
      <c r="ASP277" s="20"/>
      <c r="ASQ277" s="20"/>
      <c r="ASR277" s="20"/>
      <c r="ASS277" s="20"/>
      <c r="AST277" s="20"/>
      <c r="ASU277" s="20"/>
      <c r="ASV277" s="20"/>
      <c r="ASW277" s="20"/>
      <c r="ASX277" s="20"/>
      <c r="ASY277" s="20"/>
      <c r="ASZ277" s="20"/>
      <c r="ATA277" s="20"/>
      <c r="ATB277" s="20"/>
      <c r="ATC277" s="20"/>
      <c r="ATD277" s="20"/>
      <c r="ATE277" s="20"/>
      <c r="ATF277" s="20"/>
      <c r="ATG277" s="20"/>
      <c r="ATH277" s="20"/>
      <c r="ATI277" s="20"/>
      <c r="ATJ277" s="20"/>
      <c r="ATK277" s="20"/>
      <c r="ATL277" s="20"/>
      <c r="ATM277" s="20"/>
      <c r="ATN277" s="20"/>
      <c r="ATO277" s="20"/>
      <c r="ATP277" s="20"/>
      <c r="ATQ277" s="20"/>
      <c r="ATR277" s="20"/>
      <c r="ATS277" s="20"/>
      <c r="ATT277" s="20"/>
      <c r="ATU277" s="20"/>
      <c r="ATV277" s="20"/>
      <c r="ATW277" s="20"/>
      <c r="ATX277" s="20"/>
      <c r="ATY277" s="20"/>
      <c r="ATZ277" s="20"/>
      <c r="AUA277" s="20"/>
      <c r="AUB277" s="20"/>
      <c r="AUC277" s="20"/>
      <c r="AUD277" s="20"/>
      <c r="AUF277" s="20"/>
      <c r="AUG277" s="20"/>
      <c r="AUH277" s="20"/>
      <c r="AUI277" s="20"/>
      <c r="AUJ277" s="20"/>
      <c r="AUK277" s="20"/>
      <c r="AUL277" s="20"/>
      <c r="AUM277" s="20"/>
      <c r="AUN277" s="20"/>
      <c r="AUO277" s="20"/>
      <c r="AUP277" s="20"/>
      <c r="AUQ277" s="20"/>
      <c r="AUR277" s="20"/>
      <c r="AUS277" s="20"/>
      <c r="AUT277" s="20"/>
      <c r="AUU277" s="20"/>
      <c r="AUV277" s="20"/>
      <c r="AUW277" s="20"/>
      <c r="AUX277" s="20"/>
      <c r="AUY277" s="20"/>
      <c r="AUZ277" s="20"/>
      <c r="AVA277" s="20"/>
      <c r="AVB277" s="20"/>
      <c r="AVC277" s="20"/>
      <c r="AVD277" s="20"/>
      <c r="AVE277" s="20"/>
      <c r="AVF277" s="20"/>
      <c r="AVG277" s="20"/>
      <c r="AVH277" s="20"/>
      <c r="AVI277" s="20"/>
      <c r="AVJ277" s="20"/>
      <c r="AVK277" s="20"/>
      <c r="AVL277" s="20"/>
      <c r="AVM277" s="20"/>
      <c r="AVN277" s="20"/>
      <c r="AVO277" s="20"/>
      <c r="AVP277" s="20"/>
      <c r="AVQ277" s="20"/>
      <c r="AVR277" s="20"/>
      <c r="AVS277" s="20"/>
      <c r="AVT277" s="20"/>
      <c r="AVU277" s="20"/>
      <c r="AVV277" s="20"/>
      <c r="AVW277" s="20"/>
      <c r="AVX277" s="20"/>
      <c r="AVY277" s="20"/>
      <c r="AVZ277" s="20"/>
      <c r="AWA277" s="20"/>
      <c r="AWB277" s="20"/>
      <c r="AWC277" s="20"/>
      <c r="AWD277" s="20"/>
      <c r="AWE277" s="20"/>
      <c r="AWF277" s="20"/>
      <c r="AWG277" s="20"/>
      <c r="AWH277" s="20"/>
      <c r="AWI277" s="20"/>
      <c r="AWJ277" s="20"/>
      <c r="AWK277" s="20"/>
      <c r="AWL277" s="20"/>
      <c r="AWM277" s="20"/>
      <c r="AWN277" s="20"/>
      <c r="AWO277" s="20"/>
      <c r="AWP277" s="20"/>
      <c r="AWQ277" s="20"/>
      <c r="AWR277" s="20"/>
      <c r="AWS277" s="20"/>
      <c r="AWT277" s="20"/>
      <c r="AWU277" s="20"/>
      <c r="AWV277" s="20"/>
      <c r="AWW277" s="20"/>
      <c r="AWX277" s="20"/>
      <c r="AWY277" s="20"/>
      <c r="AWZ277" s="20"/>
      <c r="AXA277" s="20"/>
      <c r="AXB277" s="20"/>
      <c r="AXC277" s="20"/>
      <c r="AXD277" s="20"/>
      <c r="AXE277" s="20"/>
      <c r="AXF277" s="20"/>
      <c r="AXG277" s="20"/>
      <c r="AXH277" s="20"/>
      <c r="AXI277" s="20"/>
      <c r="AXJ277" s="20"/>
      <c r="AXK277" s="20"/>
      <c r="AXL277" s="20"/>
      <c r="AXM277" s="20"/>
      <c r="AXN277" s="20"/>
      <c r="AXO277" s="20"/>
      <c r="AXP277" s="20"/>
      <c r="AXQ277" s="20"/>
      <c r="AXR277" s="20"/>
      <c r="AXS277" s="20"/>
      <c r="AXT277" s="20"/>
      <c r="AXU277" s="20"/>
      <c r="AXV277" s="20"/>
      <c r="AXW277" s="20"/>
      <c r="AXX277" s="20"/>
      <c r="AXY277" s="20"/>
      <c r="AXZ277" s="20"/>
      <c r="AYA277" s="20"/>
      <c r="AYB277" s="20"/>
      <c r="AYC277" s="20"/>
      <c r="AYD277" s="20"/>
      <c r="AYE277" s="20"/>
      <c r="AYF277" s="20"/>
      <c r="AYG277" s="20"/>
      <c r="AYH277" s="20"/>
      <c r="AYI277" s="20"/>
      <c r="AYJ277" s="20"/>
      <c r="AYK277" s="20"/>
      <c r="AYL277" s="20"/>
      <c r="AYM277" s="20"/>
      <c r="AYN277" s="20"/>
      <c r="AYO277" s="20"/>
      <c r="AYP277" s="20"/>
      <c r="AYQ277" s="20"/>
      <c r="AYR277" s="20"/>
      <c r="AYS277" s="20"/>
      <c r="AYT277" s="20"/>
      <c r="AYU277" s="20"/>
      <c r="AYV277" s="20"/>
      <c r="AYW277" s="20"/>
      <c r="AYX277" s="20"/>
      <c r="AYY277" s="20"/>
      <c r="AYZ277" s="20"/>
      <c r="AZA277" s="20"/>
      <c r="AZB277" s="20"/>
      <c r="AZC277" s="20"/>
      <c r="AZD277" s="20"/>
      <c r="AZE277" s="20"/>
      <c r="AZF277" s="20"/>
      <c r="AZG277" s="20"/>
      <c r="AZH277" s="20"/>
      <c r="AZI277" s="20"/>
      <c r="AZJ277" s="20"/>
      <c r="AZK277" s="20"/>
      <c r="AZL277" s="20"/>
      <c r="AZM277" s="20"/>
      <c r="AZN277" s="20"/>
      <c r="AZO277" s="20"/>
      <c r="AZP277" s="20"/>
      <c r="AZQ277" s="20"/>
      <c r="AZR277" s="20"/>
      <c r="AZS277" s="20"/>
      <c r="AZT277" s="20"/>
      <c r="AZU277" s="20"/>
      <c r="AZV277" s="20"/>
      <c r="AZW277" s="20"/>
      <c r="AZX277" s="20"/>
      <c r="AZY277" s="20"/>
      <c r="AZZ277" s="20"/>
      <c r="BAA277" s="20"/>
      <c r="BAB277" s="20"/>
      <c r="BAC277" s="20"/>
      <c r="BAD277" s="20"/>
      <c r="BAE277" s="20"/>
      <c r="BAF277" s="20"/>
      <c r="BAG277" s="20"/>
      <c r="BAH277" s="20"/>
      <c r="BAI277" s="20"/>
      <c r="BAJ277" s="20"/>
      <c r="BAK277" s="20"/>
      <c r="BAL277" s="20"/>
      <c r="BAM277" s="20"/>
      <c r="BAN277" s="20"/>
      <c r="BAO277" s="20"/>
      <c r="BAP277" s="20"/>
      <c r="BAQ277" s="20"/>
      <c r="BAR277" s="20"/>
      <c r="BAS277" s="20"/>
      <c r="BAT277" s="20"/>
      <c r="BAU277" s="20"/>
      <c r="BAV277" s="20"/>
      <c r="BAW277" s="20"/>
      <c r="BAX277" s="20"/>
      <c r="BAY277" s="20"/>
      <c r="BAZ277" s="20"/>
      <c r="BBA277" s="20"/>
      <c r="BBB277" s="20"/>
      <c r="BBC277" s="20"/>
      <c r="BBD277" s="20"/>
      <c r="BBE277" s="20"/>
      <c r="BBF277" s="20"/>
      <c r="BBG277" s="20"/>
      <c r="BBH277" s="20"/>
      <c r="BBI277" s="20"/>
      <c r="BBJ277" s="20"/>
      <c r="BBK277" s="20"/>
      <c r="BBL277" s="20"/>
      <c r="BBM277" s="20"/>
      <c r="BBN277" s="20"/>
      <c r="BBO277" s="20"/>
      <c r="BBP277" s="20"/>
      <c r="BBQ277" s="20"/>
      <c r="BBR277" s="20"/>
      <c r="BBS277" s="20"/>
      <c r="BBT277" s="20"/>
      <c r="BBU277" s="20"/>
      <c r="BBV277" s="20"/>
      <c r="BBW277" s="20"/>
      <c r="BBX277" s="20"/>
    </row>
    <row r="278" spans="1:1428" hidden="1" x14ac:dyDescent="0.25">
      <c r="B278" s="17"/>
      <c r="C278" s="17"/>
      <c r="G278" s="10"/>
      <c r="AT278" s="18"/>
    </row>
    <row r="279" spans="1:1428" hidden="1" x14ac:dyDescent="0.25">
      <c r="B279" s="17"/>
      <c r="C279" s="17"/>
      <c r="G279" s="10"/>
      <c r="AT279" s="18"/>
    </row>
    <row r="280" spans="1:1428" hidden="1" x14ac:dyDescent="0.25">
      <c r="B280" s="17"/>
      <c r="C280" s="17"/>
      <c r="G280" s="10"/>
      <c r="AT280" s="18"/>
    </row>
    <row r="281" spans="1:1428" hidden="1" x14ac:dyDescent="0.25">
      <c r="B281" s="17"/>
      <c r="C281" s="17"/>
      <c r="G281" s="10"/>
      <c r="AT281" s="18"/>
    </row>
    <row r="282" spans="1:1428" hidden="1" x14ac:dyDescent="0.25">
      <c r="B282" s="17"/>
      <c r="C282" s="17"/>
      <c r="G282" s="10"/>
      <c r="AT282" s="18"/>
    </row>
    <row r="283" spans="1:1428" hidden="1" x14ac:dyDescent="0.25">
      <c r="B283" s="17"/>
      <c r="C283" s="17"/>
      <c r="G283" s="10"/>
      <c r="AT283" s="18"/>
    </row>
    <row r="284" spans="1:1428" hidden="1" x14ac:dyDescent="0.25">
      <c r="B284" s="17"/>
      <c r="C284" s="17"/>
      <c r="G284" s="10"/>
      <c r="AT284" s="18"/>
    </row>
    <row r="285" spans="1:1428" hidden="1" x14ac:dyDescent="0.25">
      <c r="B285" s="17"/>
      <c r="C285" s="17"/>
      <c r="G285" s="10"/>
      <c r="AT285" s="18"/>
    </row>
    <row r="286" spans="1:1428" hidden="1" x14ac:dyDescent="0.25">
      <c r="B286" s="17"/>
      <c r="C286" s="17"/>
      <c r="G286" s="10"/>
      <c r="AT286" s="18"/>
    </row>
    <row r="287" spans="1:1428" hidden="1" x14ac:dyDescent="0.25">
      <c r="B287" s="17"/>
      <c r="C287" s="17"/>
      <c r="D287" s="17"/>
      <c r="E287" s="17"/>
      <c r="G287" s="10"/>
      <c r="AT287" s="18"/>
    </row>
    <row r="288" spans="1:1428" hidden="1" x14ac:dyDescent="0.25">
      <c r="B288" s="17"/>
      <c r="C288" s="17"/>
      <c r="G288" s="10"/>
      <c r="AT288" s="18"/>
    </row>
    <row r="289" spans="2:46" hidden="1" x14ac:dyDescent="0.25">
      <c r="B289" s="17"/>
      <c r="C289" s="17"/>
      <c r="G289" s="10"/>
    </row>
    <row r="290" spans="2:46" hidden="1" x14ac:dyDescent="0.25">
      <c r="B290" s="17"/>
      <c r="C290" s="17"/>
      <c r="G290" s="10"/>
      <c r="AT290" s="18"/>
    </row>
    <row r="291" spans="2:46" hidden="1" x14ac:dyDescent="0.25">
      <c r="B291" s="17"/>
      <c r="C291" s="17"/>
      <c r="G291" s="10"/>
      <c r="AT291" s="18"/>
    </row>
    <row r="292" spans="2:46" hidden="1" x14ac:dyDescent="0.25">
      <c r="B292" s="17"/>
      <c r="C292" s="17"/>
      <c r="G292" s="10"/>
      <c r="AT292" s="18"/>
    </row>
    <row r="293" spans="2:46" hidden="1" x14ac:dyDescent="0.25">
      <c r="B293" s="17"/>
      <c r="C293" s="17"/>
      <c r="G293" s="10"/>
      <c r="AT293" s="18"/>
    </row>
    <row r="294" spans="2:46" hidden="1" x14ac:dyDescent="0.25">
      <c r="B294" s="17"/>
      <c r="C294" s="17"/>
      <c r="G294" s="10"/>
      <c r="AT294" s="18"/>
    </row>
    <row r="295" spans="2:46" hidden="1" x14ac:dyDescent="0.25">
      <c r="B295" s="17"/>
      <c r="C295" s="17"/>
      <c r="G295" s="10"/>
      <c r="AT295" s="18"/>
    </row>
    <row r="296" spans="2:46" hidden="1" x14ac:dyDescent="0.25">
      <c r="B296" s="17"/>
      <c r="C296" s="17"/>
      <c r="G296" s="10"/>
      <c r="AT296" s="18"/>
    </row>
    <row r="297" spans="2:46" hidden="1" x14ac:dyDescent="0.25">
      <c r="B297" s="17"/>
      <c r="C297" s="17"/>
      <c r="G297" s="10"/>
      <c r="AT297" s="18"/>
    </row>
    <row r="298" spans="2:46" hidden="1" x14ac:dyDescent="0.25">
      <c r="B298" s="17"/>
      <c r="C298" s="17"/>
      <c r="G298" s="10"/>
      <c r="AT298" s="18"/>
    </row>
    <row r="299" spans="2:46" hidden="1" x14ac:dyDescent="0.25">
      <c r="B299" s="17"/>
      <c r="C299" s="17"/>
      <c r="G299" s="10"/>
      <c r="AT299" s="18"/>
    </row>
    <row r="300" spans="2:46" hidden="1" x14ac:dyDescent="0.25">
      <c r="B300" s="17"/>
      <c r="C300" s="17"/>
      <c r="G300" s="10"/>
      <c r="AT300" s="18"/>
    </row>
    <row r="301" spans="2:46" hidden="1" x14ac:dyDescent="0.25">
      <c r="B301" s="17"/>
      <c r="C301" s="17"/>
      <c r="G301" s="10"/>
      <c r="AT301" s="18"/>
    </row>
    <row r="302" spans="2:46" hidden="1" x14ac:dyDescent="0.25">
      <c r="B302" s="17"/>
      <c r="C302" s="17"/>
      <c r="G302" s="10"/>
    </row>
    <row r="303" spans="2:46" hidden="1" x14ac:dyDescent="0.25">
      <c r="B303" s="17"/>
      <c r="C303" s="17"/>
      <c r="G303" s="10"/>
      <c r="AT303" s="18"/>
    </row>
    <row r="304" spans="2:46" hidden="1" x14ac:dyDescent="0.25">
      <c r="B304" s="17"/>
      <c r="C304" s="17"/>
      <c r="G304" s="10"/>
      <c r="AT304" s="18"/>
    </row>
    <row r="305" spans="2:46" hidden="1" x14ac:dyDescent="0.25">
      <c r="B305" s="17"/>
      <c r="C305" s="17"/>
      <c r="G305" s="10"/>
      <c r="AT305" s="18"/>
    </row>
    <row r="306" spans="2:46" hidden="1" x14ac:dyDescent="0.25">
      <c r="B306" s="17"/>
      <c r="C306" s="17"/>
      <c r="G306" s="10"/>
      <c r="AT306" s="18"/>
    </row>
    <row r="307" spans="2:46" hidden="1" x14ac:dyDescent="0.25">
      <c r="B307" s="17"/>
      <c r="C307" s="17"/>
      <c r="G307" s="10"/>
      <c r="AT307" s="18"/>
    </row>
    <row r="308" spans="2:46" hidden="1" x14ac:dyDescent="0.25">
      <c r="B308" s="17"/>
      <c r="C308" s="17"/>
      <c r="G308" s="10"/>
      <c r="AT308" s="18"/>
    </row>
    <row r="309" spans="2:46" hidden="1" x14ac:dyDescent="0.25">
      <c r="B309" s="17"/>
      <c r="C309" s="17"/>
      <c r="G309" s="10"/>
      <c r="AT309" s="18"/>
    </row>
    <row r="310" spans="2:46" hidden="1" x14ac:dyDescent="0.25">
      <c r="B310" s="17"/>
      <c r="C310" s="17"/>
      <c r="G310" s="10"/>
      <c r="AT310" s="18"/>
    </row>
    <row r="311" spans="2:46" hidden="1" x14ac:dyDescent="0.25">
      <c r="B311" s="17"/>
      <c r="C311" s="17"/>
      <c r="G311" s="10"/>
      <c r="AT311" s="18"/>
    </row>
    <row r="312" spans="2:46" hidden="1" x14ac:dyDescent="0.25">
      <c r="B312" s="17"/>
      <c r="C312" s="17"/>
      <c r="G312" s="10"/>
      <c r="AT312" s="18"/>
    </row>
    <row r="313" spans="2:46" hidden="1" x14ac:dyDescent="0.25">
      <c r="B313" s="17"/>
      <c r="C313" s="17"/>
      <c r="G313" s="10"/>
      <c r="AT313" s="18"/>
    </row>
    <row r="314" spans="2:46" hidden="1" x14ac:dyDescent="0.25">
      <c r="B314" s="17"/>
      <c r="C314" s="17"/>
      <c r="G314" s="10"/>
      <c r="AT314" s="18"/>
    </row>
    <row r="315" spans="2:46" hidden="1" x14ac:dyDescent="0.25">
      <c r="B315" s="17"/>
      <c r="C315" s="17"/>
      <c r="G315" s="10"/>
      <c r="AT315" s="18"/>
    </row>
    <row r="316" spans="2:46" hidden="1" x14ac:dyDescent="0.25">
      <c r="B316" s="17"/>
      <c r="C316" s="17"/>
      <c r="G316" s="10"/>
      <c r="AT316" s="18"/>
    </row>
    <row r="317" spans="2:46" hidden="1" x14ac:dyDescent="0.25">
      <c r="B317" s="17"/>
      <c r="C317" s="17"/>
      <c r="G317" s="10"/>
      <c r="AT317" s="18"/>
    </row>
    <row r="318" spans="2:46" hidden="1" x14ac:dyDescent="0.25">
      <c r="B318" s="17"/>
      <c r="C318" s="17"/>
      <c r="G318" s="10"/>
      <c r="AT318" s="18"/>
    </row>
    <row r="319" spans="2:46" hidden="1" x14ac:dyDescent="0.25">
      <c r="B319" s="17"/>
      <c r="C319" s="17"/>
      <c r="G319" s="10"/>
      <c r="AT319" s="18"/>
    </row>
    <row r="320" spans="2:46" hidden="1" x14ac:dyDescent="0.25">
      <c r="B320" s="17"/>
      <c r="C320" s="17"/>
      <c r="G320" s="10"/>
      <c r="AT320" s="18"/>
    </row>
    <row r="321" spans="2:46" hidden="1" x14ac:dyDescent="0.25">
      <c r="B321" s="17"/>
      <c r="C321" s="17"/>
      <c r="G321" s="10"/>
      <c r="AT321" s="18"/>
    </row>
    <row r="322" spans="2:46" hidden="1" x14ac:dyDescent="0.25">
      <c r="B322" s="17"/>
      <c r="C322" s="17"/>
      <c r="G322" s="10"/>
      <c r="AT322" s="18"/>
    </row>
    <row r="323" spans="2:46" hidden="1" x14ac:dyDescent="0.25">
      <c r="B323" s="17"/>
      <c r="C323" s="17"/>
      <c r="G323" s="10"/>
      <c r="AT323" s="18"/>
    </row>
    <row r="324" spans="2:46" hidden="1" x14ac:dyDescent="0.25">
      <c r="B324" s="17"/>
      <c r="C324" s="17"/>
      <c r="G324" s="10"/>
      <c r="AT324" s="18"/>
    </row>
    <row r="325" spans="2:46" hidden="1" x14ac:dyDescent="0.25">
      <c r="B325" s="17"/>
      <c r="C325" s="17"/>
      <c r="G325" s="10"/>
      <c r="AT325" s="18"/>
    </row>
    <row r="326" spans="2:46" hidden="1" x14ac:dyDescent="0.25">
      <c r="B326" s="17"/>
      <c r="C326" s="17"/>
      <c r="G326" s="10"/>
      <c r="AT326" s="18"/>
    </row>
    <row r="327" spans="2:46" hidden="1" x14ac:dyDescent="0.25">
      <c r="B327" s="17"/>
      <c r="C327" s="17"/>
      <c r="G327" s="10"/>
      <c r="AT327" s="18"/>
    </row>
    <row r="328" spans="2:46" hidden="1" x14ac:dyDescent="0.25">
      <c r="B328" s="17"/>
      <c r="C328" s="17"/>
      <c r="G328" s="10"/>
      <c r="AT328" s="18"/>
    </row>
    <row r="329" spans="2:46" hidden="1" x14ac:dyDescent="0.25">
      <c r="B329" s="17"/>
      <c r="C329" s="17"/>
      <c r="G329" s="10"/>
      <c r="AT329" s="18"/>
    </row>
    <row r="330" spans="2:46" hidden="1" x14ac:dyDescent="0.25">
      <c r="B330" s="17"/>
      <c r="C330" s="17"/>
      <c r="G330" s="10"/>
      <c r="AT330" s="18"/>
    </row>
    <row r="331" spans="2:46" hidden="1" x14ac:dyDescent="0.25">
      <c r="B331" s="17"/>
      <c r="C331" s="17"/>
      <c r="G331" s="10"/>
      <c r="AT331" s="18"/>
    </row>
    <row r="332" spans="2:46" hidden="1" x14ac:dyDescent="0.25">
      <c r="B332" s="21"/>
      <c r="C332" s="21"/>
      <c r="G332" s="10"/>
      <c r="AT332" s="18"/>
    </row>
    <row r="333" spans="2:46" hidden="1" x14ac:dyDescent="0.25">
      <c r="B333" s="21"/>
      <c r="C333" s="21"/>
      <c r="G333" s="10"/>
      <c r="AT333" s="18"/>
    </row>
    <row r="334" spans="2:46" hidden="1" x14ac:dyDescent="0.25">
      <c r="B334" s="27"/>
      <c r="C334" s="21"/>
      <c r="G334" s="10"/>
      <c r="AT334" s="18"/>
    </row>
    <row r="335" spans="2:46" hidden="1" x14ac:dyDescent="0.25">
      <c r="B335" s="21"/>
      <c r="C335" s="21"/>
      <c r="G335" s="10"/>
      <c r="AT335" s="18"/>
    </row>
    <row r="336" spans="2:46" hidden="1" x14ac:dyDescent="0.25">
      <c r="B336" s="21"/>
      <c r="C336" s="21"/>
      <c r="G336" s="10"/>
      <c r="AT336" s="18"/>
    </row>
    <row r="337" spans="2:46" hidden="1" x14ac:dyDescent="0.25">
      <c r="B337" s="27"/>
      <c r="C337" s="21"/>
      <c r="G337" s="10"/>
    </row>
    <row r="338" spans="2:46" hidden="1" x14ac:dyDescent="0.25">
      <c r="B338" s="27"/>
      <c r="C338" s="21"/>
      <c r="G338" s="10"/>
      <c r="AT338" s="18"/>
    </row>
    <row r="339" spans="2:46" hidden="1" x14ac:dyDescent="0.25">
      <c r="B339" s="27"/>
      <c r="C339" s="21"/>
      <c r="G339" s="10"/>
      <c r="AT339" s="18"/>
    </row>
    <row r="340" spans="2:46" hidden="1" x14ac:dyDescent="0.25">
      <c r="B340" s="27"/>
      <c r="C340" s="21"/>
      <c r="G340" s="10"/>
      <c r="AF340" s="19"/>
      <c r="AT340" s="18"/>
    </row>
    <row r="341" spans="2:46" hidden="1" x14ac:dyDescent="0.25">
      <c r="B341" s="27"/>
      <c r="C341" s="21"/>
      <c r="G341" s="10"/>
    </row>
    <row r="342" spans="2:46" hidden="1" x14ac:dyDescent="0.25">
      <c r="B342" s="27"/>
      <c r="C342" s="21"/>
      <c r="G342" s="10"/>
      <c r="AT342" s="18"/>
    </row>
    <row r="343" spans="2:46" hidden="1" x14ac:dyDescent="0.25">
      <c r="B343" s="21"/>
      <c r="C343" s="21"/>
      <c r="G343" s="10"/>
      <c r="AT343" s="18"/>
    </row>
    <row r="344" spans="2:46" hidden="1" x14ac:dyDescent="0.25">
      <c r="B344" s="27"/>
      <c r="C344" s="21"/>
      <c r="G344" s="10"/>
      <c r="AT344" s="18"/>
    </row>
    <row r="345" spans="2:46" hidden="1" x14ac:dyDescent="0.25">
      <c r="B345" s="27"/>
      <c r="C345" s="21"/>
      <c r="G345" s="10"/>
      <c r="AT345" s="18"/>
    </row>
    <row r="346" spans="2:46" hidden="1" x14ac:dyDescent="0.25">
      <c r="B346" s="27"/>
      <c r="C346" s="21"/>
      <c r="G346" s="10"/>
      <c r="AT346" s="18"/>
    </row>
    <row r="347" spans="2:46" hidden="1" x14ac:dyDescent="0.25">
      <c r="B347" s="27"/>
      <c r="C347" s="21"/>
      <c r="G347" s="10"/>
      <c r="AT347" s="18"/>
    </row>
    <row r="348" spans="2:46" hidden="1" x14ac:dyDescent="0.25">
      <c r="B348" s="27"/>
      <c r="C348" s="21"/>
      <c r="G348" s="10"/>
      <c r="AT348" s="18"/>
    </row>
    <row r="349" spans="2:46" hidden="1" x14ac:dyDescent="0.25">
      <c r="B349" s="27"/>
      <c r="C349" s="21"/>
      <c r="G349" s="10"/>
      <c r="AT349" s="18"/>
    </row>
    <row r="350" spans="2:46" hidden="1" x14ac:dyDescent="0.25">
      <c r="B350" s="27"/>
      <c r="C350" s="21"/>
      <c r="G350" s="10"/>
      <c r="AT350" s="18"/>
    </row>
    <row r="351" spans="2:46" hidden="1" x14ac:dyDescent="0.25">
      <c r="B351" s="27"/>
      <c r="C351" s="21"/>
      <c r="G351" s="10"/>
      <c r="AT351" s="18"/>
    </row>
    <row r="352" spans="2:46" hidden="1" x14ac:dyDescent="0.25">
      <c r="B352" s="27"/>
      <c r="C352" s="21"/>
      <c r="G352" s="10"/>
      <c r="AT352" s="18"/>
    </row>
    <row r="353" spans="1:46" hidden="1" x14ac:dyDescent="0.25">
      <c r="B353" s="27"/>
      <c r="C353" s="21"/>
      <c r="G353" s="10"/>
      <c r="AT353" s="18"/>
    </row>
    <row r="354" spans="1:46" hidden="1" x14ac:dyDescent="0.25">
      <c r="B354" s="27"/>
      <c r="C354" s="21"/>
      <c r="G354" s="10"/>
      <c r="AT354" s="18"/>
    </row>
    <row r="355" spans="1:46" hidden="1" x14ac:dyDescent="0.25">
      <c r="B355" s="27"/>
      <c r="C355" s="21"/>
      <c r="G355" s="10"/>
      <c r="AT355" s="18"/>
    </row>
    <row r="356" spans="1:46" hidden="1" x14ac:dyDescent="0.25">
      <c r="B356" s="21"/>
      <c r="C356" s="21"/>
      <c r="G356" s="10"/>
    </row>
    <row r="357" spans="1:46" hidden="1" x14ac:dyDescent="0.25">
      <c r="B357" s="27"/>
      <c r="C357" s="21"/>
      <c r="G357" s="10"/>
      <c r="AT357" s="18"/>
    </row>
    <row r="358" spans="1:46" hidden="1" x14ac:dyDescent="0.25">
      <c r="B358" s="27"/>
      <c r="C358" s="21"/>
      <c r="G358" s="10"/>
      <c r="AT358" s="18"/>
    </row>
    <row r="359" spans="1:46" hidden="1" x14ac:dyDescent="0.25">
      <c r="B359" s="27"/>
      <c r="C359" s="21"/>
      <c r="G359" s="10"/>
      <c r="AT359" s="18"/>
    </row>
    <row r="360" spans="1:46" hidden="1" x14ac:dyDescent="0.25">
      <c r="G360" s="10"/>
    </row>
    <row r="361" spans="1:46" hidden="1" x14ac:dyDescent="0.25">
      <c r="G361" s="10"/>
    </row>
    <row r="362" spans="1:46" hidden="1" x14ac:dyDescent="0.25">
      <c r="G362" s="10"/>
    </row>
    <row r="363" spans="1:46" hidden="1" x14ac:dyDescent="0.25">
      <c r="G363" s="10"/>
    </row>
    <row r="364" spans="1:46" hidden="1" x14ac:dyDescent="0.25">
      <c r="G364" s="10"/>
    </row>
    <row r="365" spans="1:46" hidden="1" x14ac:dyDescent="0.25">
      <c r="A365" s="20"/>
      <c r="B365" s="28"/>
      <c r="C365" s="29"/>
      <c r="G365" s="10"/>
      <c r="AT365" s="18"/>
    </row>
    <row r="366" spans="1:46" hidden="1" x14ac:dyDescent="0.25">
      <c r="A366" s="20"/>
      <c r="B366" s="28"/>
      <c r="C366" s="29"/>
      <c r="G366" s="10"/>
      <c r="AT366" s="18"/>
    </row>
    <row r="367" spans="1:46" hidden="1" x14ac:dyDescent="0.25">
      <c r="B367" s="17"/>
      <c r="C367" s="17"/>
      <c r="G367" s="10"/>
      <c r="AT367" s="18"/>
    </row>
    <row r="368" spans="1:46" hidden="1" x14ac:dyDescent="0.25">
      <c r="B368" s="17"/>
      <c r="C368" s="17"/>
      <c r="G368" s="10"/>
      <c r="AT368" s="18"/>
    </row>
    <row r="369" spans="2:46" hidden="1" x14ac:dyDescent="0.25">
      <c r="B369" s="17"/>
      <c r="C369" s="17"/>
      <c r="G369" s="10"/>
      <c r="AT369" s="18"/>
    </row>
    <row r="370" spans="2:46" hidden="1" x14ac:dyDescent="0.25">
      <c r="B370" s="17"/>
      <c r="C370" s="17"/>
      <c r="G370" s="10"/>
      <c r="AT370" s="18"/>
    </row>
    <row r="371" spans="2:46" hidden="1" x14ac:dyDescent="0.25">
      <c r="B371" s="17"/>
      <c r="C371" s="17"/>
      <c r="G371" s="10"/>
      <c r="AT371" s="18"/>
    </row>
    <row r="372" spans="2:46" hidden="1" x14ac:dyDescent="0.25">
      <c r="B372" s="17"/>
      <c r="C372" s="17"/>
      <c r="G372" s="10"/>
      <c r="AT372" s="18"/>
    </row>
    <row r="373" spans="2:46" hidden="1" x14ac:dyDescent="0.25">
      <c r="B373" s="17"/>
      <c r="C373" s="17"/>
      <c r="G373" s="10"/>
      <c r="AT373" s="18"/>
    </row>
    <row r="374" spans="2:46" hidden="1" x14ac:dyDescent="0.25">
      <c r="B374" s="17"/>
      <c r="C374" s="17"/>
      <c r="G374" s="10"/>
      <c r="AT374" s="18"/>
    </row>
    <row r="375" spans="2:46" hidden="1" x14ac:dyDescent="0.25">
      <c r="B375" s="17"/>
      <c r="C375" s="17"/>
      <c r="G375" s="10"/>
      <c r="AT375" s="18"/>
    </row>
    <row r="376" spans="2:46" hidden="1" x14ac:dyDescent="0.25">
      <c r="B376" s="17"/>
      <c r="C376" s="17"/>
      <c r="G376" s="10"/>
      <c r="AT376" s="18"/>
    </row>
    <row r="377" spans="2:46" hidden="1" x14ac:dyDescent="0.25">
      <c r="B377" s="17"/>
      <c r="C377" s="17"/>
      <c r="G377" s="10"/>
      <c r="AT377" s="18"/>
    </row>
    <row r="378" spans="2:46" hidden="1" x14ac:dyDescent="0.25">
      <c r="B378" s="17"/>
      <c r="C378" s="17"/>
      <c r="G378" s="10"/>
      <c r="AF378" s="19"/>
      <c r="AT378" s="18"/>
    </row>
    <row r="379" spans="2:46" hidden="1" x14ac:dyDescent="0.25">
      <c r="B379" s="17"/>
      <c r="C379" s="17"/>
      <c r="G379" s="10"/>
      <c r="AT379" s="18"/>
    </row>
    <row r="380" spans="2:46" hidden="1" x14ac:dyDescent="0.25">
      <c r="B380" s="17"/>
      <c r="C380" s="17"/>
      <c r="G380" s="10"/>
      <c r="AF380" s="19"/>
      <c r="AT380" s="18"/>
    </row>
    <row r="381" spans="2:46" hidden="1" x14ac:dyDescent="0.25">
      <c r="B381" s="17"/>
      <c r="C381" s="17"/>
      <c r="G381" s="10"/>
      <c r="AT381" s="18"/>
    </row>
    <row r="382" spans="2:46" hidden="1" x14ac:dyDescent="0.25">
      <c r="B382" s="17"/>
      <c r="C382" s="17"/>
      <c r="G382" s="10"/>
      <c r="AT382" s="18"/>
    </row>
    <row r="383" spans="2:46" hidden="1" x14ac:dyDescent="0.25">
      <c r="B383" s="17"/>
      <c r="C383" s="17"/>
      <c r="G383" s="10"/>
      <c r="AT383" s="18"/>
    </row>
    <row r="384" spans="2:46" hidden="1" x14ac:dyDescent="0.25">
      <c r="B384" s="17"/>
      <c r="C384" s="17"/>
      <c r="G384" s="10"/>
      <c r="AT384" s="18"/>
    </row>
    <row r="385" spans="1:46" hidden="1" x14ac:dyDescent="0.25">
      <c r="B385" s="17"/>
      <c r="C385" s="17"/>
      <c r="G385" s="10"/>
      <c r="AT385" s="18"/>
    </row>
    <row r="386" spans="1:46" hidden="1" x14ac:dyDescent="0.25">
      <c r="B386" s="17"/>
      <c r="C386" s="17"/>
      <c r="G386" s="10"/>
      <c r="AT386" s="18"/>
    </row>
    <row r="387" spans="1:46" hidden="1" x14ac:dyDescent="0.25">
      <c r="B387" s="17"/>
      <c r="C387" s="17"/>
      <c r="G387" s="10"/>
      <c r="AT387" s="18"/>
    </row>
    <row r="388" spans="1:46" hidden="1" x14ac:dyDescent="0.25">
      <c r="B388" s="17"/>
      <c r="C388" s="17"/>
      <c r="G388" s="10"/>
      <c r="AT388" s="18"/>
    </row>
    <row r="389" spans="1:46" hidden="1" x14ac:dyDescent="0.25">
      <c r="B389" s="17"/>
      <c r="C389" s="17"/>
      <c r="G389" s="10"/>
      <c r="AT389" s="18"/>
    </row>
    <row r="390" spans="1:46" hidden="1" x14ac:dyDescent="0.25">
      <c r="B390" s="17"/>
      <c r="C390" s="17"/>
      <c r="G390" s="10"/>
      <c r="AT390" s="18"/>
    </row>
    <row r="391" spans="1:46" hidden="1" x14ac:dyDescent="0.25">
      <c r="B391" s="17"/>
      <c r="C391" s="17"/>
      <c r="G391" s="10"/>
      <c r="AT391" s="18"/>
    </row>
    <row r="392" spans="1:46" hidden="1" x14ac:dyDescent="0.25">
      <c r="B392" s="17"/>
      <c r="C392" s="17"/>
      <c r="G392" s="10"/>
      <c r="AT392" s="18"/>
    </row>
    <row r="393" spans="1:46" hidden="1" x14ac:dyDescent="0.25">
      <c r="B393" s="17"/>
      <c r="C393" s="17"/>
      <c r="G393" s="10"/>
      <c r="AT393" s="18"/>
    </row>
    <row r="394" spans="1:46" hidden="1" x14ac:dyDescent="0.25">
      <c r="B394" s="17"/>
      <c r="C394" s="17"/>
      <c r="G394" s="10"/>
      <c r="AT394" s="18"/>
    </row>
    <row r="395" spans="1:46" hidden="1" x14ac:dyDescent="0.25">
      <c r="B395" s="17"/>
      <c r="C395" s="17"/>
      <c r="G395" s="10"/>
      <c r="AT395" s="18"/>
    </row>
    <row r="396" spans="1:46" hidden="1" x14ac:dyDescent="0.25">
      <c r="B396" s="17"/>
      <c r="C396" s="17"/>
      <c r="G396" s="10"/>
      <c r="AT396" s="18"/>
    </row>
    <row r="397" spans="1:46" hidden="1" x14ac:dyDescent="0.25">
      <c r="B397" s="17"/>
      <c r="C397" s="17"/>
      <c r="G397" s="10"/>
      <c r="AT397" s="18"/>
    </row>
    <row r="398" spans="1:46" hidden="1" x14ac:dyDescent="0.25">
      <c r="B398" s="17"/>
      <c r="C398" s="17"/>
      <c r="G398" s="10"/>
      <c r="AT398" s="18"/>
    </row>
    <row r="399" spans="1:46" hidden="1" x14ac:dyDescent="0.25">
      <c r="A399" s="20"/>
      <c r="B399" s="25"/>
      <c r="C399" s="25"/>
      <c r="G399" s="10"/>
      <c r="AT399" s="18"/>
    </row>
    <row r="400" spans="1:46" hidden="1" x14ac:dyDescent="0.25">
      <c r="A400" s="20"/>
      <c r="B400" s="25"/>
      <c r="C400" s="25"/>
      <c r="G400" s="10"/>
      <c r="AT400" s="18"/>
    </row>
    <row r="401" spans="1:46" hidden="1" x14ac:dyDescent="0.25">
      <c r="A401" s="20"/>
      <c r="B401" s="25"/>
      <c r="C401" s="25"/>
      <c r="G401" s="10"/>
      <c r="AT401" s="18"/>
    </row>
    <row r="402" spans="1:46" hidden="1" x14ac:dyDescent="0.25">
      <c r="A402" s="20"/>
      <c r="B402" s="25"/>
      <c r="C402" s="25"/>
      <c r="G402" s="10"/>
      <c r="AT402" s="18"/>
    </row>
    <row r="403" spans="1:46" hidden="1" x14ac:dyDescent="0.25">
      <c r="A403" s="20"/>
      <c r="B403" s="25"/>
      <c r="C403" s="25"/>
      <c r="G403" s="10"/>
      <c r="AT403" s="18"/>
    </row>
    <row r="404" spans="1:46" hidden="1" x14ac:dyDescent="0.25">
      <c r="A404" s="20"/>
      <c r="B404" s="25"/>
      <c r="C404" s="25"/>
      <c r="G404" s="10"/>
      <c r="AT404" s="18"/>
    </row>
    <row r="405" spans="1:46" hidden="1" x14ac:dyDescent="0.25">
      <c r="A405" s="20"/>
      <c r="B405" s="25"/>
      <c r="C405" s="25"/>
      <c r="G405" s="10"/>
      <c r="AT405" s="18"/>
    </row>
    <row r="406" spans="1:46" hidden="1" x14ac:dyDescent="0.25">
      <c r="A406" s="20"/>
      <c r="B406" s="25"/>
      <c r="C406" s="25"/>
      <c r="G406" s="10"/>
      <c r="AT406" s="18"/>
    </row>
    <row r="407" spans="1:46" hidden="1" x14ac:dyDescent="0.25">
      <c r="A407" s="20"/>
      <c r="B407" s="25"/>
      <c r="C407" s="25"/>
      <c r="G407" s="10"/>
      <c r="AT407" s="18"/>
    </row>
    <row r="408" spans="1:46" hidden="1" x14ac:dyDescent="0.25">
      <c r="A408" s="20"/>
      <c r="B408" s="25"/>
      <c r="C408" s="25"/>
      <c r="G408" s="10"/>
      <c r="AT408" s="18"/>
    </row>
    <row r="409" spans="1:46" hidden="1" x14ac:dyDescent="0.25">
      <c r="A409" s="20"/>
      <c r="B409" s="25"/>
      <c r="C409" s="25"/>
      <c r="G409" s="10"/>
      <c r="AT409" s="18"/>
    </row>
    <row r="410" spans="1:46" hidden="1" x14ac:dyDescent="0.25">
      <c r="A410" s="20"/>
      <c r="B410" s="25"/>
      <c r="C410" s="25"/>
      <c r="G410" s="10"/>
      <c r="AT410" s="18"/>
    </row>
    <row r="411" spans="1:46" hidden="1" x14ac:dyDescent="0.25">
      <c r="A411" s="20"/>
      <c r="B411" s="25"/>
      <c r="C411" s="25"/>
      <c r="G411" s="10"/>
      <c r="AT411" s="18"/>
    </row>
    <row r="412" spans="1:46" hidden="1" x14ac:dyDescent="0.25">
      <c r="A412" s="20"/>
      <c r="B412" s="25"/>
      <c r="C412" s="25"/>
      <c r="G412" s="10"/>
      <c r="AT412" s="18"/>
    </row>
    <row r="413" spans="1:46" hidden="1" x14ac:dyDescent="0.25">
      <c r="A413" s="20"/>
      <c r="B413" s="25"/>
      <c r="C413" s="25"/>
      <c r="G413" s="10"/>
      <c r="AT413" s="18"/>
    </row>
    <row r="414" spans="1:46" hidden="1" x14ac:dyDescent="0.25">
      <c r="A414" s="20"/>
      <c r="B414" s="25"/>
      <c r="C414" s="25"/>
      <c r="G414" s="10"/>
      <c r="AT414" s="18"/>
    </row>
    <row r="415" spans="1:46" hidden="1" x14ac:dyDescent="0.25">
      <c r="A415" s="20"/>
      <c r="B415" s="25"/>
      <c r="C415" s="25"/>
      <c r="G415" s="10"/>
      <c r="AT415" s="18"/>
    </row>
    <row r="416" spans="1:46" hidden="1" x14ac:dyDescent="0.25">
      <c r="A416" s="20"/>
      <c r="B416" s="25"/>
      <c r="C416" s="25"/>
      <c r="G416" s="10"/>
      <c r="AT416" s="18"/>
    </row>
    <row r="417" spans="1:46" hidden="1" x14ac:dyDescent="0.25">
      <c r="A417" s="20"/>
      <c r="B417" s="25"/>
      <c r="C417" s="25"/>
      <c r="G417" s="10"/>
      <c r="AT417" s="18"/>
    </row>
    <row r="418" spans="1:46" hidden="1" x14ac:dyDescent="0.25">
      <c r="A418" s="20"/>
      <c r="B418" s="25"/>
      <c r="C418" s="25"/>
      <c r="G418" s="10"/>
      <c r="AT418" s="18"/>
    </row>
    <row r="419" spans="1:46" hidden="1" x14ac:dyDescent="0.25">
      <c r="A419" s="20"/>
      <c r="B419" s="25"/>
      <c r="C419" s="25"/>
      <c r="G419" s="10"/>
      <c r="AT419" s="18"/>
    </row>
    <row r="420" spans="1:46" hidden="1" x14ac:dyDescent="0.25">
      <c r="A420" s="20"/>
      <c r="B420" s="25"/>
      <c r="C420" s="25"/>
      <c r="G420" s="10"/>
      <c r="AT420" s="18"/>
    </row>
    <row r="421" spans="1:46" hidden="1" x14ac:dyDescent="0.25">
      <c r="A421" s="20"/>
      <c r="B421" s="25"/>
      <c r="C421" s="25"/>
      <c r="G421" s="10"/>
      <c r="AT421" s="18"/>
    </row>
    <row r="422" spans="1:46" hidden="1" x14ac:dyDescent="0.25">
      <c r="A422" s="20"/>
      <c r="B422" s="25"/>
      <c r="C422" s="25"/>
      <c r="G422" s="10"/>
      <c r="AT422" s="18"/>
    </row>
    <row r="423" spans="1:46" hidden="1" x14ac:dyDescent="0.25">
      <c r="A423" s="20"/>
      <c r="B423" s="25"/>
      <c r="C423" s="25"/>
      <c r="G423" s="10"/>
      <c r="AT423" s="18"/>
    </row>
    <row r="424" spans="1:46" hidden="1" x14ac:dyDescent="0.25">
      <c r="A424" s="20"/>
      <c r="B424" s="25"/>
      <c r="C424" s="25"/>
      <c r="G424" s="10"/>
      <c r="AT424" s="18"/>
    </row>
    <row r="425" spans="1:46" hidden="1" x14ac:dyDescent="0.25">
      <c r="A425" s="20"/>
      <c r="B425" s="25"/>
      <c r="C425" s="25"/>
      <c r="G425" s="10"/>
      <c r="AT425" s="18"/>
    </row>
    <row r="426" spans="1:46" hidden="1" x14ac:dyDescent="0.25">
      <c r="A426" s="20"/>
      <c r="B426" s="25"/>
      <c r="C426" s="25"/>
      <c r="G426" s="10"/>
      <c r="AT426" s="18"/>
    </row>
    <row r="427" spans="1:46" hidden="1" x14ac:dyDescent="0.25">
      <c r="A427" s="20"/>
      <c r="B427" s="25"/>
      <c r="C427" s="25"/>
      <c r="G427" s="10"/>
      <c r="AT427" s="18"/>
    </row>
    <row r="428" spans="1:46" hidden="1" x14ac:dyDescent="0.25">
      <c r="A428" s="20"/>
      <c r="B428" s="25"/>
      <c r="C428" s="25"/>
      <c r="G428" s="10"/>
      <c r="AT428" s="18"/>
    </row>
    <row r="429" spans="1:46" hidden="1" x14ac:dyDescent="0.25">
      <c r="A429" s="20"/>
      <c r="B429" s="25"/>
      <c r="C429" s="25"/>
      <c r="G429" s="10"/>
      <c r="AT429" s="18"/>
    </row>
    <row r="430" spans="1:46" hidden="1" x14ac:dyDescent="0.25">
      <c r="A430" s="20"/>
      <c r="B430" s="25"/>
      <c r="C430" s="25"/>
      <c r="G430" s="10"/>
      <c r="AT430" s="18"/>
    </row>
    <row r="431" spans="1:46" hidden="1" x14ac:dyDescent="0.25">
      <c r="A431" s="20"/>
      <c r="B431" s="25"/>
      <c r="C431" s="25"/>
      <c r="G431" s="10"/>
      <c r="AT431" s="18"/>
    </row>
    <row r="432" spans="1:46" hidden="1" x14ac:dyDescent="0.25">
      <c r="A432" s="20"/>
      <c r="B432" s="25"/>
      <c r="C432" s="25"/>
      <c r="G432" s="10"/>
      <c r="AT432" s="18"/>
    </row>
    <row r="433" spans="1:46" hidden="1" x14ac:dyDescent="0.25">
      <c r="A433" s="20"/>
      <c r="B433" s="25"/>
      <c r="C433" s="25"/>
      <c r="G433" s="10"/>
      <c r="AT433" s="18"/>
    </row>
    <row r="434" spans="1:46" hidden="1" x14ac:dyDescent="0.25">
      <c r="A434" s="20"/>
      <c r="B434" s="25"/>
      <c r="C434" s="25"/>
      <c r="G434" s="10"/>
      <c r="AT434" s="18"/>
    </row>
    <row r="435" spans="1:46" hidden="1" x14ac:dyDescent="0.25">
      <c r="A435" s="20"/>
      <c r="B435" s="25"/>
      <c r="C435" s="25"/>
      <c r="G435" s="10"/>
      <c r="AT435" s="18"/>
    </row>
    <row r="436" spans="1:46" hidden="1" x14ac:dyDescent="0.25">
      <c r="A436" s="20"/>
      <c r="B436" s="25"/>
      <c r="C436" s="25"/>
      <c r="G436" s="10"/>
      <c r="AT436" s="18"/>
    </row>
    <row r="437" spans="1:46" hidden="1" x14ac:dyDescent="0.25">
      <c r="A437" s="20"/>
      <c r="B437" s="25"/>
      <c r="C437" s="25"/>
      <c r="G437" s="10"/>
      <c r="AT437" s="18"/>
    </row>
    <row r="438" spans="1:46" hidden="1" x14ac:dyDescent="0.25">
      <c r="A438" s="20"/>
      <c r="B438" s="25"/>
      <c r="C438" s="25"/>
      <c r="G438" s="10"/>
      <c r="AT438" s="18"/>
    </row>
    <row r="439" spans="1:46" hidden="1" x14ac:dyDescent="0.25">
      <c r="A439" s="20"/>
      <c r="B439" s="25"/>
      <c r="C439" s="25"/>
      <c r="G439" s="10"/>
      <c r="AT439" s="18"/>
    </row>
    <row r="440" spans="1:46" hidden="1" x14ac:dyDescent="0.25">
      <c r="A440" s="20"/>
      <c r="B440" s="25"/>
      <c r="C440" s="25"/>
      <c r="G440" s="10"/>
      <c r="AT440" s="18"/>
    </row>
    <row r="441" spans="1:46" hidden="1" x14ac:dyDescent="0.25">
      <c r="A441" s="20"/>
      <c r="B441" s="25"/>
      <c r="C441" s="25"/>
      <c r="G441" s="10"/>
      <c r="AT441" s="18"/>
    </row>
    <row r="442" spans="1:46" hidden="1" x14ac:dyDescent="0.25">
      <c r="A442" s="20"/>
      <c r="B442" s="25"/>
      <c r="C442" s="25"/>
      <c r="G442" s="10"/>
      <c r="AT442" s="18"/>
    </row>
    <row r="443" spans="1:46" hidden="1" x14ac:dyDescent="0.25">
      <c r="A443" s="20"/>
      <c r="B443" s="25"/>
      <c r="C443" s="25"/>
      <c r="G443" s="10"/>
      <c r="AT443" s="18"/>
    </row>
    <row r="444" spans="1:46" hidden="1" x14ac:dyDescent="0.25">
      <c r="A444" s="20"/>
      <c r="B444" s="25"/>
      <c r="C444" s="25"/>
      <c r="G444" s="10"/>
      <c r="AT444" s="18"/>
    </row>
    <row r="445" spans="1:46" hidden="1" x14ac:dyDescent="0.25">
      <c r="A445" s="20"/>
      <c r="B445" s="25"/>
      <c r="C445" s="25"/>
      <c r="G445" s="10"/>
      <c r="AT445" s="18"/>
    </row>
    <row r="446" spans="1:46" hidden="1" x14ac:dyDescent="0.25">
      <c r="A446" s="20"/>
      <c r="B446" s="25"/>
      <c r="C446" s="25"/>
      <c r="G446" s="10"/>
      <c r="AT446" s="18"/>
    </row>
    <row r="447" spans="1:46" hidden="1" x14ac:dyDescent="0.25">
      <c r="A447" s="20"/>
      <c r="B447" s="25"/>
      <c r="C447" s="25"/>
      <c r="G447" s="10"/>
      <c r="AT447" s="18"/>
    </row>
    <row r="448" spans="1:46" hidden="1" x14ac:dyDescent="0.25">
      <c r="A448" s="20"/>
      <c r="B448" s="25"/>
      <c r="C448" s="25"/>
      <c r="G448" s="10"/>
      <c r="AT448" s="18"/>
    </row>
    <row r="449" spans="1:46" hidden="1" x14ac:dyDescent="0.25">
      <c r="A449" s="20"/>
      <c r="B449" s="25"/>
      <c r="C449" s="25"/>
      <c r="G449" s="10"/>
      <c r="AT449" s="18"/>
    </row>
    <row r="450" spans="1:46" hidden="1" x14ac:dyDescent="0.25">
      <c r="A450" s="20"/>
      <c r="B450" s="25"/>
      <c r="C450" s="25"/>
      <c r="G450" s="10"/>
      <c r="AT450" s="18"/>
    </row>
    <row r="451" spans="1:46" hidden="1" x14ac:dyDescent="0.25">
      <c r="A451" s="20"/>
      <c r="B451" s="25"/>
      <c r="C451" s="25"/>
      <c r="G451" s="10"/>
      <c r="AT451" s="18"/>
    </row>
    <row r="452" spans="1:46" hidden="1" x14ac:dyDescent="0.25">
      <c r="A452" s="20"/>
      <c r="B452" s="25"/>
      <c r="C452" s="25"/>
      <c r="G452" s="10"/>
      <c r="AT452" s="18"/>
    </row>
    <row r="453" spans="1:46" hidden="1" x14ac:dyDescent="0.25">
      <c r="A453" s="20"/>
      <c r="B453" s="25"/>
      <c r="C453" s="25"/>
      <c r="G453" s="10"/>
      <c r="AT453" s="18"/>
    </row>
    <row r="454" spans="1:46" hidden="1" x14ac:dyDescent="0.25">
      <c r="A454" s="20"/>
      <c r="B454" s="25"/>
      <c r="C454" s="25"/>
      <c r="G454" s="10"/>
      <c r="AT454" s="18"/>
    </row>
    <row r="455" spans="1:46" hidden="1" x14ac:dyDescent="0.25">
      <c r="A455" s="20"/>
      <c r="B455" s="25"/>
      <c r="C455" s="25"/>
      <c r="G455" s="10"/>
      <c r="AT455" s="18"/>
    </row>
    <row r="456" spans="1:46" hidden="1" x14ac:dyDescent="0.25">
      <c r="A456" s="20"/>
      <c r="B456" s="25"/>
      <c r="C456" s="25"/>
      <c r="G456" s="10"/>
      <c r="AT456" s="18"/>
    </row>
    <row r="457" spans="1:46" hidden="1" x14ac:dyDescent="0.25">
      <c r="A457" s="20"/>
      <c r="B457" s="25"/>
      <c r="C457" s="25"/>
      <c r="G457" s="10"/>
      <c r="AT457" s="18"/>
    </row>
    <row r="458" spans="1:46" hidden="1" x14ac:dyDescent="0.25">
      <c r="A458" s="20"/>
      <c r="B458" s="25"/>
      <c r="C458" s="25"/>
      <c r="G458" s="10"/>
      <c r="AT458" s="18"/>
    </row>
    <row r="459" spans="1:46" hidden="1" x14ac:dyDescent="0.25">
      <c r="A459" s="20"/>
      <c r="B459" s="25"/>
      <c r="C459" s="25"/>
      <c r="G459" s="10"/>
      <c r="AT459" s="18"/>
    </row>
    <row r="460" spans="1:46" hidden="1" x14ac:dyDescent="0.25">
      <c r="A460" s="20"/>
      <c r="B460" s="25"/>
      <c r="C460" s="25"/>
      <c r="G460" s="10"/>
      <c r="AT460" s="18"/>
    </row>
    <row r="461" spans="1:46" hidden="1" x14ac:dyDescent="0.25">
      <c r="A461" s="20"/>
      <c r="B461" s="25"/>
      <c r="C461" s="25"/>
      <c r="G461" s="10"/>
      <c r="AT461" s="18"/>
    </row>
    <row r="462" spans="1:46" hidden="1" x14ac:dyDescent="0.25">
      <c r="A462" s="20"/>
      <c r="B462" s="25"/>
      <c r="C462" s="25"/>
      <c r="G462" s="10"/>
      <c r="AT462" s="18"/>
    </row>
    <row r="463" spans="1:46" hidden="1" x14ac:dyDescent="0.25">
      <c r="A463" s="20"/>
      <c r="B463" s="25"/>
      <c r="C463" s="25"/>
      <c r="G463" s="10"/>
      <c r="AT463" s="18"/>
    </row>
    <row r="464" spans="1:46" hidden="1" x14ac:dyDescent="0.25">
      <c r="A464" s="20"/>
      <c r="B464" s="25"/>
      <c r="C464" s="25"/>
      <c r="G464" s="10"/>
      <c r="AT464" s="18"/>
    </row>
    <row r="465" spans="1:46" hidden="1" x14ac:dyDescent="0.25">
      <c r="A465" s="20"/>
      <c r="B465" s="25"/>
      <c r="C465" s="25"/>
      <c r="G465" s="10"/>
      <c r="AT465" s="18"/>
    </row>
    <row r="466" spans="1:46" hidden="1" x14ac:dyDescent="0.25">
      <c r="A466" s="20"/>
      <c r="B466" s="25"/>
      <c r="C466" s="25"/>
      <c r="G466" s="10"/>
      <c r="AT466" s="18"/>
    </row>
    <row r="467" spans="1:46" hidden="1" x14ac:dyDescent="0.25">
      <c r="A467" s="20"/>
      <c r="B467" s="25"/>
      <c r="C467" s="25"/>
      <c r="G467" s="10"/>
      <c r="AF467" s="19"/>
      <c r="AT467" s="18"/>
    </row>
    <row r="468" spans="1:46" hidden="1" x14ac:dyDescent="0.25">
      <c r="A468" s="20"/>
      <c r="B468" s="25"/>
      <c r="C468" s="25"/>
      <c r="G468" s="10"/>
      <c r="AT468" s="18"/>
    </row>
    <row r="469" spans="1:46" hidden="1" x14ac:dyDescent="0.25">
      <c r="A469" s="20"/>
      <c r="B469" s="25"/>
      <c r="C469" s="25"/>
      <c r="G469" s="10"/>
      <c r="AT469" s="18"/>
    </row>
    <row r="470" spans="1:46" hidden="1" x14ac:dyDescent="0.25">
      <c r="A470" s="20"/>
      <c r="B470" s="25"/>
      <c r="C470" s="25"/>
      <c r="G470" s="10"/>
      <c r="AT470" s="18"/>
    </row>
    <row r="471" spans="1:46" hidden="1" x14ac:dyDescent="0.25">
      <c r="A471" s="20"/>
      <c r="B471" s="25"/>
      <c r="C471" s="25"/>
      <c r="G471" s="10"/>
      <c r="AT471" s="18"/>
    </row>
    <row r="472" spans="1:46" hidden="1" x14ac:dyDescent="0.25">
      <c r="A472" s="20"/>
      <c r="B472" s="25"/>
      <c r="C472" s="25"/>
      <c r="G472" s="10"/>
      <c r="AT472" s="18"/>
    </row>
    <row r="473" spans="1:46" hidden="1" x14ac:dyDescent="0.25">
      <c r="A473" s="20"/>
      <c r="B473" s="25"/>
      <c r="C473" s="25"/>
      <c r="G473" s="10"/>
      <c r="AT473" s="18"/>
    </row>
    <row r="474" spans="1:46" hidden="1" x14ac:dyDescent="0.25">
      <c r="A474" s="20"/>
      <c r="B474" s="25"/>
      <c r="C474" s="25"/>
      <c r="G474" s="10"/>
      <c r="AT474" s="18"/>
    </row>
    <row r="475" spans="1:46" hidden="1" x14ac:dyDescent="0.25">
      <c r="A475" s="20"/>
      <c r="B475" s="25"/>
      <c r="C475" s="25"/>
      <c r="G475" s="10"/>
    </row>
    <row r="476" spans="1:46" hidden="1" x14ac:dyDescent="0.25">
      <c r="A476" s="20"/>
      <c r="B476" s="25"/>
      <c r="C476" s="25"/>
      <c r="G476" s="10"/>
      <c r="AT476" s="18"/>
    </row>
    <row r="477" spans="1:46" hidden="1" x14ac:dyDescent="0.25">
      <c r="A477" s="20"/>
      <c r="B477" s="25"/>
      <c r="C477" s="25"/>
      <c r="G477" s="10"/>
      <c r="AT477" s="18"/>
    </row>
    <row r="478" spans="1:46" hidden="1" x14ac:dyDescent="0.25">
      <c r="A478" s="20"/>
      <c r="B478" s="25"/>
      <c r="C478" s="25"/>
      <c r="G478" s="10"/>
      <c r="AT478" s="18"/>
    </row>
    <row r="479" spans="1:46" hidden="1" x14ac:dyDescent="0.25">
      <c r="A479" s="20"/>
      <c r="B479" s="25"/>
      <c r="C479" s="25"/>
      <c r="G479" s="10"/>
      <c r="AT479" s="18"/>
    </row>
    <row r="480" spans="1:46" hidden="1" x14ac:dyDescent="0.25">
      <c r="A480" s="20"/>
      <c r="B480" s="25"/>
      <c r="C480" s="25"/>
      <c r="G480" s="10"/>
      <c r="AT480" s="18"/>
    </row>
    <row r="481" spans="1:46" hidden="1" x14ac:dyDescent="0.25">
      <c r="A481" s="20"/>
      <c r="B481" s="25"/>
      <c r="C481" s="25"/>
      <c r="G481" s="10"/>
      <c r="AT481" s="18"/>
    </row>
    <row r="482" spans="1:46" hidden="1" x14ac:dyDescent="0.25">
      <c r="A482" s="20"/>
      <c r="B482" s="25"/>
      <c r="C482" s="25"/>
      <c r="G482" s="10"/>
      <c r="AT482" s="18"/>
    </row>
    <row r="483" spans="1:46" hidden="1" x14ac:dyDescent="0.25">
      <c r="A483" s="20"/>
      <c r="B483" s="25"/>
      <c r="C483" s="25"/>
      <c r="G483" s="10"/>
      <c r="AT483" s="18"/>
    </row>
    <row r="484" spans="1:46" hidden="1" x14ac:dyDescent="0.25">
      <c r="A484" s="20"/>
      <c r="B484" s="25"/>
      <c r="C484" s="25"/>
      <c r="G484" s="10"/>
      <c r="AT484" s="18"/>
    </row>
    <row r="485" spans="1:46" hidden="1" x14ac:dyDescent="0.25">
      <c r="A485" s="20"/>
      <c r="B485" s="25"/>
      <c r="C485" s="25"/>
      <c r="G485" s="10"/>
      <c r="AT485" s="18"/>
    </row>
    <row r="486" spans="1:46" hidden="1" x14ac:dyDescent="0.25">
      <c r="A486" s="20"/>
      <c r="B486" s="25"/>
      <c r="C486" s="25"/>
      <c r="G486" s="10"/>
      <c r="AT486" s="18"/>
    </row>
    <row r="487" spans="1:46" hidden="1" x14ac:dyDescent="0.25">
      <c r="A487" s="20"/>
      <c r="B487" s="25"/>
      <c r="C487" s="25"/>
      <c r="G487" s="10"/>
      <c r="AT487" s="18"/>
    </row>
    <row r="488" spans="1:46" hidden="1" x14ac:dyDescent="0.25">
      <c r="A488" s="20"/>
      <c r="B488" s="25"/>
      <c r="C488" s="25"/>
      <c r="G488" s="10"/>
      <c r="AT488" s="18"/>
    </row>
    <row r="489" spans="1:46" hidden="1" x14ac:dyDescent="0.25">
      <c r="A489" s="20"/>
      <c r="B489" s="25"/>
      <c r="C489" s="25"/>
      <c r="G489" s="10"/>
      <c r="AT489" s="18"/>
    </row>
    <row r="490" spans="1:46" hidden="1" x14ac:dyDescent="0.25">
      <c r="A490" s="20"/>
      <c r="B490" s="25"/>
      <c r="C490" s="25"/>
      <c r="G490" s="10"/>
      <c r="AT490" s="18"/>
    </row>
    <row r="491" spans="1:46" hidden="1" x14ac:dyDescent="0.25">
      <c r="A491" s="20"/>
      <c r="B491" s="25"/>
      <c r="C491" s="25"/>
      <c r="G491" s="10"/>
      <c r="AT491" s="18"/>
    </row>
    <row r="492" spans="1:46" hidden="1" x14ac:dyDescent="0.25">
      <c r="A492" s="20"/>
      <c r="B492" s="25"/>
      <c r="C492" s="25"/>
      <c r="G492" s="10"/>
      <c r="AT492" s="18"/>
    </row>
    <row r="493" spans="1:46" hidden="1" x14ac:dyDescent="0.25">
      <c r="A493" s="20"/>
      <c r="B493" s="25"/>
      <c r="C493" s="25"/>
      <c r="G493" s="10"/>
      <c r="AT493" s="18"/>
    </row>
    <row r="494" spans="1:46" hidden="1" x14ac:dyDescent="0.25">
      <c r="A494" s="20"/>
      <c r="B494" s="25"/>
      <c r="C494" s="25"/>
      <c r="G494" s="10"/>
      <c r="AT494" s="18"/>
    </row>
    <row r="495" spans="1:46" hidden="1" x14ac:dyDescent="0.25">
      <c r="A495" s="20"/>
      <c r="B495" s="25"/>
      <c r="C495" s="25"/>
      <c r="G495" s="10"/>
      <c r="AT495" s="18"/>
    </row>
    <row r="496" spans="1:46" hidden="1" x14ac:dyDescent="0.25">
      <c r="A496" s="20"/>
      <c r="B496" s="25"/>
      <c r="C496" s="25"/>
      <c r="G496" s="10"/>
      <c r="AT496" s="18"/>
    </row>
    <row r="497" spans="1:46" hidden="1" x14ac:dyDescent="0.25">
      <c r="A497" s="20"/>
      <c r="B497" s="25"/>
      <c r="C497" s="25"/>
      <c r="G497" s="10"/>
      <c r="AT497" s="18"/>
    </row>
    <row r="498" spans="1:46" hidden="1" x14ac:dyDescent="0.25">
      <c r="A498" s="20"/>
      <c r="B498" s="25"/>
      <c r="C498" s="25"/>
      <c r="G498" s="10"/>
      <c r="AT498" s="18"/>
    </row>
    <row r="499" spans="1:46" hidden="1" x14ac:dyDescent="0.25">
      <c r="A499" s="20"/>
      <c r="B499" s="25"/>
      <c r="C499" s="25"/>
      <c r="G499" s="10"/>
      <c r="AT499" s="18"/>
    </row>
    <row r="500" spans="1:46" hidden="1" x14ac:dyDescent="0.25">
      <c r="A500" s="20"/>
      <c r="B500" s="25"/>
      <c r="C500" s="25"/>
      <c r="G500" s="10"/>
    </row>
    <row r="501" spans="1:46" hidden="1" x14ac:dyDescent="0.25">
      <c r="A501" s="20"/>
      <c r="B501" s="25"/>
      <c r="C501" s="25"/>
      <c r="G501" s="10"/>
      <c r="AT501" s="18"/>
    </row>
    <row r="502" spans="1:46" hidden="1" x14ac:dyDescent="0.25">
      <c r="A502" s="20"/>
      <c r="B502" s="25"/>
      <c r="C502" s="25"/>
      <c r="G502" s="10"/>
      <c r="AT502" s="18"/>
    </row>
    <row r="503" spans="1:46" hidden="1" x14ac:dyDescent="0.25">
      <c r="A503" s="20"/>
      <c r="B503" s="25"/>
      <c r="C503" s="25"/>
      <c r="G503" s="10"/>
      <c r="AT503" s="18"/>
    </row>
    <row r="504" spans="1:46" hidden="1" x14ac:dyDescent="0.25">
      <c r="A504" s="20"/>
      <c r="B504" s="25"/>
      <c r="C504" s="25"/>
      <c r="G504" s="10"/>
      <c r="AT504" s="18"/>
    </row>
    <row r="505" spans="1:46" hidden="1" x14ac:dyDescent="0.25">
      <c r="A505" s="20"/>
      <c r="B505" s="25"/>
      <c r="C505" s="25"/>
      <c r="G505" s="10"/>
      <c r="AT505" s="18"/>
    </row>
    <row r="506" spans="1:46" hidden="1" x14ac:dyDescent="0.25">
      <c r="A506" s="20"/>
      <c r="B506" s="25"/>
      <c r="C506" s="25"/>
      <c r="G506" s="10"/>
    </row>
    <row r="507" spans="1:46" hidden="1" x14ac:dyDescent="0.25">
      <c r="A507" s="20"/>
      <c r="B507" s="25"/>
      <c r="C507" s="25"/>
      <c r="G507" s="10"/>
      <c r="AT507" s="18"/>
    </row>
    <row r="508" spans="1:46" hidden="1" x14ac:dyDescent="0.25">
      <c r="A508" s="20"/>
      <c r="B508" s="25"/>
      <c r="C508" s="25"/>
      <c r="G508" s="10"/>
    </row>
    <row r="509" spans="1:46" hidden="1" x14ac:dyDescent="0.25">
      <c r="A509" s="20"/>
      <c r="B509" s="25"/>
      <c r="C509" s="25"/>
      <c r="G509" s="10"/>
      <c r="AT509" s="18"/>
    </row>
    <row r="510" spans="1:46" hidden="1" x14ac:dyDescent="0.25">
      <c r="A510" s="20"/>
      <c r="B510" s="25"/>
      <c r="C510" s="25"/>
      <c r="G510" s="10"/>
      <c r="AT510" s="18"/>
    </row>
    <row r="511" spans="1:46" hidden="1" x14ac:dyDescent="0.25">
      <c r="A511" s="20"/>
      <c r="B511" s="25"/>
      <c r="C511" s="25"/>
      <c r="G511" s="10"/>
      <c r="AT511" s="18"/>
    </row>
    <row r="512" spans="1:46" hidden="1" x14ac:dyDescent="0.25">
      <c r="A512" s="20"/>
      <c r="B512" s="25"/>
      <c r="C512" s="25"/>
      <c r="G512" s="10"/>
      <c r="AT512" s="18"/>
    </row>
    <row r="513" spans="1:46" hidden="1" x14ac:dyDescent="0.25">
      <c r="A513" s="20"/>
      <c r="B513" s="25"/>
      <c r="C513" s="25"/>
      <c r="G513" s="10"/>
      <c r="AT513" s="18"/>
    </row>
    <row r="514" spans="1:46" hidden="1" x14ac:dyDescent="0.25">
      <c r="A514" s="20"/>
      <c r="B514" s="25"/>
      <c r="C514" s="25"/>
      <c r="G514" s="10"/>
      <c r="AT514" s="18"/>
    </row>
    <row r="515" spans="1:46" hidden="1" x14ac:dyDescent="0.25">
      <c r="A515" s="20"/>
      <c r="B515" s="25"/>
      <c r="C515" s="25"/>
      <c r="G515" s="10"/>
      <c r="AT515" s="18"/>
    </row>
    <row r="516" spans="1:46" hidden="1" x14ac:dyDescent="0.25">
      <c r="A516" s="20"/>
      <c r="B516" s="25"/>
      <c r="C516" s="25"/>
      <c r="G516" s="10"/>
      <c r="AT516" s="18"/>
    </row>
    <row r="517" spans="1:46" hidden="1" x14ac:dyDescent="0.25">
      <c r="A517" s="20"/>
      <c r="B517" s="25"/>
      <c r="C517" s="25"/>
      <c r="G517" s="10"/>
      <c r="AT517" s="18"/>
    </row>
    <row r="518" spans="1:46" hidden="1" x14ac:dyDescent="0.25">
      <c r="A518" s="20"/>
      <c r="B518" s="25"/>
      <c r="C518" s="25"/>
      <c r="G518" s="10"/>
    </row>
    <row r="519" spans="1:46" hidden="1" x14ac:dyDescent="0.25">
      <c r="A519" s="20"/>
      <c r="B519" s="25"/>
      <c r="C519" s="25"/>
      <c r="G519" s="10"/>
      <c r="AT519" s="18"/>
    </row>
    <row r="520" spans="1:46" hidden="1" x14ac:dyDescent="0.25">
      <c r="A520" s="20"/>
      <c r="B520" s="25"/>
      <c r="C520" s="25"/>
      <c r="G520" s="10"/>
      <c r="AT520" s="18"/>
    </row>
    <row r="521" spans="1:46" hidden="1" x14ac:dyDescent="0.25">
      <c r="A521" s="20"/>
      <c r="B521" s="25"/>
      <c r="C521" s="25"/>
      <c r="G521" s="10"/>
      <c r="AT521" s="18"/>
    </row>
    <row r="522" spans="1:46" hidden="1" x14ac:dyDescent="0.25">
      <c r="A522" s="20"/>
      <c r="B522" s="25"/>
      <c r="C522" s="25"/>
      <c r="G522" s="10"/>
      <c r="AT522" s="18"/>
    </row>
    <row r="523" spans="1:46" hidden="1" x14ac:dyDescent="0.25">
      <c r="A523" s="20"/>
      <c r="B523" s="25"/>
      <c r="C523" s="25"/>
      <c r="G523" s="10"/>
      <c r="AT523" s="18"/>
    </row>
    <row r="524" spans="1:46" hidden="1" x14ac:dyDescent="0.25">
      <c r="A524" s="20"/>
      <c r="B524" s="25"/>
      <c r="C524" s="25"/>
      <c r="G524" s="10"/>
      <c r="AT524" s="18"/>
    </row>
    <row r="525" spans="1:46" hidden="1" x14ac:dyDescent="0.25">
      <c r="A525" s="20"/>
      <c r="B525" s="25"/>
      <c r="C525" s="25"/>
      <c r="G525" s="10"/>
      <c r="AT525" s="18"/>
    </row>
    <row r="526" spans="1:46" hidden="1" x14ac:dyDescent="0.25">
      <c r="A526" s="20"/>
      <c r="B526" s="25"/>
      <c r="C526" s="25"/>
      <c r="G526" s="10"/>
      <c r="AT526" s="18"/>
    </row>
    <row r="527" spans="1:46" hidden="1" x14ac:dyDescent="0.25">
      <c r="A527" s="20"/>
      <c r="B527" s="25"/>
      <c r="C527" s="25"/>
      <c r="G527" s="10"/>
      <c r="AT527" s="18"/>
    </row>
    <row r="528" spans="1:46" hidden="1" x14ac:dyDescent="0.25">
      <c r="A528" s="20"/>
      <c r="B528" s="25"/>
      <c r="C528" s="25"/>
      <c r="G528" s="10"/>
      <c r="AT528" s="18"/>
    </row>
    <row r="529" spans="1:46 1351:1351" hidden="1" x14ac:dyDescent="0.25">
      <c r="A529" s="20"/>
      <c r="B529" s="25"/>
      <c r="C529" s="25"/>
      <c r="G529" s="10"/>
      <c r="AF529" s="19"/>
      <c r="AT529" s="18"/>
    </row>
    <row r="530" spans="1:46 1351:1351" hidden="1" x14ac:dyDescent="0.25">
      <c r="A530" s="20"/>
      <c r="B530" s="25"/>
      <c r="C530" s="25"/>
      <c r="G530" s="10"/>
      <c r="AT530" s="18"/>
      <c r="AYY530" s="19"/>
    </row>
    <row r="531" spans="1:46 1351:1351" hidden="1" x14ac:dyDescent="0.25">
      <c r="A531" s="20"/>
      <c r="B531" s="25"/>
      <c r="C531" s="25"/>
      <c r="G531" s="10"/>
      <c r="AT531" s="18"/>
    </row>
    <row r="532" spans="1:46 1351:1351" hidden="1" x14ac:dyDescent="0.25">
      <c r="A532" s="20"/>
      <c r="B532" s="25"/>
      <c r="C532" s="25"/>
      <c r="G532" s="10"/>
      <c r="AT532" s="18"/>
    </row>
    <row r="533" spans="1:46 1351:1351" hidden="1" x14ac:dyDescent="0.25">
      <c r="A533" s="20"/>
      <c r="B533" s="25"/>
      <c r="C533" s="25"/>
      <c r="G533" s="10"/>
      <c r="AT533" s="18"/>
    </row>
    <row r="534" spans="1:46 1351:1351" hidden="1" x14ac:dyDescent="0.25">
      <c r="A534" s="20"/>
      <c r="B534" s="25"/>
      <c r="C534" s="25"/>
      <c r="G534" s="10"/>
      <c r="AF534" s="19"/>
      <c r="AT534" s="18"/>
    </row>
    <row r="535" spans="1:46 1351:1351" hidden="1" x14ac:dyDescent="0.25">
      <c r="A535" s="20"/>
      <c r="B535" s="25"/>
      <c r="C535" s="25"/>
      <c r="G535" s="10"/>
      <c r="AT535" s="18"/>
    </row>
    <row r="536" spans="1:46 1351:1351" hidden="1" x14ac:dyDescent="0.25">
      <c r="A536" s="20"/>
      <c r="B536" s="25"/>
      <c r="C536" s="25"/>
      <c r="G536" s="10"/>
      <c r="AT536" s="18"/>
    </row>
    <row r="537" spans="1:46 1351:1351" hidden="1" x14ac:dyDescent="0.25">
      <c r="A537" s="20"/>
      <c r="B537" s="25"/>
      <c r="C537" s="25"/>
      <c r="G537" s="10"/>
      <c r="AT537" s="18"/>
    </row>
    <row r="538" spans="1:46 1351:1351" hidden="1" x14ac:dyDescent="0.25">
      <c r="A538" s="20"/>
      <c r="B538" s="25"/>
      <c r="C538" s="25"/>
      <c r="G538" s="10"/>
      <c r="AT538" s="18"/>
    </row>
    <row r="539" spans="1:46 1351:1351" hidden="1" x14ac:dyDescent="0.25">
      <c r="A539" s="20"/>
      <c r="B539" s="25"/>
      <c r="C539" s="25"/>
      <c r="G539" s="10"/>
      <c r="AT539" s="18"/>
    </row>
    <row r="540" spans="1:46 1351:1351" hidden="1" x14ac:dyDescent="0.25">
      <c r="A540" s="20"/>
      <c r="B540" s="25"/>
      <c r="C540" s="25"/>
      <c r="G540" s="10"/>
      <c r="AT540" s="18"/>
    </row>
    <row r="541" spans="1:46 1351:1351" hidden="1" x14ac:dyDescent="0.25">
      <c r="A541" s="20"/>
      <c r="B541" s="25"/>
      <c r="C541" s="25"/>
      <c r="G541" s="10"/>
      <c r="AT541" s="18"/>
    </row>
    <row r="542" spans="1:46 1351:1351" hidden="1" x14ac:dyDescent="0.25">
      <c r="A542" s="20"/>
      <c r="B542" s="25"/>
      <c r="C542" s="25"/>
      <c r="G542" s="10"/>
      <c r="AT542" s="18"/>
    </row>
    <row r="543" spans="1:46 1351:1351" hidden="1" x14ac:dyDescent="0.25">
      <c r="A543" s="20"/>
      <c r="B543" s="25"/>
      <c r="C543" s="25"/>
      <c r="G543" s="10"/>
      <c r="AT543" s="18"/>
    </row>
    <row r="544" spans="1:46 1351:1351" hidden="1" x14ac:dyDescent="0.25">
      <c r="A544" s="20"/>
      <c r="B544" s="25"/>
      <c r="C544" s="25"/>
      <c r="G544" s="10"/>
      <c r="AT544" s="18"/>
    </row>
    <row r="545" spans="1:46" hidden="1" x14ac:dyDescent="0.25">
      <c r="A545" s="20"/>
      <c r="B545" s="25"/>
      <c r="C545" s="25"/>
      <c r="G545" s="10"/>
      <c r="AT545" s="18"/>
    </row>
    <row r="546" spans="1:46" hidden="1" x14ac:dyDescent="0.25">
      <c r="A546" s="20"/>
      <c r="B546" s="25"/>
      <c r="C546" s="25"/>
      <c r="G546" s="10"/>
      <c r="AT546" s="18"/>
    </row>
    <row r="547" spans="1:46" hidden="1" x14ac:dyDescent="0.25">
      <c r="A547" s="20"/>
      <c r="B547" s="25"/>
      <c r="C547" s="25"/>
      <c r="G547" s="10"/>
      <c r="AT547" s="18"/>
    </row>
    <row r="548" spans="1:46" hidden="1" x14ac:dyDescent="0.25">
      <c r="A548" s="20"/>
      <c r="B548" s="25"/>
      <c r="C548" s="25"/>
      <c r="G548" s="10"/>
      <c r="AT548" s="18"/>
    </row>
    <row r="549" spans="1:46" hidden="1" x14ac:dyDescent="0.25">
      <c r="A549" s="20"/>
      <c r="B549" s="25"/>
      <c r="C549" s="25"/>
      <c r="G549" s="10"/>
      <c r="AT549" s="18"/>
    </row>
    <row r="550" spans="1:46" hidden="1" x14ac:dyDescent="0.25">
      <c r="A550" s="20"/>
      <c r="B550" s="25"/>
      <c r="C550" s="25"/>
      <c r="G550" s="10"/>
      <c r="AF550" s="19"/>
      <c r="AT550" s="18"/>
    </row>
    <row r="551" spans="1:46" hidden="1" x14ac:dyDescent="0.25">
      <c r="A551" s="20"/>
      <c r="B551" s="25"/>
      <c r="C551" s="25"/>
      <c r="G551" s="10"/>
      <c r="AT551" s="18"/>
    </row>
    <row r="552" spans="1:46" hidden="1" x14ac:dyDescent="0.25">
      <c r="A552" s="20"/>
      <c r="B552" s="25"/>
      <c r="C552" s="25"/>
      <c r="G552" s="10"/>
      <c r="AT552" s="18"/>
    </row>
    <row r="553" spans="1:46" hidden="1" x14ac:dyDescent="0.25">
      <c r="A553" s="20"/>
      <c r="B553" s="25"/>
      <c r="C553" s="25"/>
      <c r="G553" s="10"/>
      <c r="AF553" s="19"/>
      <c r="AT553" s="18"/>
    </row>
    <row r="554" spans="1:46" hidden="1" x14ac:dyDescent="0.25">
      <c r="A554" s="20"/>
      <c r="B554" s="25"/>
      <c r="C554" s="25"/>
      <c r="G554" s="10"/>
      <c r="AT554" s="18"/>
    </row>
    <row r="555" spans="1:46" hidden="1" x14ac:dyDescent="0.25">
      <c r="A555" s="20"/>
      <c r="B555" s="25"/>
      <c r="C555" s="25"/>
      <c r="G555" s="10"/>
      <c r="AT555" s="18"/>
    </row>
    <row r="556" spans="1:46" hidden="1" x14ac:dyDescent="0.25">
      <c r="A556" s="20"/>
      <c r="B556" s="25"/>
      <c r="C556" s="25"/>
      <c r="G556" s="10"/>
      <c r="AT556" s="18"/>
    </row>
    <row r="557" spans="1:46" hidden="1" x14ac:dyDescent="0.25">
      <c r="A557" s="20"/>
      <c r="B557" s="25"/>
      <c r="C557" s="25"/>
      <c r="G557" s="10"/>
      <c r="AT557" s="18"/>
    </row>
    <row r="558" spans="1:46" hidden="1" x14ac:dyDescent="0.25">
      <c r="A558" s="20"/>
      <c r="B558" s="25"/>
      <c r="C558" s="25"/>
      <c r="G558" s="10"/>
      <c r="AT558" s="18"/>
    </row>
    <row r="559" spans="1:46" hidden="1" x14ac:dyDescent="0.25">
      <c r="A559" s="20"/>
      <c r="B559" s="25"/>
      <c r="C559" s="25"/>
      <c r="G559" s="10"/>
      <c r="AT559" s="18"/>
    </row>
    <row r="560" spans="1:46" hidden="1" x14ac:dyDescent="0.25">
      <c r="A560" s="20"/>
      <c r="B560" s="25"/>
      <c r="C560" s="25"/>
      <c r="G560" s="10"/>
      <c r="AT560" s="18"/>
    </row>
    <row r="561" spans="1:46" hidden="1" x14ac:dyDescent="0.25">
      <c r="A561" s="20"/>
      <c r="B561" s="25"/>
      <c r="C561" s="25"/>
      <c r="G561" s="10"/>
      <c r="AT561" s="18"/>
    </row>
    <row r="562" spans="1:46" hidden="1" x14ac:dyDescent="0.25">
      <c r="A562" s="20"/>
      <c r="B562" s="25"/>
      <c r="C562" s="25"/>
      <c r="G562" s="10"/>
      <c r="AT562" s="18"/>
    </row>
    <row r="563" spans="1:46" hidden="1" x14ac:dyDescent="0.25">
      <c r="A563" s="20"/>
      <c r="B563" s="25"/>
      <c r="C563" s="25"/>
      <c r="G563" s="10"/>
      <c r="AT563" s="18"/>
    </row>
    <row r="564" spans="1:46" hidden="1" x14ac:dyDescent="0.25">
      <c r="A564" s="20"/>
      <c r="B564" s="25"/>
      <c r="C564" s="25"/>
      <c r="G564" s="10"/>
      <c r="AT564" s="18"/>
    </row>
    <row r="565" spans="1:46" hidden="1" x14ac:dyDescent="0.25">
      <c r="A565" s="20"/>
      <c r="B565" s="25"/>
      <c r="C565" s="25"/>
      <c r="G565" s="10"/>
      <c r="AT565" s="18"/>
    </row>
    <row r="566" spans="1:46" hidden="1" x14ac:dyDescent="0.25">
      <c r="A566" s="20"/>
      <c r="B566" s="25"/>
      <c r="C566" s="25"/>
      <c r="G566" s="10"/>
      <c r="AT566" s="18"/>
    </row>
    <row r="567" spans="1:46" hidden="1" x14ac:dyDescent="0.25">
      <c r="A567" s="20"/>
      <c r="B567" s="25"/>
      <c r="C567" s="25"/>
      <c r="G567" s="10"/>
      <c r="AT567" s="18"/>
    </row>
    <row r="568" spans="1:46" hidden="1" x14ac:dyDescent="0.25">
      <c r="A568" s="20"/>
      <c r="B568" s="25"/>
      <c r="C568" s="25"/>
      <c r="G568" s="10"/>
      <c r="AT568" s="18"/>
    </row>
    <row r="569" spans="1:46" hidden="1" x14ac:dyDescent="0.25">
      <c r="A569" s="20"/>
      <c r="B569" s="25"/>
      <c r="C569" s="25"/>
      <c r="G569" s="10"/>
      <c r="AT569" s="18"/>
    </row>
    <row r="570" spans="1:46" hidden="1" x14ac:dyDescent="0.25">
      <c r="A570" s="20"/>
      <c r="B570" s="25"/>
      <c r="C570" s="25"/>
      <c r="G570" s="10"/>
      <c r="AT570" s="18"/>
    </row>
    <row r="571" spans="1:46" hidden="1" x14ac:dyDescent="0.25">
      <c r="A571" s="20"/>
      <c r="B571" s="25"/>
      <c r="C571" s="25"/>
      <c r="G571" s="10"/>
      <c r="AT571" s="18"/>
    </row>
    <row r="572" spans="1:46" hidden="1" x14ac:dyDescent="0.25">
      <c r="A572" s="20"/>
      <c r="B572" s="25"/>
      <c r="C572" s="25"/>
      <c r="G572" s="10"/>
      <c r="AT572" s="18"/>
    </row>
    <row r="573" spans="1:46" hidden="1" x14ac:dyDescent="0.25">
      <c r="A573" s="20"/>
      <c r="B573" s="25"/>
      <c r="C573" s="25"/>
      <c r="G573" s="10"/>
      <c r="AT573" s="18"/>
    </row>
    <row r="574" spans="1:46" hidden="1" x14ac:dyDescent="0.25">
      <c r="A574" s="20"/>
      <c r="B574" s="25"/>
      <c r="C574" s="25"/>
      <c r="G574" s="10"/>
      <c r="AT574" s="18"/>
    </row>
    <row r="575" spans="1:46" hidden="1" x14ac:dyDescent="0.25">
      <c r="A575" s="20"/>
      <c r="B575" s="25"/>
      <c r="C575" s="25"/>
      <c r="G575" s="10"/>
      <c r="AT575" s="18"/>
    </row>
    <row r="576" spans="1:46" hidden="1" x14ac:dyDescent="0.25">
      <c r="A576" s="20"/>
      <c r="B576" s="25"/>
      <c r="C576" s="25"/>
      <c r="G576" s="10"/>
      <c r="AT576" s="18"/>
    </row>
    <row r="577" spans="1:1428" hidden="1" x14ac:dyDescent="0.25">
      <c r="A577" s="20"/>
      <c r="B577" s="25"/>
      <c r="C577" s="25"/>
      <c r="G577" s="10"/>
      <c r="AT577" s="18"/>
    </row>
    <row r="578" spans="1:1428" hidden="1" x14ac:dyDescent="0.25">
      <c r="A578" s="20"/>
      <c r="B578" s="25"/>
      <c r="C578" s="25"/>
      <c r="G578" s="10"/>
      <c r="AT578" s="18"/>
    </row>
    <row r="579" spans="1:1428" hidden="1" x14ac:dyDescent="0.25">
      <c r="A579" s="20"/>
      <c r="B579" s="25"/>
      <c r="C579" s="25"/>
      <c r="G579" s="10"/>
      <c r="AT579" s="18"/>
    </row>
    <row r="580" spans="1:1428" hidden="1" x14ac:dyDescent="0.25">
      <c r="A580" s="20"/>
      <c r="B580" s="25"/>
      <c r="C580" s="25"/>
      <c r="G580" s="10"/>
      <c r="AF580" s="19"/>
      <c r="AT580" s="18"/>
    </row>
    <row r="581" spans="1:1428" hidden="1" x14ac:dyDescent="0.25">
      <c r="A581" s="20"/>
      <c r="B581" s="25"/>
      <c r="C581" s="25"/>
      <c r="G581" s="10"/>
      <c r="AT581" s="18"/>
    </row>
    <row r="582" spans="1:1428" hidden="1" x14ac:dyDescent="0.25">
      <c r="A582" s="20"/>
      <c r="B582" s="30"/>
      <c r="C582" s="29"/>
      <c r="G582" s="10"/>
      <c r="AT582" s="18"/>
    </row>
    <row r="583" spans="1:1428" hidden="1" x14ac:dyDescent="0.25">
      <c r="A583" s="20"/>
      <c r="B583" s="21"/>
      <c r="C583" s="21"/>
      <c r="D583" s="20"/>
      <c r="E583" s="20"/>
      <c r="F583" s="20"/>
      <c r="G583" s="20"/>
      <c r="H583" s="20"/>
      <c r="I583" s="20"/>
      <c r="J583" s="20"/>
      <c r="K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6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  <c r="BG583" s="20"/>
      <c r="BH583" s="20"/>
      <c r="BI583" s="20"/>
      <c r="BJ583" s="20"/>
      <c r="BK583" s="20"/>
      <c r="BL583" s="20"/>
      <c r="BM583" s="20"/>
      <c r="BN583" s="20"/>
      <c r="BO583" s="20"/>
      <c r="BP583" s="20"/>
      <c r="BQ583" s="20"/>
      <c r="BR583" s="20"/>
      <c r="BS583" s="20"/>
      <c r="BT583" s="20"/>
      <c r="BU583" s="20"/>
      <c r="BV583" s="20"/>
      <c r="BW583" s="20"/>
      <c r="BX583" s="20"/>
      <c r="BY583" s="20"/>
      <c r="BZ583" s="20"/>
      <c r="CA583" s="20"/>
      <c r="CB583" s="20"/>
      <c r="CC583" s="20"/>
      <c r="CD583" s="20"/>
      <c r="CE583" s="20"/>
      <c r="CF583" s="20"/>
      <c r="CG583" s="20"/>
      <c r="CH583" s="20"/>
      <c r="CI583" s="20"/>
      <c r="CJ583" s="20"/>
      <c r="CK583" s="20"/>
      <c r="CL583" s="20"/>
      <c r="CM583" s="20"/>
      <c r="CN583" s="20"/>
      <c r="CO583" s="20"/>
      <c r="CP583" s="20"/>
      <c r="CQ583" s="20"/>
      <c r="CR583" s="20"/>
      <c r="CS583" s="20"/>
      <c r="CT583" s="20"/>
      <c r="CU583" s="20"/>
      <c r="CV583" s="20"/>
      <c r="CW583" s="20"/>
      <c r="CX583" s="20"/>
      <c r="CY583" s="20"/>
      <c r="CZ583" s="20"/>
      <c r="DA583" s="20"/>
      <c r="DB583" s="20"/>
      <c r="DC583" s="20"/>
      <c r="DD583" s="20"/>
      <c r="DE583" s="20"/>
      <c r="DF583" s="20"/>
      <c r="DG583" s="20"/>
      <c r="DH583" s="20"/>
      <c r="DI583" s="20"/>
      <c r="DJ583" s="20"/>
      <c r="DK583" s="20"/>
      <c r="DL583" s="20"/>
      <c r="DM583" s="20"/>
      <c r="DN583" s="20"/>
      <c r="DO583" s="20"/>
      <c r="DP583" s="20"/>
      <c r="DQ583" s="20"/>
      <c r="DR583" s="20"/>
      <c r="DS583" s="20"/>
      <c r="DT583" s="20"/>
      <c r="DU583" s="20"/>
      <c r="DV583" s="20"/>
      <c r="DW583" s="20"/>
      <c r="DX583" s="20"/>
      <c r="DY583" s="20"/>
      <c r="DZ583" s="20"/>
      <c r="EA583" s="20"/>
      <c r="EB583" s="20"/>
      <c r="EC583" s="20"/>
      <c r="ED583" s="20"/>
      <c r="EE583" s="20"/>
      <c r="EF583" s="20"/>
      <c r="EG583" s="20"/>
      <c r="EH583" s="20"/>
      <c r="EI583" s="20"/>
      <c r="EJ583" s="20"/>
      <c r="EK583" s="20"/>
      <c r="EL583" s="20"/>
      <c r="EM583" s="20"/>
      <c r="EN583" s="20"/>
      <c r="EO583" s="20"/>
      <c r="EP583" s="20"/>
      <c r="EQ583" s="20"/>
      <c r="ER583" s="20"/>
      <c r="ES583" s="20"/>
      <c r="ET583" s="20"/>
      <c r="EU583" s="20"/>
      <c r="EV583" s="20"/>
      <c r="EW583" s="20"/>
      <c r="EX583" s="20"/>
      <c r="EY583" s="20"/>
      <c r="EZ583" s="20"/>
      <c r="FA583" s="20"/>
      <c r="FB583" s="20"/>
      <c r="FC583" s="20"/>
      <c r="FD583" s="20"/>
      <c r="FE583" s="20"/>
      <c r="FF583" s="20"/>
      <c r="FG583" s="20"/>
      <c r="FH583" s="20"/>
      <c r="FI583" s="20"/>
      <c r="FJ583" s="20"/>
      <c r="FK583" s="20"/>
      <c r="FL583" s="20"/>
      <c r="FM583" s="20"/>
      <c r="FN583" s="20"/>
      <c r="FO583" s="20"/>
      <c r="FP583" s="20"/>
      <c r="FQ583" s="20"/>
      <c r="FR583" s="20"/>
      <c r="FS583" s="20"/>
      <c r="FT583" s="20"/>
      <c r="FU583" s="20"/>
      <c r="FV583" s="20"/>
      <c r="FW583" s="20"/>
      <c r="FX583" s="20"/>
      <c r="FY583" s="20"/>
      <c r="FZ583" s="20"/>
      <c r="GA583" s="20"/>
      <c r="GB583" s="20"/>
      <c r="GC583" s="20"/>
      <c r="GD583" s="20"/>
      <c r="GE583" s="20"/>
      <c r="GF583" s="20"/>
      <c r="GG583" s="20"/>
      <c r="GH583" s="20"/>
      <c r="GI583" s="20"/>
      <c r="GJ583" s="20"/>
      <c r="GK583" s="20"/>
      <c r="GL583" s="20"/>
      <c r="GM583" s="20"/>
      <c r="GN583" s="20"/>
      <c r="GO583" s="20"/>
      <c r="GP583" s="20"/>
      <c r="GQ583" s="20"/>
      <c r="GR583" s="20"/>
      <c r="GS583" s="20"/>
      <c r="GT583" s="20"/>
      <c r="GU583" s="20"/>
      <c r="GV583" s="20"/>
      <c r="GW583" s="20"/>
      <c r="GX583" s="20"/>
      <c r="GY583" s="20"/>
      <c r="GZ583" s="20"/>
      <c r="HA583" s="20"/>
      <c r="HB583" s="20"/>
      <c r="HC583" s="20"/>
      <c r="HD583" s="20"/>
      <c r="HE583" s="20"/>
      <c r="HF583" s="20"/>
      <c r="HG583" s="20"/>
      <c r="HH583" s="20"/>
      <c r="HI583" s="20"/>
      <c r="HJ583" s="20"/>
      <c r="HK583" s="20"/>
      <c r="HL583" s="20"/>
      <c r="HM583" s="20"/>
      <c r="HN583" s="20"/>
      <c r="HO583" s="20"/>
      <c r="HP583" s="20"/>
      <c r="HQ583" s="20"/>
      <c r="HR583" s="20"/>
      <c r="HS583" s="20"/>
      <c r="HT583" s="20"/>
      <c r="HU583" s="20"/>
      <c r="HV583" s="20"/>
      <c r="HW583" s="20"/>
      <c r="HX583" s="20"/>
      <c r="HY583" s="20"/>
      <c r="HZ583" s="20"/>
      <c r="IA583" s="20"/>
      <c r="IB583" s="20"/>
      <c r="IC583" s="20"/>
      <c r="ID583" s="20"/>
      <c r="IE583" s="20"/>
      <c r="IF583" s="20"/>
      <c r="IG583" s="20"/>
      <c r="IH583" s="20"/>
      <c r="II583" s="20"/>
      <c r="IJ583" s="20"/>
      <c r="IK583" s="20"/>
      <c r="IL583" s="20"/>
      <c r="IM583" s="20"/>
      <c r="IN583" s="20"/>
      <c r="IO583" s="20"/>
      <c r="IQ583" s="20"/>
      <c r="IS583" s="20"/>
      <c r="IT583" s="20"/>
      <c r="IU583" s="20"/>
      <c r="IV583" s="20"/>
      <c r="IW583" s="20"/>
      <c r="IX583" s="20"/>
      <c r="IY583" s="20"/>
      <c r="IZ583" s="20"/>
      <c r="JA583" s="20"/>
      <c r="JB583" s="20"/>
      <c r="JC583" s="20"/>
      <c r="JD583" s="20"/>
      <c r="JE583" s="20"/>
      <c r="JF583" s="20"/>
      <c r="JG583" s="20"/>
      <c r="JH583" s="20"/>
      <c r="JI583" s="20"/>
      <c r="JJ583" s="20"/>
      <c r="JK583" s="20"/>
      <c r="JL583" s="20"/>
      <c r="JM583" s="20"/>
      <c r="JN583" s="20"/>
      <c r="JO583" s="20"/>
      <c r="JP583" s="20"/>
      <c r="JQ583" s="20"/>
      <c r="JR583" s="20"/>
      <c r="JS583" s="20"/>
      <c r="JT583" s="20"/>
      <c r="JU583" s="20"/>
      <c r="JV583" s="20"/>
      <c r="JW583" s="20"/>
      <c r="JX583" s="20"/>
      <c r="JY583" s="20"/>
      <c r="JZ583" s="20"/>
      <c r="KA583" s="20"/>
      <c r="KB583" s="20"/>
      <c r="KC583" s="20"/>
      <c r="KD583" s="20"/>
      <c r="KE583" s="20"/>
      <c r="KF583" s="20"/>
      <c r="KG583" s="20"/>
      <c r="KH583" s="20"/>
      <c r="KI583" s="20"/>
      <c r="KJ583" s="20"/>
      <c r="KK583" s="20"/>
      <c r="KL583" s="20"/>
      <c r="KM583" s="20"/>
      <c r="KN583" s="20"/>
      <c r="KO583" s="20"/>
      <c r="KP583" s="20"/>
      <c r="KQ583" s="20"/>
      <c r="KR583" s="20"/>
      <c r="KS583" s="20"/>
      <c r="KT583" s="20"/>
      <c r="KU583" s="20"/>
      <c r="KV583" s="20"/>
      <c r="KW583" s="20"/>
      <c r="KX583" s="20"/>
      <c r="KY583" s="20"/>
      <c r="KZ583" s="20"/>
      <c r="LA583" s="20"/>
      <c r="LB583" s="20"/>
      <c r="LC583" s="20"/>
      <c r="LD583" s="20"/>
      <c r="LE583" s="20"/>
      <c r="LF583" s="20"/>
      <c r="LG583" s="20"/>
      <c r="LH583" s="20"/>
      <c r="LI583" s="20"/>
      <c r="LJ583" s="20"/>
      <c r="LK583" s="20"/>
      <c r="LL583" s="20"/>
      <c r="LM583" s="20"/>
      <c r="LN583" s="20"/>
      <c r="LO583" s="20"/>
      <c r="LP583" s="20"/>
      <c r="LQ583" s="20"/>
      <c r="LR583" s="20"/>
      <c r="LS583" s="20"/>
      <c r="LT583" s="20"/>
      <c r="LU583" s="20"/>
      <c r="LV583" s="20"/>
      <c r="LW583" s="20"/>
      <c r="LX583" s="20"/>
      <c r="LY583" s="20"/>
      <c r="LZ583" s="20"/>
      <c r="MA583" s="20"/>
      <c r="MB583" s="20"/>
      <c r="MC583" s="20"/>
      <c r="MD583" s="20"/>
      <c r="ME583" s="20"/>
      <c r="MF583" s="20"/>
      <c r="MG583" s="20"/>
      <c r="MH583" s="20"/>
      <c r="MI583" s="20"/>
      <c r="MJ583" s="20"/>
      <c r="MK583" s="20"/>
      <c r="ML583" s="20"/>
      <c r="MM583" s="20"/>
      <c r="MN583" s="20"/>
      <c r="MO583" s="20"/>
      <c r="MP583" s="20"/>
      <c r="MQ583" s="20"/>
      <c r="MR583" s="20"/>
      <c r="MS583" s="20"/>
      <c r="MT583" s="20"/>
      <c r="MU583" s="20"/>
      <c r="MV583" s="20"/>
      <c r="MW583" s="20"/>
      <c r="MX583" s="20"/>
      <c r="MY583" s="20"/>
      <c r="MZ583" s="20"/>
      <c r="NA583" s="20"/>
      <c r="NB583" s="20"/>
      <c r="NC583" s="20"/>
      <c r="ND583" s="20"/>
      <c r="NE583" s="20"/>
      <c r="NF583" s="20"/>
      <c r="NG583" s="20"/>
      <c r="NH583" s="20"/>
      <c r="NI583" s="20"/>
      <c r="NJ583" s="20"/>
      <c r="NK583" s="20"/>
      <c r="NL583" s="20"/>
      <c r="NM583" s="20"/>
      <c r="NN583" s="20"/>
      <c r="NO583" s="20"/>
      <c r="NP583" s="20"/>
      <c r="NQ583" s="20"/>
      <c r="NR583" s="20"/>
      <c r="NS583" s="20"/>
      <c r="NT583" s="20"/>
      <c r="NU583" s="20"/>
      <c r="NV583" s="20"/>
      <c r="NW583" s="20"/>
      <c r="NX583" s="20"/>
      <c r="NY583" s="20"/>
      <c r="NZ583" s="20"/>
      <c r="OA583" s="20"/>
      <c r="OB583" s="20"/>
      <c r="OC583" s="20"/>
      <c r="OD583" s="20"/>
      <c r="OE583" s="20"/>
      <c r="OF583" s="20"/>
      <c r="OG583" s="20"/>
      <c r="OH583" s="20"/>
      <c r="OI583" s="20"/>
      <c r="OJ583" s="20"/>
      <c r="OK583" s="20"/>
      <c r="OL583" s="20"/>
      <c r="OM583" s="20"/>
      <c r="ON583" s="20"/>
      <c r="OO583" s="20"/>
      <c r="OP583" s="20"/>
      <c r="OQ583" s="20"/>
      <c r="OR583" s="20"/>
      <c r="OS583" s="20"/>
      <c r="OT583" s="20"/>
      <c r="OU583" s="20"/>
      <c r="OV583" s="20"/>
      <c r="OW583" s="20"/>
      <c r="OX583" s="20"/>
      <c r="OY583" s="20"/>
      <c r="OZ583" s="20"/>
      <c r="PA583" s="20"/>
      <c r="PB583" s="20"/>
      <c r="PC583" s="20"/>
      <c r="PD583" s="20"/>
      <c r="PE583" s="20"/>
      <c r="PF583" s="20"/>
      <c r="PG583" s="20"/>
      <c r="PH583" s="20"/>
      <c r="PI583" s="20"/>
      <c r="PJ583" s="20"/>
      <c r="PK583" s="20"/>
      <c r="PL583" s="20"/>
      <c r="PM583" s="20"/>
      <c r="PN583" s="20"/>
      <c r="PO583" s="20"/>
      <c r="PP583" s="20"/>
      <c r="PQ583" s="20"/>
      <c r="PR583" s="20"/>
      <c r="PS583" s="20"/>
      <c r="PT583" s="20"/>
      <c r="PU583" s="20"/>
      <c r="PV583" s="20"/>
      <c r="PW583" s="20"/>
      <c r="PX583" s="20"/>
      <c r="PY583" s="20"/>
      <c r="PZ583" s="20"/>
      <c r="QA583" s="20"/>
      <c r="QB583" s="20"/>
      <c r="QC583" s="20"/>
      <c r="QD583" s="20"/>
      <c r="QE583" s="20"/>
      <c r="QF583" s="20"/>
      <c r="QG583" s="20"/>
      <c r="QH583" s="20"/>
      <c r="QI583" s="20"/>
      <c r="QJ583" s="20"/>
      <c r="QK583" s="20"/>
      <c r="QL583" s="20"/>
      <c r="QM583" s="20"/>
      <c r="QN583" s="20"/>
      <c r="QO583" s="20"/>
      <c r="QP583" s="20"/>
      <c r="QQ583" s="20"/>
      <c r="QR583" s="20"/>
      <c r="QS583" s="20"/>
      <c r="QT583" s="20"/>
      <c r="QU583" s="20"/>
      <c r="QV583" s="20"/>
      <c r="QW583" s="20"/>
      <c r="QX583" s="20"/>
      <c r="QY583" s="20"/>
      <c r="QZ583" s="20"/>
      <c r="RA583" s="20"/>
      <c r="RB583" s="20"/>
      <c r="RC583" s="20"/>
      <c r="RD583" s="20"/>
      <c r="RE583" s="20"/>
      <c r="RF583" s="20"/>
      <c r="RG583" s="20"/>
      <c r="RH583" s="20"/>
      <c r="RI583" s="20"/>
      <c r="RJ583" s="20"/>
      <c r="RK583" s="20"/>
      <c r="RL583" s="20"/>
      <c r="RM583" s="20"/>
      <c r="RN583" s="20"/>
      <c r="RO583" s="20"/>
      <c r="RP583" s="20"/>
      <c r="RQ583" s="20"/>
      <c r="RR583" s="20"/>
      <c r="RS583" s="20"/>
      <c r="RT583" s="20"/>
      <c r="RU583" s="20"/>
      <c r="RV583" s="20"/>
      <c r="RW583" s="20"/>
      <c r="RX583" s="20"/>
      <c r="RY583" s="20"/>
      <c r="RZ583" s="20"/>
      <c r="SA583" s="20"/>
      <c r="SB583" s="20"/>
      <c r="SC583" s="20"/>
      <c r="SD583" s="20"/>
      <c r="SE583" s="20"/>
      <c r="SF583" s="20"/>
      <c r="SG583" s="20"/>
      <c r="SH583" s="20"/>
      <c r="SI583" s="20"/>
      <c r="SJ583" s="20"/>
      <c r="SK583" s="20"/>
      <c r="SL583" s="20"/>
      <c r="SM583" s="20"/>
      <c r="SN583" s="20"/>
      <c r="SO583" s="20"/>
      <c r="SP583" s="20"/>
      <c r="SQ583" s="20"/>
      <c r="SR583" s="20"/>
      <c r="SS583" s="20"/>
      <c r="ST583" s="20"/>
      <c r="SU583" s="20"/>
      <c r="SV583" s="20"/>
      <c r="SW583" s="20"/>
      <c r="SX583" s="20"/>
      <c r="SY583" s="20"/>
      <c r="SZ583" s="20"/>
      <c r="TA583" s="20"/>
      <c r="TB583" s="20"/>
      <c r="TC583" s="20"/>
      <c r="TD583" s="20"/>
      <c r="TE583" s="20"/>
      <c r="TF583" s="20"/>
      <c r="TG583" s="20"/>
      <c r="TH583" s="20"/>
      <c r="TI583" s="20"/>
      <c r="TJ583" s="20"/>
      <c r="TK583" s="20"/>
      <c r="TL583" s="20"/>
      <c r="TM583" s="20"/>
      <c r="TN583" s="20"/>
      <c r="TO583" s="20"/>
      <c r="TP583" s="20"/>
      <c r="TQ583" s="20"/>
      <c r="TR583" s="20"/>
      <c r="TS583" s="20"/>
      <c r="TT583" s="20"/>
      <c r="TU583" s="20"/>
      <c r="TV583" s="20"/>
      <c r="TW583" s="20"/>
      <c r="TX583" s="20"/>
      <c r="TY583" s="20"/>
      <c r="TZ583" s="20"/>
      <c r="UA583" s="20"/>
      <c r="UB583" s="20"/>
      <c r="UC583" s="20"/>
      <c r="UD583" s="20"/>
      <c r="UE583" s="20"/>
      <c r="UF583" s="20"/>
      <c r="UG583" s="20"/>
      <c r="UH583" s="20"/>
      <c r="UI583" s="20"/>
      <c r="UJ583" s="20"/>
      <c r="UK583" s="20"/>
      <c r="UL583" s="20"/>
      <c r="UM583" s="20"/>
      <c r="UN583" s="20"/>
      <c r="UO583" s="20"/>
      <c r="UP583" s="20"/>
      <c r="UQ583" s="20"/>
      <c r="UR583" s="20"/>
      <c r="US583" s="20"/>
      <c r="UT583" s="20"/>
      <c r="UU583" s="20"/>
      <c r="UV583" s="20"/>
      <c r="UW583" s="20"/>
      <c r="UX583" s="20"/>
      <c r="UY583" s="20"/>
      <c r="UZ583" s="20"/>
      <c r="VA583" s="20"/>
      <c r="VB583" s="20"/>
      <c r="VC583" s="20"/>
      <c r="VD583" s="20"/>
      <c r="VE583" s="20"/>
      <c r="VF583" s="20"/>
      <c r="VG583" s="20"/>
      <c r="VH583" s="20"/>
      <c r="VI583" s="20"/>
      <c r="VJ583" s="20"/>
      <c r="VK583" s="20"/>
      <c r="VL583" s="20"/>
      <c r="VM583" s="20"/>
      <c r="VN583" s="20"/>
      <c r="VO583" s="20"/>
      <c r="VP583" s="20"/>
      <c r="VQ583" s="20"/>
      <c r="VR583" s="20"/>
      <c r="VS583" s="20"/>
      <c r="VT583" s="20"/>
      <c r="VU583" s="20"/>
      <c r="VV583" s="20"/>
      <c r="VW583" s="20"/>
      <c r="VX583" s="20"/>
      <c r="VY583" s="20"/>
      <c r="VZ583" s="20"/>
      <c r="WA583" s="20"/>
      <c r="WB583" s="20"/>
      <c r="WC583" s="20"/>
      <c r="WD583" s="20"/>
      <c r="WE583" s="20"/>
      <c r="WF583" s="20"/>
      <c r="WG583" s="20"/>
      <c r="WH583" s="20"/>
      <c r="WI583" s="20"/>
      <c r="WJ583" s="20"/>
      <c r="WK583" s="20"/>
      <c r="WL583" s="20"/>
      <c r="WM583" s="20"/>
      <c r="WN583" s="20"/>
      <c r="WO583" s="20"/>
      <c r="WP583" s="20"/>
      <c r="WQ583" s="20"/>
      <c r="WR583" s="20"/>
      <c r="WS583" s="20"/>
      <c r="WT583" s="20"/>
      <c r="WU583" s="20"/>
      <c r="WV583" s="20"/>
      <c r="WW583" s="20"/>
      <c r="WX583" s="20"/>
      <c r="WY583" s="20"/>
      <c r="WZ583" s="20"/>
      <c r="XA583" s="20"/>
      <c r="XB583" s="20"/>
      <c r="XC583" s="20"/>
      <c r="XD583" s="20"/>
      <c r="XE583" s="20"/>
      <c r="XF583" s="20"/>
      <c r="XG583" s="20"/>
      <c r="XH583" s="20"/>
      <c r="XI583" s="20"/>
      <c r="XJ583" s="20"/>
      <c r="XK583" s="20"/>
      <c r="XL583" s="20"/>
      <c r="XM583" s="20"/>
      <c r="XN583" s="20"/>
      <c r="XO583" s="20"/>
      <c r="XP583" s="20"/>
      <c r="XQ583" s="20"/>
      <c r="XR583" s="20"/>
      <c r="XS583" s="20"/>
      <c r="XT583" s="20"/>
      <c r="XU583" s="20"/>
      <c r="XV583" s="20"/>
      <c r="XW583" s="20"/>
      <c r="XX583" s="20"/>
      <c r="XY583" s="20"/>
      <c r="XZ583" s="20"/>
      <c r="YA583" s="20"/>
      <c r="YB583" s="20"/>
      <c r="YC583" s="20"/>
      <c r="YD583" s="20"/>
      <c r="YE583" s="20"/>
      <c r="YF583" s="20"/>
      <c r="YG583" s="20"/>
      <c r="YH583" s="20"/>
      <c r="YI583" s="20"/>
      <c r="YJ583" s="20"/>
      <c r="YK583" s="20"/>
      <c r="YL583" s="20"/>
      <c r="YM583" s="20"/>
      <c r="YN583" s="20"/>
      <c r="YO583" s="20"/>
      <c r="YP583" s="20"/>
      <c r="YQ583" s="20"/>
      <c r="YR583" s="20"/>
      <c r="YS583" s="20"/>
      <c r="YT583" s="20"/>
      <c r="YU583" s="20"/>
      <c r="YV583" s="20"/>
      <c r="YW583" s="20"/>
      <c r="YX583" s="20"/>
      <c r="YY583" s="20"/>
      <c r="YZ583" s="20"/>
      <c r="ZA583" s="20"/>
      <c r="ZB583" s="20"/>
      <c r="ZC583" s="20"/>
      <c r="ZD583" s="20"/>
      <c r="ZE583" s="20"/>
      <c r="ZF583" s="20"/>
      <c r="ZG583" s="20"/>
      <c r="ZH583" s="20"/>
      <c r="ZI583" s="20"/>
      <c r="ZJ583" s="20"/>
      <c r="ZK583" s="20"/>
      <c r="ZL583" s="20"/>
      <c r="ZM583" s="20"/>
      <c r="ZN583" s="20"/>
      <c r="ZO583" s="20"/>
      <c r="ZP583" s="20"/>
      <c r="ZQ583" s="20"/>
      <c r="ZR583" s="20"/>
      <c r="ZS583" s="20"/>
      <c r="ZT583" s="20"/>
      <c r="ZU583" s="20"/>
      <c r="ZV583" s="20"/>
      <c r="ZW583" s="20"/>
      <c r="ZX583" s="20"/>
      <c r="ZY583" s="20"/>
      <c r="ZZ583" s="20"/>
      <c r="AAA583" s="20"/>
      <c r="AAB583" s="20"/>
      <c r="AAC583" s="20"/>
      <c r="AAD583" s="20"/>
      <c r="AAE583" s="20"/>
      <c r="AAF583" s="20"/>
      <c r="AAG583" s="20"/>
      <c r="AAH583" s="20"/>
      <c r="AAI583" s="20"/>
      <c r="AAJ583" s="20"/>
      <c r="AAK583" s="20"/>
      <c r="AAL583" s="20"/>
      <c r="AAM583" s="20"/>
      <c r="AAN583" s="20"/>
      <c r="AAO583" s="20"/>
      <c r="AAP583" s="20"/>
      <c r="AAQ583" s="20"/>
      <c r="AAR583" s="20"/>
      <c r="AAS583" s="20"/>
      <c r="AAT583" s="20"/>
      <c r="AAU583" s="20"/>
      <c r="AAV583" s="20"/>
      <c r="AAW583" s="20"/>
      <c r="AAX583" s="20"/>
      <c r="AAY583" s="20"/>
      <c r="AAZ583" s="20"/>
      <c r="ABA583" s="20"/>
      <c r="ABB583" s="20"/>
      <c r="ABC583" s="20"/>
      <c r="ABD583" s="20"/>
      <c r="ABE583" s="20"/>
      <c r="ABF583" s="20"/>
      <c r="ABG583" s="20"/>
      <c r="ABH583" s="20"/>
      <c r="ABI583" s="20"/>
      <c r="ABJ583" s="20"/>
      <c r="ABK583" s="20"/>
      <c r="ABL583" s="20"/>
      <c r="ABM583" s="20"/>
      <c r="ABN583" s="20"/>
      <c r="ABO583" s="20"/>
      <c r="ABP583" s="20"/>
      <c r="ABQ583" s="20"/>
      <c r="ABR583" s="20"/>
      <c r="ABS583" s="20"/>
      <c r="ABT583" s="20"/>
      <c r="ABU583" s="20"/>
      <c r="ABV583" s="20"/>
      <c r="ABW583" s="20"/>
      <c r="ABX583" s="20"/>
      <c r="ABY583" s="20"/>
      <c r="ABZ583" s="20"/>
      <c r="ACA583" s="20"/>
      <c r="ACB583" s="20"/>
      <c r="ACC583" s="20"/>
      <c r="ACD583" s="20"/>
      <c r="ACE583" s="20"/>
      <c r="ACF583" s="20"/>
      <c r="ACG583" s="20"/>
      <c r="ACH583" s="20"/>
      <c r="ACI583" s="20"/>
      <c r="ACJ583" s="20"/>
      <c r="ACK583" s="20"/>
      <c r="ACL583" s="20"/>
      <c r="ACM583" s="20"/>
      <c r="ACN583" s="20"/>
      <c r="ACO583" s="20"/>
      <c r="ACP583" s="20"/>
      <c r="ACQ583" s="20"/>
      <c r="ACR583" s="20"/>
      <c r="ACS583" s="20"/>
      <c r="ACT583" s="20"/>
      <c r="ACU583" s="20"/>
      <c r="ACV583" s="20"/>
      <c r="ACW583" s="20"/>
      <c r="ACX583" s="20"/>
      <c r="ACY583" s="20"/>
      <c r="ACZ583" s="20"/>
      <c r="ADA583" s="20"/>
      <c r="ADB583" s="20"/>
      <c r="ADC583" s="20"/>
      <c r="ADD583" s="20"/>
      <c r="ADE583" s="20"/>
      <c r="ADF583" s="20"/>
      <c r="ADG583" s="20"/>
      <c r="ADH583" s="20"/>
      <c r="ADI583" s="20"/>
      <c r="ADJ583" s="20"/>
      <c r="ADK583" s="20"/>
      <c r="ADL583" s="20"/>
      <c r="ADM583" s="20"/>
      <c r="ADN583" s="20"/>
      <c r="ADO583" s="20"/>
      <c r="ADP583" s="20"/>
      <c r="ADQ583" s="20"/>
      <c r="ADR583" s="20"/>
      <c r="ADS583" s="20"/>
      <c r="ADT583" s="20"/>
      <c r="ADU583" s="20"/>
      <c r="ADV583" s="20"/>
      <c r="ADW583" s="20"/>
      <c r="ADX583" s="20"/>
      <c r="ADY583" s="20"/>
      <c r="ADZ583" s="20"/>
      <c r="AEA583" s="20"/>
      <c r="AEB583" s="20"/>
      <c r="AEC583" s="20"/>
      <c r="AED583" s="20"/>
      <c r="AEE583" s="20"/>
      <c r="AEF583" s="20"/>
      <c r="AEG583" s="20"/>
      <c r="AEH583" s="20"/>
      <c r="AEI583" s="20"/>
      <c r="AEJ583" s="20"/>
      <c r="AEK583" s="20"/>
      <c r="AEL583" s="20"/>
      <c r="AEM583" s="20"/>
      <c r="AEN583" s="20"/>
      <c r="AEO583" s="20"/>
      <c r="AEP583" s="20"/>
      <c r="AEQ583" s="20"/>
      <c r="AER583" s="20"/>
      <c r="AES583" s="20"/>
      <c r="AET583" s="20"/>
      <c r="AEU583" s="20"/>
      <c r="AEV583" s="20"/>
      <c r="AEW583" s="20"/>
      <c r="AEX583" s="20"/>
      <c r="AEY583" s="20"/>
      <c r="AEZ583" s="20"/>
      <c r="AFA583" s="20"/>
      <c r="AFB583" s="20"/>
      <c r="AFC583" s="20"/>
      <c r="AFD583" s="20"/>
      <c r="AFE583" s="20"/>
      <c r="AFF583" s="20"/>
      <c r="AFG583" s="20"/>
      <c r="AFH583" s="20"/>
      <c r="AFI583" s="20"/>
      <c r="AFJ583" s="20"/>
      <c r="AFK583" s="20"/>
      <c r="AFL583" s="20"/>
      <c r="AFM583" s="20"/>
      <c r="AFN583" s="20"/>
      <c r="AFO583" s="20"/>
      <c r="AFP583" s="20"/>
      <c r="AFQ583" s="20"/>
      <c r="AFR583" s="20"/>
      <c r="AFS583" s="20"/>
      <c r="AFT583" s="20"/>
      <c r="AFU583" s="20"/>
      <c r="AFV583" s="20"/>
      <c r="AFW583" s="20"/>
      <c r="AFX583" s="20"/>
      <c r="AFY583" s="20"/>
      <c r="AFZ583" s="20"/>
      <c r="AGA583" s="20"/>
      <c r="AGB583" s="20"/>
      <c r="AGC583" s="20"/>
      <c r="AGD583" s="20"/>
      <c r="AGE583" s="20"/>
      <c r="AGF583" s="20"/>
      <c r="AGG583" s="20"/>
      <c r="AGH583" s="20"/>
      <c r="AGI583" s="20"/>
      <c r="AGJ583" s="20"/>
      <c r="AGK583" s="20"/>
      <c r="AGL583" s="20"/>
      <c r="AGM583" s="20"/>
      <c r="AGN583" s="20"/>
      <c r="AGO583" s="20"/>
      <c r="AGP583" s="20"/>
      <c r="AGQ583" s="20"/>
      <c r="AGR583" s="20"/>
      <c r="AGS583" s="20"/>
      <c r="AGT583" s="20"/>
      <c r="AGU583" s="20"/>
      <c r="AGV583" s="20"/>
      <c r="AGW583" s="20"/>
      <c r="AGX583" s="20"/>
      <c r="AGY583" s="20"/>
      <c r="AGZ583" s="20"/>
      <c r="AHA583" s="20"/>
      <c r="AHB583" s="20"/>
      <c r="AHC583" s="20"/>
      <c r="AHD583" s="20"/>
      <c r="AHE583" s="20"/>
      <c r="AHF583" s="20"/>
      <c r="AHG583" s="20"/>
      <c r="AHH583" s="20"/>
      <c r="AHI583" s="20"/>
      <c r="AHJ583" s="20"/>
      <c r="AHK583" s="20"/>
      <c r="AHL583" s="20"/>
      <c r="AHM583" s="20"/>
      <c r="AHN583" s="20"/>
      <c r="AHO583" s="20"/>
      <c r="AHP583" s="20"/>
      <c r="AHQ583" s="20"/>
      <c r="AHR583" s="20"/>
      <c r="AHS583" s="20"/>
      <c r="AHT583" s="20"/>
      <c r="AHU583" s="20"/>
      <c r="AHV583" s="20"/>
      <c r="AHW583" s="20"/>
      <c r="AHX583" s="20"/>
      <c r="AHY583" s="20"/>
      <c r="AHZ583" s="20"/>
      <c r="AIA583" s="20"/>
      <c r="AIB583" s="20"/>
      <c r="AIC583" s="20"/>
      <c r="AID583" s="20"/>
      <c r="AIE583" s="20"/>
      <c r="AIF583" s="20"/>
      <c r="AIG583" s="20"/>
      <c r="AIH583" s="20"/>
      <c r="AII583" s="20"/>
      <c r="AIJ583" s="20"/>
      <c r="AIK583" s="20"/>
      <c r="AIL583" s="20"/>
      <c r="AIM583" s="20"/>
      <c r="AIN583" s="20"/>
      <c r="AIO583" s="20"/>
      <c r="AIP583" s="20"/>
      <c r="AIQ583" s="20"/>
      <c r="AIR583" s="20"/>
      <c r="AIS583" s="20"/>
      <c r="AIT583" s="20"/>
      <c r="AIU583" s="20"/>
      <c r="AIV583" s="20"/>
      <c r="AIW583" s="20"/>
      <c r="AIX583" s="20"/>
      <c r="AIY583" s="20"/>
      <c r="AIZ583" s="20"/>
      <c r="AJA583" s="20"/>
      <c r="AJB583" s="20"/>
      <c r="AJC583" s="20"/>
      <c r="AJD583" s="20"/>
      <c r="AJE583" s="20"/>
      <c r="AJF583" s="20"/>
      <c r="AJG583" s="20"/>
      <c r="AJH583" s="20"/>
      <c r="AJI583" s="20"/>
      <c r="AJJ583" s="20"/>
      <c r="AJK583" s="20"/>
      <c r="AJL583" s="20"/>
      <c r="AJM583" s="20"/>
      <c r="AJN583" s="20"/>
      <c r="AJO583" s="20"/>
      <c r="AJP583" s="20"/>
      <c r="AJQ583" s="20"/>
      <c r="AJR583" s="20"/>
      <c r="AJS583" s="20"/>
      <c r="AJT583" s="20"/>
      <c r="AJU583" s="20"/>
      <c r="AJV583" s="20"/>
      <c r="AJW583" s="20"/>
      <c r="AJX583" s="20"/>
      <c r="AJY583" s="20"/>
      <c r="AJZ583" s="20"/>
      <c r="AKA583" s="20"/>
      <c r="AKB583" s="20"/>
      <c r="AKC583" s="20"/>
      <c r="AKD583" s="20"/>
      <c r="AKE583" s="20"/>
      <c r="AKF583" s="20"/>
      <c r="AKG583" s="20"/>
      <c r="AKH583" s="20"/>
      <c r="AKI583" s="20"/>
      <c r="AKJ583" s="20"/>
      <c r="AKK583" s="20"/>
      <c r="AKL583" s="20"/>
      <c r="AKM583" s="20"/>
      <c r="AKN583" s="20"/>
      <c r="AKO583" s="20"/>
      <c r="AKP583" s="20"/>
      <c r="AKQ583" s="20"/>
      <c r="AKR583" s="20"/>
      <c r="AKS583" s="20"/>
      <c r="AKT583" s="20"/>
      <c r="AKU583" s="20"/>
      <c r="AKV583" s="20"/>
      <c r="AKW583" s="20"/>
      <c r="AKX583" s="20"/>
      <c r="AKY583" s="20"/>
      <c r="AKZ583" s="20"/>
      <c r="ALA583" s="20"/>
      <c r="ALB583" s="20"/>
      <c r="ALC583" s="20"/>
      <c r="ALD583" s="20"/>
      <c r="ALE583" s="20"/>
      <c r="ALF583" s="20"/>
      <c r="ALG583" s="20"/>
      <c r="ALH583" s="20"/>
      <c r="ALI583" s="20"/>
      <c r="ALJ583" s="20"/>
      <c r="ALK583" s="20"/>
      <c r="ALL583" s="20"/>
      <c r="ALM583" s="20"/>
      <c r="ALN583" s="20"/>
      <c r="ALO583" s="20"/>
      <c r="ALP583" s="20"/>
      <c r="ALQ583" s="20"/>
      <c r="ALR583" s="20"/>
      <c r="ALS583" s="20"/>
      <c r="ALT583" s="20"/>
      <c r="ALU583" s="20"/>
      <c r="ALV583" s="20"/>
      <c r="ALW583" s="20"/>
      <c r="ALX583" s="20"/>
      <c r="ALY583" s="20"/>
      <c r="ALZ583" s="20"/>
      <c r="AMA583" s="20"/>
      <c r="AMB583" s="20"/>
      <c r="AMC583" s="20"/>
      <c r="AMD583" s="20"/>
      <c r="AME583" s="20"/>
      <c r="AMF583" s="20"/>
      <c r="AMG583" s="20"/>
      <c r="AMH583" s="20"/>
      <c r="AMI583" s="20"/>
      <c r="AMJ583" s="20"/>
      <c r="AMK583" s="20"/>
      <c r="AML583" s="20"/>
      <c r="AMM583" s="20"/>
      <c r="AMN583" s="20"/>
      <c r="AMO583" s="20"/>
      <c r="AMP583" s="20"/>
      <c r="AMQ583" s="20"/>
      <c r="AMR583" s="20"/>
      <c r="AMS583" s="20"/>
      <c r="AMT583" s="20"/>
      <c r="AMU583" s="20"/>
      <c r="AMV583" s="20"/>
      <c r="AMW583" s="20"/>
      <c r="AMX583" s="20"/>
      <c r="AMY583" s="20"/>
      <c r="AMZ583" s="20"/>
      <c r="ANA583" s="20"/>
      <c r="ANB583" s="20"/>
      <c r="ANC583" s="20"/>
      <c r="AND583" s="20"/>
      <c r="ANE583" s="20"/>
      <c r="ANF583" s="20"/>
      <c r="ANG583" s="20"/>
      <c r="ANH583" s="20"/>
      <c r="ANI583" s="20"/>
      <c r="ANJ583" s="20"/>
      <c r="ANK583" s="20"/>
      <c r="ANL583" s="20"/>
      <c r="ANM583" s="20"/>
      <c r="ANN583" s="20"/>
      <c r="ANO583" s="20"/>
      <c r="ANP583" s="20"/>
      <c r="ANQ583" s="20"/>
      <c r="ANR583" s="20"/>
      <c r="ANS583" s="20"/>
      <c r="ANT583" s="20"/>
      <c r="ANU583" s="20"/>
      <c r="ANV583" s="20"/>
      <c r="ANW583" s="20"/>
      <c r="ANX583" s="20"/>
      <c r="ANY583" s="20"/>
      <c r="ANZ583" s="20"/>
      <c r="AOA583" s="20"/>
      <c r="AOB583" s="20"/>
      <c r="AOC583" s="20"/>
      <c r="AOD583" s="20"/>
      <c r="AOE583" s="20"/>
      <c r="AOF583" s="20"/>
      <c r="AOG583" s="20"/>
      <c r="AOH583" s="20"/>
      <c r="AOI583" s="20"/>
      <c r="AOJ583" s="20"/>
      <c r="AOK583" s="20"/>
      <c r="AOL583" s="20"/>
      <c r="AOM583" s="20"/>
      <c r="AON583" s="20"/>
      <c r="AOO583" s="20"/>
      <c r="AOP583" s="20"/>
      <c r="AOQ583" s="20"/>
      <c r="AOR583" s="20"/>
      <c r="AOS583" s="20"/>
      <c r="AOT583" s="20"/>
      <c r="AOU583" s="20"/>
      <c r="AOV583" s="20"/>
      <c r="AOW583" s="20"/>
      <c r="AOX583" s="20"/>
      <c r="AOY583" s="20"/>
      <c r="AOZ583" s="20"/>
      <c r="APA583" s="20"/>
      <c r="APB583" s="20"/>
      <c r="APC583" s="20"/>
      <c r="APD583" s="20"/>
      <c r="APE583" s="20"/>
      <c r="APF583" s="20"/>
      <c r="APG583" s="20"/>
      <c r="APH583" s="20"/>
      <c r="API583" s="20"/>
      <c r="APJ583" s="20"/>
      <c r="APK583" s="20"/>
      <c r="APL583" s="20"/>
      <c r="APM583" s="20"/>
      <c r="APN583" s="20"/>
      <c r="APO583" s="20"/>
      <c r="APP583" s="20"/>
      <c r="APQ583" s="20"/>
      <c r="APR583" s="20"/>
      <c r="APS583" s="20"/>
      <c r="APT583" s="20"/>
      <c r="APU583" s="20"/>
      <c r="APV583" s="20"/>
      <c r="APW583" s="20"/>
      <c r="APX583" s="20"/>
      <c r="APY583" s="20"/>
      <c r="APZ583" s="20"/>
      <c r="AQA583" s="20"/>
      <c r="AQB583" s="20"/>
      <c r="AQC583" s="20"/>
      <c r="AQD583" s="20"/>
      <c r="AQE583" s="20"/>
      <c r="AQF583" s="20"/>
      <c r="AQG583" s="20"/>
      <c r="AQH583" s="20"/>
      <c r="AQI583" s="20"/>
      <c r="AQJ583" s="20"/>
      <c r="AQK583" s="20"/>
      <c r="AQL583" s="20"/>
      <c r="AQM583" s="20"/>
      <c r="AQN583" s="20"/>
      <c r="AQO583" s="20"/>
      <c r="AQP583" s="20"/>
      <c r="AQQ583" s="20"/>
      <c r="AQR583" s="20"/>
      <c r="AQS583" s="20"/>
      <c r="AQT583" s="20"/>
      <c r="AQU583" s="20"/>
      <c r="AQV583" s="20"/>
      <c r="AQW583" s="20"/>
      <c r="AQX583" s="20"/>
      <c r="AQY583" s="20"/>
      <c r="AQZ583" s="20"/>
      <c r="ARA583" s="20"/>
      <c r="ARB583" s="20"/>
      <c r="ARC583" s="20"/>
      <c r="ARD583" s="20"/>
      <c r="ARE583" s="20"/>
      <c r="ARF583" s="20"/>
      <c r="ARG583" s="20"/>
      <c r="ARH583" s="20"/>
      <c r="ARI583" s="20"/>
      <c r="ARJ583" s="20"/>
      <c r="ARK583" s="20"/>
      <c r="ARL583" s="20"/>
      <c r="ARM583" s="20"/>
      <c r="ARN583" s="20"/>
      <c r="ARO583" s="20"/>
      <c r="ARP583" s="20"/>
      <c r="ARQ583" s="20"/>
      <c r="ARR583" s="20"/>
      <c r="ARS583" s="20"/>
      <c r="ART583" s="20"/>
      <c r="ARU583" s="20"/>
      <c r="ARV583" s="20"/>
      <c r="ARW583" s="20"/>
      <c r="ARX583" s="20"/>
      <c r="ARY583" s="20"/>
      <c r="ARZ583" s="20"/>
      <c r="ASA583" s="20"/>
      <c r="ASB583" s="20"/>
      <c r="ASC583" s="20"/>
      <c r="ASD583" s="20"/>
      <c r="ASE583" s="20"/>
      <c r="ASF583" s="20"/>
      <c r="ASG583" s="20"/>
      <c r="ASH583" s="20"/>
      <c r="ASI583" s="20"/>
      <c r="ASJ583" s="20"/>
      <c r="ASK583" s="20"/>
      <c r="ASL583" s="20"/>
      <c r="ASM583" s="20"/>
      <c r="ASN583" s="20"/>
      <c r="ASO583" s="20"/>
      <c r="ASP583" s="20"/>
      <c r="ASQ583" s="20"/>
      <c r="ASR583" s="20"/>
      <c r="ASS583" s="20"/>
      <c r="AST583" s="20"/>
      <c r="ASU583" s="20"/>
      <c r="ASV583" s="20"/>
      <c r="ASW583" s="20"/>
      <c r="ASX583" s="20"/>
      <c r="ASY583" s="20"/>
      <c r="ASZ583" s="20"/>
      <c r="ATA583" s="20"/>
      <c r="ATB583" s="20"/>
      <c r="ATC583" s="20"/>
      <c r="ATD583" s="20"/>
      <c r="ATE583" s="20"/>
      <c r="ATF583" s="20"/>
      <c r="ATG583" s="20"/>
      <c r="ATH583" s="20"/>
      <c r="ATI583" s="20"/>
      <c r="ATJ583" s="20"/>
      <c r="ATK583" s="20"/>
      <c r="ATL583" s="20"/>
      <c r="ATM583" s="20"/>
      <c r="ATN583" s="20"/>
      <c r="ATO583" s="20"/>
      <c r="ATP583" s="20"/>
      <c r="ATQ583" s="20"/>
      <c r="ATR583" s="20"/>
      <c r="ATS583" s="20"/>
      <c r="ATT583" s="20"/>
      <c r="ATU583" s="20"/>
      <c r="ATV583" s="20"/>
      <c r="ATW583" s="20"/>
      <c r="ATX583" s="20"/>
      <c r="ATY583" s="20"/>
      <c r="ATZ583" s="20"/>
      <c r="AUA583" s="20"/>
      <c r="AUB583" s="20"/>
      <c r="AUC583" s="20"/>
      <c r="AUD583" s="20"/>
      <c r="AUF583" s="20"/>
      <c r="AUG583" s="20"/>
      <c r="AUH583" s="20"/>
      <c r="AUI583" s="20"/>
      <c r="AUJ583" s="20"/>
      <c r="AUK583" s="20"/>
      <c r="AUL583" s="20"/>
      <c r="AUM583" s="20"/>
      <c r="AUN583" s="20"/>
      <c r="AUO583" s="20"/>
      <c r="AUP583" s="20"/>
      <c r="AUQ583" s="20"/>
      <c r="AUR583" s="20"/>
      <c r="AUS583" s="20"/>
      <c r="AUT583" s="20"/>
      <c r="AUU583" s="20"/>
      <c r="AUV583" s="20"/>
      <c r="AUW583" s="20"/>
      <c r="AUX583" s="20"/>
      <c r="AUY583" s="20"/>
      <c r="AUZ583" s="20"/>
      <c r="AVA583" s="20"/>
      <c r="AVB583" s="20"/>
      <c r="AVC583" s="20"/>
      <c r="AVD583" s="20"/>
      <c r="AVE583" s="20"/>
      <c r="AVF583" s="20"/>
      <c r="AVG583" s="20"/>
      <c r="AVH583" s="20"/>
      <c r="AVI583" s="20"/>
      <c r="AVJ583" s="20"/>
      <c r="AVK583" s="20"/>
      <c r="AVL583" s="20"/>
      <c r="AVM583" s="20"/>
      <c r="AVN583" s="20"/>
      <c r="AVO583" s="20"/>
      <c r="AVP583" s="20"/>
      <c r="AVQ583" s="20"/>
      <c r="AVR583" s="20"/>
      <c r="AVS583" s="20"/>
      <c r="AVT583" s="20"/>
      <c r="AVU583" s="20"/>
      <c r="AVV583" s="20"/>
      <c r="AVW583" s="20"/>
      <c r="AVX583" s="20"/>
      <c r="AVY583" s="20"/>
      <c r="AVZ583" s="20"/>
      <c r="AWA583" s="20"/>
      <c r="AWB583" s="20"/>
      <c r="AWC583" s="20"/>
      <c r="AWD583" s="20"/>
      <c r="AWE583" s="20"/>
      <c r="AWF583" s="20"/>
      <c r="AWG583" s="20"/>
      <c r="AWH583" s="20"/>
      <c r="AWI583" s="20"/>
      <c r="AWJ583" s="20"/>
      <c r="AWK583" s="20"/>
      <c r="AWL583" s="20"/>
      <c r="AWM583" s="20"/>
      <c r="AWN583" s="20"/>
      <c r="AWO583" s="20"/>
      <c r="AWP583" s="20"/>
      <c r="AWQ583" s="20"/>
      <c r="AWR583" s="20"/>
      <c r="AWS583" s="20"/>
      <c r="AWT583" s="20"/>
      <c r="AWU583" s="20"/>
      <c r="AWV583" s="20"/>
      <c r="AWW583" s="20"/>
      <c r="AWX583" s="20"/>
      <c r="AWY583" s="20"/>
      <c r="AWZ583" s="20"/>
      <c r="AXA583" s="20"/>
      <c r="AXB583" s="20"/>
      <c r="AXC583" s="20"/>
      <c r="AXD583" s="20"/>
      <c r="AXE583" s="20"/>
      <c r="AXF583" s="20"/>
      <c r="AXG583" s="20"/>
      <c r="AXH583" s="20"/>
      <c r="AXI583" s="20"/>
      <c r="AXJ583" s="20"/>
      <c r="AXK583" s="20"/>
      <c r="AXL583" s="20"/>
      <c r="AXM583" s="20"/>
      <c r="AXN583" s="20"/>
      <c r="AXO583" s="20"/>
      <c r="AXP583" s="20"/>
      <c r="AXQ583" s="20"/>
      <c r="AXR583" s="20"/>
      <c r="AXS583" s="20"/>
      <c r="AXT583" s="20"/>
      <c r="AXU583" s="20"/>
      <c r="AXV583" s="20"/>
      <c r="AXW583" s="20"/>
      <c r="AXX583" s="20"/>
      <c r="AXY583" s="20"/>
      <c r="AXZ583" s="20"/>
      <c r="AYA583" s="20"/>
      <c r="AYB583" s="20"/>
      <c r="AYC583" s="20"/>
      <c r="AYD583" s="20"/>
      <c r="AYE583" s="20"/>
      <c r="AYF583" s="20"/>
      <c r="AYG583" s="20"/>
      <c r="AYH583" s="20"/>
      <c r="AYI583" s="20"/>
      <c r="AYJ583" s="20"/>
      <c r="AYK583" s="20"/>
      <c r="AYL583" s="20"/>
      <c r="AYM583" s="20"/>
      <c r="AYN583" s="20"/>
      <c r="AYO583" s="20"/>
      <c r="AYP583" s="20"/>
      <c r="AYQ583" s="20"/>
      <c r="AYR583" s="20"/>
      <c r="AYS583" s="20"/>
      <c r="AYT583" s="20"/>
      <c r="AYU583" s="20"/>
      <c r="AYV583" s="20"/>
      <c r="AYW583" s="20"/>
      <c r="AYX583" s="20"/>
      <c r="AYY583" s="20"/>
      <c r="AYZ583" s="20"/>
      <c r="AZA583" s="20"/>
      <c r="AZB583" s="20"/>
      <c r="AZC583" s="20"/>
      <c r="AZD583" s="20"/>
      <c r="AZE583" s="20"/>
      <c r="AZF583" s="20"/>
      <c r="AZG583" s="20"/>
      <c r="AZH583" s="20"/>
      <c r="AZI583" s="20"/>
      <c r="AZJ583" s="20"/>
      <c r="AZK583" s="20"/>
      <c r="AZL583" s="20"/>
      <c r="AZM583" s="20"/>
      <c r="AZN583" s="20"/>
      <c r="AZO583" s="20"/>
      <c r="AZP583" s="20"/>
      <c r="AZQ583" s="20"/>
      <c r="AZR583" s="20"/>
      <c r="AZS583" s="20"/>
      <c r="AZT583" s="20"/>
      <c r="AZU583" s="20"/>
      <c r="AZV583" s="20"/>
      <c r="AZW583" s="20"/>
      <c r="AZX583" s="20"/>
      <c r="AZY583" s="20"/>
      <c r="AZZ583" s="20"/>
      <c r="BAA583" s="20"/>
      <c r="BAB583" s="20"/>
      <c r="BAC583" s="20"/>
      <c r="BAD583" s="20"/>
      <c r="BAE583" s="20"/>
      <c r="BAF583" s="20"/>
      <c r="BAG583" s="20"/>
      <c r="BAH583" s="20"/>
      <c r="BAI583" s="20"/>
      <c r="BAJ583" s="20"/>
      <c r="BAK583" s="20"/>
      <c r="BAL583" s="20"/>
      <c r="BAM583" s="20"/>
      <c r="BAN583" s="20"/>
      <c r="BAO583" s="20"/>
      <c r="BAP583" s="20"/>
      <c r="BAQ583" s="20"/>
      <c r="BAR583" s="20"/>
      <c r="BAS583" s="20"/>
      <c r="BAT583" s="20"/>
      <c r="BAU583" s="20"/>
      <c r="BAV583" s="20"/>
      <c r="BAW583" s="20"/>
      <c r="BAX583" s="20"/>
      <c r="BAY583" s="20"/>
      <c r="BAZ583" s="20"/>
      <c r="BBA583" s="20"/>
      <c r="BBB583" s="20"/>
      <c r="BBC583" s="20"/>
      <c r="BBD583" s="20"/>
      <c r="BBE583" s="20"/>
      <c r="BBF583" s="20"/>
      <c r="BBG583" s="20"/>
      <c r="BBH583" s="20"/>
      <c r="BBI583" s="20"/>
      <c r="BBJ583" s="20"/>
      <c r="BBK583" s="20"/>
      <c r="BBL583" s="20"/>
      <c r="BBM583" s="20"/>
      <c r="BBN583" s="20"/>
      <c r="BBO583" s="20"/>
      <c r="BBP583" s="20"/>
      <c r="BBQ583" s="20"/>
      <c r="BBR583" s="20"/>
      <c r="BBS583" s="20"/>
      <c r="BBT583" s="20"/>
      <c r="BBU583" s="20"/>
      <c r="BBV583" s="20"/>
      <c r="BBW583" s="20"/>
      <c r="BBX583" s="20"/>
    </row>
    <row r="584" spans="1:1428" hidden="1" x14ac:dyDescent="0.25">
      <c r="A584" s="20"/>
      <c r="B584" s="17"/>
      <c r="C584" s="17"/>
      <c r="D584" s="20"/>
      <c r="E584" s="20"/>
      <c r="F584" s="20"/>
      <c r="G584" s="20"/>
      <c r="H584" s="20"/>
      <c r="I584" s="20"/>
      <c r="J584" s="20"/>
      <c r="K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6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  <c r="BG584" s="20"/>
      <c r="BH584" s="20"/>
      <c r="BI584" s="20"/>
      <c r="BJ584" s="20"/>
      <c r="BK584" s="20"/>
      <c r="BL584" s="20"/>
      <c r="BM584" s="20"/>
      <c r="BN584" s="20"/>
      <c r="BO584" s="20"/>
      <c r="BP584" s="20"/>
      <c r="BQ584" s="20"/>
      <c r="BR584" s="20"/>
      <c r="BS584" s="20"/>
      <c r="BT584" s="20"/>
      <c r="BU584" s="20"/>
      <c r="BV584" s="20"/>
      <c r="BW584" s="20"/>
      <c r="BX584" s="20"/>
      <c r="BY584" s="20"/>
      <c r="BZ584" s="20"/>
      <c r="CA584" s="20"/>
      <c r="CB584" s="20"/>
      <c r="CC584" s="20"/>
      <c r="CD584" s="20"/>
      <c r="CE584" s="20"/>
      <c r="CF584" s="20"/>
      <c r="CG584" s="20"/>
      <c r="CH584" s="20"/>
      <c r="CI584" s="20"/>
      <c r="CJ584" s="20"/>
      <c r="CK584" s="20"/>
      <c r="CL584" s="20"/>
      <c r="CM584" s="20"/>
      <c r="CN584" s="20"/>
      <c r="CO584" s="20"/>
      <c r="CP584" s="20"/>
      <c r="CQ584" s="20"/>
      <c r="CR584" s="20"/>
      <c r="CS584" s="20"/>
      <c r="CT584" s="20"/>
      <c r="CU584" s="20"/>
      <c r="CV584" s="20"/>
      <c r="CW584" s="20"/>
      <c r="CX584" s="20"/>
      <c r="CY584" s="20"/>
      <c r="CZ584" s="20"/>
      <c r="DA584" s="20"/>
      <c r="DB584" s="20"/>
      <c r="DC584" s="20"/>
      <c r="DD584" s="20"/>
      <c r="DE584" s="20"/>
      <c r="DF584" s="20"/>
      <c r="DG584" s="20"/>
      <c r="DH584" s="20"/>
      <c r="DI584" s="20"/>
      <c r="DJ584" s="20"/>
      <c r="DK584" s="20"/>
      <c r="DL584" s="20"/>
      <c r="DM584" s="20"/>
      <c r="DN584" s="20"/>
      <c r="DO584" s="20"/>
      <c r="DP584" s="20"/>
      <c r="DQ584" s="20"/>
      <c r="DR584" s="20"/>
      <c r="DS584" s="20"/>
      <c r="DT584" s="20"/>
      <c r="DU584" s="20"/>
      <c r="DV584" s="20"/>
      <c r="DW584" s="20"/>
      <c r="DX584" s="20"/>
      <c r="DY584" s="20"/>
      <c r="DZ584" s="20"/>
      <c r="EA584" s="20"/>
      <c r="EB584" s="20"/>
      <c r="EC584" s="20"/>
      <c r="ED584" s="20"/>
      <c r="EE584" s="20"/>
      <c r="EF584" s="20"/>
      <c r="EG584" s="20"/>
      <c r="EH584" s="20"/>
      <c r="EI584" s="20"/>
      <c r="EJ584" s="20"/>
      <c r="EK584" s="20"/>
      <c r="EL584" s="20"/>
      <c r="EM584" s="20"/>
      <c r="EN584" s="20"/>
      <c r="EO584" s="20"/>
      <c r="EP584" s="20"/>
      <c r="EQ584" s="20"/>
      <c r="ER584" s="20"/>
      <c r="ES584" s="20"/>
      <c r="ET584" s="20"/>
      <c r="EU584" s="20"/>
      <c r="EV584" s="20"/>
      <c r="EW584" s="20"/>
      <c r="EX584" s="20"/>
      <c r="EY584" s="20"/>
      <c r="EZ584" s="20"/>
      <c r="FA584" s="20"/>
      <c r="FB584" s="20"/>
      <c r="FC584" s="20"/>
      <c r="FD584" s="20"/>
      <c r="FE584" s="20"/>
      <c r="FF584" s="20"/>
      <c r="FG584" s="20"/>
      <c r="FH584" s="20"/>
      <c r="FI584" s="20"/>
      <c r="FJ584" s="20"/>
      <c r="FK584" s="20"/>
      <c r="FL584" s="20"/>
      <c r="FM584" s="20"/>
      <c r="FN584" s="20"/>
      <c r="FO584" s="20"/>
      <c r="FP584" s="20"/>
      <c r="FQ584" s="20"/>
      <c r="FR584" s="20"/>
      <c r="FS584" s="20"/>
      <c r="FT584" s="20"/>
      <c r="FU584" s="20"/>
      <c r="FV584" s="20"/>
      <c r="FW584" s="20"/>
      <c r="FX584" s="20"/>
      <c r="FY584" s="20"/>
      <c r="FZ584" s="20"/>
      <c r="GA584" s="20"/>
      <c r="GB584" s="20"/>
      <c r="GC584" s="20"/>
      <c r="GD584" s="20"/>
      <c r="GE584" s="20"/>
      <c r="GF584" s="20"/>
      <c r="GG584" s="20"/>
      <c r="GH584" s="20"/>
      <c r="GI584" s="20"/>
      <c r="GJ584" s="20"/>
      <c r="GK584" s="20"/>
      <c r="GL584" s="20"/>
      <c r="GM584" s="20"/>
      <c r="GN584" s="20"/>
      <c r="GO584" s="20"/>
      <c r="GP584" s="20"/>
      <c r="GQ584" s="20"/>
      <c r="GR584" s="20"/>
      <c r="GS584" s="20"/>
      <c r="GT584" s="20"/>
      <c r="GU584" s="20"/>
      <c r="GV584" s="20"/>
      <c r="GW584" s="20"/>
      <c r="GX584" s="20"/>
      <c r="GY584" s="20"/>
      <c r="GZ584" s="20"/>
      <c r="HA584" s="20"/>
      <c r="HB584" s="20"/>
      <c r="HC584" s="20"/>
      <c r="HD584" s="20"/>
      <c r="HE584" s="20"/>
      <c r="HF584" s="20"/>
      <c r="HG584" s="20"/>
      <c r="HH584" s="20"/>
      <c r="HI584" s="20"/>
      <c r="HJ584" s="20"/>
      <c r="HK584" s="20"/>
      <c r="HL584" s="20"/>
      <c r="HM584" s="20"/>
      <c r="HN584" s="20"/>
      <c r="HO584" s="20"/>
      <c r="HP584" s="20"/>
      <c r="HQ584" s="20"/>
      <c r="HR584" s="20"/>
      <c r="HS584" s="20"/>
      <c r="HT584" s="20"/>
      <c r="HU584" s="20"/>
      <c r="HV584" s="20"/>
      <c r="HW584" s="20"/>
      <c r="HX584" s="20"/>
      <c r="HY584" s="20"/>
      <c r="HZ584" s="20"/>
      <c r="IA584" s="20"/>
      <c r="IB584" s="20"/>
      <c r="IC584" s="20"/>
      <c r="ID584" s="20"/>
      <c r="IE584" s="20"/>
      <c r="IF584" s="20"/>
      <c r="IG584" s="20"/>
      <c r="IH584" s="20"/>
      <c r="II584" s="20"/>
      <c r="IJ584" s="20"/>
      <c r="IK584" s="20"/>
      <c r="IL584" s="20"/>
      <c r="IN584" s="20"/>
      <c r="IO584" s="20"/>
      <c r="IP584" s="20"/>
      <c r="IQ584" s="20"/>
      <c r="IR584" s="20"/>
      <c r="IS584" s="20"/>
      <c r="IU584" s="20"/>
      <c r="IV584" s="20"/>
      <c r="IW584" s="20"/>
      <c r="IX584" s="20"/>
      <c r="IY584" s="20"/>
      <c r="IZ584" s="20"/>
      <c r="JA584" s="20"/>
      <c r="JB584" s="20"/>
      <c r="JC584" s="20"/>
      <c r="JD584" s="20"/>
      <c r="JE584" s="20"/>
      <c r="JF584" s="20"/>
      <c r="JG584" s="20"/>
      <c r="JH584" s="20"/>
      <c r="JI584" s="20"/>
      <c r="JJ584" s="20"/>
      <c r="JK584" s="20"/>
      <c r="JL584" s="20"/>
      <c r="JM584" s="20"/>
      <c r="JN584" s="20"/>
      <c r="JO584" s="20"/>
      <c r="JP584" s="20"/>
      <c r="JQ584" s="20"/>
      <c r="JR584" s="20"/>
      <c r="JS584" s="20"/>
      <c r="JT584" s="20"/>
      <c r="JU584" s="20"/>
      <c r="JV584" s="20"/>
      <c r="JW584" s="20"/>
      <c r="JX584" s="20"/>
      <c r="JY584" s="20"/>
      <c r="JZ584" s="20"/>
      <c r="KA584" s="20"/>
      <c r="KB584" s="20"/>
      <c r="KC584" s="20"/>
      <c r="KD584" s="20"/>
      <c r="KE584" s="20"/>
      <c r="KF584" s="20"/>
      <c r="KG584" s="20"/>
      <c r="KH584" s="20"/>
      <c r="KI584" s="20"/>
      <c r="KJ584" s="20"/>
      <c r="KK584" s="20"/>
      <c r="KL584" s="20"/>
      <c r="KM584" s="20"/>
      <c r="KN584" s="20"/>
      <c r="KO584" s="20"/>
      <c r="KP584" s="20"/>
      <c r="KQ584" s="20"/>
      <c r="KR584" s="20"/>
      <c r="KS584" s="20"/>
      <c r="KT584" s="20"/>
      <c r="KU584" s="20"/>
      <c r="KV584" s="20"/>
      <c r="KW584" s="20"/>
      <c r="KX584" s="20"/>
      <c r="KY584" s="20"/>
      <c r="KZ584" s="20"/>
      <c r="LA584" s="20"/>
      <c r="LB584" s="20"/>
      <c r="LC584" s="20"/>
      <c r="LD584" s="20"/>
      <c r="LE584" s="20"/>
      <c r="LF584" s="20"/>
      <c r="LG584" s="20"/>
      <c r="LH584" s="20"/>
      <c r="LI584" s="20"/>
      <c r="LJ584" s="20"/>
      <c r="LK584" s="20"/>
      <c r="LL584" s="20"/>
      <c r="LM584" s="20"/>
      <c r="LN584" s="20"/>
      <c r="LO584" s="20"/>
      <c r="LP584" s="20"/>
      <c r="LQ584" s="20"/>
      <c r="LR584" s="20"/>
      <c r="LS584" s="20"/>
      <c r="LT584" s="20"/>
      <c r="LU584" s="20"/>
      <c r="LV584" s="20"/>
      <c r="LW584" s="20"/>
      <c r="LX584" s="20"/>
      <c r="LY584" s="20"/>
      <c r="LZ584" s="20"/>
      <c r="MA584" s="20"/>
      <c r="MB584" s="20"/>
      <c r="MC584" s="20"/>
      <c r="MD584" s="20"/>
      <c r="ME584" s="20"/>
      <c r="MF584" s="20"/>
      <c r="MG584" s="20"/>
      <c r="MH584" s="20"/>
      <c r="MI584" s="20"/>
      <c r="MJ584" s="20"/>
      <c r="MK584" s="20"/>
      <c r="ML584" s="20"/>
      <c r="MM584" s="20"/>
      <c r="MN584" s="20"/>
      <c r="MO584" s="20"/>
      <c r="MP584" s="20"/>
      <c r="MQ584" s="20"/>
      <c r="MR584" s="20"/>
      <c r="MS584" s="20"/>
      <c r="MT584" s="20"/>
      <c r="MU584" s="20"/>
      <c r="MV584" s="20"/>
      <c r="MW584" s="20"/>
      <c r="MX584" s="20"/>
      <c r="MY584" s="20"/>
      <c r="MZ584" s="20"/>
      <c r="NA584" s="20"/>
      <c r="NB584" s="20"/>
      <c r="NC584" s="20"/>
      <c r="ND584" s="20"/>
      <c r="NE584" s="20"/>
      <c r="NF584" s="20"/>
      <c r="NG584" s="20"/>
      <c r="NH584" s="20"/>
      <c r="NI584" s="20"/>
      <c r="NJ584" s="20"/>
      <c r="NK584" s="20"/>
      <c r="NL584" s="20"/>
      <c r="NM584" s="20"/>
      <c r="NN584" s="20"/>
      <c r="NO584" s="20"/>
      <c r="NP584" s="20"/>
      <c r="NQ584" s="20"/>
      <c r="NR584" s="20"/>
      <c r="NS584" s="20"/>
      <c r="NT584" s="20"/>
      <c r="NU584" s="20"/>
      <c r="NV584" s="20"/>
      <c r="NW584" s="20"/>
      <c r="NX584" s="20"/>
      <c r="NY584" s="20"/>
      <c r="NZ584" s="20"/>
      <c r="OA584" s="20"/>
      <c r="OB584" s="20"/>
      <c r="OC584" s="20"/>
      <c r="OD584" s="20"/>
      <c r="OE584" s="20"/>
      <c r="OF584" s="20"/>
      <c r="OG584" s="20"/>
      <c r="OH584" s="20"/>
      <c r="OI584" s="20"/>
      <c r="OJ584" s="20"/>
      <c r="OK584" s="20"/>
      <c r="OL584" s="20"/>
      <c r="OM584" s="20"/>
      <c r="ON584" s="20"/>
      <c r="OO584" s="20"/>
      <c r="OP584" s="20"/>
      <c r="OQ584" s="20"/>
      <c r="OR584" s="20"/>
      <c r="OS584" s="20"/>
      <c r="OT584" s="20"/>
      <c r="OU584" s="20"/>
      <c r="OV584" s="20"/>
      <c r="OW584" s="20"/>
      <c r="OX584" s="20"/>
      <c r="OY584" s="20"/>
      <c r="OZ584" s="20"/>
      <c r="PA584" s="20"/>
      <c r="PB584" s="20"/>
      <c r="PC584" s="20"/>
      <c r="PD584" s="20"/>
      <c r="PE584" s="20"/>
      <c r="PF584" s="20"/>
      <c r="PG584" s="20"/>
      <c r="PH584" s="20"/>
      <c r="PI584" s="20"/>
      <c r="PJ584" s="20"/>
      <c r="PK584" s="20"/>
      <c r="PL584" s="20"/>
      <c r="PM584" s="20"/>
      <c r="PN584" s="20"/>
      <c r="PO584" s="20"/>
      <c r="PP584" s="20"/>
      <c r="PQ584" s="20"/>
      <c r="PR584" s="20"/>
      <c r="PS584" s="20"/>
      <c r="PT584" s="20"/>
      <c r="PU584" s="20"/>
      <c r="PV584" s="20"/>
      <c r="PW584" s="20"/>
      <c r="PX584" s="20"/>
      <c r="PY584" s="20"/>
      <c r="PZ584" s="20"/>
      <c r="QA584" s="20"/>
      <c r="QB584" s="20"/>
      <c r="QC584" s="20"/>
      <c r="QD584" s="20"/>
      <c r="QE584" s="20"/>
      <c r="QF584" s="20"/>
      <c r="QG584" s="20"/>
      <c r="QH584" s="20"/>
      <c r="QI584" s="20"/>
      <c r="QJ584" s="20"/>
      <c r="QK584" s="20"/>
      <c r="QL584" s="20"/>
      <c r="QM584" s="20"/>
      <c r="QN584" s="20"/>
      <c r="QO584" s="20"/>
      <c r="QP584" s="20"/>
      <c r="QQ584" s="20"/>
      <c r="QR584" s="20"/>
      <c r="QS584" s="20"/>
      <c r="QT584" s="20"/>
      <c r="QU584" s="20"/>
      <c r="QV584" s="20"/>
      <c r="QW584" s="20"/>
      <c r="QX584" s="20"/>
      <c r="QY584" s="20"/>
      <c r="QZ584" s="20"/>
      <c r="RA584" s="20"/>
      <c r="RB584" s="20"/>
      <c r="RC584" s="20"/>
      <c r="RD584" s="20"/>
      <c r="RE584" s="20"/>
      <c r="RF584" s="20"/>
      <c r="RG584" s="20"/>
      <c r="RH584" s="20"/>
      <c r="RI584" s="20"/>
      <c r="RJ584" s="20"/>
      <c r="RK584" s="20"/>
      <c r="RL584" s="20"/>
      <c r="RM584" s="20"/>
      <c r="RN584" s="20"/>
      <c r="RO584" s="20"/>
      <c r="RP584" s="20"/>
      <c r="RQ584" s="20"/>
      <c r="RR584" s="20"/>
      <c r="RS584" s="20"/>
      <c r="RT584" s="20"/>
      <c r="RU584" s="20"/>
      <c r="RV584" s="20"/>
      <c r="RW584" s="20"/>
      <c r="RX584" s="20"/>
      <c r="RY584" s="20"/>
      <c r="RZ584" s="20"/>
      <c r="SA584" s="20"/>
      <c r="SB584" s="20"/>
      <c r="SC584" s="20"/>
      <c r="SD584" s="20"/>
      <c r="SE584" s="20"/>
      <c r="SF584" s="20"/>
      <c r="SG584" s="20"/>
      <c r="SH584" s="20"/>
      <c r="SI584" s="20"/>
      <c r="SJ584" s="20"/>
      <c r="SK584" s="20"/>
      <c r="SL584" s="20"/>
      <c r="SM584" s="20"/>
      <c r="SN584" s="20"/>
      <c r="SO584" s="20"/>
      <c r="SP584" s="20"/>
      <c r="SQ584" s="20"/>
      <c r="SR584" s="20"/>
      <c r="SS584" s="20"/>
      <c r="ST584" s="20"/>
      <c r="SU584" s="20"/>
      <c r="SV584" s="20"/>
      <c r="SW584" s="20"/>
      <c r="SX584" s="20"/>
      <c r="SY584" s="20"/>
      <c r="SZ584" s="20"/>
      <c r="TA584" s="20"/>
      <c r="TB584" s="20"/>
      <c r="TC584" s="20"/>
      <c r="TD584" s="20"/>
      <c r="TE584" s="20"/>
      <c r="TF584" s="20"/>
      <c r="TG584" s="20"/>
      <c r="TH584" s="20"/>
      <c r="TI584" s="20"/>
      <c r="TJ584" s="20"/>
      <c r="TK584" s="20"/>
      <c r="TL584" s="20"/>
      <c r="TM584" s="20"/>
      <c r="TN584" s="20"/>
      <c r="TO584" s="20"/>
      <c r="TP584" s="20"/>
      <c r="TQ584" s="20"/>
      <c r="TR584" s="20"/>
      <c r="TS584" s="20"/>
      <c r="TT584" s="20"/>
      <c r="TU584" s="20"/>
      <c r="TV584" s="20"/>
      <c r="TW584" s="20"/>
      <c r="TX584" s="20"/>
      <c r="TY584" s="20"/>
      <c r="TZ584" s="20"/>
      <c r="UA584" s="20"/>
      <c r="UB584" s="20"/>
      <c r="UC584" s="20"/>
      <c r="UD584" s="20"/>
      <c r="UE584" s="20"/>
      <c r="UF584" s="20"/>
      <c r="UG584" s="20"/>
      <c r="UH584" s="20"/>
      <c r="UI584" s="20"/>
      <c r="UJ584" s="20"/>
      <c r="UK584" s="20"/>
      <c r="UL584" s="20"/>
      <c r="UM584" s="20"/>
      <c r="UN584" s="20"/>
      <c r="UO584" s="20"/>
      <c r="UP584" s="20"/>
      <c r="UQ584" s="20"/>
      <c r="UR584" s="20"/>
      <c r="US584" s="20"/>
      <c r="UT584" s="20"/>
      <c r="UU584" s="20"/>
      <c r="UV584" s="20"/>
      <c r="UW584" s="20"/>
      <c r="UX584" s="20"/>
      <c r="UY584" s="20"/>
      <c r="UZ584" s="20"/>
      <c r="VA584" s="20"/>
      <c r="VB584" s="20"/>
      <c r="VC584" s="20"/>
      <c r="VD584" s="20"/>
      <c r="VE584" s="20"/>
      <c r="VF584" s="20"/>
      <c r="VG584" s="20"/>
      <c r="VH584" s="20"/>
      <c r="VI584" s="20"/>
      <c r="VJ584" s="20"/>
      <c r="VK584" s="20"/>
      <c r="VL584" s="20"/>
      <c r="VM584" s="20"/>
      <c r="VN584" s="20"/>
      <c r="VO584" s="20"/>
      <c r="VP584" s="20"/>
      <c r="VQ584" s="20"/>
      <c r="VR584" s="20"/>
      <c r="VS584" s="20"/>
      <c r="VT584" s="20"/>
      <c r="VU584" s="20"/>
      <c r="VV584" s="20"/>
      <c r="VW584" s="20"/>
      <c r="VX584" s="20"/>
      <c r="VY584" s="20"/>
      <c r="VZ584" s="20"/>
      <c r="WA584" s="20"/>
      <c r="WB584" s="20"/>
      <c r="WC584" s="20"/>
      <c r="WD584" s="20"/>
      <c r="WE584" s="20"/>
      <c r="WF584" s="20"/>
      <c r="WG584" s="20"/>
      <c r="WH584" s="20"/>
      <c r="WI584" s="20"/>
      <c r="WJ584" s="20"/>
      <c r="WK584" s="20"/>
      <c r="WL584" s="20"/>
      <c r="WM584" s="20"/>
      <c r="WN584" s="20"/>
      <c r="WO584" s="20"/>
      <c r="WP584" s="20"/>
      <c r="WQ584" s="20"/>
      <c r="WR584" s="20"/>
      <c r="WS584" s="20"/>
      <c r="WT584" s="20"/>
      <c r="WU584" s="20"/>
      <c r="WV584" s="20"/>
      <c r="WW584" s="20"/>
      <c r="WX584" s="20"/>
      <c r="WY584" s="20"/>
      <c r="WZ584" s="20"/>
      <c r="XA584" s="20"/>
      <c r="XB584" s="20"/>
      <c r="XC584" s="20"/>
      <c r="XD584" s="20"/>
      <c r="XE584" s="20"/>
      <c r="XF584" s="20"/>
      <c r="XG584" s="20"/>
      <c r="XH584" s="20"/>
      <c r="XI584" s="20"/>
      <c r="XJ584" s="20"/>
      <c r="XK584" s="20"/>
      <c r="XL584" s="20"/>
      <c r="XM584" s="20"/>
      <c r="XN584" s="20"/>
      <c r="XO584" s="20"/>
      <c r="XP584" s="20"/>
      <c r="XQ584" s="20"/>
      <c r="XR584" s="20"/>
      <c r="XS584" s="20"/>
      <c r="XT584" s="20"/>
      <c r="XU584" s="20"/>
      <c r="XV584" s="20"/>
      <c r="XW584" s="20"/>
      <c r="XX584" s="20"/>
      <c r="XY584" s="20"/>
      <c r="XZ584" s="20"/>
      <c r="YA584" s="20"/>
      <c r="YB584" s="20"/>
      <c r="YC584" s="20"/>
      <c r="YD584" s="20"/>
      <c r="YE584" s="20"/>
      <c r="YF584" s="20"/>
      <c r="YG584" s="20"/>
      <c r="YH584" s="20"/>
      <c r="YI584" s="20"/>
      <c r="YJ584" s="20"/>
      <c r="YK584" s="20"/>
      <c r="YL584" s="20"/>
      <c r="YM584" s="20"/>
      <c r="YN584" s="20"/>
      <c r="YO584" s="20"/>
      <c r="YP584" s="20"/>
      <c r="YQ584" s="20"/>
      <c r="YR584" s="20"/>
      <c r="YS584" s="20"/>
      <c r="YT584" s="20"/>
      <c r="YU584" s="20"/>
      <c r="YV584" s="20"/>
      <c r="YW584" s="20"/>
      <c r="YX584" s="20"/>
      <c r="YY584" s="20"/>
      <c r="YZ584" s="20"/>
      <c r="ZA584" s="20"/>
      <c r="ZB584" s="20"/>
      <c r="ZC584" s="20"/>
      <c r="ZD584" s="20"/>
      <c r="ZE584" s="20"/>
      <c r="ZF584" s="20"/>
      <c r="ZG584" s="20"/>
      <c r="ZH584" s="20"/>
      <c r="ZI584" s="20"/>
      <c r="ZJ584" s="20"/>
      <c r="ZK584" s="20"/>
      <c r="ZL584" s="20"/>
      <c r="ZM584" s="20"/>
      <c r="ZN584" s="20"/>
      <c r="ZO584" s="20"/>
      <c r="ZP584" s="20"/>
      <c r="ZQ584" s="20"/>
      <c r="ZR584" s="20"/>
      <c r="ZS584" s="20"/>
      <c r="ZT584" s="20"/>
      <c r="ZU584" s="20"/>
      <c r="ZV584" s="20"/>
      <c r="ZW584" s="20"/>
      <c r="ZX584" s="20"/>
      <c r="ZY584" s="20"/>
      <c r="ZZ584" s="20"/>
      <c r="AAA584" s="20"/>
      <c r="AAB584" s="20"/>
      <c r="AAC584" s="20"/>
      <c r="AAD584" s="20"/>
      <c r="AAE584" s="20"/>
      <c r="AAF584" s="20"/>
      <c r="AAG584" s="20"/>
      <c r="AAH584" s="20"/>
      <c r="AAI584" s="20"/>
      <c r="AAJ584" s="20"/>
      <c r="AAK584" s="20"/>
      <c r="AAL584" s="20"/>
      <c r="AAM584" s="20"/>
      <c r="AAN584" s="20"/>
      <c r="AAO584" s="20"/>
      <c r="AAP584" s="20"/>
      <c r="AAQ584" s="20"/>
      <c r="AAR584" s="20"/>
      <c r="AAS584" s="20"/>
      <c r="AAT584" s="20"/>
      <c r="AAU584" s="20"/>
      <c r="AAV584" s="20"/>
      <c r="AAW584" s="20"/>
      <c r="AAX584" s="20"/>
      <c r="AAY584" s="20"/>
      <c r="AAZ584" s="20"/>
      <c r="ABA584" s="20"/>
      <c r="ABB584" s="20"/>
      <c r="ABC584" s="20"/>
      <c r="ABD584" s="20"/>
      <c r="ABE584" s="20"/>
      <c r="ABF584" s="20"/>
      <c r="ABG584" s="20"/>
      <c r="ABH584" s="20"/>
      <c r="ABI584" s="20"/>
      <c r="ABJ584" s="20"/>
      <c r="ABK584" s="20"/>
      <c r="ABL584" s="20"/>
      <c r="ABM584" s="20"/>
      <c r="ABN584" s="20"/>
      <c r="ABO584" s="20"/>
      <c r="ABP584" s="20"/>
      <c r="ABQ584" s="20"/>
      <c r="ABR584" s="20"/>
      <c r="ABS584" s="20"/>
      <c r="ABT584" s="20"/>
      <c r="ABU584" s="20"/>
      <c r="ABV584" s="20"/>
      <c r="ABW584" s="20"/>
      <c r="ABX584" s="20"/>
      <c r="ABY584" s="20"/>
      <c r="ABZ584" s="20"/>
      <c r="ACA584" s="20"/>
      <c r="ACB584" s="20"/>
      <c r="ACC584" s="20"/>
      <c r="ACD584" s="20"/>
      <c r="ACE584" s="20"/>
      <c r="ACF584" s="20"/>
      <c r="ACG584" s="20"/>
      <c r="ACH584" s="20"/>
      <c r="ACI584" s="20"/>
      <c r="ACJ584" s="20"/>
      <c r="ACK584" s="20"/>
      <c r="ACL584" s="20"/>
      <c r="ACM584" s="20"/>
      <c r="ACN584" s="20"/>
      <c r="ACO584" s="20"/>
      <c r="ACP584" s="20"/>
      <c r="ACQ584" s="20"/>
      <c r="ACR584" s="20"/>
      <c r="ACS584" s="20"/>
      <c r="ACT584" s="20"/>
      <c r="ACU584" s="20"/>
      <c r="ACV584" s="20"/>
      <c r="ACW584" s="20"/>
      <c r="ACX584" s="20"/>
      <c r="ACY584" s="20"/>
      <c r="ACZ584" s="20"/>
      <c r="ADA584" s="20"/>
      <c r="ADB584" s="20"/>
      <c r="ADC584" s="20"/>
      <c r="ADD584" s="20"/>
      <c r="ADE584" s="20"/>
      <c r="ADF584" s="20"/>
      <c r="ADG584" s="20"/>
      <c r="ADH584" s="20"/>
      <c r="ADI584" s="20"/>
      <c r="ADJ584" s="20"/>
      <c r="ADK584" s="20"/>
      <c r="ADL584" s="20"/>
      <c r="ADM584" s="20"/>
      <c r="ADN584" s="20"/>
      <c r="ADO584" s="20"/>
      <c r="ADP584" s="20"/>
      <c r="ADQ584" s="20"/>
      <c r="ADR584" s="20"/>
      <c r="ADS584" s="20"/>
      <c r="ADT584" s="20"/>
      <c r="ADU584" s="20"/>
      <c r="ADV584" s="20"/>
      <c r="ADW584" s="20"/>
      <c r="ADX584" s="20"/>
      <c r="ADY584" s="20"/>
      <c r="ADZ584" s="20"/>
      <c r="AEA584" s="20"/>
      <c r="AEB584" s="20"/>
      <c r="AEC584" s="20"/>
      <c r="AED584" s="20"/>
      <c r="AEE584" s="20"/>
      <c r="AEF584" s="20"/>
      <c r="AEG584" s="20"/>
      <c r="AEH584" s="20"/>
      <c r="AEI584" s="20"/>
      <c r="AEJ584" s="20"/>
      <c r="AEK584" s="20"/>
      <c r="AEL584" s="20"/>
      <c r="AEM584" s="20"/>
      <c r="AEN584" s="20"/>
      <c r="AEO584" s="20"/>
      <c r="AEP584" s="20"/>
      <c r="AEQ584" s="20"/>
      <c r="AER584" s="20"/>
      <c r="AES584" s="20"/>
      <c r="AET584" s="20"/>
      <c r="AEU584" s="20"/>
      <c r="AEV584" s="20"/>
      <c r="AEW584" s="20"/>
      <c r="AEX584" s="20"/>
      <c r="AEY584" s="20"/>
      <c r="AEZ584" s="20"/>
      <c r="AFA584" s="20"/>
      <c r="AFB584" s="20"/>
      <c r="AFC584" s="20"/>
      <c r="AFD584" s="20"/>
      <c r="AFE584" s="20"/>
      <c r="AFF584" s="20"/>
      <c r="AFG584" s="20"/>
      <c r="AFH584" s="20"/>
      <c r="AFI584" s="20"/>
      <c r="AFJ584" s="20"/>
      <c r="AFK584" s="20"/>
      <c r="AFL584" s="20"/>
      <c r="AFM584" s="20"/>
      <c r="AFN584" s="20"/>
      <c r="AFO584" s="20"/>
      <c r="AFP584" s="20"/>
      <c r="AFQ584" s="20"/>
      <c r="AFR584" s="20"/>
      <c r="AFS584" s="20"/>
      <c r="AFT584" s="20"/>
      <c r="AFU584" s="20"/>
      <c r="AFV584" s="20"/>
      <c r="AFW584" s="20"/>
      <c r="AFX584" s="20"/>
      <c r="AFY584" s="20"/>
      <c r="AFZ584" s="20"/>
      <c r="AGA584" s="20"/>
      <c r="AGB584" s="20"/>
      <c r="AGC584" s="20"/>
      <c r="AGD584" s="20"/>
      <c r="AGE584" s="20"/>
      <c r="AGF584" s="20"/>
      <c r="AGG584" s="20"/>
      <c r="AGH584" s="20"/>
      <c r="AGI584" s="20"/>
      <c r="AGJ584" s="20"/>
      <c r="AGK584" s="20"/>
      <c r="AGL584" s="20"/>
      <c r="AGM584" s="20"/>
      <c r="AGN584" s="20"/>
      <c r="AGO584" s="20"/>
      <c r="AGP584" s="20"/>
      <c r="AGQ584" s="20"/>
      <c r="AGR584" s="20"/>
      <c r="AGS584" s="20"/>
      <c r="AGT584" s="20"/>
      <c r="AGU584" s="20"/>
      <c r="AGV584" s="20"/>
      <c r="AGW584" s="20"/>
      <c r="AGX584" s="20"/>
      <c r="AGY584" s="20"/>
      <c r="AGZ584" s="20"/>
      <c r="AHA584" s="20"/>
      <c r="AHB584" s="20"/>
      <c r="AHC584" s="20"/>
      <c r="AHD584" s="20"/>
      <c r="AHE584" s="20"/>
      <c r="AHF584" s="20"/>
      <c r="AHG584" s="20"/>
      <c r="AHH584" s="20"/>
      <c r="AHI584" s="20"/>
      <c r="AHJ584" s="20"/>
      <c r="AHK584" s="20"/>
      <c r="AHL584" s="20"/>
      <c r="AHM584" s="20"/>
      <c r="AHN584" s="20"/>
      <c r="AHO584" s="20"/>
      <c r="AHP584" s="20"/>
      <c r="AHQ584" s="20"/>
      <c r="AHR584" s="20"/>
      <c r="AHS584" s="20"/>
      <c r="AHT584" s="20"/>
      <c r="AHU584" s="20"/>
      <c r="AHV584" s="20"/>
      <c r="AHW584" s="20"/>
      <c r="AHX584" s="20"/>
      <c r="AHY584" s="20"/>
      <c r="AHZ584" s="20"/>
      <c r="AIA584" s="20"/>
      <c r="AIB584" s="20"/>
      <c r="AIC584" s="20"/>
      <c r="AID584" s="20"/>
      <c r="AIE584" s="20"/>
      <c r="AIF584" s="20"/>
      <c r="AIG584" s="20"/>
      <c r="AIH584" s="20"/>
      <c r="AII584" s="20"/>
      <c r="AIJ584" s="20"/>
      <c r="AIK584" s="20"/>
      <c r="AIL584" s="20"/>
      <c r="AIM584" s="20"/>
      <c r="AIN584" s="20"/>
      <c r="AIO584" s="20"/>
      <c r="AIP584" s="20"/>
      <c r="AIQ584" s="20"/>
      <c r="AIR584" s="20"/>
      <c r="AIS584" s="20"/>
      <c r="AIT584" s="20"/>
      <c r="AIU584" s="20"/>
      <c r="AIV584" s="20"/>
      <c r="AIW584" s="20"/>
      <c r="AIX584" s="20"/>
      <c r="AIY584" s="20"/>
      <c r="AIZ584" s="20"/>
      <c r="AJA584" s="20"/>
      <c r="AJB584" s="20"/>
      <c r="AJC584" s="20"/>
      <c r="AJD584" s="20"/>
      <c r="AJE584" s="20"/>
      <c r="AJF584" s="20"/>
      <c r="AJG584" s="20"/>
      <c r="AJH584" s="20"/>
      <c r="AJI584" s="20"/>
      <c r="AJJ584" s="20"/>
      <c r="AJK584" s="20"/>
      <c r="AJL584" s="20"/>
      <c r="AJM584" s="20"/>
      <c r="AJN584" s="20"/>
      <c r="AJO584" s="20"/>
      <c r="AJP584" s="20"/>
      <c r="AJQ584" s="20"/>
      <c r="AJR584" s="20"/>
      <c r="AJS584" s="20"/>
      <c r="AJT584" s="20"/>
      <c r="AJU584" s="20"/>
      <c r="AJV584" s="20"/>
      <c r="AJW584" s="20"/>
      <c r="AJX584" s="20"/>
      <c r="AJY584" s="20"/>
      <c r="AJZ584" s="20"/>
      <c r="AKA584" s="20"/>
      <c r="AKB584" s="20"/>
      <c r="AKC584" s="20"/>
      <c r="AKD584" s="20"/>
      <c r="AKE584" s="20"/>
      <c r="AKF584" s="20"/>
      <c r="AKG584" s="20"/>
      <c r="AKH584" s="20"/>
      <c r="AKI584" s="20"/>
      <c r="AKJ584" s="20"/>
      <c r="AKK584" s="20"/>
      <c r="AKL584" s="20"/>
      <c r="AKM584" s="20"/>
      <c r="AKN584" s="20"/>
      <c r="AKO584" s="20"/>
      <c r="AKP584" s="20"/>
      <c r="AKQ584" s="20"/>
      <c r="AKR584" s="20"/>
      <c r="AKS584" s="20"/>
      <c r="AKT584" s="20"/>
      <c r="AKU584" s="20"/>
      <c r="AKV584" s="20"/>
      <c r="AKW584" s="20"/>
      <c r="AKX584" s="20"/>
      <c r="AKY584" s="20"/>
      <c r="AKZ584" s="20"/>
      <c r="ALA584" s="20"/>
      <c r="ALB584" s="20"/>
      <c r="ALC584" s="20"/>
      <c r="ALD584" s="20"/>
      <c r="ALE584" s="20"/>
      <c r="ALF584" s="20"/>
      <c r="ALG584" s="20"/>
      <c r="ALH584" s="20"/>
      <c r="ALI584" s="20"/>
      <c r="ALJ584" s="20"/>
      <c r="ALK584" s="20"/>
      <c r="ALL584" s="20"/>
      <c r="ALM584" s="20"/>
      <c r="ALN584" s="20"/>
      <c r="ALO584" s="20"/>
      <c r="ALP584" s="20"/>
      <c r="ALQ584" s="20"/>
      <c r="ALR584" s="20"/>
      <c r="ALS584" s="20"/>
      <c r="ALT584" s="20"/>
      <c r="ALU584" s="20"/>
      <c r="ALV584" s="20"/>
      <c r="ALW584" s="20"/>
      <c r="ALX584" s="20"/>
      <c r="ALY584" s="20"/>
      <c r="ALZ584" s="20"/>
      <c r="AMA584" s="20"/>
      <c r="AMB584" s="20"/>
      <c r="AMC584" s="20"/>
      <c r="AMD584" s="20"/>
      <c r="AME584" s="20"/>
      <c r="AMF584" s="20"/>
      <c r="AMG584" s="20"/>
      <c r="AMH584" s="20"/>
      <c r="AMI584" s="20"/>
      <c r="AMJ584" s="20"/>
      <c r="AMK584" s="20"/>
      <c r="AML584" s="20"/>
      <c r="AMM584" s="20"/>
      <c r="AMN584" s="20"/>
      <c r="AMO584" s="20"/>
      <c r="AMP584" s="20"/>
      <c r="AMQ584" s="20"/>
      <c r="AMR584" s="20"/>
      <c r="AMS584" s="20"/>
      <c r="AMT584" s="20"/>
      <c r="AMU584" s="20"/>
      <c r="AMV584" s="20"/>
      <c r="AMW584" s="20"/>
      <c r="AMX584" s="20"/>
      <c r="AMY584" s="20"/>
      <c r="AMZ584" s="20"/>
      <c r="ANA584" s="20"/>
      <c r="ANB584" s="20"/>
      <c r="ANC584" s="20"/>
      <c r="AND584" s="20"/>
      <c r="ANE584" s="20"/>
      <c r="ANF584" s="20"/>
      <c r="ANG584" s="20"/>
      <c r="ANH584" s="20"/>
      <c r="ANI584" s="20"/>
      <c r="ANJ584" s="20"/>
      <c r="ANK584" s="20"/>
      <c r="ANL584" s="20"/>
      <c r="ANM584" s="20"/>
      <c r="ANN584" s="20"/>
      <c r="ANO584" s="20"/>
      <c r="ANP584" s="20"/>
      <c r="ANQ584" s="20"/>
      <c r="ANR584" s="20"/>
      <c r="ANS584" s="20"/>
      <c r="ANT584" s="20"/>
      <c r="ANU584" s="20"/>
      <c r="ANV584" s="20"/>
      <c r="ANW584" s="20"/>
      <c r="ANX584" s="20"/>
      <c r="ANY584" s="20"/>
      <c r="ANZ584" s="20"/>
      <c r="AOA584" s="20"/>
      <c r="AOB584" s="20"/>
      <c r="AOC584" s="20"/>
      <c r="AOD584" s="20"/>
      <c r="AOE584" s="20"/>
      <c r="AOF584" s="20"/>
      <c r="AOG584" s="20"/>
      <c r="AOH584" s="20"/>
      <c r="AOI584" s="20"/>
      <c r="AOJ584" s="20"/>
      <c r="AOK584" s="20"/>
      <c r="AOL584" s="20"/>
      <c r="AOM584" s="20"/>
      <c r="AON584" s="20"/>
      <c r="AOO584" s="20"/>
      <c r="AOP584" s="20"/>
      <c r="AOQ584" s="20"/>
      <c r="AOR584" s="20"/>
      <c r="AOS584" s="20"/>
      <c r="AOT584" s="20"/>
      <c r="AOU584" s="20"/>
      <c r="AOV584" s="20"/>
      <c r="AOW584" s="20"/>
      <c r="AOX584" s="20"/>
      <c r="AOY584" s="20"/>
      <c r="AOZ584" s="20"/>
      <c r="APA584" s="20"/>
      <c r="APB584" s="20"/>
      <c r="APC584" s="20"/>
      <c r="APD584" s="20"/>
      <c r="APE584" s="20"/>
      <c r="APF584" s="20"/>
      <c r="APG584" s="20"/>
      <c r="APH584" s="20"/>
      <c r="API584" s="20"/>
      <c r="APJ584" s="20"/>
      <c r="APK584" s="20"/>
      <c r="APL584" s="20"/>
      <c r="APM584" s="20"/>
      <c r="APN584" s="20"/>
      <c r="APO584" s="20"/>
      <c r="APP584" s="20"/>
      <c r="APQ584" s="20"/>
      <c r="APR584" s="20"/>
      <c r="APS584" s="20"/>
      <c r="APT584" s="20"/>
      <c r="APU584" s="20"/>
      <c r="APV584" s="20"/>
      <c r="APW584" s="20"/>
      <c r="APX584" s="20"/>
      <c r="APY584" s="20"/>
      <c r="APZ584" s="20"/>
      <c r="AQA584" s="20"/>
      <c r="AQB584" s="20"/>
      <c r="AQC584" s="20"/>
      <c r="AQD584" s="20"/>
      <c r="AQE584" s="20"/>
      <c r="AQF584" s="20"/>
      <c r="AQG584" s="20"/>
      <c r="AQH584" s="20"/>
      <c r="AQI584" s="20"/>
      <c r="AQJ584" s="20"/>
      <c r="AQK584" s="20"/>
      <c r="AQL584" s="20"/>
      <c r="AQM584" s="20"/>
      <c r="AQN584" s="20"/>
      <c r="AQO584" s="20"/>
      <c r="AQP584" s="20"/>
      <c r="AQQ584" s="20"/>
      <c r="AQR584" s="20"/>
      <c r="AQS584" s="20"/>
      <c r="AQT584" s="20"/>
      <c r="AQU584" s="20"/>
      <c r="AQV584" s="20"/>
      <c r="AQW584" s="20"/>
      <c r="AQX584" s="20"/>
      <c r="AQY584" s="20"/>
      <c r="AQZ584" s="20"/>
      <c r="ARA584" s="20"/>
      <c r="ARB584" s="20"/>
      <c r="ARC584" s="20"/>
      <c r="ARD584" s="20"/>
      <c r="ARE584" s="20"/>
      <c r="ARF584" s="20"/>
      <c r="ARG584" s="20"/>
      <c r="ARH584" s="20"/>
      <c r="ARI584" s="20"/>
      <c r="ARJ584" s="20"/>
      <c r="ARK584" s="20"/>
      <c r="ARL584" s="20"/>
      <c r="ARM584" s="20"/>
      <c r="ARN584" s="20"/>
      <c r="ARO584" s="20"/>
      <c r="ARP584" s="20"/>
      <c r="ARQ584" s="20"/>
      <c r="ARR584" s="20"/>
      <c r="ARS584" s="20"/>
      <c r="ART584" s="20"/>
      <c r="ARU584" s="20"/>
      <c r="ARV584" s="20"/>
      <c r="ARW584" s="20"/>
      <c r="ARX584" s="20"/>
      <c r="ARY584" s="20"/>
      <c r="ARZ584" s="20"/>
      <c r="ASA584" s="20"/>
      <c r="ASB584" s="20"/>
      <c r="ASC584" s="20"/>
      <c r="ASD584" s="20"/>
      <c r="ASE584" s="20"/>
      <c r="ASF584" s="20"/>
      <c r="ASG584" s="20"/>
      <c r="ASH584" s="20"/>
      <c r="ASI584" s="20"/>
      <c r="ASJ584" s="20"/>
      <c r="ASK584" s="20"/>
      <c r="ASL584" s="20"/>
      <c r="ASM584" s="20"/>
      <c r="ASN584" s="20"/>
      <c r="ASO584" s="20"/>
      <c r="ASP584" s="20"/>
      <c r="ASQ584" s="20"/>
      <c r="ASR584" s="20"/>
      <c r="ASS584" s="20"/>
      <c r="AST584" s="20"/>
      <c r="ASU584" s="20"/>
      <c r="ASV584" s="20"/>
      <c r="ASW584" s="20"/>
      <c r="ASX584" s="20"/>
      <c r="ASY584" s="20"/>
      <c r="ASZ584" s="20"/>
      <c r="ATA584" s="20"/>
      <c r="ATB584" s="20"/>
      <c r="ATC584" s="20"/>
      <c r="ATD584" s="20"/>
      <c r="ATE584" s="20"/>
      <c r="ATF584" s="20"/>
      <c r="ATG584" s="20"/>
      <c r="ATH584" s="20"/>
      <c r="ATI584" s="20"/>
      <c r="ATJ584" s="20"/>
      <c r="ATK584" s="20"/>
      <c r="ATL584" s="20"/>
      <c r="ATM584" s="20"/>
      <c r="ATN584" s="20"/>
      <c r="ATO584" s="20"/>
      <c r="ATP584" s="20"/>
      <c r="ATQ584" s="20"/>
      <c r="ATR584" s="20"/>
      <c r="ATS584" s="20"/>
      <c r="ATT584" s="20"/>
      <c r="ATU584" s="20"/>
      <c r="ATV584" s="20"/>
      <c r="ATW584" s="20"/>
      <c r="ATX584" s="20"/>
      <c r="ATY584" s="20"/>
      <c r="ATZ584" s="20"/>
      <c r="AUA584" s="20"/>
      <c r="AUB584" s="20"/>
      <c r="AUC584" s="20"/>
      <c r="AUD584" s="20"/>
      <c r="AUF584" s="20"/>
      <c r="AUG584" s="20"/>
      <c r="AUH584" s="20"/>
      <c r="AUI584" s="20"/>
      <c r="AUJ584" s="20"/>
      <c r="AUK584" s="20"/>
      <c r="AUL584" s="20"/>
      <c r="AUM584" s="20"/>
      <c r="AUN584" s="20"/>
      <c r="AUO584" s="20"/>
      <c r="AUP584" s="20"/>
      <c r="AUQ584" s="20"/>
      <c r="AUR584" s="20"/>
      <c r="AUS584" s="20"/>
      <c r="AUT584" s="20"/>
      <c r="AUU584" s="20"/>
      <c r="AUV584" s="20"/>
      <c r="AUW584" s="20"/>
      <c r="AUX584" s="20"/>
      <c r="AUY584" s="20"/>
      <c r="AUZ584" s="20"/>
      <c r="AVA584" s="20"/>
      <c r="AVB584" s="20"/>
      <c r="AVC584" s="20"/>
      <c r="AVD584" s="20"/>
      <c r="AVE584" s="20"/>
      <c r="AVF584" s="20"/>
      <c r="AVG584" s="20"/>
      <c r="AVH584" s="20"/>
      <c r="AVI584" s="20"/>
      <c r="AVJ584" s="20"/>
      <c r="AVK584" s="20"/>
      <c r="AVL584" s="20"/>
      <c r="AVM584" s="20"/>
      <c r="AVN584" s="20"/>
      <c r="AVO584" s="20"/>
      <c r="AVP584" s="20"/>
      <c r="AVQ584" s="20"/>
      <c r="AVR584" s="20"/>
      <c r="AVS584" s="20"/>
      <c r="AVT584" s="20"/>
      <c r="AVU584" s="20"/>
      <c r="AVV584" s="20"/>
      <c r="AVW584" s="20"/>
      <c r="AVX584" s="20"/>
      <c r="AVY584" s="20"/>
      <c r="AVZ584" s="20"/>
      <c r="AWA584" s="20"/>
      <c r="AWB584" s="20"/>
      <c r="AWC584" s="20"/>
      <c r="AWD584" s="20"/>
      <c r="AWE584" s="20"/>
      <c r="AWF584" s="20"/>
      <c r="AWG584" s="20"/>
      <c r="AWH584" s="20"/>
      <c r="AWI584" s="20"/>
      <c r="AWJ584" s="20"/>
      <c r="AWK584" s="20"/>
      <c r="AWL584" s="20"/>
      <c r="AWM584" s="20"/>
      <c r="AWN584" s="20"/>
      <c r="AWO584" s="20"/>
      <c r="AWP584" s="20"/>
      <c r="AWQ584" s="20"/>
      <c r="AWR584" s="20"/>
      <c r="AWS584" s="20"/>
      <c r="AWT584" s="20"/>
      <c r="AWU584" s="20"/>
      <c r="AWV584" s="20"/>
      <c r="AWW584" s="20"/>
      <c r="AWX584" s="20"/>
      <c r="AWY584" s="20"/>
      <c r="AWZ584" s="20"/>
      <c r="AXA584" s="20"/>
      <c r="AXB584" s="20"/>
      <c r="AXC584" s="20"/>
      <c r="AXD584" s="20"/>
      <c r="AXE584" s="20"/>
      <c r="AXF584" s="20"/>
      <c r="AXG584" s="20"/>
      <c r="AXH584" s="20"/>
      <c r="AXI584" s="20"/>
      <c r="AXJ584" s="20"/>
      <c r="AXK584" s="20"/>
      <c r="AXL584" s="20"/>
      <c r="AXM584" s="20"/>
      <c r="AXN584" s="20"/>
      <c r="AXO584" s="20"/>
      <c r="AXP584" s="20"/>
      <c r="AXQ584" s="20"/>
      <c r="AXR584" s="20"/>
      <c r="AXS584" s="20"/>
      <c r="AXT584" s="20"/>
      <c r="AXU584" s="20"/>
      <c r="AXV584" s="20"/>
      <c r="AXW584" s="20"/>
      <c r="AXX584" s="20"/>
      <c r="AXY584" s="20"/>
      <c r="AXZ584" s="20"/>
      <c r="AYA584" s="20"/>
      <c r="AYB584" s="20"/>
      <c r="AYC584" s="20"/>
      <c r="AYD584" s="20"/>
      <c r="AYE584" s="20"/>
      <c r="AYF584" s="20"/>
      <c r="AYG584" s="20"/>
      <c r="AYH584" s="20"/>
      <c r="AYI584" s="20"/>
      <c r="AYJ584" s="20"/>
      <c r="AYK584" s="20"/>
      <c r="AYL584" s="20"/>
      <c r="AYM584" s="20"/>
      <c r="AYN584" s="20"/>
      <c r="AYO584" s="20"/>
      <c r="AYP584" s="20"/>
      <c r="AYQ584" s="20"/>
      <c r="AYR584" s="20"/>
      <c r="AYS584" s="20"/>
      <c r="AYT584" s="20"/>
      <c r="AYU584" s="20"/>
      <c r="AYV584" s="20"/>
      <c r="AYW584" s="20"/>
      <c r="AYX584" s="20"/>
      <c r="AYY584" s="20"/>
      <c r="AYZ584" s="20"/>
      <c r="AZA584" s="20"/>
      <c r="AZB584" s="20"/>
      <c r="AZC584" s="20"/>
      <c r="AZD584" s="20"/>
      <c r="AZE584" s="20"/>
      <c r="AZF584" s="20"/>
      <c r="AZG584" s="20"/>
      <c r="AZH584" s="20"/>
      <c r="AZI584" s="20"/>
      <c r="AZJ584" s="20"/>
      <c r="AZK584" s="20"/>
      <c r="AZL584" s="20"/>
      <c r="AZM584" s="20"/>
      <c r="AZN584" s="20"/>
      <c r="AZO584" s="20"/>
      <c r="AZP584" s="20"/>
      <c r="AZQ584" s="20"/>
      <c r="AZR584" s="20"/>
      <c r="AZS584" s="20"/>
      <c r="AZT584" s="20"/>
      <c r="AZU584" s="20"/>
      <c r="AZV584" s="20"/>
      <c r="AZW584" s="20"/>
      <c r="AZX584" s="20"/>
      <c r="AZY584" s="20"/>
      <c r="AZZ584" s="20"/>
      <c r="BAA584" s="20"/>
      <c r="BAB584" s="20"/>
      <c r="BAC584" s="20"/>
      <c r="BAD584" s="20"/>
      <c r="BAE584" s="20"/>
      <c r="BAF584" s="20"/>
      <c r="BAG584" s="20"/>
      <c r="BAH584" s="20"/>
      <c r="BAI584" s="20"/>
      <c r="BAJ584" s="20"/>
      <c r="BAK584" s="20"/>
      <c r="BAL584" s="20"/>
      <c r="BAM584" s="20"/>
      <c r="BAN584" s="20"/>
      <c r="BAO584" s="20"/>
      <c r="BAP584" s="20"/>
      <c r="BAQ584" s="20"/>
      <c r="BAR584" s="20"/>
      <c r="BAS584" s="20"/>
      <c r="BAT584" s="20"/>
      <c r="BAU584" s="20"/>
      <c r="BAV584" s="20"/>
      <c r="BAW584" s="20"/>
      <c r="BAX584" s="20"/>
      <c r="BAY584" s="20"/>
      <c r="BAZ584" s="20"/>
      <c r="BBA584" s="20"/>
      <c r="BBB584" s="20"/>
      <c r="BBC584" s="20"/>
      <c r="BBD584" s="20"/>
      <c r="BBE584" s="20"/>
      <c r="BBF584" s="20"/>
      <c r="BBG584" s="20"/>
      <c r="BBH584" s="20"/>
      <c r="BBI584" s="20"/>
      <c r="BBJ584" s="20"/>
      <c r="BBK584" s="20"/>
      <c r="BBL584" s="20"/>
      <c r="BBM584" s="20"/>
      <c r="BBN584" s="20"/>
      <c r="BBO584" s="20"/>
      <c r="BBP584" s="20"/>
      <c r="BBQ584" s="20"/>
      <c r="BBR584" s="20"/>
      <c r="BBS584" s="20"/>
      <c r="BBT584" s="20"/>
      <c r="BBU584" s="20"/>
      <c r="BBV584" s="20"/>
      <c r="BBW584" s="20"/>
      <c r="BBX584" s="20"/>
    </row>
    <row r="585" spans="1:1428" hidden="1" x14ac:dyDescent="0.25">
      <c r="A585" s="20"/>
      <c r="B585" s="17"/>
      <c r="C585" s="17"/>
      <c r="D585" s="20"/>
      <c r="E585" s="20"/>
      <c r="F585" s="20"/>
      <c r="G585" s="20"/>
      <c r="H585" s="20"/>
      <c r="I585" s="20"/>
      <c r="J585" s="20"/>
      <c r="K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6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  <c r="BG585" s="20"/>
      <c r="BH585" s="20"/>
      <c r="BI585" s="20"/>
      <c r="BJ585" s="20"/>
      <c r="BK585" s="20"/>
      <c r="BL585" s="20"/>
      <c r="BM585" s="20"/>
      <c r="BN585" s="20"/>
      <c r="BO585" s="20"/>
      <c r="BP585" s="20"/>
      <c r="BQ585" s="20"/>
      <c r="BR585" s="20"/>
      <c r="BS585" s="20"/>
      <c r="BT585" s="20"/>
      <c r="BU585" s="20"/>
      <c r="BV585" s="20"/>
      <c r="BW585" s="20"/>
      <c r="BX585" s="20"/>
      <c r="BY585" s="20"/>
      <c r="BZ585" s="20"/>
      <c r="CA585" s="20"/>
      <c r="CB585" s="20"/>
      <c r="CC585" s="20"/>
      <c r="CD585" s="20"/>
      <c r="CE585" s="20"/>
      <c r="CF585" s="20"/>
      <c r="CG585" s="20"/>
      <c r="CH585" s="20"/>
      <c r="CI585" s="20"/>
      <c r="CJ585" s="20"/>
      <c r="CK585" s="20"/>
      <c r="CL585" s="20"/>
      <c r="CM585" s="20"/>
      <c r="CN585" s="20"/>
      <c r="CO585" s="20"/>
      <c r="CP585" s="20"/>
      <c r="CQ585" s="20"/>
      <c r="CR585" s="20"/>
      <c r="CS585" s="20"/>
      <c r="CT585" s="20"/>
      <c r="CU585" s="20"/>
      <c r="CV585" s="20"/>
      <c r="CW585" s="20"/>
      <c r="CX585" s="20"/>
      <c r="CY585" s="20"/>
      <c r="CZ585" s="20"/>
      <c r="DA585" s="20"/>
      <c r="DB585" s="20"/>
      <c r="DC585" s="20"/>
      <c r="DD585" s="20"/>
      <c r="DE585" s="20"/>
      <c r="DF585" s="20"/>
      <c r="DG585" s="20"/>
      <c r="DH585" s="20"/>
      <c r="DI585" s="20"/>
      <c r="DJ585" s="20"/>
      <c r="DK585" s="20"/>
      <c r="DL585" s="20"/>
      <c r="DM585" s="20"/>
      <c r="DN585" s="20"/>
      <c r="DO585" s="20"/>
      <c r="DP585" s="20"/>
      <c r="DQ585" s="20"/>
      <c r="DR585" s="20"/>
      <c r="DS585" s="20"/>
      <c r="DT585" s="20"/>
      <c r="DU585" s="20"/>
      <c r="DV585" s="20"/>
      <c r="DW585" s="20"/>
      <c r="DX585" s="20"/>
      <c r="DY585" s="20"/>
      <c r="DZ585" s="20"/>
      <c r="EA585" s="20"/>
      <c r="EB585" s="20"/>
      <c r="EC585" s="20"/>
      <c r="ED585" s="20"/>
      <c r="EE585" s="20"/>
      <c r="EF585" s="20"/>
      <c r="EG585" s="20"/>
      <c r="EH585" s="20"/>
      <c r="EI585" s="20"/>
      <c r="EJ585" s="20"/>
      <c r="EK585" s="20"/>
      <c r="EL585" s="20"/>
      <c r="EM585" s="20"/>
      <c r="EN585" s="20"/>
      <c r="EO585" s="20"/>
      <c r="EP585" s="20"/>
      <c r="EQ585" s="20"/>
      <c r="ER585" s="20"/>
      <c r="ES585" s="20"/>
      <c r="ET585" s="20"/>
      <c r="EU585" s="20"/>
      <c r="EV585" s="20"/>
      <c r="EW585" s="20"/>
      <c r="EX585" s="20"/>
      <c r="EY585" s="20"/>
      <c r="EZ585" s="20"/>
      <c r="FA585" s="20"/>
      <c r="FB585" s="20"/>
      <c r="FC585" s="20"/>
      <c r="FD585" s="20"/>
      <c r="FE585" s="20"/>
      <c r="FF585" s="20"/>
      <c r="FG585" s="20"/>
      <c r="FH585" s="20"/>
      <c r="FI585" s="20"/>
      <c r="FJ585" s="20"/>
      <c r="FK585" s="20"/>
      <c r="FL585" s="20"/>
      <c r="FM585" s="20"/>
      <c r="FN585" s="20"/>
      <c r="FO585" s="20"/>
      <c r="FP585" s="20"/>
      <c r="FQ585" s="20"/>
      <c r="FR585" s="20"/>
      <c r="FS585" s="20"/>
      <c r="FT585" s="20"/>
      <c r="FU585" s="20"/>
      <c r="FV585" s="20"/>
      <c r="FW585" s="20"/>
      <c r="FX585" s="20"/>
      <c r="FY585" s="20"/>
      <c r="FZ585" s="20"/>
      <c r="GA585" s="20"/>
      <c r="GB585" s="20"/>
      <c r="GC585" s="20"/>
      <c r="GD585" s="20"/>
      <c r="GE585" s="20"/>
      <c r="GF585" s="20"/>
      <c r="GG585" s="20"/>
      <c r="GH585" s="20"/>
      <c r="GI585" s="20"/>
      <c r="GJ585" s="20"/>
      <c r="GK585" s="20"/>
      <c r="GL585" s="20"/>
      <c r="GM585" s="20"/>
      <c r="GN585" s="20"/>
      <c r="GO585" s="20"/>
      <c r="GP585" s="20"/>
      <c r="GQ585" s="20"/>
      <c r="GR585" s="20"/>
      <c r="GS585" s="20"/>
      <c r="GT585" s="20"/>
      <c r="GU585" s="20"/>
      <c r="GV585" s="20"/>
      <c r="GW585" s="20"/>
      <c r="GX585" s="20"/>
      <c r="GY585" s="20"/>
      <c r="GZ585" s="20"/>
      <c r="HA585" s="20"/>
      <c r="HB585" s="20"/>
      <c r="HC585" s="20"/>
      <c r="HD585" s="20"/>
      <c r="HE585" s="20"/>
      <c r="HF585" s="20"/>
      <c r="HG585" s="20"/>
      <c r="HH585" s="20"/>
      <c r="HI585" s="20"/>
      <c r="HJ585" s="20"/>
      <c r="HK585" s="20"/>
      <c r="HL585" s="20"/>
      <c r="HM585" s="20"/>
      <c r="HN585" s="20"/>
      <c r="HO585" s="20"/>
      <c r="HP585" s="20"/>
      <c r="HQ585" s="20"/>
      <c r="HR585" s="20"/>
      <c r="HS585" s="20"/>
      <c r="HT585" s="20"/>
      <c r="HU585" s="20"/>
      <c r="HV585" s="20"/>
      <c r="HW585" s="20"/>
      <c r="HX585" s="20"/>
      <c r="HY585" s="20"/>
      <c r="HZ585" s="20"/>
      <c r="IA585" s="20"/>
      <c r="IB585" s="20"/>
      <c r="IC585" s="20"/>
      <c r="ID585" s="20"/>
      <c r="IE585" s="20"/>
      <c r="IF585" s="20"/>
      <c r="IG585" s="20"/>
      <c r="IH585" s="20"/>
      <c r="II585" s="20"/>
      <c r="IJ585" s="20"/>
      <c r="IK585" s="20"/>
      <c r="IL585" s="20"/>
      <c r="IM585" s="20"/>
      <c r="IN585" s="20"/>
      <c r="IO585" s="20"/>
      <c r="IP585" s="20"/>
      <c r="IQ585" s="20"/>
      <c r="IR585" s="20"/>
      <c r="IS585" s="20"/>
      <c r="IT585" s="20"/>
      <c r="IU585" s="20"/>
      <c r="IV585" s="20"/>
      <c r="IW585" s="20"/>
      <c r="IX585" s="20"/>
      <c r="IY585" s="20"/>
      <c r="IZ585" s="20"/>
      <c r="JA585" s="20"/>
      <c r="JB585" s="20"/>
      <c r="JC585" s="20"/>
      <c r="JD585" s="20"/>
      <c r="JE585" s="20"/>
      <c r="JF585" s="20"/>
      <c r="JG585" s="20"/>
      <c r="JH585" s="20"/>
      <c r="JI585" s="20"/>
      <c r="JJ585" s="20"/>
      <c r="JK585" s="20"/>
      <c r="JL585" s="20"/>
      <c r="JM585" s="20"/>
      <c r="JN585" s="20"/>
      <c r="JO585" s="20"/>
      <c r="JP585" s="20"/>
      <c r="JQ585" s="20"/>
      <c r="JR585" s="20"/>
      <c r="JS585" s="20"/>
      <c r="JT585" s="20"/>
      <c r="JU585" s="20"/>
      <c r="JV585" s="20"/>
      <c r="JW585" s="20"/>
      <c r="JX585" s="20"/>
      <c r="JY585" s="20"/>
      <c r="JZ585" s="20"/>
      <c r="KA585" s="20"/>
      <c r="KB585" s="20"/>
      <c r="KC585" s="20"/>
      <c r="KD585" s="20"/>
      <c r="KE585" s="20"/>
      <c r="KF585" s="20"/>
      <c r="KG585" s="20"/>
      <c r="KH585" s="20"/>
      <c r="KI585" s="20"/>
      <c r="KJ585" s="20"/>
      <c r="KK585" s="20"/>
      <c r="KL585" s="20"/>
      <c r="KM585" s="20"/>
      <c r="KN585" s="20"/>
      <c r="KO585" s="20"/>
      <c r="KP585" s="20"/>
      <c r="KQ585" s="20"/>
      <c r="KR585" s="20"/>
      <c r="KS585" s="20"/>
      <c r="KT585" s="20"/>
      <c r="KU585" s="20"/>
      <c r="KV585" s="20"/>
      <c r="KW585" s="20"/>
      <c r="KX585" s="20"/>
      <c r="KY585" s="20"/>
      <c r="KZ585" s="20"/>
      <c r="LA585" s="20"/>
      <c r="LB585" s="20"/>
      <c r="LC585" s="20"/>
      <c r="LD585" s="20"/>
      <c r="LE585" s="20"/>
      <c r="LF585" s="20"/>
      <c r="LG585" s="20"/>
      <c r="LH585" s="20"/>
      <c r="LI585" s="20"/>
      <c r="LJ585" s="20"/>
      <c r="LK585" s="20"/>
      <c r="LL585" s="20"/>
      <c r="LM585" s="20"/>
      <c r="LN585" s="20"/>
      <c r="LO585" s="20"/>
      <c r="LP585" s="20"/>
      <c r="LQ585" s="20"/>
      <c r="LR585" s="20"/>
      <c r="LS585" s="20"/>
      <c r="LT585" s="20"/>
      <c r="LU585" s="20"/>
      <c r="LV585" s="20"/>
      <c r="LW585" s="20"/>
      <c r="LX585" s="20"/>
      <c r="LY585" s="20"/>
      <c r="LZ585" s="20"/>
      <c r="MA585" s="20"/>
      <c r="MB585" s="20"/>
      <c r="MC585" s="20"/>
      <c r="MD585" s="20"/>
      <c r="ME585" s="20"/>
      <c r="MF585" s="20"/>
      <c r="MG585" s="20"/>
      <c r="MH585" s="20"/>
      <c r="MI585" s="20"/>
      <c r="MJ585" s="20"/>
      <c r="MK585" s="20"/>
      <c r="ML585" s="20"/>
      <c r="MM585" s="20"/>
      <c r="MN585" s="20"/>
      <c r="MO585" s="20"/>
      <c r="MP585" s="20"/>
      <c r="MQ585" s="20"/>
      <c r="MR585" s="20"/>
      <c r="MS585" s="20"/>
      <c r="MT585" s="20"/>
      <c r="MU585" s="20"/>
      <c r="MV585" s="20"/>
      <c r="MW585" s="20"/>
      <c r="MX585" s="20"/>
      <c r="MY585" s="20"/>
      <c r="MZ585" s="20"/>
      <c r="NA585" s="20"/>
      <c r="NB585" s="20"/>
      <c r="NC585" s="20"/>
      <c r="ND585" s="20"/>
      <c r="NE585" s="20"/>
      <c r="NF585" s="20"/>
      <c r="NG585" s="20"/>
      <c r="NH585" s="20"/>
      <c r="NI585" s="20"/>
      <c r="NJ585" s="20"/>
      <c r="NK585" s="20"/>
      <c r="NL585" s="20"/>
      <c r="NM585" s="20"/>
      <c r="NN585" s="20"/>
      <c r="NO585" s="20"/>
      <c r="NP585" s="20"/>
      <c r="NQ585" s="20"/>
      <c r="NR585" s="20"/>
      <c r="NS585" s="20"/>
      <c r="NT585" s="20"/>
      <c r="NU585" s="20"/>
      <c r="NV585" s="20"/>
      <c r="NW585" s="20"/>
      <c r="NX585" s="20"/>
      <c r="NY585" s="20"/>
      <c r="NZ585" s="20"/>
      <c r="OA585" s="20"/>
      <c r="OB585" s="20"/>
      <c r="OC585" s="20"/>
      <c r="OD585" s="20"/>
      <c r="OE585" s="20"/>
      <c r="OF585" s="20"/>
      <c r="OG585" s="20"/>
      <c r="OH585" s="20"/>
      <c r="OI585" s="20"/>
      <c r="OJ585" s="20"/>
      <c r="OK585" s="20"/>
      <c r="OL585" s="20"/>
      <c r="OM585" s="20"/>
      <c r="ON585" s="20"/>
      <c r="OO585" s="20"/>
      <c r="OP585" s="20"/>
      <c r="OQ585" s="20"/>
      <c r="OR585" s="20"/>
      <c r="OS585" s="20"/>
      <c r="OT585" s="20"/>
      <c r="OU585" s="20"/>
      <c r="OV585" s="20"/>
      <c r="OW585" s="20"/>
      <c r="OX585" s="20"/>
      <c r="OY585" s="20"/>
      <c r="OZ585" s="20"/>
      <c r="PA585" s="20"/>
      <c r="PB585" s="20"/>
      <c r="PC585" s="20"/>
      <c r="PD585" s="20"/>
      <c r="PE585" s="20"/>
      <c r="PF585" s="20"/>
      <c r="PG585" s="20"/>
      <c r="PH585" s="20"/>
      <c r="PI585" s="20"/>
      <c r="PJ585" s="20"/>
      <c r="PK585" s="20"/>
      <c r="PL585" s="20"/>
      <c r="PM585" s="20"/>
      <c r="PN585" s="20"/>
      <c r="PO585" s="20"/>
      <c r="PP585" s="20"/>
      <c r="PQ585" s="20"/>
      <c r="PR585" s="20"/>
      <c r="PS585" s="20"/>
      <c r="PT585" s="20"/>
      <c r="PU585" s="20"/>
      <c r="PV585" s="20"/>
      <c r="PW585" s="20"/>
      <c r="PX585" s="20"/>
      <c r="PY585" s="20"/>
      <c r="PZ585" s="20"/>
      <c r="QA585" s="20"/>
      <c r="QB585" s="20"/>
      <c r="QC585" s="20"/>
      <c r="QD585" s="20"/>
      <c r="QE585" s="20"/>
      <c r="QF585" s="20"/>
      <c r="QG585" s="20"/>
      <c r="QH585" s="20"/>
      <c r="QI585" s="20"/>
      <c r="QJ585" s="20"/>
      <c r="QK585" s="20"/>
      <c r="QL585" s="20"/>
      <c r="QM585" s="20"/>
      <c r="QN585" s="20"/>
      <c r="QO585" s="20"/>
      <c r="QP585" s="20"/>
      <c r="QQ585" s="20"/>
      <c r="QR585" s="20"/>
      <c r="QS585" s="20"/>
      <c r="QT585" s="20"/>
      <c r="QU585" s="20"/>
      <c r="QV585" s="20"/>
      <c r="QW585" s="20"/>
      <c r="QX585" s="20"/>
      <c r="QY585" s="20"/>
      <c r="QZ585" s="20"/>
      <c r="RA585" s="20"/>
      <c r="RB585" s="20"/>
      <c r="RC585" s="20"/>
      <c r="RD585" s="20"/>
      <c r="RE585" s="20"/>
      <c r="RF585" s="20"/>
      <c r="RG585" s="20"/>
      <c r="RH585" s="20"/>
      <c r="RI585" s="20"/>
      <c r="RJ585" s="20"/>
      <c r="RK585" s="20"/>
      <c r="RL585" s="20"/>
      <c r="RM585" s="20"/>
      <c r="RN585" s="20"/>
      <c r="RO585" s="20"/>
      <c r="RP585" s="20"/>
      <c r="RQ585" s="20"/>
      <c r="RR585" s="20"/>
      <c r="RS585" s="20"/>
      <c r="RT585" s="20"/>
      <c r="RU585" s="20"/>
      <c r="RV585" s="20"/>
      <c r="RW585" s="20"/>
      <c r="RX585" s="20"/>
      <c r="RY585" s="20"/>
      <c r="RZ585" s="20"/>
      <c r="SA585" s="20"/>
      <c r="SB585" s="20"/>
      <c r="SC585" s="20"/>
      <c r="SD585" s="20"/>
      <c r="SE585" s="20"/>
      <c r="SF585" s="20"/>
      <c r="SG585" s="20"/>
      <c r="SH585" s="20"/>
      <c r="SI585" s="20"/>
      <c r="SJ585" s="20"/>
      <c r="SK585" s="20"/>
      <c r="SL585" s="20"/>
      <c r="SM585" s="20"/>
      <c r="SN585" s="20"/>
      <c r="SO585" s="20"/>
      <c r="SP585" s="20"/>
      <c r="SQ585" s="20"/>
      <c r="SR585" s="20"/>
      <c r="SS585" s="20"/>
      <c r="ST585" s="20"/>
      <c r="SU585" s="20"/>
      <c r="SV585" s="20"/>
      <c r="SW585" s="20"/>
      <c r="SX585" s="20"/>
      <c r="SY585" s="20"/>
      <c r="SZ585" s="20"/>
      <c r="TA585" s="20"/>
      <c r="TB585" s="20"/>
      <c r="TC585" s="20"/>
      <c r="TD585" s="20"/>
      <c r="TE585" s="20"/>
      <c r="TF585" s="20"/>
      <c r="TG585" s="20"/>
      <c r="TH585" s="20"/>
      <c r="TI585" s="20"/>
      <c r="TJ585" s="20"/>
      <c r="TK585" s="20"/>
      <c r="TL585" s="20"/>
      <c r="TM585" s="20"/>
      <c r="TN585" s="20"/>
      <c r="TO585" s="20"/>
      <c r="TP585" s="20"/>
      <c r="TQ585" s="20"/>
      <c r="TR585" s="20"/>
      <c r="TS585" s="20"/>
      <c r="TT585" s="20"/>
      <c r="TU585" s="20"/>
      <c r="TV585" s="20"/>
      <c r="TW585" s="20"/>
      <c r="TX585" s="20"/>
      <c r="TY585" s="20"/>
      <c r="TZ585" s="20"/>
      <c r="UA585" s="20"/>
      <c r="UB585" s="20"/>
      <c r="UC585" s="20"/>
      <c r="UD585" s="20"/>
      <c r="UE585" s="20"/>
      <c r="UF585" s="20"/>
      <c r="UG585" s="20"/>
      <c r="UH585" s="20"/>
      <c r="UI585" s="20"/>
      <c r="UJ585" s="20"/>
      <c r="UK585" s="20"/>
      <c r="UL585" s="20"/>
      <c r="UM585" s="20"/>
      <c r="UN585" s="20"/>
      <c r="UO585" s="20"/>
      <c r="UP585" s="20"/>
      <c r="UQ585" s="20"/>
      <c r="UR585" s="20"/>
      <c r="US585" s="20"/>
      <c r="UT585" s="20"/>
      <c r="UU585" s="20"/>
      <c r="UV585" s="20"/>
      <c r="UW585" s="20"/>
      <c r="UX585" s="20"/>
      <c r="UY585" s="20"/>
      <c r="UZ585" s="20"/>
      <c r="VA585" s="20"/>
      <c r="VB585" s="20"/>
      <c r="VC585" s="20"/>
      <c r="VD585" s="20"/>
      <c r="VE585" s="20"/>
      <c r="VF585" s="20"/>
      <c r="VG585" s="20"/>
      <c r="VH585" s="20"/>
      <c r="VI585" s="20"/>
      <c r="VJ585" s="20"/>
      <c r="VK585" s="20"/>
      <c r="VL585" s="20"/>
      <c r="VM585" s="20"/>
      <c r="VN585" s="20"/>
      <c r="VO585" s="20"/>
      <c r="VP585" s="20"/>
      <c r="VQ585" s="20"/>
      <c r="VR585" s="20"/>
      <c r="VS585" s="20"/>
      <c r="VT585" s="20"/>
      <c r="VU585" s="20"/>
      <c r="VV585" s="20"/>
      <c r="VW585" s="20"/>
      <c r="VX585" s="20"/>
      <c r="VY585" s="20"/>
      <c r="VZ585" s="20"/>
      <c r="WA585" s="20"/>
      <c r="WB585" s="20"/>
      <c r="WC585" s="20"/>
      <c r="WD585" s="20"/>
      <c r="WE585" s="20"/>
      <c r="WF585" s="20"/>
      <c r="WG585" s="20"/>
      <c r="WH585" s="20"/>
      <c r="WI585" s="20"/>
      <c r="WJ585" s="20"/>
      <c r="WK585" s="20"/>
      <c r="WL585" s="20"/>
      <c r="WM585" s="20"/>
      <c r="WN585" s="20"/>
      <c r="WO585" s="20"/>
      <c r="WP585" s="20"/>
      <c r="WQ585" s="20"/>
      <c r="WR585" s="20"/>
      <c r="WS585" s="20"/>
      <c r="WT585" s="20"/>
      <c r="WU585" s="20"/>
      <c r="WV585" s="20"/>
      <c r="WW585" s="20"/>
      <c r="WX585" s="20"/>
      <c r="WY585" s="20"/>
      <c r="WZ585" s="20"/>
      <c r="XA585" s="20"/>
      <c r="XB585" s="20"/>
      <c r="XC585" s="20"/>
      <c r="XD585" s="20"/>
      <c r="XE585" s="20"/>
      <c r="XF585" s="20"/>
      <c r="XG585" s="20"/>
      <c r="XH585" s="20"/>
      <c r="XI585" s="20"/>
      <c r="XJ585" s="20"/>
      <c r="XK585" s="20"/>
      <c r="XL585" s="20"/>
      <c r="XM585" s="20"/>
      <c r="XN585" s="20"/>
      <c r="XO585" s="20"/>
      <c r="XP585" s="20"/>
      <c r="XQ585" s="20"/>
      <c r="XR585" s="20"/>
      <c r="XS585" s="20"/>
      <c r="XT585" s="20"/>
      <c r="XU585" s="20"/>
      <c r="XV585" s="20"/>
      <c r="XW585" s="20"/>
      <c r="XX585" s="20"/>
      <c r="XY585" s="20"/>
      <c r="XZ585" s="20"/>
      <c r="YA585" s="20"/>
      <c r="YB585" s="20"/>
      <c r="YC585" s="20"/>
      <c r="YD585" s="20"/>
      <c r="YE585" s="20"/>
      <c r="YF585" s="20"/>
      <c r="YG585" s="20"/>
      <c r="YH585" s="20"/>
      <c r="YI585" s="20"/>
      <c r="YJ585" s="20"/>
      <c r="YK585" s="20"/>
      <c r="YL585" s="20"/>
      <c r="YM585" s="20"/>
      <c r="YN585" s="20"/>
      <c r="YO585" s="20"/>
      <c r="YP585" s="20"/>
      <c r="YQ585" s="20"/>
      <c r="YR585" s="20"/>
      <c r="YS585" s="20"/>
      <c r="YT585" s="20"/>
      <c r="YU585" s="20"/>
      <c r="YV585" s="20"/>
      <c r="YW585" s="20"/>
      <c r="YX585" s="20"/>
      <c r="YY585" s="20"/>
      <c r="YZ585" s="20"/>
      <c r="ZA585" s="20"/>
      <c r="ZB585" s="20"/>
      <c r="ZC585" s="20"/>
      <c r="ZD585" s="20"/>
      <c r="ZE585" s="20"/>
      <c r="ZF585" s="20"/>
      <c r="ZG585" s="20"/>
      <c r="ZH585" s="20"/>
      <c r="ZI585" s="20"/>
      <c r="ZJ585" s="20"/>
      <c r="ZK585" s="20"/>
      <c r="ZL585" s="20"/>
      <c r="ZM585" s="20"/>
      <c r="ZN585" s="20"/>
      <c r="ZO585" s="20"/>
      <c r="ZP585" s="20"/>
      <c r="ZQ585" s="20"/>
      <c r="ZR585" s="20"/>
      <c r="ZS585" s="20"/>
      <c r="ZT585" s="20"/>
      <c r="ZU585" s="20"/>
      <c r="ZV585" s="20"/>
      <c r="ZW585" s="20"/>
      <c r="ZX585" s="20"/>
      <c r="ZY585" s="20"/>
      <c r="ZZ585" s="20"/>
      <c r="AAA585" s="20"/>
      <c r="AAB585" s="20"/>
      <c r="AAC585" s="20"/>
      <c r="AAD585" s="20"/>
      <c r="AAE585" s="20"/>
      <c r="AAF585" s="20"/>
      <c r="AAG585" s="20"/>
      <c r="AAH585" s="20"/>
      <c r="AAI585" s="20"/>
      <c r="AAJ585" s="20"/>
      <c r="AAK585" s="20"/>
      <c r="AAL585" s="20"/>
      <c r="AAM585" s="20"/>
      <c r="AAN585" s="20"/>
      <c r="AAO585" s="20"/>
      <c r="AAP585" s="20"/>
      <c r="AAQ585" s="20"/>
      <c r="AAR585" s="20"/>
      <c r="AAS585" s="20"/>
      <c r="AAT585" s="20"/>
      <c r="AAU585" s="20"/>
      <c r="AAV585" s="20"/>
      <c r="AAW585" s="20"/>
      <c r="AAX585" s="20"/>
      <c r="AAY585" s="20"/>
      <c r="AAZ585" s="20"/>
      <c r="ABA585" s="20"/>
      <c r="ABB585" s="20"/>
      <c r="ABC585" s="20"/>
      <c r="ABD585" s="20"/>
      <c r="ABE585" s="20"/>
      <c r="ABF585" s="20"/>
      <c r="ABG585" s="20"/>
      <c r="ABH585" s="20"/>
      <c r="ABI585" s="20"/>
      <c r="ABJ585" s="20"/>
      <c r="ABK585" s="20"/>
      <c r="ABL585" s="20"/>
      <c r="ABM585" s="20"/>
      <c r="ABN585" s="20"/>
      <c r="ABO585" s="20"/>
      <c r="ABP585" s="20"/>
      <c r="ABQ585" s="20"/>
      <c r="ABR585" s="20"/>
      <c r="ABS585" s="20"/>
      <c r="ABT585" s="20"/>
      <c r="ABU585" s="20"/>
      <c r="ABV585" s="20"/>
      <c r="ABW585" s="20"/>
      <c r="ABX585" s="20"/>
      <c r="ABY585" s="20"/>
      <c r="ABZ585" s="20"/>
      <c r="ACA585" s="20"/>
      <c r="ACB585" s="20"/>
      <c r="ACC585" s="20"/>
      <c r="ACD585" s="20"/>
      <c r="ACE585" s="20"/>
      <c r="ACF585" s="20"/>
      <c r="ACG585" s="20"/>
      <c r="ACH585" s="20"/>
      <c r="ACI585" s="20"/>
      <c r="ACJ585" s="20"/>
      <c r="ACK585" s="20"/>
      <c r="ACL585" s="20"/>
      <c r="ACM585" s="20"/>
      <c r="ACN585" s="20"/>
      <c r="ACO585" s="20"/>
      <c r="ACP585" s="20"/>
      <c r="ACQ585" s="20"/>
      <c r="ACR585" s="20"/>
      <c r="ACS585" s="20"/>
      <c r="ACT585" s="20"/>
      <c r="ACU585" s="20"/>
      <c r="ACV585" s="20"/>
      <c r="ACW585" s="20"/>
      <c r="ACX585" s="20"/>
      <c r="ACY585" s="20"/>
      <c r="ACZ585" s="20"/>
      <c r="ADA585" s="20"/>
      <c r="ADB585" s="20"/>
      <c r="ADC585" s="20"/>
      <c r="ADD585" s="20"/>
      <c r="ADE585" s="20"/>
      <c r="ADF585" s="20"/>
      <c r="ADG585" s="20"/>
      <c r="ADH585" s="20"/>
      <c r="ADI585" s="20"/>
      <c r="ADJ585" s="20"/>
      <c r="ADK585" s="20"/>
      <c r="ADL585" s="20"/>
      <c r="ADM585" s="20"/>
      <c r="ADN585" s="20"/>
      <c r="ADO585" s="20"/>
      <c r="ADP585" s="20"/>
      <c r="ADQ585" s="20"/>
      <c r="ADR585" s="20"/>
      <c r="ADS585" s="20"/>
      <c r="ADT585" s="20"/>
      <c r="ADU585" s="20"/>
      <c r="ADV585" s="20"/>
      <c r="ADW585" s="20"/>
      <c r="ADX585" s="20"/>
      <c r="ADY585" s="20"/>
      <c r="ADZ585" s="20"/>
      <c r="AEA585" s="20"/>
      <c r="AEB585" s="20"/>
      <c r="AEC585" s="20"/>
      <c r="AED585" s="20"/>
      <c r="AEE585" s="20"/>
      <c r="AEF585" s="20"/>
      <c r="AEG585" s="20"/>
      <c r="AEH585" s="20"/>
      <c r="AEI585" s="20"/>
      <c r="AEJ585" s="20"/>
      <c r="AEK585" s="20"/>
      <c r="AEL585" s="20"/>
      <c r="AEM585" s="20"/>
      <c r="AEN585" s="20"/>
      <c r="AEO585" s="20"/>
      <c r="AEP585" s="20"/>
      <c r="AEQ585" s="20"/>
      <c r="AER585" s="20"/>
      <c r="AES585" s="20"/>
      <c r="AET585" s="20"/>
      <c r="AEU585" s="20"/>
      <c r="AEV585" s="20"/>
      <c r="AEW585" s="20"/>
      <c r="AEX585" s="20"/>
      <c r="AEY585" s="20"/>
      <c r="AEZ585" s="20"/>
      <c r="AFA585" s="20"/>
      <c r="AFB585" s="20"/>
      <c r="AFC585" s="20"/>
      <c r="AFD585" s="20"/>
      <c r="AFE585" s="20"/>
      <c r="AFF585" s="20"/>
      <c r="AFG585" s="20"/>
      <c r="AFH585" s="20"/>
      <c r="AFI585" s="20"/>
      <c r="AFJ585" s="20"/>
      <c r="AFK585" s="20"/>
      <c r="AFL585" s="20"/>
      <c r="AFM585" s="20"/>
      <c r="AFN585" s="20"/>
      <c r="AFO585" s="20"/>
      <c r="AFP585" s="20"/>
      <c r="AFQ585" s="20"/>
      <c r="AFR585" s="20"/>
      <c r="AFS585" s="20"/>
      <c r="AFT585" s="20"/>
      <c r="AFU585" s="20"/>
      <c r="AFV585" s="20"/>
      <c r="AFW585" s="20"/>
      <c r="AFX585" s="20"/>
      <c r="AFY585" s="20"/>
      <c r="AFZ585" s="20"/>
      <c r="AGA585" s="20"/>
      <c r="AGB585" s="20"/>
      <c r="AGC585" s="20"/>
      <c r="AGD585" s="20"/>
      <c r="AGE585" s="20"/>
      <c r="AGF585" s="20"/>
      <c r="AGG585" s="20"/>
      <c r="AGH585" s="20"/>
      <c r="AGI585" s="20"/>
      <c r="AGJ585" s="20"/>
      <c r="AGK585" s="20"/>
      <c r="AGL585" s="20"/>
      <c r="AGM585" s="20"/>
      <c r="AGN585" s="20"/>
      <c r="AGO585" s="20"/>
      <c r="AGP585" s="20"/>
      <c r="AGQ585" s="20"/>
      <c r="AGR585" s="20"/>
      <c r="AGS585" s="20"/>
      <c r="AGT585" s="20"/>
      <c r="AGU585" s="20"/>
      <c r="AGV585" s="20"/>
      <c r="AGW585" s="20"/>
      <c r="AGX585" s="20"/>
      <c r="AGY585" s="20"/>
      <c r="AGZ585" s="20"/>
      <c r="AHA585" s="20"/>
      <c r="AHB585" s="20"/>
      <c r="AHC585" s="20"/>
      <c r="AHD585" s="20"/>
      <c r="AHE585" s="20"/>
      <c r="AHF585" s="20"/>
      <c r="AHG585" s="20"/>
      <c r="AHH585" s="20"/>
      <c r="AHI585" s="20"/>
      <c r="AHJ585" s="20"/>
      <c r="AHK585" s="20"/>
      <c r="AHL585" s="20"/>
      <c r="AHM585" s="20"/>
      <c r="AHN585" s="20"/>
      <c r="AHO585" s="20"/>
      <c r="AHP585" s="20"/>
      <c r="AHQ585" s="20"/>
      <c r="AHR585" s="20"/>
      <c r="AHS585" s="20"/>
      <c r="AHT585" s="20"/>
      <c r="AHU585" s="20"/>
      <c r="AHV585" s="20"/>
      <c r="AHW585" s="20"/>
      <c r="AHX585" s="20"/>
      <c r="AHY585" s="20"/>
      <c r="AHZ585" s="20"/>
      <c r="AIA585" s="20"/>
      <c r="AIB585" s="20"/>
      <c r="AIC585" s="20"/>
      <c r="AID585" s="20"/>
      <c r="AIE585" s="20"/>
      <c r="AIF585" s="20"/>
      <c r="AIG585" s="20"/>
      <c r="AIH585" s="20"/>
      <c r="AII585" s="20"/>
      <c r="AIJ585" s="20"/>
      <c r="AIK585" s="20"/>
      <c r="AIL585" s="20"/>
      <c r="AIM585" s="20"/>
      <c r="AIN585" s="20"/>
      <c r="AIO585" s="20"/>
      <c r="AIP585" s="20"/>
      <c r="AIQ585" s="20"/>
      <c r="AIR585" s="20"/>
      <c r="AIS585" s="20"/>
      <c r="AIT585" s="20"/>
      <c r="AIU585" s="20"/>
      <c r="AIV585" s="20"/>
      <c r="AIW585" s="20"/>
      <c r="AIX585" s="20"/>
      <c r="AIY585" s="20"/>
      <c r="AIZ585" s="20"/>
      <c r="AJA585" s="20"/>
      <c r="AJB585" s="20"/>
      <c r="AJC585" s="20"/>
      <c r="AJD585" s="20"/>
      <c r="AJE585" s="20"/>
      <c r="AJF585" s="20"/>
      <c r="AJG585" s="20"/>
      <c r="AJH585" s="20"/>
      <c r="AJI585" s="20"/>
      <c r="AJJ585" s="20"/>
      <c r="AJK585" s="20"/>
      <c r="AJL585" s="20"/>
      <c r="AJM585" s="20"/>
      <c r="AJN585" s="20"/>
      <c r="AJO585" s="20"/>
      <c r="AJP585" s="20"/>
      <c r="AJQ585" s="20"/>
      <c r="AJR585" s="20"/>
      <c r="AJS585" s="20"/>
      <c r="AJT585" s="20"/>
      <c r="AJU585" s="20"/>
      <c r="AJV585" s="20"/>
      <c r="AJW585" s="20"/>
      <c r="AJX585" s="20"/>
      <c r="AJY585" s="20"/>
      <c r="AJZ585" s="20"/>
      <c r="AKA585" s="20"/>
      <c r="AKB585" s="20"/>
      <c r="AKC585" s="20"/>
      <c r="AKD585" s="20"/>
      <c r="AKE585" s="20"/>
      <c r="AKF585" s="20"/>
      <c r="AKG585" s="20"/>
      <c r="AKH585" s="20"/>
      <c r="AKI585" s="20"/>
      <c r="AKJ585" s="20"/>
      <c r="AKK585" s="20"/>
      <c r="AKL585" s="20"/>
      <c r="AKM585" s="20"/>
      <c r="AKN585" s="20"/>
      <c r="AKO585" s="20"/>
      <c r="AKP585" s="20"/>
      <c r="AKQ585" s="20"/>
      <c r="AKR585" s="20"/>
      <c r="AKS585" s="20"/>
      <c r="AKT585" s="20"/>
      <c r="AKU585" s="20"/>
      <c r="AKV585" s="20"/>
      <c r="AKW585" s="20"/>
      <c r="AKX585" s="20"/>
      <c r="AKY585" s="20"/>
      <c r="AKZ585" s="20"/>
      <c r="ALA585" s="20"/>
      <c r="ALB585" s="20"/>
      <c r="ALC585" s="20"/>
      <c r="ALD585" s="20"/>
      <c r="ALE585" s="20"/>
      <c r="ALF585" s="20"/>
      <c r="ALG585" s="20"/>
      <c r="ALH585" s="20"/>
      <c r="ALI585" s="20"/>
      <c r="ALJ585" s="20"/>
      <c r="ALK585" s="20"/>
      <c r="ALL585" s="20"/>
      <c r="ALM585" s="20"/>
      <c r="ALN585" s="20"/>
      <c r="ALO585" s="20"/>
      <c r="ALP585" s="20"/>
      <c r="ALQ585" s="20"/>
      <c r="ALR585" s="20"/>
      <c r="ALS585" s="20"/>
      <c r="ALT585" s="20"/>
      <c r="ALU585" s="20"/>
      <c r="ALV585" s="20"/>
      <c r="ALW585" s="20"/>
      <c r="ALX585" s="20"/>
      <c r="ALY585" s="20"/>
      <c r="ALZ585" s="20"/>
      <c r="AMA585" s="20"/>
      <c r="AMB585" s="20"/>
      <c r="AMC585" s="20"/>
      <c r="AMD585" s="20"/>
      <c r="AME585" s="20"/>
      <c r="AMF585" s="20"/>
      <c r="AMG585" s="20"/>
      <c r="AMH585" s="20"/>
      <c r="AMI585" s="20"/>
      <c r="AMJ585" s="20"/>
      <c r="AMK585" s="20"/>
      <c r="AML585" s="20"/>
      <c r="AMM585" s="20"/>
      <c r="AMN585" s="20"/>
      <c r="AMO585" s="20"/>
      <c r="AMP585" s="20"/>
      <c r="AMQ585" s="20"/>
      <c r="AMR585" s="20"/>
      <c r="AMS585" s="20"/>
      <c r="AMT585" s="20"/>
      <c r="AMU585" s="20"/>
      <c r="AMV585" s="20"/>
      <c r="AMW585" s="20"/>
      <c r="AMX585" s="20"/>
      <c r="AMY585" s="20"/>
      <c r="AMZ585" s="20"/>
      <c r="ANA585" s="20"/>
      <c r="ANB585" s="20"/>
      <c r="ANC585" s="20"/>
      <c r="AND585" s="20"/>
      <c r="ANE585" s="20"/>
      <c r="ANF585" s="20"/>
      <c r="ANG585" s="20"/>
      <c r="ANH585" s="20"/>
      <c r="ANI585" s="20"/>
      <c r="ANJ585" s="20"/>
      <c r="ANK585" s="20"/>
      <c r="ANL585" s="20"/>
      <c r="ANM585" s="20"/>
      <c r="ANN585" s="20"/>
      <c r="ANO585" s="20"/>
      <c r="ANP585" s="20"/>
      <c r="ANQ585" s="20"/>
      <c r="ANR585" s="20"/>
      <c r="ANS585" s="20"/>
      <c r="ANT585" s="20"/>
      <c r="ANU585" s="20"/>
      <c r="ANV585" s="20"/>
      <c r="ANW585" s="20"/>
      <c r="ANX585" s="20"/>
      <c r="ANY585" s="20"/>
      <c r="ANZ585" s="20"/>
      <c r="AOA585" s="20"/>
      <c r="AOB585" s="20"/>
      <c r="AOC585" s="20"/>
      <c r="AOD585" s="20"/>
      <c r="AOE585" s="20"/>
      <c r="AOF585" s="20"/>
      <c r="AOG585" s="20"/>
      <c r="AOH585" s="20"/>
      <c r="AOI585" s="20"/>
      <c r="AOJ585" s="20"/>
      <c r="AOK585" s="20"/>
      <c r="AOL585" s="20"/>
      <c r="AOM585" s="20"/>
      <c r="AON585" s="20"/>
      <c r="AOO585" s="20"/>
      <c r="AOP585" s="20"/>
      <c r="AOQ585" s="20"/>
      <c r="AOR585" s="20"/>
      <c r="AOS585" s="20"/>
      <c r="AOT585" s="20"/>
      <c r="AOU585" s="20"/>
      <c r="AOV585" s="20"/>
      <c r="AOW585" s="20"/>
      <c r="AOX585" s="20"/>
      <c r="AOY585" s="20"/>
      <c r="AOZ585" s="20"/>
      <c r="APA585" s="20"/>
      <c r="APB585" s="20"/>
      <c r="APC585" s="20"/>
      <c r="APD585" s="20"/>
      <c r="APE585" s="20"/>
      <c r="APF585" s="20"/>
      <c r="APG585" s="20"/>
      <c r="APH585" s="20"/>
      <c r="API585" s="20"/>
      <c r="APJ585" s="20"/>
      <c r="APK585" s="20"/>
      <c r="APL585" s="20"/>
      <c r="APM585" s="20"/>
      <c r="APN585" s="20"/>
      <c r="APO585" s="20"/>
      <c r="APP585" s="20"/>
      <c r="APQ585" s="20"/>
      <c r="APR585" s="20"/>
      <c r="APS585" s="20"/>
      <c r="APT585" s="20"/>
      <c r="APU585" s="20"/>
      <c r="APV585" s="20"/>
      <c r="APW585" s="20"/>
      <c r="APX585" s="20"/>
      <c r="APY585" s="20"/>
      <c r="APZ585" s="20"/>
      <c r="AQA585" s="20"/>
      <c r="AQB585" s="20"/>
      <c r="AQC585" s="20"/>
      <c r="AQD585" s="20"/>
      <c r="AQE585" s="20"/>
      <c r="AQF585" s="20"/>
      <c r="AQG585" s="20"/>
      <c r="AQH585" s="20"/>
      <c r="AQI585" s="20"/>
      <c r="AQJ585" s="20"/>
      <c r="AQK585" s="20"/>
      <c r="AQL585" s="20"/>
      <c r="AQM585" s="20"/>
      <c r="AQN585" s="20"/>
      <c r="AQO585" s="20"/>
      <c r="AQP585" s="20"/>
      <c r="AQQ585" s="20"/>
      <c r="AQR585" s="20"/>
      <c r="AQS585" s="20"/>
      <c r="AQT585" s="20"/>
      <c r="AQU585" s="20"/>
      <c r="AQV585" s="20"/>
      <c r="AQW585" s="20"/>
      <c r="AQX585" s="20"/>
      <c r="AQY585" s="20"/>
      <c r="AQZ585" s="20"/>
      <c r="ARA585" s="20"/>
      <c r="ARB585" s="20"/>
      <c r="ARC585" s="20"/>
      <c r="ARD585" s="20"/>
      <c r="ARE585" s="20"/>
      <c r="ARF585" s="20"/>
      <c r="ARG585" s="20"/>
      <c r="ARH585" s="20"/>
      <c r="ARI585" s="20"/>
      <c r="ARJ585" s="20"/>
      <c r="ARK585" s="20"/>
      <c r="ARL585" s="20"/>
      <c r="ARM585" s="20"/>
      <c r="ARN585" s="20"/>
      <c r="ARO585" s="20"/>
      <c r="ARP585" s="20"/>
      <c r="ARQ585" s="20"/>
      <c r="ARR585" s="20"/>
      <c r="ARS585" s="20"/>
      <c r="ART585" s="20"/>
      <c r="ARU585" s="20"/>
      <c r="ARV585" s="20"/>
      <c r="ARW585" s="20"/>
      <c r="ARX585" s="20"/>
      <c r="ARY585" s="20"/>
      <c r="ARZ585" s="20"/>
      <c r="ASA585" s="20"/>
      <c r="ASB585" s="20"/>
      <c r="ASC585" s="20"/>
      <c r="ASD585" s="20"/>
      <c r="ASE585" s="20"/>
      <c r="ASF585" s="20"/>
      <c r="ASG585" s="20"/>
      <c r="ASH585" s="20"/>
      <c r="ASI585" s="20"/>
      <c r="ASJ585" s="20"/>
      <c r="ASK585" s="20"/>
      <c r="ASL585" s="20"/>
      <c r="ASM585" s="20"/>
      <c r="ASN585" s="20"/>
      <c r="ASO585" s="20"/>
      <c r="ASP585" s="20"/>
      <c r="ASQ585" s="20"/>
      <c r="ASR585" s="20"/>
      <c r="ASS585" s="20"/>
      <c r="AST585" s="20"/>
      <c r="ASU585" s="20"/>
      <c r="ASV585" s="20"/>
      <c r="ASW585" s="20"/>
      <c r="ASX585" s="20"/>
      <c r="ASY585" s="20"/>
      <c r="ASZ585" s="20"/>
      <c r="ATA585" s="20"/>
      <c r="ATB585" s="20"/>
      <c r="ATC585" s="20"/>
      <c r="ATD585" s="20"/>
      <c r="ATE585" s="20"/>
      <c r="ATF585" s="20"/>
      <c r="ATG585" s="20"/>
      <c r="ATH585" s="20"/>
      <c r="ATI585" s="20"/>
      <c r="ATJ585" s="20"/>
      <c r="ATK585" s="20"/>
      <c r="ATL585" s="20"/>
      <c r="ATM585" s="20"/>
      <c r="ATN585" s="20"/>
      <c r="ATO585" s="20"/>
      <c r="ATP585" s="20"/>
      <c r="ATQ585" s="20"/>
      <c r="ATR585" s="20"/>
      <c r="ATS585" s="20"/>
      <c r="ATT585" s="20"/>
      <c r="ATU585" s="20"/>
      <c r="ATV585" s="20"/>
      <c r="ATW585" s="20"/>
      <c r="ATX585" s="20"/>
      <c r="ATY585" s="20"/>
      <c r="ATZ585" s="20"/>
      <c r="AUA585" s="20"/>
      <c r="AUB585" s="20"/>
      <c r="AUC585" s="20"/>
      <c r="AUD585" s="20"/>
      <c r="AUF585" s="20"/>
      <c r="AUG585" s="20"/>
      <c r="AUH585" s="20"/>
      <c r="AUI585" s="20"/>
      <c r="AUJ585" s="20"/>
      <c r="AUK585" s="20"/>
      <c r="AUL585" s="20"/>
      <c r="AUM585" s="20"/>
      <c r="AUN585" s="20"/>
      <c r="AUO585" s="20"/>
      <c r="AUP585" s="20"/>
      <c r="AUQ585" s="20"/>
      <c r="AUR585" s="20"/>
      <c r="AUS585" s="20"/>
      <c r="AUT585" s="20"/>
      <c r="AUU585" s="20"/>
      <c r="AUV585" s="20"/>
      <c r="AUW585" s="20"/>
      <c r="AUX585" s="20"/>
      <c r="AUY585" s="20"/>
      <c r="AUZ585" s="20"/>
      <c r="AVA585" s="20"/>
      <c r="AVB585" s="20"/>
      <c r="AVC585" s="20"/>
      <c r="AVD585" s="20"/>
      <c r="AVE585" s="20"/>
      <c r="AVF585" s="20"/>
      <c r="AVG585" s="20"/>
      <c r="AVH585" s="20"/>
      <c r="AVI585" s="20"/>
      <c r="AVJ585" s="20"/>
      <c r="AVK585" s="20"/>
      <c r="AVL585" s="20"/>
      <c r="AVM585" s="20"/>
      <c r="AVN585" s="20"/>
      <c r="AVO585" s="20"/>
      <c r="AVP585" s="20"/>
      <c r="AVQ585" s="20"/>
      <c r="AVR585" s="20"/>
      <c r="AVS585" s="20"/>
      <c r="AVT585" s="20"/>
      <c r="AVU585" s="20"/>
      <c r="AVV585" s="20"/>
      <c r="AVW585" s="20"/>
      <c r="AVX585" s="20"/>
      <c r="AVY585" s="20"/>
      <c r="AVZ585" s="20"/>
      <c r="AWA585" s="20"/>
      <c r="AWB585" s="20"/>
      <c r="AWC585" s="20"/>
      <c r="AWD585" s="20"/>
      <c r="AWE585" s="20"/>
      <c r="AWF585" s="20"/>
      <c r="AWG585" s="20"/>
      <c r="AWH585" s="20"/>
      <c r="AWI585" s="20"/>
      <c r="AWJ585" s="20"/>
      <c r="AWK585" s="20"/>
      <c r="AWL585" s="20"/>
      <c r="AWM585" s="20"/>
      <c r="AWN585" s="20"/>
      <c r="AWO585" s="20"/>
      <c r="AWP585" s="20"/>
      <c r="AWQ585" s="20"/>
      <c r="AWR585" s="20"/>
      <c r="AWS585" s="20"/>
      <c r="AWT585" s="20"/>
      <c r="AWU585" s="20"/>
      <c r="AWV585" s="20"/>
      <c r="AWW585" s="20"/>
      <c r="AWX585" s="20"/>
      <c r="AWY585" s="20"/>
      <c r="AWZ585" s="20"/>
      <c r="AXA585" s="20"/>
      <c r="AXB585" s="20"/>
      <c r="AXC585" s="20"/>
      <c r="AXD585" s="20"/>
      <c r="AXE585" s="20"/>
      <c r="AXF585" s="20"/>
      <c r="AXG585" s="20"/>
      <c r="AXH585" s="20"/>
      <c r="AXI585" s="20"/>
      <c r="AXJ585" s="20"/>
      <c r="AXK585" s="20"/>
      <c r="AXL585" s="20"/>
      <c r="AXM585" s="20"/>
      <c r="AXN585" s="20"/>
      <c r="AXO585" s="20"/>
      <c r="AXP585" s="20"/>
      <c r="AXQ585" s="20"/>
      <c r="AXR585" s="20"/>
      <c r="AXS585" s="20"/>
      <c r="AXT585" s="20"/>
      <c r="AXU585" s="20"/>
      <c r="AXV585" s="20"/>
      <c r="AXW585" s="20"/>
      <c r="AXX585" s="20"/>
      <c r="AXY585" s="20"/>
      <c r="AXZ585" s="20"/>
      <c r="AYA585" s="20"/>
      <c r="AYB585" s="20"/>
      <c r="AYC585" s="20"/>
      <c r="AYD585" s="20"/>
      <c r="AYE585" s="20"/>
      <c r="AYF585" s="20"/>
      <c r="AYG585" s="20"/>
      <c r="AYH585" s="20"/>
      <c r="AYI585" s="20"/>
      <c r="AYJ585" s="20"/>
      <c r="AYK585" s="20"/>
      <c r="AYL585" s="20"/>
      <c r="AYM585" s="20"/>
      <c r="AYN585" s="20"/>
      <c r="AYO585" s="20"/>
      <c r="AYP585" s="20"/>
      <c r="AYQ585" s="20"/>
      <c r="AYR585" s="20"/>
      <c r="AYS585" s="20"/>
      <c r="AYT585" s="20"/>
      <c r="AYU585" s="20"/>
      <c r="AYV585" s="20"/>
      <c r="AYW585" s="20"/>
      <c r="AYX585" s="20"/>
      <c r="AYY585" s="20"/>
      <c r="AYZ585" s="20"/>
      <c r="AZA585" s="20"/>
      <c r="AZB585" s="20"/>
      <c r="AZC585" s="20"/>
      <c r="AZD585" s="20"/>
      <c r="AZE585" s="20"/>
      <c r="AZF585" s="20"/>
      <c r="AZG585" s="20"/>
      <c r="AZH585" s="20"/>
      <c r="AZI585" s="20"/>
      <c r="AZJ585" s="20"/>
      <c r="AZK585" s="20"/>
      <c r="AZL585" s="20"/>
      <c r="AZM585" s="20"/>
      <c r="AZN585" s="20"/>
      <c r="AZO585" s="20"/>
      <c r="AZP585" s="20"/>
      <c r="AZQ585" s="20"/>
      <c r="AZR585" s="20"/>
      <c r="AZS585" s="20"/>
      <c r="AZT585" s="20"/>
      <c r="AZU585" s="20"/>
      <c r="AZV585" s="20"/>
      <c r="AZW585" s="20"/>
      <c r="AZX585" s="20"/>
      <c r="AZY585" s="20"/>
      <c r="AZZ585" s="20"/>
      <c r="BAA585" s="20"/>
      <c r="BAB585" s="20"/>
      <c r="BAC585" s="20"/>
      <c r="BAD585" s="20"/>
      <c r="BAE585" s="20"/>
      <c r="BAF585" s="20"/>
      <c r="BAG585" s="20"/>
      <c r="BAH585" s="20"/>
      <c r="BAI585" s="20"/>
      <c r="BAJ585" s="20"/>
      <c r="BAK585" s="20"/>
      <c r="BAL585" s="20"/>
      <c r="BAM585" s="20"/>
      <c r="BAN585" s="20"/>
      <c r="BAO585" s="20"/>
      <c r="BAP585" s="20"/>
      <c r="BAQ585" s="20"/>
      <c r="BAR585" s="20"/>
      <c r="BAS585" s="20"/>
      <c r="BAT585" s="20"/>
      <c r="BAU585" s="20"/>
      <c r="BAV585" s="20"/>
      <c r="BAW585" s="20"/>
      <c r="BAX585" s="20"/>
      <c r="BAY585" s="20"/>
      <c r="BAZ585" s="20"/>
      <c r="BBA585" s="20"/>
      <c r="BBB585" s="20"/>
      <c r="BBC585" s="20"/>
      <c r="BBD585" s="20"/>
      <c r="BBE585" s="20"/>
      <c r="BBF585" s="20"/>
      <c r="BBG585" s="20"/>
      <c r="BBH585" s="20"/>
      <c r="BBI585" s="20"/>
      <c r="BBJ585" s="20"/>
      <c r="BBK585" s="20"/>
      <c r="BBL585" s="20"/>
      <c r="BBM585" s="20"/>
      <c r="BBN585" s="20"/>
      <c r="BBO585" s="20"/>
      <c r="BBP585" s="20"/>
      <c r="BBQ585" s="20"/>
      <c r="BBR585" s="20"/>
      <c r="BBS585" s="20"/>
      <c r="BBT585" s="20"/>
      <c r="BBU585" s="20"/>
      <c r="BBV585" s="20"/>
      <c r="BBW585" s="20"/>
      <c r="BBX585" s="20"/>
    </row>
    <row r="586" spans="1:1428" hidden="1" x14ac:dyDescent="0.25">
      <c r="A586" s="20"/>
      <c r="B586" s="17"/>
      <c r="C586" s="17"/>
      <c r="D586" s="20"/>
      <c r="E586" s="20"/>
      <c r="F586" s="20"/>
      <c r="G586" s="20"/>
      <c r="H586" s="20"/>
      <c r="I586" s="20"/>
      <c r="J586" s="20"/>
      <c r="K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6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  <c r="BG586" s="20"/>
      <c r="BH586" s="20"/>
      <c r="BI586" s="20"/>
      <c r="BJ586" s="20"/>
      <c r="BK586" s="20"/>
      <c r="BL586" s="20"/>
      <c r="BM586" s="20"/>
      <c r="BN586" s="20"/>
      <c r="BO586" s="20"/>
      <c r="BP586" s="20"/>
      <c r="BQ586" s="20"/>
      <c r="BR586" s="20"/>
      <c r="BS586" s="20"/>
      <c r="BT586" s="20"/>
      <c r="BU586" s="20"/>
      <c r="BV586" s="20"/>
      <c r="BW586" s="20"/>
      <c r="BX586" s="20"/>
      <c r="BY586" s="20"/>
      <c r="BZ586" s="20"/>
      <c r="CA586" s="20"/>
      <c r="CB586" s="20"/>
      <c r="CC586" s="20"/>
      <c r="CD586" s="20"/>
      <c r="CE586" s="20"/>
      <c r="CF586" s="20"/>
      <c r="CG586" s="20"/>
      <c r="CH586" s="20"/>
      <c r="CI586" s="20"/>
      <c r="CJ586" s="20"/>
      <c r="CK586" s="20"/>
      <c r="CL586" s="20"/>
      <c r="CM586" s="20"/>
      <c r="CN586" s="20"/>
      <c r="CO586" s="20"/>
      <c r="CP586" s="20"/>
      <c r="CQ586" s="20"/>
      <c r="CR586" s="20"/>
      <c r="CS586" s="20"/>
      <c r="CT586" s="20"/>
      <c r="CU586" s="20"/>
      <c r="CV586" s="20"/>
      <c r="CW586" s="20"/>
      <c r="CX586" s="20"/>
      <c r="CY586" s="20"/>
      <c r="CZ586" s="20"/>
      <c r="DA586" s="20"/>
      <c r="DB586" s="20"/>
      <c r="DC586" s="20"/>
      <c r="DD586" s="20"/>
      <c r="DE586" s="20"/>
      <c r="DF586" s="20"/>
      <c r="DG586" s="20"/>
      <c r="DH586" s="20"/>
      <c r="DI586" s="20"/>
      <c r="DJ586" s="20"/>
      <c r="DK586" s="20"/>
      <c r="DL586" s="20"/>
      <c r="DM586" s="20"/>
      <c r="DN586" s="20"/>
      <c r="DO586" s="20"/>
      <c r="DP586" s="20"/>
      <c r="DQ586" s="20"/>
      <c r="DR586" s="20"/>
      <c r="DS586" s="20"/>
      <c r="DT586" s="20"/>
      <c r="DU586" s="20"/>
      <c r="DV586" s="20"/>
      <c r="DW586" s="20"/>
      <c r="DX586" s="20"/>
      <c r="DY586" s="20"/>
      <c r="DZ586" s="20"/>
      <c r="EA586" s="20"/>
      <c r="EB586" s="20"/>
      <c r="EC586" s="20"/>
      <c r="ED586" s="20"/>
      <c r="EE586" s="20"/>
      <c r="EF586" s="20"/>
      <c r="EG586" s="20"/>
      <c r="EH586" s="20"/>
      <c r="EI586" s="20"/>
      <c r="EJ586" s="20"/>
      <c r="EK586" s="20"/>
      <c r="EL586" s="20"/>
      <c r="EM586" s="20"/>
      <c r="EN586" s="20"/>
      <c r="EO586" s="20"/>
      <c r="EP586" s="20"/>
      <c r="EQ586" s="20"/>
      <c r="ER586" s="20"/>
      <c r="ES586" s="20"/>
      <c r="ET586" s="20"/>
      <c r="EU586" s="20"/>
      <c r="EV586" s="20"/>
      <c r="EW586" s="20"/>
      <c r="EX586" s="20"/>
      <c r="EY586" s="20"/>
      <c r="EZ586" s="20"/>
      <c r="FA586" s="20"/>
      <c r="FB586" s="20"/>
      <c r="FC586" s="20"/>
      <c r="FD586" s="20"/>
      <c r="FE586" s="20"/>
      <c r="FF586" s="20"/>
      <c r="FG586" s="20"/>
      <c r="FH586" s="20"/>
      <c r="FI586" s="20"/>
      <c r="FJ586" s="20"/>
      <c r="FK586" s="20"/>
      <c r="FL586" s="20"/>
      <c r="FM586" s="20"/>
      <c r="FN586" s="20"/>
      <c r="FO586" s="20"/>
      <c r="FP586" s="20"/>
      <c r="FQ586" s="20"/>
      <c r="FR586" s="20"/>
      <c r="FS586" s="20"/>
      <c r="FT586" s="20"/>
      <c r="FU586" s="20"/>
      <c r="FV586" s="20"/>
      <c r="FW586" s="20"/>
      <c r="FX586" s="20"/>
      <c r="FY586" s="20"/>
      <c r="FZ586" s="20"/>
      <c r="GA586" s="20"/>
      <c r="GB586" s="20"/>
      <c r="GC586" s="20"/>
      <c r="GD586" s="20"/>
      <c r="GE586" s="20"/>
      <c r="GF586" s="20"/>
      <c r="GG586" s="20"/>
      <c r="GH586" s="20"/>
      <c r="GI586" s="20"/>
      <c r="GJ586" s="20"/>
      <c r="GK586" s="20"/>
      <c r="GL586" s="20"/>
      <c r="GM586" s="20"/>
      <c r="GN586" s="20"/>
      <c r="GO586" s="20"/>
      <c r="GP586" s="20"/>
      <c r="GQ586" s="20"/>
      <c r="GR586" s="20"/>
      <c r="GS586" s="20"/>
      <c r="GT586" s="20"/>
      <c r="GU586" s="20"/>
      <c r="GV586" s="20"/>
      <c r="GW586" s="20"/>
      <c r="GX586" s="20"/>
      <c r="GY586" s="20"/>
      <c r="GZ586" s="20"/>
      <c r="HA586" s="20"/>
      <c r="HB586" s="20"/>
      <c r="HC586" s="20"/>
      <c r="HD586" s="20"/>
      <c r="HE586" s="20"/>
      <c r="HF586" s="20"/>
      <c r="HG586" s="20"/>
      <c r="HH586" s="20"/>
      <c r="HI586" s="20"/>
      <c r="HJ586" s="20"/>
      <c r="HK586" s="20"/>
      <c r="HL586" s="20"/>
      <c r="HM586" s="20"/>
      <c r="HN586" s="20"/>
      <c r="HO586" s="20"/>
      <c r="HP586" s="20"/>
      <c r="HQ586" s="20"/>
      <c r="HR586" s="20"/>
      <c r="HS586" s="20"/>
      <c r="HT586" s="20"/>
      <c r="HU586" s="20"/>
      <c r="HV586" s="20"/>
      <c r="HW586" s="20"/>
      <c r="HX586" s="20"/>
      <c r="HY586" s="20"/>
      <c r="HZ586" s="20"/>
      <c r="IA586" s="20"/>
      <c r="IB586" s="20"/>
      <c r="IC586" s="20"/>
      <c r="ID586" s="20"/>
      <c r="IE586" s="20"/>
      <c r="IF586" s="20"/>
      <c r="IG586" s="20"/>
      <c r="IH586" s="20"/>
      <c r="II586" s="20"/>
      <c r="IJ586" s="20"/>
      <c r="IK586" s="20"/>
      <c r="IL586" s="20"/>
      <c r="IM586" s="20"/>
      <c r="IN586" s="20"/>
      <c r="IO586" s="20"/>
      <c r="IP586" s="20"/>
      <c r="IQ586" s="20"/>
      <c r="IR586" s="20"/>
      <c r="IS586" s="20"/>
      <c r="IT586" s="20"/>
      <c r="IU586" s="20"/>
      <c r="IV586" s="20"/>
      <c r="IW586" s="20"/>
      <c r="IX586" s="20"/>
      <c r="IY586" s="20"/>
      <c r="IZ586" s="20"/>
      <c r="JA586" s="20"/>
      <c r="JB586" s="20"/>
      <c r="JC586" s="20"/>
      <c r="JD586" s="20"/>
      <c r="JE586" s="20"/>
      <c r="JF586" s="20"/>
      <c r="JG586" s="20"/>
      <c r="JH586" s="20"/>
      <c r="JI586" s="20"/>
      <c r="JJ586" s="20"/>
      <c r="JK586" s="20"/>
      <c r="JL586" s="20"/>
      <c r="JM586" s="20"/>
      <c r="JN586" s="20"/>
      <c r="JO586" s="20"/>
      <c r="JP586" s="20"/>
      <c r="JQ586" s="20"/>
      <c r="JR586" s="20"/>
      <c r="JS586" s="20"/>
      <c r="JT586" s="20"/>
      <c r="JU586" s="20"/>
      <c r="JV586" s="20"/>
      <c r="JW586" s="20"/>
      <c r="JX586" s="20"/>
      <c r="JY586" s="20"/>
      <c r="JZ586" s="20"/>
      <c r="KA586" s="20"/>
      <c r="KB586" s="20"/>
      <c r="KC586" s="20"/>
      <c r="KD586" s="20"/>
      <c r="KE586" s="20"/>
      <c r="KF586" s="20"/>
      <c r="KG586" s="20"/>
      <c r="KH586" s="20"/>
      <c r="KI586" s="20"/>
      <c r="KJ586" s="20"/>
      <c r="KK586" s="20"/>
      <c r="KL586" s="20"/>
      <c r="KM586" s="20"/>
      <c r="KN586" s="20"/>
      <c r="KO586" s="20"/>
      <c r="KP586" s="20"/>
      <c r="KQ586" s="20"/>
      <c r="KR586" s="20"/>
      <c r="KS586" s="20"/>
      <c r="KT586" s="20"/>
      <c r="KU586" s="20"/>
      <c r="KV586" s="20"/>
      <c r="KW586" s="20"/>
      <c r="KX586" s="20"/>
      <c r="KY586" s="20"/>
      <c r="KZ586" s="20"/>
      <c r="LA586" s="20"/>
      <c r="LB586" s="20"/>
      <c r="LC586" s="20"/>
      <c r="LD586" s="20"/>
      <c r="LE586" s="20"/>
      <c r="LF586" s="20"/>
      <c r="LG586" s="20"/>
      <c r="LH586" s="20"/>
      <c r="LI586" s="20"/>
      <c r="LJ586" s="20"/>
      <c r="LK586" s="20"/>
      <c r="LL586" s="20"/>
      <c r="LM586" s="20"/>
      <c r="LN586" s="20"/>
      <c r="LO586" s="20"/>
      <c r="LP586" s="20"/>
      <c r="LQ586" s="20"/>
      <c r="LR586" s="20"/>
      <c r="LS586" s="20"/>
      <c r="LT586" s="20"/>
      <c r="LU586" s="20"/>
      <c r="LV586" s="20"/>
      <c r="LW586" s="20"/>
      <c r="LX586" s="20"/>
      <c r="LY586" s="20"/>
      <c r="LZ586" s="20"/>
      <c r="MA586" s="20"/>
      <c r="MB586" s="20"/>
      <c r="MC586" s="20"/>
      <c r="MD586" s="20"/>
      <c r="ME586" s="20"/>
      <c r="MF586" s="20"/>
      <c r="MG586" s="20"/>
      <c r="MH586" s="20"/>
      <c r="MI586" s="20"/>
      <c r="MJ586" s="20"/>
      <c r="MK586" s="20"/>
      <c r="ML586" s="20"/>
      <c r="MM586" s="20"/>
      <c r="MN586" s="20"/>
      <c r="MO586" s="20"/>
      <c r="MP586" s="20"/>
      <c r="MQ586" s="20"/>
      <c r="MR586" s="20"/>
      <c r="MS586" s="20"/>
      <c r="MT586" s="20"/>
      <c r="MU586" s="20"/>
      <c r="MV586" s="20"/>
      <c r="MW586" s="20"/>
      <c r="MX586" s="20"/>
      <c r="MY586" s="20"/>
      <c r="MZ586" s="20"/>
      <c r="NA586" s="20"/>
      <c r="NB586" s="20"/>
      <c r="NC586" s="20"/>
      <c r="ND586" s="20"/>
      <c r="NE586" s="20"/>
      <c r="NF586" s="20"/>
      <c r="NG586" s="20"/>
      <c r="NH586" s="20"/>
      <c r="NI586" s="20"/>
      <c r="NJ586" s="20"/>
      <c r="NK586" s="20"/>
      <c r="NL586" s="20"/>
      <c r="NM586" s="20"/>
      <c r="NN586" s="20"/>
      <c r="NO586" s="20"/>
      <c r="NP586" s="20"/>
      <c r="NQ586" s="20"/>
      <c r="NR586" s="20"/>
      <c r="NS586" s="20"/>
      <c r="NT586" s="20"/>
      <c r="NU586" s="20"/>
      <c r="NV586" s="20"/>
      <c r="NW586" s="20"/>
      <c r="NX586" s="20"/>
      <c r="NY586" s="20"/>
      <c r="NZ586" s="20"/>
      <c r="OA586" s="20"/>
      <c r="OB586" s="20"/>
      <c r="OC586" s="20"/>
      <c r="OD586" s="20"/>
      <c r="OE586" s="20"/>
      <c r="OF586" s="20"/>
      <c r="OG586" s="20"/>
      <c r="OH586" s="20"/>
      <c r="OI586" s="20"/>
      <c r="OJ586" s="20"/>
      <c r="OK586" s="20"/>
      <c r="OL586" s="20"/>
      <c r="OM586" s="20"/>
      <c r="ON586" s="20"/>
      <c r="OO586" s="20"/>
      <c r="OP586" s="20"/>
      <c r="OQ586" s="20"/>
      <c r="OR586" s="20"/>
      <c r="OS586" s="20"/>
      <c r="OT586" s="20"/>
      <c r="OU586" s="20"/>
      <c r="OV586" s="20"/>
      <c r="OW586" s="20"/>
      <c r="OX586" s="20"/>
      <c r="OY586" s="20"/>
      <c r="OZ586" s="20"/>
      <c r="PA586" s="20"/>
      <c r="PB586" s="20"/>
      <c r="PC586" s="20"/>
      <c r="PD586" s="20"/>
      <c r="PE586" s="20"/>
      <c r="PF586" s="20"/>
      <c r="PG586" s="20"/>
      <c r="PH586" s="20"/>
      <c r="PI586" s="20"/>
      <c r="PJ586" s="20"/>
      <c r="PK586" s="20"/>
      <c r="PL586" s="20"/>
      <c r="PM586" s="20"/>
      <c r="PN586" s="20"/>
      <c r="PO586" s="20"/>
      <c r="PP586" s="20"/>
      <c r="PQ586" s="20"/>
      <c r="PR586" s="20"/>
      <c r="PS586" s="20"/>
      <c r="PT586" s="20"/>
      <c r="PU586" s="20"/>
      <c r="PV586" s="20"/>
      <c r="PW586" s="20"/>
      <c r="PX586" s="20"/>
      <c r="PY586" s="20"/>
      <c r="PZ586" s="20"/>
      <c r="QA586" s="20"/>
      <c r="QB586" s="20"/>
      <c r="QC586" s="20"/>
      <c r="QD586" s="20"/>
      <c r="QE586" s="20"/>
      <c r="QF586" s="20"/>
      <c r="QG586" s="20"/>
      <c r="QH586" s="20"/>
      <c r="QI586" s="20"/>
      <c r="QJ586" s="20"/>
      <c r="QK586" s="20"/>
      <c r="QL586" s="20"/>
      <c r="QM586" s="20"/>
      <c r="QN586" s="20"/>
      <c r="QO586" s="20"/>
      <c r="QP586" s="20"/>
      <c r="QQ586" s="20"/>
      <c r="QR586" s="20"/>
      <c r="QS586" s="20"/>
      <c r="QT586" s="20"/>
      <c r="QU586" s="20"/>
      <c r="QV586" s="20"/>
      <c r="QW586" s="20"/>
      <c r="QX586" s="20"/>
      <c r="QY586" s="20"/>
      <c r="QZ586" s="20"/>
      <c r="RA586" s="20"/>
      <c r="RB586" s="20"/>
      <c r="RC586" s="20"/>
      <c r="RD586" s="20"/>
      <c r="RE586" s="20"/>
      <c r="RF586" s="20"/>
      <c r="RG586" s="20"/>
      <c r="RH586" s="20"/>
      <c r="RI586" s="20"/>
      <c r="RJ586" s="20"/>
      <c r="RK586" s="20"/>
      <c r="RL586" s="20"/>
      <c r="RM586" s="20"/>
      <c r="RN586" s="20"/>
      <c r="RO586" s="20"/>
      <c r="RP586" s="20"/>
      <c r="RQ586" s="20"/>
      <c r="RR586" s="20"/>
      <c r="RS586" s="20"/>
      <c r="RT586" s="20"/>
      <c r="RU586" s="20"/>
      <c r="RV586" s="20"/>
      <c r="RW586" s="20"/>
      <c r="RX586" s="20"/>
      <c r="RY586" s="20"/>
      <c r="RZ586" s="20"/>
      <c r="SA586" s="20"/>
      <c r="SB586" s="20"/>
      <c r="SC586" s="20"/>
      <c r="SD586" s="20"/>
      <c r="SE586" s="20"/>
      <c r="SF586" s="20"/>
      <c r="SG586" s="20"/>
      <c r="SH586" s="20"/>
      <c r="SI586" s="20"/>
      <c r="SJ586" s="20"/>
      <c r="SK586" s="20"/>
      <c r="SL586" s="20"/>
      <c r="SM586" s="20"/>
      <c r="SN586" s="20"/>
      <c r="SO586" s="20"/>
      <c r="SP586" s="20"/>
      <c r="SQ586" s="20"/>
      <c r="SR586" s="20"/>
      <c r="SS586" s="20"/>
      <c r="ST586" s="20"/>
      <c r="SU586" s="20"/>
      <c r="SV586" s="20"/>
      <c r="SW586" s="20"/>
      <c r="SX586" s="20"/>
      <c r="SY586" s="20"/>
      <c r="SZ586" s="20"/>
      <c r="TA586" s="20"/>
      <c r="TB586" s="20"/>
      <c r="TC586" s="20"/>
      <c r="TD586" s="20"/>
      <c r="TE586" s="20"/>
      <c r="TF586" s="20"/>
      <c r="TG586" s="20"/>
      <c r="TH586" s="20"/>
      <c r="TI586" s="20"/>
      <c r="TJ586" s="20"/>
      <c r="TK586" s="20"/>
      <c r="TL586" s="20"/>
      <c r="TM586" s="20"/>
      <c r="TN586" s="20"/>
      <c r="TO586" s="20"/>
      <c r="TP586" s="20"/>
      <c r="TQ586" s="20"/>
      <c r="TR586" s="20"/>
      <c r="TS586" s="20"/>
      <c r="TT586" s="20"/>
      <c r="TU586" s="20"/>
      <c r="TV586" s="20"/>
      <c r="TW586" s="20"/>
      <c r="TX586" s="20"/>
      <c r="TY586" s="20"/>
      <c r="TZ586" s="20"/>
      <c r="UA586" s="20"/>
      <c r="UB586" s="20"/>
      <c r="UC586" s="20"/>
      <c r="UD586" s="20"/>
      <c r="UE586" s="20"/>
      <c r="UF586" s="20"/>
      <c r="UG586" s="20"/>
      <c r="UH586" s="20"/>
      <c r="UI586" s="20"/>
      <c r="UJ586" s="20"/>
      <c r="UK586" s="20"/>
      <c r="UL586" s="20"/>
      <c r="UM586" s="20"/>
      <c r="UN586" s="20"/>
      <c r="UO586" s="20"/>
      <c r="UP586" s="20"/>
      <c r="UQ586" s="20"/>
      <c r="UR586" s="20"/>
      <c r="US586" s="20"/>
      <c r="UT586" s="20"/>
      <c r="UU586" s="20"/>
      <c r="UV586" s="20"/>
      <c r="UW586" s="20"/>
      <c r="UX586" s="20"/>
      <c r="UY586" s="20"/>
      <c r="UZ586" s="20"/>
      <c r="VA586" s="20"/>
      <c r="VB586" s="20"/>
      <c r="VC586" s="20"/>
      <c r="VD586" s="20"/>
      <c r="VE586" s="20"/>
      <c r="VF586" s="20"/>
      <c r="VG586" s="20"/>
      <c r="VH586" s="20"/>
      <c r="VI586" s="20"/>
      <c r="VJ586" s="20"/>
      <c r="VK586" s="20"/>
      <c r="VL586" s="20"/>
      <c r="VM586" s="20"/>
      <c r="VN586" s="20"/>
      <c r="VO586" s="20"/>
      <c r="VP586" s="20"/>
      <c r="VQ586" s="20"/>
      <c r="VR586" s="20"/>
      <c r="VS586" s="20"/>
      <c r="VT586" s="20"/>
      <c r="VU586" s="20"/>
      <c r="VV586" s="20"/>
      <c r="VW586" s="20"/>
      <c r="VX586" s="20"/>
      <c r="VY586" s="20"/>
      <c r="VZ586" s="20"/>
      <c r="WA586" s="20"/>
      <c r="WB586" s="20"/>
      <c r="WC586" s="20"/>
      <c r="WD586" s="20"/>
      <c r="WE586" s="20"/>
      <c r="WF586" s="20"/>
      <c r="WG586" s="20"/>
      <c r="WH586" s="20"/>
      <c r="WI586" s="20"/>
      <c r="WJ586" s="20"/>
      <c r="WK586" s="20"/>
      <c r="WL586" s="20"/>
      <c r="WM586" s="20"/>
      <c r="WN586" s="20"/>
      <c r="WO586" s="20"/>
      <c r="WP586" s="20"/>
      <c r="WQ586" s="20"/>
      <c r="WR586" s="20"/>
      <c r="WS586" s="20"/>
      <c r="WT586" s="20"/>
      <c r="WU586" s="20"/>
      <c r="WV586" s="20"/>
      <c r="WW586" s="20"/>
      <c r="WX586" s="20"/>
      <c r="WY586" s="20"/>
      <c r="WZ586" s="20"/>
      <c r="XA586" s="20"/>
      <c r="XB586" s="20"/>
      <c r="XC586" s="20"/>
      <c r="XD586" s="20"/>
      <c r="XE586" s="20"/>
      <c r="XF586" s="20"/>
      <c r="XG586" s="20"/>
      <c r="XH586" s="20"/>
      <c r="XI586" s="20"/>
      <c r="XJ586" s="20"/>
      <c r="XK586" s="20"/>
      <c r="XL586" s="20"/>
      <c r="XM586" s="20"/>
      <c r="XN586" s="20"/>
      <c r="XO586" s="20"/>
      <c r="XP586" s="20"/>
      <c r="XQ586" s="20"/>
      <c r="XR586" s="20"/>
      <c r="XS586" s="20"/>
      <c r="XT586" s="20"/>
      <c r="XU586" s="20"/>
      <c r="XV586" s="20"/>
      <c r="XW586" s="20"/>
      <c r="XX586" s="20"/>
      <c r="XY586" s="20"/>
      <c r="XZ586" s="20"/>
      <c r="YA586" s="20"/>
      <c r="YB586" s="20"/>
      <c r="YC586" s="20"/>
      <c r="YD586" s="20"/>
      <c r="YE586" s="20"/>
      <c r="YF586" s="20"/>
      <c r="YG586" s="20"/>
      <c r="YH586" s="20"/>
      <c r="YI586" s="20"/>
      <c r="YJ586" s="20"/>
      <c r="YK586" s="20"/>
      <c r="YL586" s="20"/>
      <c r="YM586" s="20"/>
      <c r="YN586" s="20"/>
      <c r="YO586" s="20"/>
      <c r="YP586" s="20"/>
      <c r="YQ586" s="20"/>
      <c r="YR586" s="20"/>
      <c r="YS586" s="20"/>
      <c r="YT586" s="20"/>
      <c r="YU586" s="20"/>
      <c r="YV586" s="20"/>
      <c r="YW586" s="20"/>
      <c r="YX586" s="20"/>
      <c r="YY586" s="20"/>
      <c r="YZ586" s="20"/>
      <c r="ZA586" s="20"/>
      <c r="ZB586" s="20"/>
      <c r="ZC586" s="20"/>
      <c r="ZD586" s="20"/>
      <c r="ZE586" s="20"/>
      <c r="ZF586" s="20"/>
      <c r="ZG586" s="20"/>
      <c r="ZH586" s="20"/>
      <c r="ZI586" s="20"/>
      <c r="ZJ586" s="20"/>
      <c r="ZK586" s="20"/>
      <c r="ZL586" s="20"/>
      <c r="ZM586" s="20"/>
      <c r="ZN586" s="20"/>
      <c r="ZO586" s="20"/>
      <c r="ZP586" s="20"/>
      <c r="ZQ586" s="20"/>
      <c r="ZR586" s="20"/>
      <c r="ZS586" s="20"/>
      <c r="ZT586" s="20"/>
      <c r="ZU586" s="20"/>
      <c r="ZV586" s="20"/>
      <c r="ZW586" s="20"/>
      <c r="ZX586" s="20"/>
      <c r="ZY586" s="20"/>
      <c r="ZZ586" s="20"/>
      <c r="AAA586" s="20"/>
      <c r="AAB586" s="20"/>
      <c r="AAC586" s="20"/>
      <c r="AAD586" s="20"/>
      <c r="AAE586" s="20"/>
      <c r="AAF586" s="20"/>
      <c r="AAG586" s="20"/>
      <c r="AAH586" s="20"/>
      <c r="AAI586" s="20"/>
      <c r="AAJ586" s="20"/>
      <c r="AAK586" s="20"/>
      <c r="AAL586" s="20"/>
      <c r="AAM586" s="20"/>
      <c r="AAN586" s="20"/>
      <c r="AAO586" s="20"/>
      <c r="AAP586" s="20"/>
      <c r="AAQ586" s="20"/>
      <c r="AAR586" s="20"/>
      <c r="AAS586" s="20"/>
      <c r="AAT586" s="20"/>
      <c r="AAU586" s="20"/>
      <c r="AAV586" s="20"/>
      <c r="AAW586" s="20"/>
      <c r="AAX586" s="20"/>
      <c r="AAY586" s="20"/>
      <c r="AAZ586" s="20"/>
      <c r="ABA586" s="20"/>
      <c r="ABB586" s="20"/>
      <c r="ABC586" s="20"/>
      <c r="ABD586" s="20"/>
      <c r="ABE586" s="20"/>
      <c r="ABF586" s="20"/>
      <c r="ABG586" s="20"/>
      <c r="ABH586" s="20"/>
      <c r="ABI586" s="20"/>
      <c r="ABJ586" s="20"/>
      <c r="ABK586" s="20"/>
      <c r="ABL586" s="20"/>
      <c r="ABM586" s="20"/>
      <c r="ABN586" s="20"/>
      <c r="ABO586" s="20"/>
      <c r="ABP586" s="20"/>
      <c r="ABQ586" s="20"/>
      <c r="ABR586" s="20"/>
      <c r="ABS586" s="20"/>
      <c r="ABT586" s="20"/>
      <c r="ABU586" s="20"/>
      <c r="ABV586" s="20"/>
      <c r="ABW586" s="20"/>
      <c r="ABX586" s="20"/>
      <c r="ABY586" s="20"/>
      <c r="ABZ586" s="20"/>
      <c r="ACA586" s="20"/>
      <c r="ACB586" s="20"/>
      <c r="ACC586" s="20"/>
      <c r="ACD586" s="20"/>
      <c r="ACE586" s="20"/>
      <c r="ACF586" s="20"/>
      <c r="ACG586" s="20"/>
      <c r="ACH586" s="20"/>
      <c r="ACI586" s="20"/>
      <c r="ACJ586" s="20"/>
      <c r="ACK586" s="20"/>
      <c r="ACL586" s="20"/>
      <c r="ACM586" s="20"/>
      <c r="ACN586" s="20"/>
      <c r="ACO586" s="20"/>
      <c r="ACP586" s="20"/>
      <c r="ACQ586" s="20"/>
      <c r="ACR586" s="20"/>
      <c r="ACS586" s="20"/>
      <c r="ACT586" s="20"/>
      <c r="ACU586" s="20"/>
      <c r="ACV586" s="20"/>
      <c r="ACW586" s="20"/>
      <c r="ACX586" s="20"/>
      <c r="ACY586" s="20"/>
      <c r="ACZ586" s="20"/>
      <c r="ADA586" s="20"/>
      <c r="ADB586" s="20"/>
      <c r="ADC586" s="20"/>
      <c r="ADD586" s="20"/>
      <c r="ADE586" s="20"/>
      <c r="ADF586" s="20"/>
      <c r="ADG586" s="20"/>
      <c r="ADH586" s="20"/>
      <c r="ADI586" s="20"/>
      <c r="ADJ586" s="20"/>
      <c r="ADK586" s="20"/>
      <c r="ADL586" s="20"/>
      <c r="ADM586" s="20"/>
      <c r="ADN586" s="20"/>
      <c r="ADO586" s="20"/>
      <c r="ADP586" s="20"/>
      <c r="ADQ586" s="20"/>
      <c r="ADR586" s="20"/>
      <c r="ADS586" s="20"/>
      <c r="ADT586" s="20"/>
      <c r="ADU586" s="20"/>
      <c r="ADV586" s="20"/>
      <c r="ADW586" s="20"/>
      <c r="ADX586" s="20"/>
      <c r="ADY586" s="20"/>
      <c r="ADZ586" s="20"/>
      <c r="AEA586" s="20"/>
      <c r="AEB586" s="20"/>
      <c r="AEC586" s="20"/>
      <c r="AED586" s="20"/>
      <c r="AEE586" s="20"/>
      <c r="AEF586" s="20"/>
      <c r="AEG586" s="20"/>
      <c r="AEH586" s="20"/>
      <c r="AEI586" s="20"/>
      <c r="AEJ586" s="20"/>
      <c r="AEK586" s="20"/>
      <c r="AEL586" s="20"/>
      <c r="AEM586" s="20"/>
      <c r="AEN586" s="20"/>
      <c r="AEO586" s="20"/>
      <c r="AEP586" s="20"/>
      <c r="AEQ586" s="20"/>
      <c r="AER586" s="20"/>
      <c r="AES586" s="20"/>
      <c r="AET586" s="20"/>
      <c r="AEU586" s="20"/>
      <c r="AEV586" s="20"/>
      <c r="AEW586" s="20"/>
      <c r="AEX586" s="20"/>
      <c r="AEY586" s="20"/>
      <c r="AEZ586" s="20"/>
      <c r="AFA586" s="20"/>
      <c r="AFB586" s="20"/>
      <c r="AFC586" s="20"/>
      <c r="AFD586" s="20"/>
      <c r="AFE586" s="20"/>
      <c r="AFF586" s="20"/>
      <c r="AFG586" s="20"/>
      <c r="AFH586" s="20"/>
      <c r="AFI586" s="20"/>
      <c r="AFJ586" s="20"/>
      <c r="AFK586" s="20"/>
      <c r="AFL586" s="20"/>
      <c r="AFM586" s="20"/>
      <c r="AFN586" s="20"/>
      <c r="AFO586" s="20"/>
      <c r="AFP586" s="20"/>
      <c r="AFQ586" s="20"/>
      <c r="AFR586" s="20"/>
      <c r="AFS586" s="20"/>
      <c r="AFT586" s="20"/>
      <c r="AFU586" s="20"/>
      <c r="AFV586" s="20"/>
      <c r="AFW586" s="20"/>
      <c r="AFX586" s="20"/>
      <c r="AFY586" s="20"/>
      <c r="AFZ586" s="20"/>
      <c r="AGA586" s="20"/>
      <c r="AGB586" s="20"/>
      <c r="AGC586" s="20"/>
      <c r="AGD586" s="20"/>
      <c r="AGE586" s="20"/>
      <c r="AGF586" s="20"/>
      <c r="AGG586" s="20"/>
      <c r="AGH586" s="20"/>
      <c r="AGI586" s="20"/>
      <c r="AGJ586" s="20"/>
      <c r="AGK586" s="20"/>
      <c r="AGL586" s="20"/>
      <c r="AGM586" s="20"/>
      <c r="AGN586" s="20"/>
      <c r="AGO586" s="20"/>
      <c r="AGP586" s="20"/>
      <c r="AGQ586" s="20"/>
      <c r="AGR586" s="20"/>
      <c r="AGS586" s="20"/>
      <c r="AGT586" s="20"/>
      <c r="AGU586" s="20"/>
      <c r="AGV586" s="20"/>
      <c r="AGW586" s="20"/>
      <c r="AGX586" s="20"/>
      <c r="AGY586" s="20"/>
      <c r="AGZ586" s="20"/>
      <c r="AHA586" s="20"/>
      <c r="AHB586" s="20"/>
      <c r="AHC586" s="20"/>
      <c r="AHD586" s="20"/>
      <c r="AHE586" s="20"/>
      <c r="AHF586" s="20"/>
      <c r="AHG586" s="20"/>
      <c r="AHH586" s="20"/>
      <c r="AHI586" s="20"/>
      <c r="AHJ586" s="20"/>
      <c r="AHK586" s="20"/>
      <c r="AHL586" s="20"/>
      <c r="AHM586" s="20"/>
      <c r="AHN586" s="20"/>
      <c r="AHO586" s="20"/>
      <c r="AHP586" s="20"/>
      <c r="AHQ586" s="20"/>
      <c r="AHR586" s="20"/>
      <c r="AHS586" s="20"/>
      <c r="AHT586" s="20"/>
      <c r="AHU586" s="20"/>
      <c r="AHV586" s="20"/>
      <c r="AHW586" s="20"/>
      <c r="AHX586" s="20"/>
      <c r="AHY586" s="20"/>
      <c r="AHZ586" s="20"/>
      <c r="AIA586" s="20"/>
      <c r="AIB586" s="20"/>
      <c r="AIC586" s="20"/>
      <c r="AID586" s="20"/>
      <c r="AIE586" s="20"/>
      <c r="AIF586" s="20"/>
      <c r="AIG586" s="20"/>
      <c r="AIH586" s="20"/>
      <c r="AII586" s="20"/>
      <c r="AIJ586" s="20"/>
      <c r="AIK586" s="20"/>
      <c r="AIL586" s="20"/>
      <c r="AIM586" s="20"/>
      <c r="AIN586" s="20"/>
      <c r="AIO586" s="20"/>
      <c r="AIP586" s="20"/>
      <c r="AIQ586" s="20"/>
      <c r="AIR586" s="20"/>
      <c r="AIS586" s="20"/>
      <c r="AIT586" s="20"/>
      <c r="AIU586" s="20"/>
      <c r="AIV586" s="20"/>
      <c r="AIW586" s="20"/>
      <c r="AIX586" s="20"/>
      <c r="AIY586" s="20"/>
      <c r="AIZ586" s="20"/>
      <c r="AJA586" s="20"/>
      <c r="AJB586" s="20"/>
      <c r="AJC586" s="20"/>
      <c r="AJD586" s="20"/>
      <c r="AJE586" s="20"/>
      <c r="AJF586" s="20"/>
      <c r="AJG586" s="20"/>
      <c r="AJH586" s="20"/>
      <c r="AJI586" s="20"/>
      <c r="AJJ586" s="20"/>
      <c r="AJK586" s="20"/>
      <c r="AJL586" s="20"/>
      <c r="AJM586" s="20"/>
      <c r="AJN586" s="20"/>
      <c r="AJO586" s="20"/>
      <c r="AJP586" s="20"/>
      <c r="AJQ586" s="20"/>
      <c r="AJR586" s="20"/>
      <c r="AJS586" s="20"/>
      <c r="AJT586" s="20"/>
      <c r="AJU586" s="20"/>
      <c r="AJV586" s="20"/>
      <c r="AJW586" s="20"/>
      <c r="AJX586" s="20"/>
      <c r="AJY586" s="20"/>
      <c r="AJZ586" s="20"/>
      <c r="AKA586" s="20"/>
      <c r="AKB586" s="20"/>
      <c r="AKC586" s="20"/>
      <c r="AKD586" s="20"/>
      <c r="AKE586" s="20"/>
      <c r="AKF586" s="20"/>
      <c r="AKG586" s="20"/>
      <c r="AKH586" s="20"/>
      <c r="AKI586" s="20"/>
      <c r="AKJ586" s="20"/>
      <c r="AKK586" s="20"/>
      <c r="AKL586" s="20"/>
      <c r="AKM586" s="20"/>
      <c r="AKN586" s="20"/>
      <c r="AKO586" s="20"/>
      <c r="AKP586" s="20"/>
      <c r="AKQ586" s="20"/>
      <c r="AKR586" s="20"/>
      <c r="AKS586" s="20"/>
      <c r="AKT586" s="20"/>
      <c r="AKU586" s="20"/>
      <c r="AKV586" s="20"/>
      <c r="AKW586" s="20"/>
      <c r="AKX586" s="20"/>
      <c r="AKY586" s="20"/>
      <c r="AKZ586" s="20"/>
      <c r="ALA586" s="20"/>
      <c r="ALB586" s="20"/>
      <c r="ALC586" s="20"/>
      <c r="ALD586" s="20"/>
      <c r="ALE586" s="20"/>
      <c r="ALF586" s="20"/>
      <c r="ALG586" s="20"/>
      <c r="ALH586" s="20"/>
      <c r="ALI586" s="20"/>
      <c r="ALJ586" s="20"/>
      <c r="ALK586" s="20"/>
      <c r="ALL586" s="20"/>
      <c r="ALM586" s="20"/>
      <c r="ALN586" s="20"/>
      <c r="ALO586" s="20"/>
      <c r="ALP586" s="20"/>
      <c r="ALQ586" s="20"/>
      <c r="ALR586" s="20"/>
      <c r="ALS586" s="20"/>
      <c r="ALT586" s="20"/>
      <c r="ALU586" s="20"/>
      <c r="ALV586" s="20"/>
      <c r="ALW586" s="20"/>
      <c r="ALX586" s="20"/>
      <c r="ALY586" s="20"/>
      <c r="ALZ586" s="20"/>
      <c r="AMA586" s="20"/>
      <c r="AMB586" s="20"/>
      <c r="AMC586" s="20"/>
      <c r="AMD586" s="20"/>
      <c r="AME586" s="20"/>
      <c r="AMF586" s="20"/>
      <c r="AMG586" s="20"/>
      <c r="AMH586" s="20"/>
      <c r="AMI586" s="20"/>
      <c r="AMJ586" s="20"/>
      <c r="AMK586" s="20"/>
      <c r="AML586" s="20"/>
      <c r="AMM586" s="20"/>
      <c r="AMN586" s="20"/>
      <c r="AMO586" s="20"/>
      <c r="AMP586" s="20"/>
      <c r="AMQ586" s="20"/>
      <c r="AMR586" s="20"/>
      <c r="AMS586" s="20"/>
      <c r="AMT586" s="20"/>
      <c r="AMU586" s="20"/>
      <c r="AMV586" s="20"/>
      <c r="AMW586" s="20"/>
      <c r="AMX586" s="20"/>
      <c r="AMY586" s="20"/>
      <c r="AMZ586" s="20"/>
      <c r="ANA586" s="20"/>
      <c r="ANB586" s="20"/>
      <c r="ANC586" s="20"/>
      <c r="AND586" s="20"/>
      <c r="ANE586" s="20"/>
      <c r="ANF586" s="20"/>
      <c r="ANG586" s="20"/>
      <c r="ANH586" s="20"/>
      <c r="ANI586" s="20"/>
      <c r="ANJ586" s="20"/>
      <c r="ANK586" s="20"/>
      <c r="ANL586" s="20"/>
      <c r="ANM586" s="20"/>
      <c r="ANN586" s="20"/>
      <c r="ANO586" s="20"/>
      <c r="ANP586" s="20"/>
      <c r="ANQ586" s="20"/>
      <c r="ANR586" s="20"/>
      <c r="ANS586" s="20"/>
      <c r="ANT586" s="20"/>
      <c r="ANU586" s="20"/>
      <c r="ANV586" s="20"/>
      <c r="ANW586" s="20"/>
      <c r="ANX586" s="20"/>
      <c r="ANY586" s="20"/>
      <c r="ANZ586" s="20"/>
      <c r="AOA586" s="20"/>
      <c r="AOB586" s="20"/>
      <c r="AOC586" s="20"/>
      <c r="AOD586" s="20"/>
      <c r="AOE586" s="20"/>
      <c r="AOF586" s="20"/>
      <c r="AOG586" s="20"/>
      <c r="AOH586" s="20"/>
      <c r="AOI586" s="20"/>
      <c r="AOJ586" s="20"/>
      <c r="AOK586" s="20"/>
      <c r="AOL586" s="20"/>
      <c r="AOM586" s="20"/>
      <c r="AON586" s="20"/>
      <c r="AOO586" s="20"/>
      <c r="AOP586" s="20"/>
      <c r="AOQ586" s="20"/>
      <c r="AOR586" s="20"/>
      <c r="AOS586" s="20"/>
      <c r="AOT586" s="20"/>
      <c r="AOU586" s="20"/>
      <c r="AOV586" s="20"/>
      <c r="AOW586" s="20"/>
      <c r="AOX586" s="20"/>
      <c r="AOY586" s="20"/>
      <c r="AOZ586" s="20"/>
      <c r="APA586" s="20"/>
      <c r="APB586" s="20"/>
      <c r="APC586" s="20"/>
      <c r="APD586" s="20"/>
      <c r="APE586" s="20"/>
      <c r="APF586" s="20"/>
      <c r="APG586" s="20"/>
      <c r="APH586" s="20"/>
      <c r="API586" s="20"/>
      <c r="APJ586" s="20"/>
      <c r="APK586" s="20"/>
      <c r="APL586" s="20"/>
      <c r="APM586" s="20"/>
      <c r="APN586" s="20"/>
      <c r="APO586" s="20"/>
      <c r="APP586" s="20"/>
      <c r="APQ586" s="20"/>
      <c r="APR586" s="20"/>
      <c r="APS586" s="20"/>
      <c r="APT586" s="20"/>
      <c r="APU586" s="20"/>
      <c r="APV586" s="20"/>
      <c r="APW586" s="20"/>
      <c r="APX586" s="20"/>
      <c r="APY586" s="20"/>
      <c r="APZ586" s="20"/>
      <c r="AQA586" s="20"/>
      <c r="AQB586" s="20"/>
      <c r="AQC586" s="20"/>
      <c r="AQD586" s="20"/>
      <c r="AQE586" s="20"/>
      <c r="AQF586" s="20"/>
      <c r="AQG586" s="20"/>
      <c r="AQH586" s="20"/>
      <c r="AQI586" s="20"/>
      <c r="AQJ586" s="20"/>
      <c r="AQK586" s="20"/>
      <c r="AQL586" s="20"/>
      <c r="AQM586" s="20"/>
      <c r="AQN586" s="20"/>
      <c r="AQO586" s="20"/>
      <c r="AQP586" s="20"/>
      <c r="AQQ586" s="20"/>
      <c r="AQR586" s="20"/>
      <c r="AQS586" s="20"/>
      <c r="AQT586" s="20"/>
      <c r="AQU586" s="20"/>
      <c r="AQV586" s="20"/>
      <c r="AQW586" s="20"/>
      <c r="AQX586" s="20"/>
      <c r="AQY586" s="20"/>
      <c r="AQZ586" s="20"/>
      <c r="ARA586" s="20"/>
      <c r="ARB586" s="20"/>
      <c r="ARC586" s="20"/>
      <c r="ARD586" s="20"/>
      <c r="ARE586" s="20"/>
      <c r="ARF586" s="20"/>
      <c r="ARG586" s="20"/>
      <c r="ARH586" s="20"/>
      <c r="ARI586" s="20"/>
      <c r="ARJ586" s="20"/>
      <c r="ARK586" s="20"/>
      <c r="ARL586" s="20"/>
      <c r="ARM586" s="20"/>
      <c r="ARN586" s="20"/>
      <c r="ARO586" s="20"/>
      <c r="ARP586" s="20"/>
      <c r="ARQ586" s="20"/>
      <c r="ARR586" s="20"/>
      <c r="ARS586" s="20"/>
      <c r="ART586" s="20"/>
      <c r="ARU586" s="20"/>
      <c r="ARV586" s="20"/>
      <c r="ARW586" s="20"/>
      <c r="ARX586" s="20"/>
      <c r="ARY586" s="20"/>
      <c r="ARZ586" s="20"/>
      <c r="ASA586" s="20"/>
      <c r="ASB586" s="20"/>
      <c r="ASC586" s="20"/>
      <c r="ASD586" s="20"/>
      <c r="ASE586" s="20"/>
      <c r="ASF586" s="20"/>
      <c r="ASG586" s="20"/>
      <c r="ASH586" s="20"/>
      <c r="ASI586" s="20"/>
      <c r="ASJ586" s="20"/>
      <c r="ASK586" s="20"/>
      <c r="ASL586" s="20"/>
      <c r="ASM586" s="20"/>
      <c r="ASN586" s="20"/>
      <c r="ASO586" s="20"/>
      <c r="ASP586" s="20"/>
      <c r="ASQ586" s="20"/>
      <c r="ASR586" s="20"/>
      <c r="ASS586" s="20"/>
      <c r="AST586" s="20"/>
      <c r="ASU586" s="20"/>
      <c r="ASV586" s="20"/>
      <c r="ASW586" s="20"/>
      <c r="ASX586" s="20"/>
      <c r="ASY586" s="20"/>
      <c r="ASZ586" s="20"/>
      <c r="ATA586" s="20"/>
      <c r="ATB586" s="20"/>
      <c r="ATC586" s="20"/>
      <c r="ATD586" s="20"/>
      <c r="ATE586" s="20"/>
      <c r="ATF586" s="20"/>
      <c r="ATG586" s="20"/>
      <c r="ATH586" s="20"/>
      <c r="ATI586" s="20"/>
      <c r="ATJ586" s="20"/>
      <c r="ATK586" s="20"/>
      <c r="ATL586" s="20"/>
      <c r="ATM586" s="20"/>
      <c r="ATN586" s="20"/>
      <c r="ATO586" s="20"/>
      <c r="ATP586" s="20"/>
      <c r="ATQ586" s="20"/>
      <c r="ATR586" s="20"/>
      <c r="ATS586" s="20"/>
      <c r="ATT586" s="20"/>
      <c r="ATU586" s="20"/>
      <c r="ATV586" s="20"/>
      <c r="ATW586" s="20"/>
      <c r="ATX586" s="20"/>
      <c r="ATY586" s="20"/>
      <c r="ATZ586" s="20"/>
      <c r="AUA586" s="20"/>
      <c r="AUB586" s="20"/>
      <c r="AUC586" s="20"/>
      <c r="AUD586" s="20"/>
      <c r="AUF586" s="20"/>
      <c r="AUG586" s="20"/>
      <c r="AUH586" s="20"/>
      <c r="AUI586" s="20"/>
      <c r="AUJ586" s="20"/>
      <c r="AUK586" s="20"/>
      <c r="AUL586" s="20"/>
      <c r="AUM586" s="20"/>
      <c r="AUN586" s="20"/>
      <c r="AUO586" s="20"/>
      <c r="AUP586" s="20"/>
      <c r="AUQ586" s="20"/>
      <c r="AUR586" s="20"/>
      <c r="AUS586" s="20"/>
      <c r="AUT586" s="20"/>
      <c r="AUU586" s="20"/>
      <c r="AUV586" s="20"/>
      <c r="AUW586" s="20"/>
      <c r="AUX586" s="20"/>
      <c r="AUY586" s="20"/>
      <c r="AUZ586" s="20"/>
      <c r="AVA586" s="20"/>
      <c r="AVB586" s="20"/>
      <c r="AVC586" s="20"/>
      <c r="AVD586" s="20"/>
      <c r="AVE586" s="20"/>
      <c r="AVF586" s="20"/>
      <c r="AVG586" s="20"/>
      <c r="AVH586" s="20"/>
      <c r="AVI586" s="20"/>
      <c r="AVJ586" s="20"/>
      <c r="AVK586" s="20"/>
      <c r="AVL586" s="20"/>
      <c r="AVM586" s="20"/>
      <c r="AVN586" s="20"/>
      <c r="AVO586" s="20"/>
      <c r="AVP586" s="20"/>
      <c r="AVQ586" s="20"/>
      <c r="AVR586" s="20"/>
      <c r="AVS586" s="20"/>
      <c r="AVT586" s="20"/>
      <c r="AVU586" s="20"/>
      <c r="AVV586" s="20"/>
      <c r="AVW586" s="20"/>
      <c r="AVX586" s="20"/>
      <c r="AVY586" s="20"/>
      <c r="AVZ586" s="20"/>
      <c r="AWA586" s="20"/>
      <c r="AWB586" s="20"/>
      <c r="AWC586" s="20"/>
      <c r="AWD586" s="20"/>
      <c r="AWE586" s="20"/>
      <c r="AWF586" s="20"/>
      <c r="AWG586" s="20"/>
      <c r="AWH586" s="20"/>
      <c r="AWI586" s="20"/>
      <c r="AWJ586" s="20"/>
      <c r="AWK586" s="20"/>
      <c r="AWL586" s="20"/>
      <c r="AWM586" s="20"/>
      <c r="AWN586" s="20"/>
      <c r="AWO586" s="20"/>
      <c r="AWP586" s="20"/>
      <c r="AWQ586" s="20"/>
      <c r="AWR586" s="20"/>
      <c r="AWS586" s="20"/>
      <c r="AWT586" s="20"/>
      <c r="AWU586" s="20"/>
      <c r="AWV586" s="20"/>
      <c r="AWW586" s="20"/>
      <c r="AWX586" s="20"/>
      <c r="AWY586" s="20"/>
      <c r="AWZ586" s="20"/>
      <c r="AXA586" s="20"/>
      <c r="AXB586" s="20"/>
      <c r="AXC586" s="20"/>
      <c r="AXD586" s="20"/>
      <c r="AXE586" s="20"/>
      <c r="AXF586" s="20"/>
      <c r="AXG586" s="20"/>
      <c r="AXH586" s="20"/>
      <c r="AXI586" s="20"/>
      <c r="AXJ586" s="20"/>
      <c r="AXK586" s="20"/>
      <c r="AXL586" s="20"/>
      <c r="AXM586" s="20"/>
      <c r="AXN586" s="20"/>
      <c r="AXO586" s="20"/>
      <c r="AXP586" s="20"/>
      <c r="AXQ586" s="20"/>
      <c r="AXR586" s="20"/>
      <c r="AXS586" s="20"/>
      <c r="AXT586" s="20"/>
      <c r="AXU586" s="20"/>
      <c r="AXV586" s="20"/>
      <c r="AXW586" s="20"/>
      <c r="AXX586" s="20"/>
      <c r="AXY586" s="20"/>
      <c r="AXZ586" s="20"/>
      <c r="AYA586" s="20"/>
      <c r="AYB586" s="20"/>
      <c r="AYC586" s="20"/>
      <c r="AYD586" s="20"/>
      <c r="AYE586" s="20"/>
      <c r="AYF586" s="20"/>
      <c r="AYG586" s="20"/>
      <c r="AYH586" s="20"/>
      <c r="AYI586" s="20"/>
      <c r="AYJ586" s="20"/>
      <c r="AYK586" s="20"/>
      <c r="AYL586" s="20"/>
      <c r="AYM586" s="20"/>
      <c r="AYN586" s="20"/>
      <c r="AYO586" s="20"/>
      <c r="AYP586" s="20"/>
      <c r="AYQ586" s="20"/>
      <c r="AYR586" s="20"/>
      <c r="AYS586" s="20"/>
      <c r="AYT586" s="20"/>
      <c r="AYU586" s="20"/>
      <c r="AYV586" s="20"/>
      <c r="AYW586" s="20"/>
      <c r="AYX586" s="20"/>
      <c r="AYY586" s="20"/>
      <c r="AYZ586" s="20"/>
      <c r="AZA586" s="20"/>
      <c r="AZB586" s="20"/>
      <c r="AZC586" s="20"/>
      <c r="AZD586" s="20"/>
      <c r="AZE586" s="20"/>
      <c r="AZF586" s="20"/>
      <c r="AZG586" s="20"/>
      <c r="AZH586" s="20"/>
      <c r="AZI586" s="20"/>
      <c r="AZJ586" s="20"/>
      <c r="AZK586" s="20"/>
      <c r="AZL586" s="20"/>
      <c r="AZM586" s="20"/>
      <c r="AZN586" s="20"/>
      <c r="AZO586" s="20"/>
      <c r="AZP586" s="20"/>
      <c r="AZQ586" s="20"/>
      <c r="AZR586" s="20"/>
      <c r="AZS586" s="20"/>
      <c r="AZT586" s="20"/>
      <c r="AZU586" s="20"/>
      <c r="AZV586" s="20"/>
      <c r="AZW586" s="20"/>
      <c r="AZX586" s="20"/>
      <c r="AZY586" s="20"/>
      <c r="AZZ586" s="20"/>
      <c r="BAA586" s="20"/>
      <c r="BAB586" s="20"/>
      <c r="BAC586" s="20"/>
      <c r="BAD586" s="20"/>
      <c r="BAE586" s="20"/>
      <c r="BAF586" s="20"/>
      <c r="BAG586" s="20"/>
      <c r="BAH586" s="20"/>
      <c r="BAI586" s="20"/>
      <c r="BAJ586" s="20"/>
      <c r="BAK586" s="20"/>
      <c r="BAL586" s="20"/>
      <c r="BAM586" s="20"/>
      <c r="BAN586" s="20"/>
      <c r="BAO586" s="20"/>
      <c r="BAP586" s="20"/>
      <c r="BAQ586" s="20"/>
      <c r="BAR586" s="20"/>
      <c r="BAS586" s="20"/>
      <c r="BAT586" s="20"/>
      <c r="BAU586" s="20"/>
      <c r="BAV586" s="20"/>
      <c r="BAW586" s="20"/>
      <c r="BAX586" s="20"/>
      <c r="BAY586" s="20"/>
      <c r="BAZ586" s="20"/>
      <c r="BBA586" s="20"/>
      <c r="BBB586" s="20"/>
      <c r="BBC586" s="20"/>
      <c r="BBD586" s="20"/>
      <c r="BBE586" s="20"/>
      <c r="BBF586" s="20"/>
      <c r="BBG586" s="20"/>
      <c r="BBH586" s="20"/>
      <c r="BBI586" s="20"/>
      <c r="BBJ586" s="20"/>
      <c r="BBK586" s="20"/>
      <c r="BBL586" s="20"/>
      <c r="BBM586" s="20"/>
      <c r="BBN586" s="20"/>
      <c r="BBO586" s="20"/>
      <c r="BBP586" s="20"/>
      <c r="BBQ586" s="20"/>
      <c r="BBR586" s="20"/>
      <c r="BBS586" s="20"/>
      <c r="BBT586" s="20"/>
      <c r="BBU586" s="20"/>
      <c r="BBV586" s="20"/>
      <c r="BBW586" s="20"/>
      <c r="BBX586" s="20"/>
    </row>
    <row r="587" spans="1:1428" hidden="1" x14ac:dyDescent="0.25">
      <c r="A587" s="20"/>
      <c r="B587" s="17"/>
      <c r="C587" s="17"/>
      <c r="D587" s="20"/>
      <c r="E587" s="20"/>
      <c r="F587" s="20"/>
      <c r="G587" s="20"/>
      <c r="H587" s="20"/>
      <c r="I587" s="20"/>
      <c r="J587" s="20"/>
      <c r="K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6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20"/>
      <c r="BH587" s="20"/>
      <c r="BI587" s="20"/>
      <c r="BJ587" s="20"/>
      <c r="BK587" s="20"/>
      <c r="BL587" s="20"/>
      <c r="BM587" s="20"/>
      <c r="BN587" s="20"/>
      <c r="BO587" s="20"/>
      <c r="BP587" s="20"/>
      <c r="BQ587" s="20"/>
      <c r="BR587" s="20"/>
      <c r="BS587" s="20"/>
      <c r="BT587" s="20"/>
      <c r="BU587" s="20"/>
      <c r="BV587" s="20"/>
      <c r="BW587" s="20"/>
      <c r="BX587" s="20"/>
      <c r="BY587" s="20"/>
      <c r="BZ587" s="20"/>
      <c r="CA587" s="20"/>
      <c r="CB587" s="20"/>
      <c r="CC587" s="20"/>
      <c r="CD587" s="20"/>
      <c r="CE587" s="20"/>
      <c r="CF587" s="20"/>
      <c r="CG587" s="20"/>
      <c r="CH587" s="20"/>
      <c r="CI587" s="20"/>
      <c r="CJ587" s="20"/>
      <c r="CK587" s="20"/>
      <c r="CL587" s="20"/>
      <c r="CM587" s="20"/>
      <c r="CN587" s="20"/>
      <c r="CO587" s="20"/>
      <c r="CP587" s="20"/>
      <c r="CQ587" s="20"/>
      <c r="CR587" s="20"/>
      <c r="CS587" s="20"/>
      <c r="CT587" s="20"/>
      <c r="CU587" s="20"/>
      <c r="CV587" s="20"/>
      <c r="CW587" s="20"/>
      <c r="CX587" s="20"/>
      <c r="CY587" s="20"/>
      <c r="CZ587" s="20"/>
      <c r="DA587" s="20"/>
      <c r="DB587" s="20"/>
      <c r="DC587" s="20"/>
      <c r="DD587" s="20"/>
      <c r="DE587" s="20"/>
      <c r="DF587" s="20"/>
      <c r="DG587" s="20"/>
      <c r="DH587" s="20"/>
      <c r="DI587" s="20"/>
      <c r="DJ587" s="20"/>
      <c r="DK587" s="20"/>
      <c r="DL587" s="20"/>
      <c r="DM587" s="20"/>
      <c r="DN587" s="20"/>
      <c r="DO587" s="20"/>
      <c r="DP587" s="20"/>
      <c r="DQ587" s="20"/>
      <c r="DR587" s="20"/>
      <c r="DS587" s="20"/>
      <c r="DT587" s="20"/>
      <c r="DU587" s="20"/>
      <c r="DV587" s="20"/>
      <c r="DW587" s="20"/>
      <c r="DX587" s="20"/>
      <c r="DY587" s="20"/>
      <c r="DZ587" s="20"/>
      <c r="EA587" s="20"/>
      <c r="EB587" s="20"/>
      <c r="EC587" s="20"/>
      <c r="ED587" s="20"/>
      <c r="EE587" s="20"/>
      <c r="EF587" s="20"/>
      <c r="EG587" s="20"/>
      <c r="EH587" s="20"/>
      <c r="EI587" s="20"/>
      <c r="EJ587" s="20"/>
      <c r="EK587" s="20"/>
      <c r="EL587" s="20"/>
      <c r="EM587" s="20"/>
      <c r="EN587" s="20"/>
      <c r="EO587" s="20"/>
      <c r="EP587" s="20"/>
      <c r="EQ587" s="20"/>
      <c r="ER587" s="20"/>
      <c r="ES587" s="20"/>
      <c r="ET587" s="20"/>
      <c r="EU587" s="20"/>
      <c r="EV587" s="20"/>
      <c r="EW587" s="20"/>
      <c r="EX587" s="20"/>
      <c r="EY587" s="20"/>
      <c r="EZ587" s="20"/>
      <c r="FA587" s="20"/>
      <c r="FB587" s="20"/>
      <c r="FC587" s="20"/>
      <c r="FD587" s="20"/>
      <c r="FE587" s="20"/>
      <c r="FF587" s="20"/>
      <c r="FG587" s="20"/>
      <c r="FH587" s="20"/>
      <c r="FI587" s="20"/>
      <c r="FJ587" s="20"/>
      <c r="FK587" s="20"/>
      <c r="FL587" s="20"/>
      <c r="FM587" s="20"/>
      <c r="FN587" s="20"/>
      <c r="FO587" s="20"/>
      <c r="FP587" s="20"/>
      <c r="FQ587" s="20"/>
      <c r="FR587" s="20"/>
      <c r="FS587" s="20"/>
      <c r="FT587" s="20"/>
      <c r="FU587" s="20"/>
      <c r="FV587" s="20"/>
      <c r="FW587" s="20"/>
      <c r="FX587" s="20"/>
      <c r="FY587" s="20"/>
      <c r="FZ587" s="20"/>
      <c r="GA587" s="20"/>
      <c r="GB587" s="20"/>
      <c r="GC587" s="20"/>
      <c r="GD587" s="20"/>
      <c r="GE587" s="20"/>
      <c r="GF587" s="20"/>
      <c r="GG587" s="20"/>
      <c r="GH587" s="20"/>
      <c r="GI587" s="20"/>
      <c r="GJ587" s="20"/>
      <c r="GK587" s="20"/>
      <c r="GL587" s="20"/>
      <c r="GM587" s="20"/>
      <c r="GN587" s="20"/>
      <c r="GO587" s="20"/>
      <c r="GP587" s="20"/>
      <c r="GQ587" s="20"/>
      <c r="GR587" s="20"/>
      <c r="GS587" s="20"/>
      <c r="GT587" s="20"/>
      <c r="GU587" s="20"/>
      <c r="GV587" s="20"/>
      <c r="GW587" s="20"/>
      <c r="GX587" s="20"/>
      <c r="GY587" s="20"/>
      <c r="GZ587" s="20"/>
      <c r="HA587" s="20"/>
      <c r="HB587" s="20"/>
      <c r="HC587" s="20"/>
      <c r="HD587" s="20"/>
      <c r="HE587" s="20"/>
      <c r="HF587" s="20"/>
      <c r="HG587" s="20"/>
      <c r="HH587" s="20"/>
      <c r="HI587" s="20"/>
      <c r="HJ587" s="20"/>
      <c r="HK587" s="20"/>
      <c r="HL587" s="20"/>
      <c r="HM587" s="20"/>
      <c r="HN587" s="20"/>
      <c r="HO587" s="20"/>
      <c r="HP587" s="20"/>
      <c r="HQ587" s="20"/>
      <c r="HR587" s="20"/>
      <c r="HS587" s="20"/>
      <c r="HT587" s="20"/>
      <c r="HU587" s="20"/>
      <c r="HV587" s="20"/>
      <c r="HW587" s="20"/>
      <c r="HX587" s="20"/>
      <c r="HY587" s="20"/>
      <c r="HZ587" s="20"/>
      <c r="IA587" s="20"/>
      <c r="IB587" s="20"/>
      <c r="IC587" s="20"/>
      <c r="ID587" s="20"/>
      <c r="IE587" s="20"/>
      <c r="IF587" s="20"/>
      <c r="IG587" s="20"/>
      <c r="IH587" s="20"/>
      <c r="II587" s="20"/>
      <c r="IJ587" s="20"/>
      <c r="IK587" s="20"/>
      <c r="IL587" s="20"/>
      <c r="IM587" s="20"/>
      <c r="IN587" s="20"/>
      <c r="IO587" s="20"/>
      <c r="IP587" s="20"/>
      <c r="IQ587" s="20"/>
      <c r="IR587" s="20"/>
      <c r="IS587" s="20"/>
      <c r="IT587" s="20"/>
      <c r="IU587" s="20"/>
      <c r="IV587" s="20"/>
      <c r="IW587" s="20"/>
      <c r="IX587" s="20"/>
      <c r="IY587" s="20"/>
      <c r="IZ587" s="20"/>
      <c r="JA587" s="20"/>
      <c r="JB587" s="20"/>
      <c r="JC587" s="20"/>
      <c r="JD587" s="20"/>
      <c r="JE587" s="20"/>
      <c r="JF587" s="20"/>
      <c r="JG587" s="20"/>
      <c r="JH587" s="20"/>
      <c r="JI587" s="20"/>
      <c r="JJ587" s="20"/>
      <c r="JK587" s="20"/>
      <c r="JL587" s="20"/>
      <c r="JM587" s="20"/>
      <c r="JN587" s="20"/>
      <c r="JO587" s="20"/>
      <c r="JP587" s="20"/>
      <c r="JQ587" s="20"/>
      <c r="JR587" s="20"/>
      <c r="JS587" s="20"/>
      <c r="JT587" s="20"/>
      <c r="JU587" s="20"/>
      <c r="JV587" s="20"/>
      <c r="JW587" s="20"/>
      <c r="JX587" s="20"/>
      <c r="JY587" s="20"/>
      <c r="JZ587" s="20"/>
      <c r="KA587" s="20"/>
      <c r="KB587" s="20"/>
      <c r="KC587" s="20"/>
      <c r="KD587" s="20"/>
      <c r="KE587" s="20"/>
      <c r="KF587" s="20"/>
      <c r="KG587" s="20"/>
      <c r="KH587" s="20"/>
      <c r="KI587" s="20"/>
      <c r="KJ587" s="20"/>
      <c r="KK587" s="20"/>
      <c r="KL587" s="20"/>
      <c r="KM587" s="20"/>
      <c r="KN587" s="20"/>
      <c r="KO587" s="20"/>
      <c r="KP587" s="20"/>
      <c r="KQ587" s="20"/>
      <c r="KR587" s="20"/>
      <c r="KS587" s="20"/>
      <c r="KT587" s="20"/>
      <c r="KU587" s="20"/>
      <c r="KV587" s="20"/>
      <c r="KW587" s="20"/>
      <c r="KX587" s="20"/>
      <c r="KY587" s="20"/>
      <c r="KZ587" s="20"/>
      <c r="LA587" s="20"/>
      <c r="LB587" s="20"/>
      <c r="LC587" s="20"/>
      <c r="LD587" s="20"/>
      <c r="LE587" s="20"/>
      <c r="LF587" s="20"/>
      <c r="LG587" s="20"/>
      <c r="LH587" s="20"/>
      <c r="LI587" s="20"/>
      <c r="LJ587" s="20"/>
      <c r="LK587" s="20"/>
      <c r="LL587" s="20"/>
      <c r="LM587" s="20"/>
      <c r="LN587" s="20"/>
      <c r="LO587" s="20"/>
      <c r="LP587" s="20"/>
      <c r="LQ587" s="20"/>
      <c r="LR587" s="20"/>
      <c r="LS587" s="20"/>
      <c r="LT587" s="20"/>
      <c r="LU587" s="20"/>
      <c r="LV587" s="20"/>
      <c r="LW587" s="20"/>
      <c r="LX587" s="20"/>
      <c r="LY587" s="20"/>
      <c r="LZ587" s="20"/>
      <c r="MA587" s="20"/>
      <c r="MB587" s="20"/>
      <c r="MC587" s="20"/>
      <c r="MD587" s="20"/>
      <c r="ME587" s="20"/>
      <c r="MF587" s="20"/>
      <c r="MG587" s="20"/>
      <c r="MH587" s="20"/>
      <c r="MI587" s="20"/>
      <c r="MJ587" s="20"/>
      <c r="MK587" s="20"/>
      <c r="ML587" s="20"/>
      <c r="MM587" s="20"/>
      <c r="MN587" s="20"/>
      <c r="MO587" s="20"/>
      <c r="MP587" s="20"/>
      <c r="MQ587" s="20"/>
      <c r="MR587" s="20"/>
      <c r="MS587" s="20"/>
      <c r="MT587" s="20"/>
      <c r="MU587" s="20"/>
      <c r="MV587" s="20"/>
      <c r="MW587" s="20"/>
      <c r="MX587" s="20"/>
      <c r="MY587" s="20"/>
      <c r="MZ587" s="20"/>
      <c r="NA587" s="20"/>
      <c r="NB587" s="20"/>
      <c r="NC587" s="20"/>
      <c r="ND587" s="20"/>
      <c r="NE587" s="20"/>
      <c r="NF587" s="20"/>
      <c r="NG587" s="20"/>
      <c r="NH587" s="20"/>
      <c r="NI587" s="20"/>
      <c r="NJ587" s="20"/>
      <c r="NK587" s="20"/>
      <c r="NL587" s="20"/>
      <c r="NM587" s="20"/>
      <c r="NN587" s="20"/>
      <c r="NO587" s="20"/>
      <c r="NP587" s="20"/>
      <c r="NQ587" s="20"/>
      <c r="NR587" s="20"/>
      <c r="NS587" s="20"/>
      <c r="NT587" s="20"/>
      <c r="NU587" s="20"/>
      <c r="NV587" s="20"/>
      <c r="NW587" s="20"/>
      <c r="NX587" s="20"/>
      <c r="NY587" s="20"/>
      <c r="NZ587" s="20"/>
      <c r="OA587" s="20"/>
      <c r="OB587" s="20"/>
      <c r="OC587" s="20"/>
      <c r="OD587" s="20"/>
      <c r="OE587" s="20"/>
      <c r="OF587" s="20"/>
      <c r="OG587" s="20"/>
      <c r="OH587" s="20"/>
      <c r="OI587" s="20"/>
      <c r="OJ587" s="20"/>
      <c r="OK587" s="20"/>
      <c r="OL587" s="20"/>
      <c r="OM587" s="20"/>
      <c r="ON587" s="20"/>
      <c r="OO587" s="20"/>
      <c r="OP587" s="20"/>
      <c r="OQ587" s="20"/>
      <c r="OR587" s="20"/>
      <c r="OS587" s="20"/>
      <c r="OT587" s="20"/>
      <c r="OU587" s="20"/>
      <c r="OV587" s="20"/>
      <c r="OW587" s="20"/>
      <c r="OX587" s="20"/>
      <c r="OY587" s="20"/>
      <c r="OZ587" s="20"/>
      <c r="PA587" s="20"/>
      <c r="PB587" s="20"/>
      <c r="PC587" s="20"/>
      <c r="PD587" s="20"/>
      <c r="PE587" s="20"/>
      <c r="PF587" s="20"/>
      <c r="PG587" s="20"/>
      <c r="PH587" s="20"/>
      <c r="PI587" s="20"/>
      <c r="PJ587" s="20"/>
      <c r="PK587" s="20"/>
      <c r="PL587" s="20"/>
      <c r="PM587" s="20"/>
      <c r="PN587" s="20"/>
      <c r="PO587" s="20"/>
      <c r="PP587" s="20"/>
      <c r="PQ587" s="20"/>
      <c r="PR587" s="20"/>
      <c r="PS587" s="20"/>
      <c r="PT587" s="20"/>
      <c r="PU587" s="20"/>
      <c r="PV587" s="20"/>
      <c r="PW587" s="20"/>
      <c r="PX587" s="20"/>
      <c r="PY587" s="20"/>
      <c r="PZ587" s="20"/>
      <c r="QA587" s="20"/>
      <c r="QB587" s="20"/>
      <c r="QC587" s="20"/>
      <c r="QD587" s="20"/>
      <c r="QE587" s="20"/>
      <c r="QF587" s="20"/>
      <c r="QG587" s="20"/>
      <c r="QH587" s="20"/>
      <c r="QI587" s="20"/>
      <c r="QJ587" s="20"/>
      <c r="QK587" s="20"/>
      <c r="QL587" s="20"/>
      <c r="QM587" s="20"/>
      <c r="QN587" s="20"/>
      <c r="QO587" s="20"/>
      <c r="QP587" s="20"/>
      <c r="QQ587" s="20"/>
      <c r="QR587" s="20"/>
      <c r="QS587" s="20"/>
      <c r="QT587" s="20"/>
      <c r="QU587" s="20"/>
      <c r="QV587" s="20"/>
      <c r="QW587" s="20"/>
      <c r="QX587" s="20"/>
      <c r="QY587" s="20"/>
      <c r="QZ587" s="20"/>
      <c r="RA587" s="20"/>
      <c r="RB587" s="20"/>
      <c r="RC587" s="20"/>
      <c r="RD587" s="20"/>
      <c r="RE587" s="20"/>
      <c r="RF587" s="20"/>
      <c r="RG587" s="20"/>
      <c r="RH587" s="20"/>
      <c r="RI587" s="20"/>
      <c r="RJ587" s="20"/>
      <c r="RK587" s="20"/>
      <c r="RL587" s="20"/>
      <c r="RM587" s="20"/>
      <c r="RN587" s="20"/>
      <c r="RO587" s="20"/>
      <c r="RP587" s="20"/>
      <c r="RQ587" s="20"/>
      <c r="RR587" s="20"/>
      <c r="RS587" s="20"/>
      <c r="RT587" s="20"/>
      <c r="RU587" s="20"/>
      <c r="RV587" s="20"/>
      <c r="RW587" s="20"/>
      <c r="RX587" s="20"/>
      <c r="RY587" s="20"/>
      <c r="RZ587" s="20"/>
      <c r="SA587" s="20"/>
      <c r="SB587" s="20"/>
      <c r="SC587" s="20"/>
      <c r="SD587" s="20"/>
      <c r="SE587" s="20"/>
      <c r="SF587" s="20"/>
      <c r="SG587" s="20"/>
      <c r="SH587" s="20"/>
      <c r="SI587" s="20"/>
      <c r="SJ587" s="20"/>
      <c r="SK587" s="20"/>
      <c r="SL587" s="20"/>
      <c r="SM587" s="20"/>
      <c r="SN587" s="20"/>
      <c r="SO587" s="20"/>
      <c r="SP587" s="20"/>
      <c r="SQ587" s="20"/>
      <c r="SR587" s="20"/>
      <c r="SS587" s="20"/>
      <c r="ST587" s="20"/>
      <c r="SU587" s="20"/>
      <c r="SV587" s="20"/>
      <c r="SW587" s="20"/>
      <c r="SX587" s="20"/>
      <c r="SY587" s="20"/>
      <c r="SZ587" s="20"/>
      <c r="TA587" s="20"/>
      <c r="TB587" s="20"/>
      <c r="TC587" s="20"/>
      <c r="TD587" s="20"/>
      <c r="TE587" s="20"/>
      <c r="TF587" s="20"/>
      <c r="TG587" s="20"/>
      <c r="TH587" s="20"/>
      <c r="TI587" s="20"/>
      <c r="TJ587" s="20"/>
      <c r="TK587" s="20"/>
      <c r="TL587" s="20"/>
      <c r="TM587" s="20"/>
      <c r="TN587" s="20"/>
      <c r="TO587" s="20"/>
      <c r="TP587" s="20"/>
      <c r="TQ587" s="20"/>
      <c r="TR587" s="20"/>
      <c r="TS587" s="20"/>
      <c r="TT587" s="20"/>
      <c r="TU587" s="20"/>
      <c r="TV587" s="20"/>
      <c r="TW587" s="20"/>
      <c r="TX587" s="20"/>
      <c r="TY587" s="20"/>
      <c r="TZ587" s="20"/>
      <c r="UA587" s="20"/>
      <c r="UB587" s="20"/>
      <c r="UC587" s="20"/>
      <c r="UD587" s="20"/>
      <c r="UE587" s="20"/>
      <c r="UF587" s="20"/>
      <c r="UG587" s="20"/>
      <c r="UH587" s="20"/>
      <c r="UI587" s="20"/>
      <c r="UJ587" s="20"/>
      <c r="UK587" s="20"/>
      <c r="UL587" s="20"/>
      <c r="UM587" s="20"/>
      <c r="UN587" s="20"/>
      <c r="UO587" s="20"/>
      <c r="UP587" s="20"/>
      <c r="UQ587" s="20"/>
      <c r="UR587" s="20"/>
      <c r="US587" s="20"/>
      <c r="UT587" s="20"/>
      <c r="UU587" s="20"/>
      <c r="UV587" s="20"/>
      <c r="UW587" s="20"/>
      <c r="UX587" s="20"/>
      <c r="UY587" s="20"/>
      <c r="UZ587" s="20"/>
      <c r="VA587" s="20"/>
      <c r="VB587" s="20"/>
      <c r="VC587" s="20"/>
      <c r="VD587" s="20"/>
      <c r="VE587" s="20"/>
      <c r="VF587" s="20"/>
      <c r="VG587" s="20"/>
      <c r="VH587" s="20"/>
      <c r="VI587" s="20"/>
      <c r="VJ587" s="20"/>
      <c r="VK587" s="20"/>
      <c r="VL587" s="20"/>
      <c r="VM587" s="20"/>
      <c r="VN587" s="20"/>
      <c r="VO587" s="20"/>
      <c r="VP587" s="20"/>
      <c r="VQ587" s="20"/>
      <c r="VR587" s="20"/>
      <c r="VS587" s="20"/>
      <c r="VT587" s="20"/>
      <c r="VU587" s="20"/>
      <c r="VV587" s="20"/>
      <c r="VW587" s="20"/>
      <c r="VX587" s="20"/>
      <c r="VY587" s="20"/>
      <c r="VZ587" s="20"/>
      <c r="WA587" s="20"/>
      <c r="WB587" s="20"/>
      <c r="WC587" s="20"/>
      <c r="WD587" s="20"/>
      <c r="WE587" s="20"/>
      <c r="WF587" s="20"/>
      <c r="WG587" s="20"/>
      <c r="WH587" s="20"/>
      <c r="WI587" s="20"/>
      <c r="WJ587" s="20"/>
      <c r="WK587" s="20"/>
      <c r="WL587" s="20"/>
      <c r="WM587" s="20"/>
      <c r="WN587" s="20"/>
      <c r="WO587" s="20"/>
      <c r="WP587" s="20"/>
      <c r="WQ587" s="20"/>
      <c r="WR587" s="20"/>
      <c r="WS587" s="20"/>
      <c r="WT587" s="20"/>
      <c r="WU587" s="20"/>
      <c r="WV587" s="20"/>
      <c r="WW587" s="20"/>
      <c r="WX587" s="20"/>
      <c r="WY587" s="20"/>
      <c r="WZ587" s="20"/>
      <c r="XA587" s="20"/>
      <c r="XB587" s="20"/>
      <c r="XC587" s="20"/>
      <c r="XD587" s="20"/>
      <c r="XE587" s="20"/>
      <c r="XF587" s="20"/>
      <c r="XG587" s="20"/>
      <c r="XH587" s="20"/>
      <c r="XI587" s="20"/>
      <c r="XJ587" s="20"/>
      <c r="XK587" s="20"/>
      <c r="XL587" s="20"/>
      <c r="XM587" s="20"/>
      <c r="XN587" s="20"/>
      <c r="XO587" s="20"/>
      <c r="XP587" s="20"/>
      <c r="XQ587" s="20"/>
      <c r="XR587" s="20"/>
      <c r="XS587" s="20"/>
      <c r="XT587" s="20"/>
      <c r="XU587" s="20"/>
      <c r="XV587" s="20"/>
      <c r="XW587" s="20"/>
      <c r="XX587" s="20"/>
      <c r="XY587" s="20"/>
      <c r="XZ587" s="20"/>
      <c r="YA587" s="20"/>
      <c r="YB587" s="20"/>
      <c r="YC587" s="20"/>
      <c r="YD587" s="20"/>
      <c r="YE587" s="20"/>
      <c r="YF587" s="20"/>
      <c r="YG587" s="20"/>
      <c r="YH587" s="20"/>
      <c r="YI587" s="20"/>
      <c r="YJ587" s="20"/>
      <c r="YK587" s="20"/>
      <c r="YL587" s="20"/>
      <c r="YM587" s="20"/>
      <c r="YN587" s="20"/>
      <c r="YO587" s="20"/>
      <c r="YP587" s="20"/>
      <c r="YQ587" s="20"/>
      <c r="YR587" s="20"/>
      <c r="YS587" s="20"/>
      <c r="YT587" s="20"/>
      <c r="YU587" s="20"/>
      <c r="YV587" s="20"/>
      <c r="YW587" s="20"/>
      <c r="YX587" s="20"/>
      <c r="YY587" s="20"/>
      <c r="YZ587" s="20"/>
      <c r="ZA587" s="20"/>
      <c r="ZB587" s="20"/>
      <c r="ZC587" s="20"/>
      <c r="ZD587" s="20"/>
      <c r="ZE587" s="20"/>
      <c r="ZF587" s="20"/>
      <c r="ZG587" s="20"/>
      <c r="ZH587" s="20"/>
      <c r="ZI587" s="20"/>
      <c r="ZJ587" s="20"/>
      <c r="ZK587" s="20"/>
      <c r="ZL587" s="20"/>
      <c r="ZM587" s="20"/>
      <c r="ZN587" s="20"/>
      <c r="ZO587" s="20"/>
      <c r="ZP587" s="20"/>
      <c r="ZQ587" s="20"/>
      <c r="ZR587" s="20"/>
      <c r="ZS587" s="20"/>
      <c r="ZT587" s="20"/>
      <c r="ZU587" s="20"/>
      <c r="ZV587" s="20"/>
      <c r="ZW587" s="20"/>
      <c r="ZX587" s="20"/>
      <c r="ZY587" s="20"/>
      <c r="ZZ587" s="20"/>
      <c r="AAA587" s="20"/>
      <c r="AAB587" s="20"/>
      <c r="AAC587" s="20"/>
      <c r="AAD587" s="20"/>
      <c r="AAE587" s="20"/>
      <c r="AAF587" s="20"/>
      <c r="AAG587" s="20"/>
      <c r="AAH587" s="20"/>
      <c r="AAI587" s="20"/>
      <c r="AAJ587" s="20"/>
      <c r="AAK587" s="20"/>
      <c r="AAL587" s="20"/>
      <c r="AAM587" s="20"/>
      <c r="AAN587" s="20"/>
      <c r="AAO587" s="20"/>
      <c r="AAP587" s="20"/>
      <c r="AAQ587" s="20"/>
      <c r="AAR587" s="20"/>
      <c r="AAS587" s="20"/>
      <c r="AAT587" s="20"/>
      <c r="AAU587" s="20"/>
      <c r="AAV587" s="20"/>
      <c r="AAW587" s="20"/>
      <c r="AAX587" s="20"/>
      <c r="AAY587" s="20"/>
      <c r="AAZ587" s="20"/>
      <c r="ABA587" s="20"/>
      <c r="ABB587" s="20"/>
      <c r="ABC587" s="20"/>
      <c r="ABD587" s="20"/>
      <c r="ABE587" s="20"/>
      <c r="ABF587" s="20"/>
      <c r="ABG587" s="20"/>
      <c r="ABH587" s="20"/>
      <c r="ABI587" s="20"/>
      <c r="ABJ587" s="20"/>
      <c r="ABK587" s="20"/>
      <c r="ABL587" s="20"/>
      <c r="ABM587" s="20"/>
      <c r="ABN587" s="20"/>
      <c r="ABO587" s="20"/>
      <c r="ABP587" s="20"/>
      <c r="ABQ587" s="20"/>
      <c r="ABR587" s="20"/>
      <c r="ABS587" s="20"/>
      <c r="ABT587" s="20"/>
      <c r="ABU587" s="20"/>
      <c r="ABV587" s="20"/>
      <c r="ABW587" s="20"/>
      <c r="ABX587" s="20"/>
      <c r="ABY587" s="20"/>
      <c r="ABZ587" s="20"/>
      <c r="ACA587" s="20"/>
      <c r="ACB587" s="20"/>
      <c r="ACC587" s="20"/>
      <c r="ACD587" s="20"/>
      <c r="ACE587" s="20"/>
      <c r="ACF587" s="20"/>
      <c r="ACG587" s="20"/>
      <c r="ACH587" s="20"/>
      <c r="ACI587" s="20"/>
      <c r="ACJ587" s="20"/>
      <c r="ACK587" s="20"/>
      <c r="ACL587" s="20"/>
      <c r="ACM587" s="20"/>
      <c r="ACN587" s="20"/>
      <c r="ACO587" s="20"/>
      <c r="ACP587" s="20"/>
      <c r="ACQ587" s="20"/>
      <c r="ACR587" s="20"/>
      <c r="ACS587" s="20"/>
      <c r="ACT587" s="20"/>
      <c r="ACU587" s="20"/>
      <c r="ACV587" s="20"/>
      <c r="ACW587" s="20"/>
      <c r="ACX587" s="20"/>
      <c r="ACY587" s="20"/>
      <c r="ACZ587" s="20"/>
      <c r="ADA587" s="20"/>
      <c r="ADB587" s="20"/>
      <c r="ADC587" s="20"/>
      <c r="ADD587" s="20"/>
      <c r="ADE587" s="20"/>
      <c r="ADF587" s="20"/>
      <c r="ADG587" s="20"/>
      <c r="ADH587" s="20"/>
      <c r="ADI587" s="20"/>
      <c r="ADJ587" s="20"/>
      <c r="ADK587" s="20"/>
      <c r="ADL587" s="20"/>
      <c r="ADM587" s="20"/>
      <c r="ADN587" s="20"/>
      <c r="ADO587" s="20"/>
      <c r="ADP587" s="20"/>
      <c r="ADQ587" s="20"/>
      <c r="ADR587" s="20"/>
      <c r="ADS587" s="20"/>
      <c r="ADT587" s="20"/>
      <c r="ADU587" s="20"/>
      <c r="ADV587" s="20"/>
      <c r="ADW587" s="20"/>
      <c r="ADX587" s="20"/>
      <c r="ADY587" s="20"/>
      <c r="ADZ587" s="20"/>
      <c r="AEA587" s="20"/>
      <c r="AEB587" s="20"/>
      <c r="AEC587" s="20"/>
      <c r="AED587" s="20"/>
      <c r="AEE587" s="20"/>
      <c r="AEF587" s="20"/>
      <c r="AEG587" s="20"/>
      <c r="AEH587" s="20"/>
      <c r="AEI587" s="20"/>
      <c r="AEJ587" s="20"/>
      <c r="AEK587" s="20"/>
      <c r="AEL587" s="20"/>
      <c r="AEM587" s="20"/>
      <c r="AEN587" s="20"/>
      <c r="AEO587" s="20"/>
      <c r="AEP587" s="20"/>
      <c r="AEQ587" s="20"/>
      <c r="AER587" s="20"/>
      <c r="AES587" s="20"/>
      <c r="AET587" s="20"/>
      <c r="AEU587" s="20"/>
      <c r="AEV587" s="20"/>
      <c r="AEW587" s="20"/>
      <c r="AEX587" s="20"/>
      <c r="AEY587" s="20"/>
      <c r="AEZ587" s="20"/>
      <c r="AFA587" s="20"/>
      <c r="AFB587" s="20"/>
      <c r="AFC587" s="20"/>
      <c r="AFD587" s="20"/>
      <c r="AFE587" s="20"/>
      <c r="AFF587" s="20"/>
      <c r="AFG587" s="20"/>
      <c r="AFH587" s="20"/>
      <c r="AFI587" s="20"/>
      <c r="AFJ587" s="20"/>
      <c r="AFK587" s="20"/>
      <c r="AFL587" s="20"/>
      <c r="AFM587" s="20"/>
      <c r="AFN587" s="20"/>
      <c r="AFO587" s="20"/>
      <c r="AFP587" s="20"/>
      <c r="AFQ587" s="20"/>
      <c r="AFR587" s="20"/>
      <c r="AFS587" s="20"/>
      <c r="AFT587" s="20"/>
      <c r="AFU587" s="20"/>
      <c r="AFV587" s="20"/>
      <c r="AFW587" s="20"/>
      <c r="AFX587" s="20"/>
      <c r="AFY587" s="20"/>
      <c r="AFZ587" s="20"/>
      <c r="AGA587" s="20"/>
      <c r="AGB587" s="20"/>
      <c r="AGC587" s="20"/>
      <c r="AGD587" s="20"/>
      <c r="AGE587" s="20"/>
      <c r="AGF587" s="20"/>
      <c r="AGG587" s="20"/>
      <c r="AGH587" s="20"/>
      <c r="AGI587" s="20"/>
      <c r="AGJ587" s="20"/>
      <c r="AGK587" s="20"/>
      <c r="AGL587" s="20"/>
      <c r="AGM587" s="20"/>
      <c r="AGN587" s="20"/>
      <c r="AGO587" s="20"/>
      <c r="AGP587" s="20"/>
      <c r="AGQ587" s="20"/>
      <c r="AGR587" s="20"/>
      <c r="AGS587" s="20"/>
      <c r="AGT587" s="20"/>
      <c r="AGU587" s="20"/>
      <c r="AGV587" s="20"/>
      <c r="AGW587" s="20"/>
      <c r="AGX587" s="20"/>
      <c r="AGY587" s="20"/>
      <c r="AGZ587" s="20"/>
      <c r="AHA587" s="20"/>
      <c r="AHB587" s="20"/>
      <c r="AHC587" s="20"/>
      <c r="AHD587" s="20"/>
      <c r="AHE587" s="20"/>
      <c r="AHF587" s="20"/>
      <c r="AHG587" s="20"/>
      <c r="AHH587" s="20"/>
      <c r="AHI587" s="20"/>
      <c r="AHJ587" s="20"/>
      <c r="AHK587" s="20"/>
      <c r="AHL587" s="20"/>
      <c r="AHM587" s="20"/>
      <c r="AHN587" s="20"/>
      <c r="AHO587" s="20"/>
      <c r="AHP587" s="20"/>
      <c r="AHQ587" s="20"/>
      <c r="AHR587" s="20"/>
      <c r="AHS587" s="20"/>
      <c r="AHT587" s="20"/>
      <c r="AHU587" s="20"/>
      <c r="AHV587" s="20"/>
      <c r="AHW587" s="20"/>
      <c r="AHX587" s="20"/>
      <c r="AHY587" s="20"/>
      <c r="AHZ587" s="20"/>
      <c r="AIA587" s="20"/>
      <c r="AIB587" s="20"/>
      <c r="AIC587" s="20"/>
      <c r="AID587" s="20"/>
      <c r="AIE587" s="20"/>
      <c r="AIF587" s="20"/>
      <c r="AIG587" s="20"/>
      <c r="AIH587" s="20"/>
      <c r="AII587" s="20"/>
      <c r="AIJ587" s="20"/>
      <c r="AIK587" s="20"/>
      <c r="AIL587" s="20"/>
      <c r="AIM587" s="20"/>
      <c r="AIN587" s="20"/>
      <c r="AIO587" s="20"/>
      <c r="AIP587" s="20"/>
      <c r="AIQ587" s="20"/>
      <c r="AIR587" s="20"/>
      <c r="AIS587" s="20"/>
      <c r="AIT587" s="20"/>
      <c r="AIU587" s="20"/>
      <c r="AIV587" s="20"/>
      <c r="AIW587" s="20"/>
      <c r="AIX587" s="20"/>
      <c r="AIY587" s="20"/>
      <c r="AIZ587" s="20"/>
      <c r="AJA587" s="20"/>
      <c r="AJB587" s="20"/>
      <c r="AJC587" s="20"/>
      <c r="AJD587" s="20"/>
      <c r="AJE587" s="20"/>
      <c r="AJF587" s="20"/>
      <c r="AJG587" s="20"/>
      <c r="AJH587" s="20"/>
      <c r="AJI587" s="20"/>
      <c r="AJJ587" s="20"/>
      <c r="AJK587" s="20"/>
      <c r="AJL587" s="20"/>
      <c r="AJM587" s="20"/>
      <c r="AJN587" s="20"/>
      <c r="AJO587" s="20"/>
      <c r="AJP587" s="20"/>
      <c r="AJQ587" s="20"/>
      <c r="AJR587" s="20"/>
      <c r="AJS587" s="20"/>
      <c r="AJT587" s="20"/>
      <c r="AJU587" s="20"/>
      <c r="AJV587" s="20"/>
      <c r="AJW587" s="20"/>
      <c r="AJX587" s="20"/>
      <c r="AJY587" s="20"/>
      <c r="AJZ587" s="20"/>
      <c r="AKA587" s="20"/>
      <c r="AKB587" s="20"/>
      <c r="AKC587" s="20"/>
      <c r="AKD587" s="20"/>
      <c r="AKE587" s="20"/>
      <c r="AKF587" s="20"/>
      <c r="AKG587" s="20"/>
      <c r="AKH587" s="20"/>
      <c r="AKI587" s="20"/>
      <c r="AKJ587" s="20"/>
      <c r="AKK587" s="20"/>
      <c r="AKL587" s="20"/>
      <c r="AKM587" s="20"/>
      <c r="AKN587" s="20"/>
      <c r="AKO587" s="20"/>
      <c r="AKP587" s="20"/>
      <c r="AKQ587" s="20"/>
      <c r="AKR587" s="20"/>
      <c r="AKS587" s="20"/>
      <c r="AKT587" s="20"/>
      <c r="AKU587" s="20"/>
      <c r="AKV587" s="20"/>
      <c r="AKW587" s="20"/>
      <c r="AKX587" s="20"/>
      <c r="AKY587" s="20"/>
      <c r="AKZ587" s="20"/>
      <c r="ALA587" s="20"/>
      <c r="ALB587" s="20"/>
      <c r="ALC587" s="20"/>
      <c r="ALD587" s="20"/>
      <c r="ALE587" s="20"/>
      <c r="ALF587" s="20"/>
      <c r="ALG587" s="20"/>
      <c r="ALH587" s="20"/>
      <c r="ALI587" s="20"/>
      <c r="ALJ587" s="20"/>
      <c r="ALK587" s="20"/>
      <c r="ALL587" s="20"/>
      <c r="ALM587" s="20"/>
      <c r="ALN587" s="20"/>
      <c r="ALO587" s="20"/>
      <c r="ALP587" s="20"/>
      <c r="ALQ587" s="20"/>
      <c r="ALR587" s="20"/>
      <c r="ALS587" s="20"/>
      <c r="ALT587" s="20"/>
      <c r="ALU587" s="20"/>
      <c r="ALV587" s="20"/>
      <c r="ALW587" s="20"/>
      <c r="ALX587" s="20"/>
      <c r="ALY587" s="20"/>
      <c r="ALZ587" s="20"/>
      <c r="AMA587" s="20"/>
      <c r="AMB587" s="20"/>
      <c r="AMC587" s="20"/>
      <c r="AMD587" s="20"/>
      <c r="AME587" s="20"/>
      <c r="AMF587" s="20"/>
      <c r="AMG587" s="20"/>
      <c r="AMH587" s="20"/>
      <c r="AMI587" s="20"/>
      <c r="AMJ587" s="20"/>
      <c r="AMK587" s="20"/>
      <c r="AML587" s="20"/>
      <c r="AMM587" s="20"/>
      <c r="AMN587" s="20"/>
      <c r="AMO587" s="20"/>
      <c r="AMP587" s="20"/>
      <c r="AMQ587" s="20"/>
      <c r="AMR587" s="20"/>
      <c r="AMS587" s="20"/>
      <c r="AMT587" s="20"/>
      <c r="AMU587" s="20"/>
      <c r="AMV587" s="20"/>
      <c r="AMW587" s="20"/>
      <c r="AMX587" s="20"/>
      <c r="AMY587" s="20"/>
      <c r="AMZ587" s="20"/>
      <c r="ANA587" s="20"/>
      <c r="ANB587" s="20"/>
      <c r="ANC587" s="20"/>
      <c r="AND587" s="20"/>
      <c r="ANE587" s="20"/>
      <c r="ANF587" s="20"/>
      <c r="ANG587" s="20"/>
      <c r="ANH587" s="20"/>
      <c r="ANI587" s="20"/>
      <c r="ANJ587" s="20"/>
      <c r="ANK587" s="20"/>
      <c r="ANL587" s="20"/>
      <c r="ANM587" s="20"/>
      <c r="ANN587" s="20"/>
      <c r="ANO587" s="20"/>
      <c r="ANP587" s="20"/>
      <c r="ANQ587" s="20"/>
      <c r="ANR587" s="20"/>
      <c r="ANS587" s="20"/>
      <c r="ANT587" s="20"/>
      <c r="ANU587" s="20"/>
      <c r="ANV587" s="20"/>
      <c r="ANW587" s="20"/>
      <c r="ANX587" s="20"/>
      <c r="ANY587" s="20"/>
      <c r="ANZ587" s="20"/>
      <c r="AOA587" s="20"/>
      <c r="AOB587" s="20"/>
      <c r="AOC587" s="20"/>
      <c r="AOD587" s="20"/>
      <c r="AOE587" s="20"/>
      <c r="AOF587" s="20"/>
      <c r="AOG587" s="20"/>
      <c r="AOH587" s="20"/>
      <c r="AOI587" s="20"/>
      <c r="AOJ587" s="20"/>
      <c r="AOK587" s="20"/>
      <c r="AOL587" s="20"/>
      <c r="AOM587" s="20"/>
      <c r="AON587" s="20"/>
      <c r="AOO587" s="20"/>
      <c r="AOP587" s="20"/>
      <c r="AOQ587" s="20"/>
      <c r="AOR587" s="20"/>
      <c r="AOS587" s="20"/>
      <c r="AOT587" s="20"/>
      <c r="AOU587" s="20"/>
      <c r="AOV587" s="20"/>
      <c r="AOW587" s="20"/>
      <c r="AOX587" s="20"/>
      <c r="AOY587" s="20"/>
      <c r="AOZ587" s="20"/>
      <c r="APA587" s="20"/>
      <c r="APB587" s="20"/>
      <c r="APC587" s="20"/>
      <c r="APD587" s="20"/>
      <c r="APE587" s="20"/>
      <c r="APF587" s="20"/>
      <c r="APG587" s="20"/>
      <c r="APH587" s="20"/>
      <c r="API587" s="20"/>
      <c r="APJ587" s="20"/>
      <c r="APK587" s="20"/>
      <c r="APL587" s="20"/>
      <c r="APM587" s="20"/>
      <c r="APN587" s="20"/>
      <c r="APO587" s="20"/>
      <c r="APP587" s="20"/>
      <c r="APQ587" s="20"/>
      <c r="APR587" s="20"/>
      <c r="APS587" s="20"/>
      <c r="APT587" s="20"/>
      <c r="APU587" s="20"/>
      <c r="APV587" s="20"/>
      <c r="APW587" s="20"/>
      <c r="APX587" s="20"/>
      <c r="APY587" s="20"/>
      <c r="APZ587" s="20"/>
      <c r="AQA587" s="20"/>
      <c r="AQB587" s="20"/>
      <c r="AQC587" s="20"/>
      <c r="AQD587" s="20"/>
      <c r="AQE587" s="20"/>
      <c r="AQF587" s="20"/>
      <c r="AQG587" s="20"/>
      <c r="AQH587" s="20"/>
      <c r="AQI587" s="20"/>
      <c r="AQJ587" s="20"/>
      <c r="AQK587" s="20"/>
      <c r="AQL587" s="20"/>
      <c r="AQM587" s="20"/>
      <c r="AQN587" s="20"/>
      <c r="AQO587" s="20"/>
      <c r="AQP587" s="20"/>
      <c r="AQQ587" s="20"/>
      <c r="AQR587" s="20"/>
      <c r="AQS587" s="20"/>
      <c r="AQT587" s="20"/>
      <c r="AQU587" s="20"/>
      <c r="AQV587" s="20"/>
      <c r="AQW587" s="20"/>
      <c r="AQX587" s="20"/>
      <c r="AQY587" s="20"/>
      <c r="AQZ587" s="20"/>
      <c r="ARA587" s="20"/>
      <c r="ARB587" s="20"/>
      <c r="ARC587" s="20"/>
      <c r="ARD587" s="20"/>
      <c r="ARE587" s="20"/>
      <c r="ARF587" s="20"/>
      <c r="ARG587" s="20"/>
      <c r="ARH587" s="20"/>
      <c r="ARI587" s="20"/>
      <c r="ARJ587" s="20"/>
      <c r="ARK587" s="20"/>
      <c r="ARL587" s="20"/>
      <c r="ARM587" s="20"/>
      <c r="ARN587" s="20"/>
      <c r="ARO587" s="20"/>
      <c r="ARP587" s="20"/>
      <c r="ARQ587" s="20"/>
      <c r="ARR587" s="20"/>
      <c r="ARS587" s="20"/>
      <c r="ART587" s="20"/>
      <c r="ARU587" s="20"/>
      <c r="ARV587" s="20"/>
      <c r="ARW587" s="20"/>
      <c r="ARX587" s="20"/>
      <c r="ARY587" s="20"/>
      <c r="ARZ587" s="20"/>
      <c r="ASA587" s="20"/>
      <c r="ASB587" s="20"/>
      <c r="ASC587" s="20"/>
      <c r="ASD587" s="20"/>
      <c r="ASE587" s="20"/>
      <c r="ASF587" s="20"/>
      <c r="ASG587" s="20"/>
      <c r="ASH587" s="20"/>
      <c r="ASI587" s="20"/>
      <c r="ASJ587" s="20"/>
      <c r="ASK587" s="20"/>
      <c r="ASL587" s="20"/>
      <c r="ASM587" s="20"/>
      <c r="ASN587" s="20"/>
      <c r="ASO587" s="20"/>
      <c r="ASP587" s="20"/>
      <c r="ASQ587" s="20"/>
      <c r="ASR587" s="20"/>
      <c r="ASS587" s="20"/>
      <c r="AST587" s="20"/>
      <c r="ASU587" s="20"/>
      <c r="ASV587" s="20"/>
      <c r="ASW587" s="20"/>
      <c r="ASX587" s="20"/>
      <c r="ASY587" s="20"/>
      <c r="ASZ587" s="20"/>
      <c r="ATA587" s="20"/>
      <c r="ATB587" s="20"/>
      <c r="ATC587" s="20"/>
      <c r="ATD587" s="20"/>
      <c r="ATE587" s="20"/>
      <c r="ATF587" s="20"/>
      <c r="ATG587" s="20"/>
      <c r="ATH587" s="20"/>
      <c r="ATI587" s="20"/>
      <c r="ATJ587" s="20"/>
      <c r="ATK587" s="20"/>
      <c r="ATL587" s="20"/>
      <c r="ATM587" s="20"/>
      <c r="ATN587" s="20"/>
      <c r="ATO587" s="20"/>
      <c r="ATP587" s="20"/>
      <c r="ATQ587" s="20"/>
      <c r="ATR587" s="20"/>
      <c r="ATS587" s="20"/>
      <c r="ATT587" s="20"/>
      <c r="ATU587" s="20"/>
      <c r="ATV587" s="20"/>
      <c r="ATW587" s="20"/>
      <c r="ATX587" s="20"/>
      <c r="ATY587" s="20"/>
      <c r="ATZ587" s="20"/>
      <c r="AUA587" s="20"/>
      <c r="AUB587" s="20"/>
      <c r="AUC587" s="20"/>
      <c r="AUD587" s="20"/>
      <c r="AUF587" s="20"/>
      <c r="AUG587" s="20"/>
      <c r="AUH587" s="20"/>
      <c r="AUI587" s="20"/>
      <c r="AUJ587" s="20"/>
      <c r="AUK587" s="20"/>
      <c r="AUL587" s="20"/>
      <c r="AUM587" s="20"/>
      <c r="AUN587" s="20"/>
      <c r="AUO587" s="20"/>
      <c r="AUP587" s="20"/>
      <c r="AUQ587" s="20"/>
      <c r="AUR587" s="20"/>
      <c r="AUS587" s="20"/>
      <c r="AUT587" s="20"/>
      <c r="AUU587" s="20"/>
      <c r="AUV587" s="20"/>
      <c r="AUW587" s="20"/>
      <c r="AUX587" s="20"/>
      <c r="AUY587" s="20"/>
      <c r="AUZ587" s="20"/>
      <c r="AVA587" s="20"/>
      <c r="AVB587" s="20"/>
      <c r="AVC587" s="20"/>
      <c r="AVD587" s="20"/>
      <c r="AVE587" s="20"/>
      <c r="AVF587" s="20"/>
      <c r="AVG587" s="20"/>
      <c r="AVH587" s="20"/>
      <c r="AVI587" s="20"/>
      <c r="AVJ587" s="20"/>
      <c r="AVK587" s="20"/>
      <c r="AVL587" s="20"/>
      <c r="AVM587" s="20"/>
      <c r="AVN587" s="20"/>
      <c r="AVO587" s="20"/>
      <c r="AVP587" s="20"/>
      <c r="AVQ587" s="20"/>
      <c r="AVR587" s="20"/>
      <c r="AVS587" s="20"/>
      <c r="AVT587" s="20"/>
      <c r="AVU587" s="20"/>
      <c r="AVV587" s="20"/>
      <c r="AVW587" s="20"/>
      <c r="AVX587" s="20"/>
      <c r="AVY587" s="20"/>
      <c r="AVZ587" s="20"/>
      <c r="AWA587" s="20"/>
      <c r="AWB587" s="20"/>
      <c r="AWC587" s="20"/>
      <c r="AWD587" s="20"/>
      <c r="AWE587" s="20"/>
      <c r="AWF587" s="20"/>
      <c r="AWG587" s="20"/>
      <c r="AWH587" s="20"/>
      <c r="AWI587" s="20"/>
      <c r="AWJ587" s="20"/>
      <c r="AWK587" s="20"/>
      <c r="AWL587" s="20"/>
      <c r="AWM587" s="20"/>
      <c r="AWN587" s="20"/>
      <c r="AWO587" s="20"/>
      <c r="AWP587" s="20"/>
      <c r="AWQ587" s="20"/>
      <c r="AWR587" s="20"/>
      <c r="AWS587" s="20"/>
      <c r="AWT587" s="20"/>
      <c r="AWU587" s="20"/>
      <c r="AWV587" s="20"/>
      <c r="AWW587" s="20"/>
      <c r="AWX587" s="20"/>
      <c r="AWY587" s="20"/>
      <c r="AWZ587" s="20"/>
      <c r="AXA587" s="20"/>
      <c r="AXB587" s="20"/>
      <c r="AXC587" s="20"/>
      <c r="AXD587" s="20"/>
      <c r="AXE587" s="20"/>
      <c r="AXF587" s="20"/>
      <c r="AXG587" s="20"/>
      <c r="AXH587" s="20"/>
      <c r="AXI587" s="20"/>
      <c r="AXJ587" s="20"/>
      <c r="AXK587" s="20"/>
      <c r="AXL587" s="20"/>
      <c r="AXM587" s="20"/>
      <c r="AXN587" s="20"/>
      <c r="AXO587" s="20"/>
      <c r="AXP587" s="20"/>
      <c r="AXQ587" s="20"/>
      <c r="AXR587" s="20"/>
      <c r="AXS587" s="20"/>
      <c r="AXT587" s="20"/>
      <c r="AXU587" s="20"/>
      <c r="AXV587" s="20"/>
      <c r="AXW587" s="20"/>
      <c r="AXX587" s="20"/>
      <c r="AXY587" s="20"/>
      <c r="AXZ587" s="20"/>
      <c r="AYA587" s="20"/>
      <c r="AYB587" s="20"/>
      <c r="AYC587" s="20"/>
      <c r="AYD587" s="20"/>
      <c r="AYE587" s="20"/>
      <c r="AYF587" s="20"/>
      <c r="AYG587" s="20"/>
      <c r="AYH587" s="20"/>
      <c r="AYI587" s="20"/>
      <c r="AYJ587" s="20"/>
      <c r="AYK587" s="20"/>
      <c r="AYL587" s="20"/>
      <c r="AYM587" s="20"/>
      <c r="AYN587" s="20"/>
      <c r="AYO587" s="20"/>
      <c r="AYP587" s="20"/>
      <c r="AYQ587" s="20"/>
      <c r="AYR587" s="20"/>
      <c r="AYS587" s="20"/>
      <c r="AYT587" s="20"/>
      <c r="AYU587" s="20"/>
      <c r="AYV587" s="20"/>
      <c r="AYW587" s="20"/>
      <c r="AYX587" s="20"/>
      <c r="AYY587" s="20"/>
      <c r="AYZ587" s="20"/>
      <c r="AZA587" s="20"/>
      <c r="AZB587" s="20"/>
      <c r="AZC587" s="20"/>
      <c r="AZD587" s="20"/>
      <c r="AZE587" s="20"/>
      <c r="AZF587" s="20"/>
      <c r="AZG587" s="20"/>
      <c r="AZH587" s="20"/>
      <c r="AZI587" s="20"/>
      <c r="AZJ587" s="20"/>
      <c r="AZK587" s="20"/>
      <c r="AZL587" s="20"/>
      <c r="AZM587" s="20"/>
      <c r="AZN587" s="20"/>
      <c r="AZO587" s="20"/>
      <c r="AZP587" s="20"/>
      <c r="AZQ587" s="20"/>
      <c r="AZR587" s="20"/>
      <c r="AZS587" s="20"/>
      <c r="AZT587" s="20"/>
      <c r="AZU587" s="20"/>
      <c r="AZV587" s="20"/>
      <c r="AZW587" s="20"/>
      <c r="AZX587" s="20"/>
      <c r="AZY587" s="20"/>
      <c r="AZZ587" s="20"/>
      <c r="BAA587" s="20"/>
      <c r="BAB587" s="20"/>
      <c r="BAC587" s="20"/>
      <c r="BAD587" s="20"/>
      <c r="BAE587" s="20"/>
      <c r="BAF587" s="20"/>
      <c r="BAG587" s="20"/>
      <c r="BAH587" s="20"/>
      <c r="BAI587" s="20"/>
      <c r="BAJ587" s="20"/>
      <c r="BAK587" s="20"/>
      <c r="BAL587" s="20"/>
      <c r="BAM587" s="20"/>
      <c r="BAN587" s="20"/>
      <c r="BAO587" s="20"/>
      <c r="BAP587" s="20"/>
      <c r="BAQ587" s="20"/>
      <c r="BAR587" s="20"/>
      <c r="BAS587" s="20"/>
      <c r="BAT587" s="20"/>
      <c r="BAU587" s="20"/>
      <c r="BAV587" s="20"/>
      <c r="BAW587" s="20"/>
      <c r="BAX587" s="20"/>
      <c r="BAY587" s="20"/>
      <c r="BAZ587" s="20"/>
      <c r="BBA587" s="20"/>
      <c r="BBB587" s="20"/>
      <c r="BBC587" s="20"/>
      <c r="BBD587" s="20"/>
      <c r="BBE587" s="20"/>
      <c r="BBF587" s="20"/>
      <c r="BBG587" s="20"/>
      <c r="BBH587" s="20"/>
      <c r="BBI587" s="20"/>
      <c r="BBJ587" s="20"/>
      <c r="BBK587" s="20"/>
      <c r="BBL587" s="20"/>
      <c r="BBM587" s="20"/>
      <c r="BBN587" s="20"/>
      <c r="BBO587" s="20"/>
      <c r="BBP587" s="20"/>
      <c r="BBQ587" s="20"/>
      <c r="BBR587" s="20"/>
      <c r="BBS587" s="20"/>
      <c r="BBT587" s="20"/>
      <c r="BBU587" s="20"/>
      <c r="BBV587" s="20"/>
      <c r="BBW587" s="20"/>
      <c r="BBX587" s="20"/>
    </row>
    <row r="588" spans="1:1428" hidden="1" x14ac:dyDescent="0.25">
      <c r="A588" s="20"/>
      <c r="B588" s="17"/>
      <c r="C588" s="17"/>
      <c r="D588" s="20"/>
      <c r="E588" s="20"/>
      <c r="F588" s="20"/>
      <c r="G588" s="20"/>
      <c r="H588" s="20"/>
      <c r="I588" s="20"/>
      <c r="J588" s="20"/>
      <c r="K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6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  <c r="BG588" s="20"/>
      <c r="BH588" s="20"/>
      <c r="BI588" s="20"/>
      <c r="BJ588" s="20"/>
      <c r="BK588" s="20"/>
      <c r="BL588" s="20"/>
      <c r="BM588" s="20"/>
      <c r="BN588" s="20"/>
      <c r="BO588" s="20"/>
      <c r="BP588" s="20"/>
      <c r="BQ588" s="20"/>
      <c r="BR588" s="20"/>
      <c r="BS588" s="20"/>
      <c r="BT588" s="20"/>
      <c r="BU588" s="20"/>
      <c r="BV588" s="20"/>
      <c r="BW588" s="20"/>
      <c r="BX588" s="20"/>
      <c r="BY588" s="20"/>
      <c r="BZ588" s="20"/>
      <c r="CA588" s="20"/>
      <c r="CB588" s="20"/>
      <c r="CC588" s="20"/>
      <c r="CD588" s="20"/>
      <c r="CE588" s="20"/>
      <c r="CF588" s="20"/>
      <c r="CG588" s="20"/>
      <c r="CH588" s="20"/>
      <c r="CI588" s="20"/>
      <c r="CJ588" s="20"/>
      <c r="CK588" s="20"/>
      <c r="CL588" s="20"/>
      <c r="CM588" s="20"/>
      <c r="CN588" s="20"/>
      <c r="CO588" s="20"/>
      <c r="CP588" s="20"/>
      <c r="CQ588" s="20"/>
      <c r="CR588" s="20"/>
      <c r="CS588" s="20"/>
      <c r="CT588" s="20"/>
      <c r="CU588" s="20"/>
      <c r="CV588" s="20"/>
      <c r="CW588" s="20"/>
      <c r="CX588" s="20"/>
      <c r="CY588" s="20"/>
      <c r="CZ588" s="20"/>
      <c r="DA588" s="20"/>
      <c r="DB588" s="20"/>
      <c r="DC588" s="20"/>
      <c r="DD588" s="20"/>
      <c r="DE588" s="20"/>
      <c r="DF588" s="20"/>
      <c r="DG588" s="20"/>
      <c r="DH588" s="20"/>
      <c r="DI588" s="20"/>
      <c r="DJ588" s="20"/>
      <c r="DK588" s="20"/>
      <c r="DL588" s="20"/>
      <c r="DM588" s="20"/>
      <c r="DN588" s="20"/>
      <c r="DO588" s="20"/>
      <c r="DP588" s="20"/>
      <c r="DQ588" s="20"/>
      <c r="DR588" s="20"/>
      <c r="DS588" s="20"/>
      <c r="DT588" s="20"/>
      <c r="DU588" s="20"/>
      <c r="DV588" s="20"/>
      <c r="DW588" s="20"/>
      <c r="DX588" s="20"/>
      <c r="DY588" s="20"/>
      <c r="DZ588" s="20"/>
      <c r="EA588" s="20"/>
      <c r="EB588" s="20"/>
      <c r="EC588" s="20"/>
      <c r="ED588" s="20"/>
      <c r="EE588" s="20"/>
      <c r="EF588" s="20"/>
      <c r="EG588" s="20"/>
      <c r="EH588" s="20"/>
      <c r="EI588" s="20"/>
      <c r="EJ588" s="20"/>
      <c r="EK588" s="20"/>
      <c r="EL588" s="20"/>
      <c r="EM588" s="20"/>
      <c r="EN588" s="20"/>
      <c r="EO588" s="20"/>
      <c r="EP588" s="20"/>
      <c r="EQ588" s="20"/>
      <c r="ER588" s="20"/>
      <c r="ES588" s="20"/>
      <c r="ET588" s="20"/>
      <c r="EU588" s="20"/>
      <c r="EV588" s="20"/>
      <c r="EW588" s="20"/>
      <c r="EX588" s="20"/>
      <c r="EY588" s="20"/>
      <c r="EZ588" s="20"/>
      <c r="FA588" s="20"/>
      <c r="FB588" s="20"/>
      <c r="FC588" s="20"/>
      <c r="FD588" s="20"/>
      <c r="FE588" s="20"/>
      <c r="FF588" s="20"/>
      <c r="FG588" s="20"/>
      <c r="FH588" s="20"/>
      <c r="FI588" s="20"/>
      <c r="FJ588" s="20"/>
      <c r="FK588" s="20"/>
      <c r="FL588" s="20"/>
      <c r="FM588" s="20"/>
      <c r="FN588" s="20"/>
      <c r="FO588" s="20"/>
      <c r="FP588" s="20"/>
      <c r="FQ588" s="20"/>
      <c r="FR588" s="20"/>
      <c r="FS588" s="20"/>
      <c r="FT588" s="20"/>
      <c r="FU588" s="20"/>
      <c r="FV588" s="20"/>
      <c r="FW588" s="20"/>
      <c r="FX588" s="20"/>
      <c r="FY588" s="20"/>
      <c r="FZ588" s="20"/>
      <c r="GA588" s="20"/>
      <c r="GB588" s="20"/>
      <c r="GC588" s="20"/>
      <c r="GD588" s="20"/>
      <c r="GE588" s="20"/>
      <c r="GF588" s="20"/>
      <c r="GG588" s="20"/>
      <c r="GH588" s="20"/>
      <c r="GI588" s="20"/>
      <c r="GJ588" s="20"/>
      <c r="GK588" s="20"/>
      <c r="GL588" s="20"/>
      <c r="GM588" s="20"/>
      <c r="GN588" s="20"/>
      <c r="GO588" s="20"/>
      <c r="GP588" s="20"/>
      <c r="GQ588" s="20"/>
      <c r="GR588" s="20"/>
      <c r="GS588" s="20"/>
      <c r="GT588" s="20"/>
      <c r="GU588" s="20"/>
      <c r="GV588" s="20"/>
      <c r="GW588" s="20"/>
      <c r="GX588" s="20"/>
      <c r="GY588" s="20"/>
      <c r="GZ588" s="20"/>
      <c r="HA588" s="20"/>
      <c r="HB588" s="20"/>
      <c r="HC588" s="20"/>
      <c r="HD588" s="20"/>
      <c r="HE588" s="20"/>
      <c r="HF588" s="20"/>
      <c r="HG588" s="20"/>
      <c r="HH588" s="20"/>
      <c r="HI588" s="20"/>
      <c r="HJ588" s="20"/>
      <c r="HK588" s="20"/>
      <c r="HL588" s="20"/>
      <c r="HM588" s="20"/>
      <c r="HN588" s="20"/>
      <c r="HO588" s="20"/>
      <c r="HP588" s="20"/>
      <c r="HQ588" s="20"/>
      <c r="HR588" s="20"/>
      <c r="HS588" s="20"/>
      <c r="HT588" s="20"/>
      <c r="HU588" s="20"/>
      <c r="HV588" s="20"/>
      <c r="HW588" s="20"/>
      <c r="HX588" s="20"/>
      <c r="HY588" s="20"/>
      <c r="HZ588" s="20"/>
      <c r="IA588" s="20"/>
      <c r="IB588" s="20"/>
      <c r="IC588" s="20"/>
      <c r="ID588" s="20"/>
      <c r="IE588" s="20"/>
      <c r="IF588" s="20"/>
      <c r="IG588" s="20"/>
      <c r="IH588" s="20"/>
      <c r="II588" s="20"/>
      <c r="IJ588" s="20"/>
      <c r="IK588" s="20"/>
      <c r="IL588" s="20"/>
      <c r="IM588" s="20"/>
      <c r="IN588" s="20"/>
      <c r="IO588" s="20"/>
      <c r="IP588" s="20"/>
      <c r="IQ588" s="20"/>
      <c r="IR588" s="20"/>
      <c r="IS588" s="20"/>
      <c r="IT588" s="20"/>
      <c r="IU588" s="20"/>
      <c r="IV588" s="20"/>
      <c r="IW588" s="20"/>
      <c r="IX588" s="20"/>
      <c r="IY588" s="20"/>
      <c r="IZ588" s="20"/>
      <c r="JA588" s="20"/>
      <c r="JB588" s="20"/>
      <c r="JC588" s="20"/>
      <c r="JD588" s="20"/>
      <c r="JE588" s="20"/>
      <c r="JF588" s="20"/>
      <c r="JG588" s="20"/>
      <c r="JH588" s="20"/>
      <c r="JI588" s="20"/>
      <c r="JJ588" s="20"/>
      <c r="JK588" s="20"/>
      <c r="JL588" s="20"/>
      <c r="JM588" s="20"/>
      <c r="JN588" s="20"/>
      <c r="JO588" s="20"/>
      <c r="JP588" s="20"/>
      <c r="JQ588" s="20"/>
      <c r="JR588" s="20"/>
      <c r="JS588" s="20"/>
      <c r="JT588" s="20"/>
      <c r="JU588" s="20"/>
      <c r="JV588" s="20"/>
      <c r="JW588" s="20"/>
      <c r="JX588" s="20"/>
      <c r="JY588" s="20"/>
      <c r="JZ588" s="20"/>
      <c r="KA588" s="20"/>
      <c r="KB588" s="20"/>
      <c r="KC588" s="20"/>
      <c r="KD588" s="20"/>
      <c r="KE588" s="20"/>
      <c r="KF588" s="20"/>
      <c r="KG588" s="20"/>
      <c r="KH588" s="20"/>
      <c r="KI588" s="20"/>
      <c r="KJ588" s="20"/>
      <c r="KK588" s="20"/>
      <c r="KL588" s="20"/>
      <c r="KM588" s="20"/>
      <c r="KN588" s="20"/>
      <c r="KO588" s="20"/>
      <c r="KP588" s="20"/>
      <c r="KQ588" s="20"/>
      <c r="KR588" s="20"/>
      <c r="KS588" s="20"/>
      <c r="KT588" s="20"/>
      <c r="KU588" s="20"/>
      <c r="KV588" s="20"/>
      <c r="KW588" s="20"/>
      <c r="KX588" s="20"/>
      <c r="KY588" s="20"/>
      <c r="KZ588" s="20"/>
      <c r="LA588" s="20"/>
      <c r="LB588" s="20"/>
      <c r="LC588" s="20"/>
      <c r="LD588" s="20"/>
      <c r="LE588" s="20"/>
      <c r="LF588" s="20"/>
      <c r="LG588" s="20"/>
      <c r="LH588" s="20"/>
      <c r="LI588" s="20"/>
      <c r="LJ588" s="20"/>
      <c r="LK588" s="20"/>
      <c r="LL588" s="20"/>
      <c r="LM588" s="20"/>
      <c r="LN588" s="20"/>
      <c r="LO588" s="20"/>
      <c r="LP588" s="20"/>
      <c r="LQ588" s="20"/>
      <c r="LR588" s="20"/>
      <c r="LS588" s="20"/>
      <c r="LT588" s="20"/>
      <c r="LU588" s="20"/>
      <c r="LV588" s="20"/>
      <c r="LW588" s="20"/>
      <c r="LX588" s="20"/>
      <c r="LY588" s="20"/>
      <c r="LZ588" s="20"/>
      <c r="MA588" s="20"/>
      <c r="MB588" s="20"/>
      <c r="MC588" s="20"/>
      <c r="MD588" s="20"/>
      <c r="ME588" s="20"/>
      <c r="MF588" s="20"/>
      <c r="MG588" s="20"/>
      <c r="MH588" s="20"/>
      <c r="MI588" s="20"/>
      <c r="MJ588" s="20"/>
      <c r="MK588" s="20"/>
      <c r="ML588" s="20"/>
      <c r="MM588" s="20"/>
      <c r="MN588" s="20"/>
      <c r="MO588" s="20"/>
      <c r="MP588" s="20"/>
      <c r="MQ588" s="20"/>
      <c r="MR588" s="20"/>
      <c r="MS588" s="20"/>
      <c r="MT588" s="20"/>
      <c r="MU588" s="20"/>
      <c r="MV588" s="20"/>
      <c r="MW588" s="20"/>
      <c r="MX588" s="20"/>
      <c r="MY588" s="20"/>
      <c r="MZ588" s="20"/>
      <c r="NA588" s="20"/>
      <c r="NB588" s="20"/>
      <c r="NC588" s="20"/>
      <c r="ND588" s="20"/>
      <c r="NE588" s="20"/>
      <c r="NF588" s="20"/>
      <c r="NG588" s="20"/>
      <c r="NH588" s="20"/>
      <c r="NI588" s="20"/>
      <c r="NJ588" s="20"/>
      <c r="NK588" s="20"/>
      <c r="NL588" s="20"/>
      <c r="NM588" s="20"/>
      <c r="NN588" s="20"/>
      <c r="NO588" s="20"/>
      <c r="NP588" s="20"/>
      <c r="NQ588" s="20"/>
      <c r="NR588" s="20"/>
      <c r="NS588" s="20"/>
      <c r="NT588" s="20"/>
      <c r="NU588" s="20"/>
      <c r="NV588" s="20"/>
      <c r="NW588" s="20"/>
      <c r="NX588" s="20"/>
      <c r="NY588" s="20"/>
      <c r="NZ588" s="20"/>
      <c r="OA588" s="20"/>
      <c r="OB588" s="20"/>
      <c r="OC588" s="20"/>
      <c r="OD588" s="20"/>
      <c r="OE588" s="20"/>
      <c r="OF588" s="20"/>
      <c r="OG588" s="20"/>
      <c r="OH588" s="20"/>
      <c r="OI588" s="20"/>
      <c r="OJ588" s="20"/>
      <c r="OK588" s="20"/>
      <c r="OL588" s="20"/>
      <c r="OM588" s="20"/>
      <c r="ON588" s="20"/>
      <c r="OO588" s="20"/>
      <c r="OP588" s="20"/>
      <c r="OQ588" s="20"/>
      <c r="OR588" s="20"/>
      <c r="OS588" s="20"/>
      <c r="OT588" s="20"/>
      <c r="OU588" s="20"/>
      <c r="OV588" s="20"/>
      <c r="OW588" s="20"/>
      <c r="OX588" s="20"/>
      <c r="OY588" s="20"/>
      <c r="OZ588" s="20"/>
      <c r="PA588" s="20"/>
      <c r="PB588" s="20"/>
      <c r="PC588" s="20"/>
      <c r="PD588" s="20"/>
      <c r="PE588" s="20"/>
      <c r="PF588" s="20"/>
      <c r="PG588" s="20"/>
      <c r="PH588" s="20"/>
      <c r="PI588" s="20"/>
      <c r="PJ588" s="20"/>
      <c r="PK588" s="20"/>
      <c r="PL588" s="20"/>
      <c r="PM588" s="20"/>
      <c r="PN588" s="20"/>
      <c r="PO588" s="20"/>
      <c r="PP588" s="20"/>
      <c r="PQ588" s="20"/>
      <c r="PR588" s="20"/>
      <c r="PS588" s="20"/>
      <c r="PT588" s="20"/>
      <c r="PU588" s="20"/>
      <c r="PV588" s="20"/>
      <c r="PW588" s="20"/>
      <c r="PX588" s="20"/>
      <c r="PY588" s="20"/>
      <c r="PZ588" s="20"/>
      <c r="QA588" s="20"/>
      <c r="QB588" s="20"/>
      <c r="QC588" s="20"/>
      <c r="QD588" s="20"/>
      <c r="QE588" s="20"/>
      <c r="QF588" s="20"/>
      <c r="QG588" s="20"/>
      <c r="QH588" s="20"/>
      <c r="QI588" s="20"/>
      <c r="QJ588" s="20"/>
      <c r="QK588" s="20"/>
      <c r="QL588" s="20"/>
      <c r="QM588" s="20"/>
      <c r="QN588" s="20"/>
      <c r="QO588" s="20"/>
      <c r="QP588" s="20"/>
      <c r="QQ588" s="20"/>
      <c r="QR588" s="20"/>
      <c r="QS588" s="20"/>
      <c r="QT588" s="20"/>
      <c r="QU588" s="20"/>
      <c r="QV588" s="20"/>
      <c r="QW588" s="20"/>
      <c r="QX588" s="20"/>
      <c r="QY588" s="20"/>
      <c r="QZ588" s="20"/>
      <c r="RA588" s="20"/>
      <c r="RB588" s="20"/>
      <c r="RC588" s="20"/>
      <c r="RD588" s="20"/>
      <c r="RE588" s="20"/>
      <c r="RF588" s="20"/>
      <c r="RG588" s="20"/>
      <c r="RH588" s="20"/>
      <c r="RI588" s="20"/>
      <c r="RJ588" s="20"/>
      <c r="RK588" s="20"/>
      <c r="RL588" s="20"/>
      <c r="RM588" s="20"/>
      <c r="RN588" s="20"/>
      <c r="RO588" s="20"/>
      <c r="RP588" s="20"/>
      <c r="RQ588" s="20"/>
      <c r="RR588" s="20"/>
      <c r="RS588" s="20"/>
      <c r="RT588" s="20"/>
      <c r="RU588" s="20"/>
      <c r="RV588" s="20"/>
      <c r="RW588" s="20"/>
      <c r="RX588" s="20"/>
      <c r="RY588" s="20"/>
      <c r="RZ588" s="20"/>
      <c r="SA588" s="20"/>
      <c r="SB588" s="20"/>
      <c r="SC588" s="20"/>
      <c r="SD588" s="20"/>
      <c r="SE588" s="20"/>
      <c r="SF588" s="20"/>
      <c r="SG588" s="20"/>
      <c r="SH588" s="20"/>
      <c r="SI588" s="20"/>
      <c r="SJ588" s="20"/>
      <c r="SK588" s="20"/>
      <c r="SL588" s="20"/>
      <c r="SM588" s="20"/>
      <c r="SN588" s="20"/>
      <c r="SO588" s="20"/>
      <c r="SP588" s="20"/>
      <c r="SQ588" s="20"/>
      <c r="SR588" s="20"/>
      <c r="SS588" s="20"/>
      <c r="ST588" s="20"/>
      <c r="SU588" s="20"/>
      <c r="SV588" s="20"/>
      <c r="SW588" s="20"/>
      <c r="SX588" s="20"/>
      <c r="SY588" s="20"/>
      <c r="SZ588" s="20"/>
      <c r="TA588" s="20"/>
      <c r="TB588" s="20"/>
      <c r="TC588" s="20"/>
      <c r="TD588" s="20"/>
      <c r="TE588" s="20"/>
      <c r="TF588" s="20"/>
      <c r="TG588" s="20"/>
      <c r="TH588" s="20"/>
      <c r="TI588" s="20"/>
      <c r="TJ588" s="20"/>
      <c r="TK588" s="20"/>
      <c r="TL588" s="20"/>
      <c r="TM588" s="20"/>
      <c r="TN588" s="20"/>
      <c r="TO588" s="20"/>
      <c r="TP588" s="20"/>
      <c r="TQ588" s="20"/>
      <c r="TR588" s="20"/>
      <c r="TS588" s="20"/>
      <c r="TT588" s="20"/>
      <c r="TU588" s="20"/>
      <c r="TV588" s="20"/>
      <c r="TW588" s="20"/>
      <c r="TX588" s="20"/>
      <c r="TY588" s="20"/>
      <c r="TZ588" s="20"/>
      <c r="UA588" s="20"/>
      <c r="UB588" s="20"/>
      <c r="UC588" s="20"/>
      <c r="UD588" s="20"/>
      <c r="UE588" s="20"/>
      <c r="UF588" s="20"/>
      <c r="UG588" s="20"/>
      <c r="UH588" s="20"/>
      <c r="UI588" s="20"/>
      <c r="UJ588" s="20"/>
      <c r="UK588" s="20"/>
      <c r="UL588" s="20"/>
      <c r="UM588" s="20"/>
      <c r="UN588" s="20"/>
      <c r="UO588" s="20"/>
      <c r="UP588" s="20"/>
      <c r="UQ588" s="20"/>
      <c r="UR588" s="20"/>
      <c r="US588" s="20"/>
      <c r="UT588" s="20"/>
      <c r="UU588" s="20"/>
      <c r="UV588" s="20"/>
      <c r="UW588" s="20"/>
      <c r="UX588" s="20"/>
      <c r="UY588" s="20"/>
      <c r="UZ588" s="20"/>
      <c r="VA588" s="20"/>
      <c r="VB588" s="20"/>
      <c r="VC588" s="20"/>
      <c r="VD588" s="20"/>
      <c r="VE588" s="20"/>
      <c r="VF588" s="20"/>
      <c r="VG588" s="20"/>
      <c r="VH588" s="20"/>
      <c r="VI588" s="20"/>
      <c r="VJ588" s="20"/>
      <c r="VK588" s="20"/>
      <c r="VL588" s="20"/>
      <c r="VM588" s="20"/>
      <c r="VN588" s="20"/>
      <c r="VO588" s="20"/>
      <c r="VP588" s="20"/>
      <c r="VQ588" s="20"/>
      <c r="VR588" s="20"/>
      <c r="VS588" s="20"/>
      <c r="VT588" s="20"/>
      <c r="VU588" s="20"/>
      <c r="VV588" s="20"/>
      <c r="VW588" s="20"/>
      <c r="VX588" s="20"/>
      <c r="VY588" s="20"/>
      <c r="VZ588" s="20"/>
      <c r="WA588" s="20"/>
      <c r="WB588" s="20"/>
      <c r="WC588" s="20"/>
      <c r="WD588" s="20"/>
      <c r="WE588" s="20"/>
      <c r="WF588" s="20"/>
      <c r="WG588" s="20"/>
      <c r="WH588" s="20"/>
      <c r="WI588" s="20"/>
      <c r="WJ588" s="20"/>
      <c r="WK588" s="20"/>
      <c r="WL588" s="20"/>
      <c r="WM588" s="20"/>
      <c r="WN588" s="20"/>
      <c r="WO588" s="20"/>
      <c r="WP588" s="20"/>
      <c r="WQ588" s="20"/>
      <c r="WR588" s="20"/>
      <c r="WS588" s="20"/>
      <c r="WT588" s="20"/>
      <c r="WU588" s="20"/>
      <c r="WV588" s="20"/>
      <c r="WW588" s="20"/>
      <c r="WX588" s="20"/>
      <c r="WY588" s="20"/>
      <c r="WZ588" s="20"/>
      <c r="XA588" s="20"/>
      <c r="XB588" s="20"/>
      <c r="XC588" s="20"/>
      <c r="XD588" s="20"/>
      <c r="XE588" s="20"/>
      <c r="XF588" s="20"/>
      <c r="XG588" s="20"/>
      <c r="XH588" s="20"/>
      <c r="XI588" s="20"/>
      <c r="XJ588" s="20"/>
      <c r="XK588" s="20"/>
      <c r="XL588" s="20"/>
      <c r="XM588" s="20"/>
      <c r="XN588" s="20"/>
      <c r="XO588" s="20"/>
      <c r="XP588" s="20"/>
      <c r="XQ588" s="20"/>
      <c r="XR588" s="20"/>
      <c r="XS588" s="20"/>
      <c r="XT588" s="20"/>
      <c r="XU588" s="20"/>
      <c r="XV588" s="20"/>
      <c r="XW588" s="20"/>
      <c r="XX588" s="20"/>
      <c r="XY588" s="20"/>
      <c r="XZ588" s="20"/>
      <c r="YA588" s="20"/>
      <c r="YB588" s="20"/>
      <c r="YC588" s="20"/>
      <c r="YD588" s="20"/>
      <c r="YE588" s="20"/>
      <c r="YF588" s="20"/>
      <c r="YG588" s="20"/>
      <c r="YH588" s="20"/>
      <c r="YI588" s="20"/>
      <c r="YJ588" s="20"/>
      <c r="YK588" s="20"/>
      <c r="YL588" s="20"/>
      <c r="YM588" s="20"/>
      <c r="YN588" s="20"/>
      <c r="YO588" s="20"/>
      <c r="YP588" s="20"/>
      <c r="YQ588" s="20"/>
      <c r="YR588" s="20"/>
      <c r="YS588" s="20"/>
      <c r="YT588" s="20"/>
      <c r="YU588" s="20"/>
      <c r="YV588" s="20"/>
      <c r="YW588" s="20"/>
      <c r="YX588" s="20"/>
      <c r="YY588" s="20"/>
      <c r="YZ588" s="20"/>
      <c r="ZA588" s="20"/>
      <c r="ZB588" s="20"/>
      <c r="ZC588" s="20"/>
      <c r="ZD588" s="20"/>
      <c r="ZE588" s="20"/>
      <c r="ZF588" s="20"/>
      <c r="ZG588" s="20"/>
      <c r="ZH588" s="20"/>
      <c r="ZI588" s="20"/>
      <c r="ZJ588" s="20"/>
      <c r="ZK588" s="20"/>
      <c r="ZL588" s="20"/>
      <c r="ZM588" s="20"/>
      <c r="ZN588" s="20"/>
      <c r="ZO588" s="20"/>
      <c r="ZP588" s="20"/>
      <c r="ZQ588" s="20"/>
      <c r="ZR588" s="20"/>
      <c r="ZS588" s="20"/>
      <c r="ZT588" s="20"/>
      <c r="ZU588" s="20"/>
      <c r="ZV588" s="20"/>
      <c r="ZW588" s="20"/>
      <c r="ZX588" s="20"/>
      <c r="ZY588" s="20"/>
      <c r="ZZ588" s="20"/>
      <c r="AAA588" s="20"/>
      <c r="AAB588" s="20"/>
      <c r="AAC588" s="20"/>
      <c r="AAD588" s="20"/>
      <c r="AAE588" s="20"/>
      <c r="AAF588" s="20"/>
      <c r="AAG588" s="20"/>
      <c r="AAH588" s="20"/>
      <c r="AAI588" s="20"/>
      <c r="AAJ588" s="20"/>
      <c r="AAK588" s="20"/>
      <c r="AAL588" s="20"/>
      <c r="AAM588" s="20"/>
      <c r="AAN588" s="20"/>
      <c r="AAO588" s="20"/>
      <c r="AAP588" s="20"/>
      <c r="AAQ588" s="20"/>
      <c r="AAR588" s="20"/>
      <c r="AAS588" s="20"/>
      <c r="AAT588" s="20"/>
      <c r="AAU588" s="20"/>
      <c r="AAV588" s="20"/>
      <c r="AAW588" s="20"/>
      <c r="AAX588" s="20"/>
      <c r="AAY588" s="20"/>
      <c r="AAZ588" s="20"/>
      <c r="ABA588" s="20"/>
      <c r="ABB588" s="20"/>
      <c r="ABC588" s="20"/>
      <c r="ABD588" s="20"/>
      <c r="ABE588" s="20"/>
      <c r="ABF588" s="20"/>
      <c r="ABG588" s="20"/>
      <c r="ABH588" s="20"/>
      <c r="ABI588" s="20"/>
      <c r="ABJ588" s="20"/>
      <c r="ABK588" s="20"/>
      <c r="ABL588" s="20"/>
      <c r="ABM588" s="20"/>
      <c r="ABN588" s="20"/>
      <c r="ABO588" s="20"/>
      <c r="ABP588" s="20"/>
      <c r="ABQ588" s="20"/>
      <c r="ABR588" s="20"/>
      <c r="ABS588" s="20"/>
      <c r="ABT588" s="20"/>
      <c r="ABU588" s="20"/>
      <c r="ABV588" s="20"/>
      <c r="ABW588" s="20"/>
      <c r="ABX588" s="20"/>
      <c r="ABY588" s="20"/>
      <c r="ABZ588" s="20"/>
      <c r="ACA588" s="20"/>
      <c r="ACB588" s="20"/>
      <c r="ACC588" s="20"/>
      <c r="ACD588" s="20"/>
      <c r="ACE588" s="20"/>
      <c r="ACF588" s="20"/>
      <c r="ACG588" s="20"/>
      <c r="ACH588" s="20"/>
      <c r="ACI588" s="20"/>
      <c r="ACJ588" s="20"/>
      <c r="ACK588" s="20"/>
      <c r="ACL588" s="20"/>
      <c r="ACM588" s="20"/>
      <c r="ACN588" s="20"/>
      <c r="ACO588" s="20"/>
      <c r="ACP588" s="20"/>
      <c r="ACQ588" s="20"/>
      <c r="ACR588" s="20"/>
      <c r="ACS588" s="20"/>
      <c r="ACT588" s="20"/>
      <c r="ACU588" s="20"/>
      <c r="ACV588" s="20"/>
      <c r="ACW588" s="20"/>
      <c r="ACX588" s="20"/>
      <c r="ACY588" s="20"/>
      <c r="ACZ588" s="20"/>
      <c r="ADA588" s="20"/>
      <c r="ADB588" s="20"/>
      <c r="ADC588" s="20"/>
      <c r="ADD588" s="20"/>
      <c r="ADE588" s="20"/>
      <c r="ADF588" s="20"/>
      <c r="ADG588" s="20"/>
      <c r="ADH588" s="20"/>
      <c r="ADI588" s="20"/>
      <c r="ADJ588" s="20"/>
      <c r="ADK588" s="20"/>
      <c r="ADL588" s="20"/>
      <c r="ADM588" s="20"/>
      <c r="ADN588" s="20"/>
      <c r="ADO588" s="20"/>
      <c r="ADP588" s="20"/>
      <c r="ADQ588" s="20"/>
      <c r="ADR588" s="20"/>
      <c r="ADS588" s="20"/>
      <c r="ADT588" s="20"/>
      <c r="ADU588" s="20"/>
      <c r="ADV588" s="20"/>
      <c r="ADW588" s="20"/>
      <c r="ADX588" s="20"/>
      <c r="ADY588" s="20"/>
      <c r="ADZ588" s="20"/>
      <c r="AEA588" s="20"/>
      <c r="AEB588" s="20"/>
      <c r="AEC588" s="20"/>
      <c r="AED588" s="20"/>
      <c r="AEE588" s="20"/>
      <c r="AEF588" s="20"/>
      <c r="AEG588" s="20"/>
      <c r="AEH588" s="20"/>
      <c r="AEI588" s="20"/>
      <c r="AEJ588" s="20"/>
      <c r="AEK588" s="20"/>
      <c r="AEL588" s="20"/>
      <c r="AEM588" s="20"/>
      <c r="AEN588" s="20"/>
      <c r="AEO588" s="20"/>
      <c r="AEP588" s="20"/>
      <c r="AEQ588" s="20"/>
      <c r="AER588" s="20"/>
      <c r="AES588" s="20"/>
      <c r="AET588" s="20"/>
      <c r="AEU588" s="20"/>
      <c r="AEV588" s="20"/>
      <c r="AEW588" s="20"/>
      <c r="AEX588" s="20"/>
      <c r="AEY588" s="20"/>
      <c r="AEZ588" s="20"/>
      <c r="AFA588" s="20"/>
      <c r="AFB588" s="20"/>
      <c r="AFC588" s="20"/>
      <c r="AFD588" s="20"/>
      <c r="AFE588" s="20"/>
      <c r="AFF588" s="20"/>
      <c r="AFG588" s="20"/>
      <c r="AFH588" s="20"/>
      <c r="AFI588" s="20"/>
      <c r="AFJ588" s="20"/>
      <c r="AFK588" s="20"/>
      <c r="AFL588" s="20"/>
      <c r="AFM588" s="20"/>
      <c r="AFN588" s="20"/>
      <c r="AFO588" s="20"/>
      <c r="AFP588" s="20"/>
      <c r="AFQ588" s="20"/>
      <c r="AFR588" s="20"/>
      <c r="AFS588" s="20"/>
      <c r="AFT588" s="20"/>
      <c r="AFU588" s="20"/>
      <c r="AFV588" s="20"/>
      <c r="AFW588" s="20"/>
      <c r="AFX588" s="20"/>
      <c r="AFY588" s="20"/>
      <c r="AFZ588" s="20"/>
      <c r="AGA588" s="20"/>
      <c r="AGB588" s="20"/>
      <c r="AGC588" s="20"/>
      <c r="AGD588" s="20"/>
      <c r="AGE588" s="20"/>
      <c r="AGF588" s="20"/>
      <c r="AGG588" s="20"/>
      <c r="AGH588" s="20"/>
      <c r="AGI588" s="20"/>
      <c r="AGJ588" s="20"/>
      <c r="AGK588" s="20"/>
      <c r="AGL588" s="20"/>
      <c r="AGM588" s="20"/>
      <c r="AGN588" s="20"/>
      <c r="AGO588" s="20"/>
      <c r="AGP588" s="20"/>
      <c r="AGQ588" s="20"/>
      <c r="AGR588" s="20"/>
      <c r="AGS588" s="20"/>
      <c r="AGT588" s="20"/>
      <c r="AGU588" s="20"/>
      <c r="AGV588" s="20"/>
      <c r="AGW588" s="20"/>
      <c r="AGX588" s="20"/>
      <c r="AGY588" s="20"/>
      <c r="AGZ588" s="20"/>
      <c r="AHA588" s="20"/>
      <c r="AHB588" s="20"/>
      <c r="AHC588" s="20"/>
      <c r="AHD588" s="20"/>
      <c r="AHE588" s="20"/>
      <c r="AHF588" s="20"/>
      <c r="AHG588" s="20"/>
      <c r="AHH588" s="20"/>
      <c r="AHI588" s="20"/>
      <c r="AHJ588" s="20"/>
      <c r="AHK588" s="20"/>
      <c r="AHL588" s="20"/>
      <c r="AHM588" s="20"/>
      <c r="AHN588" s="20"/>
      <c r="AHO588" s="20"/>
      <c r="AHP588" s="20"/>
      <c r="AHQ588" s="20"/>
      <c r="AHR588" s="20"/>
      <c r="AHS588" s="20"/>
      <c r="AHT588" s="20"/>
      <c r="AHU588" s="20"/>
      <c r="AHV588" s="20"/>
      <c r="AHW588" s="20"/>
      <c r="AHX588" s="20"/>
      <c r="AHY588" s="20"/>
      <c r="AHZ588" s="20"/>
      <c r="AIA588" s="20"/>
      <c r="AIB588" s="20"/>
      <c r="AIC588" s="20"/>
      <c r="AID588" s="20"/>
      <c r="AIE588" s="20"/>
      <c r="AIF588" s="20"/>
      <c r="AIG588" s="20"/>
      <c r="AIH588" s="20"/>
      <c r="AII588" s="20"/>
      <c r="AIJ588" s="20"/>
      <c r="AIK588" s="20"/>
      <c r="AIL588" s="20"/>
      <c r="AIM588" s="20"/>
      <c r="AIN588" s="20"/>
      <c r="AIO588" s="20"/>
      <c r="AIP588" s="20"/>
      <c r="AIQ588" s="20"/>
      <c r="AIR588" s="20"/>
      <c r="AIS588" s="20"/>
      <c r="AIT588" s="20"/>
      <c r="AIU588" s="20"/>
      <c r="AIV588" s="20"/>
      <c r="AIW588" s="20"/>
      <c r="AIX588" s="20"/>
      <c r="AIY588" s="20"/>
      <c r="AIZ588" s="20"/>
      <c r="AJA588" s="20"/>
      <c r="AJB588" s="20"/>
      <c r="AJC588" s="20"/>
      <c r="AJD588" s="20"/>
      <c r="AJE588" s="20"/>
      <c r="AJF588" s="20"/>
      <c r="AJG588" s="20"/>
      <c r="AJH588" s="20"/>
      <c r="AJI588" s="20"/>
      <c r="AJJ588" s="20"/>
      <c r="AJK588" s="20"/>
      <c r="AJL588" s="20"/>
      <c r="AJM588" s="20"/>
      <c r="AJN588" s="20"/>
      <c r="AJO588" s="20"/>
      <c r="AJP588" s="20"/>
      <c r="AJQ588" s="20"/>
      <c r="AJR588" s="20"/>
      <c r="AJS588" s="20"/>
      <c r="AJT588" s="20"/>
      <c r="AJU588" s="20"/>
      <c r="AJV588" s="20"/>
      <c r="AJW588" s="20"/>
      <c r="AJX588" s="20"/>
      <c r="AJY588" s="20"/>
      <c r="AJZ588" s="20"/>
      <c r="AKA588" s="20"/>
      <c r="AKB588" s="20"/>
      <c r="AKC588" s="20"/>
      <c r="AKD588" s="20"/>
      <c r="AKE588" s="20"/>
      <c r="AKF588" s="20"/>
      <c r="AKG588" s="20"/>
      <c r="AKH588" s="20"/>
      <c r="AKI588" s="20"/>
      <c r="AKJ588" s="20"/>
      <c r="AKK588" s="20"/>
      <c r="AKL588" s="20"/>
      <c r="AKM588" s="20"/>
      <c r="AKN588" s="20"/>
      <c r="AKO588" s="20"/>
      <c r="AKP588" s="20"/>
      <c r="AKQ588" s="20"/>
      <c r="AKR588" s="20"/>
      <c r="AKS588" s="20"/>
      <c r="AKT588" s="20"/>
      <c r="AKU588" s="20"/>
      <c r="AKV588" s="20"/>
      <c r="AKW588" s="20"/>
      <c r="AKX588" s="20"/>
      <c r="AKY588" s="20"/>
      <c r="AKZ588" s="20"/>
      <c r="ALA588" s="20"/>
      <c r="ALB588" s="20"/>
      <c r="ALC588" s="20"/>
      <c r="ALD588" s="20"/>
      <c r="ALE588" s="20"/>
      <c r="ALF588" s="20"/>
      <c r="ALG588" s="20"/>
      <c r="ALH588" s="20"/>
      <c r="ALI588" s="20"/>
      <c r="ALJ588" s="20"/>
      <c r="ALK588" s="20"/>
      <c r="ALL588" s="20"/>
      <c r="ALM588" s="20"/>
      <c r="ALN588" s="20"/>
      <c r="ALO588" s="20"/>
      <c r="ALP588" s="20"/>
      <c r="ALQ588" s="20"/>
      <c r="ALR588" s="20"/>
      <c r="ALS588" s="20"/>
      <c r="ALT588" s="20"/>
      <c r="ALU588" s="20"/>
      <c r="ALV588" s="20"/>
      <c r="ALW588" s="20"/>
      <c r="ALX588" s="20"/>
      <c r="ALY588" s="20"/>
      <c r="ALZ588" s="20"/>
      <c r="AMA588" s="20"/>
      <c r="AMB588" s="20"/>
      <c r="AMC588" s="20"/>
      <c r="AMD588" s="20"/>
      <c r="AME588" s="20"/>
      <c r="AMF588" s="20"/>
      <c r="AMG588" s="20"/>
      <c r="AMH588" s="20"/>
      <c r="AMI588" s="20"/>
      <c r="AMJ588" s="20"/>
      <c r="AMK588" s="20"/>
      <c r="AML588" s="20"/>
      <c r="AMM588" s="20"/>
      <c r="AMN588" s="20"/>
      <c r="AMO588" s="20"/>
      <c r="AMP588" s="20"/>
      <c r="AMQ588" s="20"/>
      <c r="AMR588" s="20"/>
      <c r="AMS588" s="20"/>
      <c r="AMT588" s="20"/>
      <c r="AMU588" s="20"/>
      <c r="AMV588" s="20"/>
      <c r="AMW588" s="20"/>
      <c r="AMX588" s="20"/>
      <c r="AMY588" s="20"/>
      <c r="AMZ588" s="20"/>
      <c r="ANA588" s="20"/>
      <c r="ANB588" s="20"/>
      <c r="ANC588" s="20"/>
      <c r="AND588" s="20"/>
      <c r="ANE588" s="20"/>
      <c r="ANF588" s="20"/>
      <c r="ANG588" s="20"/>
      <c r="ANH588" s="20"/>
      <c r="ANI588" s="20"/>
      <c r="ANJ588" s="20"/>
      <c r="ANK588" s="20"/>
      <c r="ANL588" s="20"/>
      <c r="ANM588" s="20"/>
      <c r="ANN588" s="20"/>
      <c r="ANO588" s="20"/>
      <c r="ANP588" s="20"/>
      <c r="ANQ588" s="20"/>
      <c r="ANR588" s="20"/>
      <c r="ANS588" s="20"/>
      <c r="ANT588" s="20"/>
      <c r="ANU588" s="20"/>
      <c r="ANV588" s="20"/>
      <c r="ANW588" s="20"/>
      <c r="ANX588" s="20"/>
      <c r="ANY588" s="20"/>
      <c r="ANZ588" s="20"/>
      <c r="AOA588" s="20"/>
      <c r="AOB588" s="20"/>
      <c r="AOC588" s="20"/>
      <c r="AOD588" s="20"/>
      <c r="AOE588" s="20"/>
      <c r="AOF588" s="20"/>
      <c r="AOG588" s="20"/>
      <c r="AOH588" s="20"/>
      <c r="AOI588" s="20"/>
      <c r="AOJ588" s="20"/>
      <c r="AOK588" s="20"/>
      <c r="AOL588" s="20"/>
      <c r="AOM588" s="20"/>
      <c r="AON588" s="20"/>
      <c r="AOO588" s="20"/>
      <c r="AOP588" s="20"/>
      <c r="AOQ588" s="20"/>
      <c r="AOR588" s="20"/>
      <c r="AOS588" s="20"/>
      <c r="AOT588" s="20"/>
      <c r="AOU588" s="20"/>
      <c r="AOV588" s="20"/>
      <c r="AOW588" s="20"/>
      <c r="AOX588" s="20"/>
      <c r="AOY588" s="20"/>
      <c r="AOZ588" s="20"/>
      <c r="APA588" s="20"/>
      <c r="APB588" s="20"/>
      <c r="APC588" s="20"/>
      <c r="APD588" s="20"/>
      <c r="APE588" s="20"/>
      <c r="APF588" s="20"/>
      <c r="APG588" s="20"/>
      <c r="APH588" s="20"/>
      <c r="API588" s="20"/>
      <c r="APJ588" s="20"/>
      <c r="APK588" s="20"/>
      <c r="APL588" s="20"/>
      <c r="APM588" s="20"/>
      <c r="APN588" s="20"/>
      <c r="APO588" s="20"/>
      <c r="APP588" s="20"/>
      <c r="APQ588" s="20"/>
      <c r="APR588" s="20"/>
      <c r="APS588" s="20"/>
      <c r="APT588" s="20"/>
      <c r="APU588" s="20"/>
      <c r="APV588" s="20"/>
      <c r="APW588" s="20"/>
      <c r="APX588" s="20"/>
      <c r="APY588" s="20"/>
      <c r="APZ588" s="20"/>
      <c r="AQA588" s="20"/>
      <c r="AQB588" s="20"/>
      <c r="AQC588" s="20"/>
      <c r="AQD588" s="20"/>
      <c r="AQE588" s="20"/>
      <c r="AQF588" s="20"/>
      <c r="AQG588" s="20"/>
      <c r="AQH588" s="20"/>
      <c r="AQI588" s="20"/>
      <c r="AQJ588" s="20"/>
      <c r="AQK588" s="20"/>
      <c r="AQL588" s="20"/>
      <c r="AQM588" s="20"/>
      <c r="AQN588" s="20"/>
      <c r="AQO588" s="20"/>
      <c r="AQP588" s="20"/>
      <c r="AQQ588" s="20"/>
      <c r="AQR588" s="20"/>
      <c r="AQS588" s="20"/>
      <c r="AQT588" s="20"/>
      <c r="AQU588" s="20"/>
      <c r="AQV588" s="20"/>
      <c r="AQW588" s="20"/>
      <c r="AQX588" s="20"/>
      <c r="AQY588" s="20"/>
      <c r="AQZ588" s="20"/>
      <c r="ARA588" s="20"/>
      <c r="ARB588" s="20"/>
      <c r="ARC588" s="20"/>
      <c r="ARD588" s="20"/>
      <c r="ARE588" s="20"/>
      <c r="ARF588" s="20"/>
      <c r="ARG588" s="20"/>
      <c r="ARH588" s="20"/>
      <c r="ARI588" s="20"/>
      <c r="ARJ588" s="20"/>
      <c r="ARK588" s="20"/>
      <c r="ARL588" s="20"/>
      <c r="ARM588" s="20"/>
      <c r="ARN588" s="20"/>
      <c r="ARO588" s="20"/>
      <c r="ARP588" s="20"/>
      <c r="ARQ588" s="20"/>
      <c r="ARR588" s="20"/>
      <c r="ARS588" s="20"/>
      <c r="ART588" s="20"/>
      <c r="ARU588" s="20"/>
      <c r="ARV588" s="20"/>
      <c r="ARW588" s="20"/>
      <c r="ARX588" s="20"/>
      <c r="ARY588" s="20"/>
      <c r="ARZ588" s="20"/>
      <c r="ASA588" s="20"/>
      <c r="ASB588" s="20"/>
      <c r="ASC588" s="20"/>
      <c r="ASD588" s="20"/>
      <c r="ASE588" s="20"/>
      <c r="ASF588" s="20"/>
      <c r="ASG588" s="20"/>
      <c r="ASH588" s="20"/>
      <c r="ASI588" s="20"/>
      <c r="ASJ588" s="20"/>
      <c r="ASK588" s="20"/>
      <c r="ASL588" s="20"/>
      <c r="ASM588" s="20"/>
      <c r="ASN588" s="20"/>
      <c r="ASO588" s="20"/>
      <c r="ASP588" s="20"/>
      <c r="ASQ588" s="20"/>
      <c r="ASR588" s="20"/>
      <c r="ASS588" s="20"/>
      <c r="AST588" s="20"/>
      <c r="ASU588" s="20"/>
      <c r="ASV588" s="20"/>
      <c r="ASW588" s="20"/>
      <c r="ASX588" s="20"/>
      <c r="ASY588" s="20"/>
      <c r="ASZ588" s="20"/>
      <c r="ATA588" s="20"/>
      <c r="ATB588" s="20"/>
      <c r="ATC588" s="20"/>
      <c r="ATD588" s="20"/>
      <c r="ATE588" s="20"/>
      <c r="ATF588" s="20"/>
      <c r="ATG588" s="20"/>
      <c r="ATH588" s="20"/>
      <c r="ATI588" s="20"/>
      <c r="ATJ588" s="20"/>
      <c r="ATK588" s="20"/>
      <c r="ATL588" s="20"/>
      <c r="ATM588" s="20"/>
      <c r="ATN588" s="20"/>
      <c r="ATO588" s="20"/>
      <c r="ATP588" s="20"/>
      <c r="ATQ588" s="20"/>
      <c r="ATR588" s="20"/>
      <c r="ATS588" s="20"/>
      <c r="ATT588" s="20"/>
      <c r="ATU588" s="20"/>
      <c r="ATV588" s="20"/>
      <c r="ATW588" s="20"/>
      <c r="ATX588" s="20"/>
      <c r="ATY588" s="20"/>
      <c r="ATZ588" s="20"/>
      <c r="AUA588" s="20"/>
      <c r="AUB588" s="20"/>
      <c r="AUC588" s="20"/>
      <c r="AUD588" s="20"/>
      <c r="AUF588" s="20"/>
      <c r="AUG588" s="20"/>
      <c r="AUH588" s="20"/>
      <c r="AUI588" s="20"/>
      <c r="AUJ588" s="20"/>
      <c r="AUK588" s="20"/>
      <c r="AUL588" s="20"/>
      <c r="AUM588" s="20"/>
      <c r="AUN588" s="20"/>
      <c r="AUO588" s="20"/>
      <c r="AUP588" s="20"/>
      <c r="AUQ588" s="20"/>
      <c r="AUR588" s="20"/>
      <c r="AUS588" s="20"/>
      <c r="AUT588" s="20"/>
      <c r="AUU588" s="20"/>
      <c r="AUV588" s="20"/>
      <c r="AUW588" s="20"/>
      <c r="AUX588" s="20"/>
      <c r="AUY588" s="20"/>
      <c r="AUZ588" s="20"/>
      <c r="AVA588" s="20"/>
      <c r="AVB588" s="20"/>
      <c r="AVC588" s="20"/>
      <c r="AVD588" s="20"/>
      <c r="AVE588" s="20"/>
      <c r="AVF588" s="20"/>
      <c r="AVG588" s="20"/>
      <c r="AVH588" s="20"/>
      <c r="AVI588" s="20"/>
      <c r="AVJ588" s="20"/>
      <c r="AVK588" s="20"/>
      <c r="AVL588" s="20"/>
      <c r="AVM588" s="20"/>
      <c r="AVN588" s="20"/>
      <c r="AVO588" s="20"/>
      <c r="AVP588" s="20"/>
      <c r="AVQ588" s="20"/>
      <c r="AVR588" s="20"/>
      <c r="AVS588" s="20"/>
      <c r="AVT588" s="20"/>
      <c r="AVU588" s="20"/>
      <c r="AVV588" s="20"/>
      <c r="AVW588" s="20"/>
      <c r="AVX588" s="20"/>
      <c r="AVY588" s="20"/>
      <c r="AVZ588" s="20"/>
      <c r="AWA588" s="20"/>
      <c r="AWB588" s="20"/>
      <c r="AWC588" s="20"/>
      <c r="AWD588" s="20"/>
      <c r="AWE588" s="20"/>
      <c r="AWF588" s="20"/>
      <c r="AWG588" s="20"/>
      <c r="AWH588" s="20"/>
      <c r="AWI588" s="20"/>
      <c r="AWJ588" s="20"/>
      <c r="AWK588" s="20"/>
      <c r="AWL588" s="20"/>
      <c r="AWM588" s="20"/>
      <c r="AWN588" s="20"/>
      <c r="AWO588" s="20"/>
      <c r="AWP588" s="20"/>
      <c r="AWQ588" s="20"/>
      <c r="AWR588" s="20"/>
      <c r="AWS588" s="20"/>
      <c r="AWT588" s="20"/>
      <c r="AWU588" s="20"/>
      <c r="AWV588" s="20"/>
      <c r="AWW588" s="20"/>
      <c r="AWX588" s="20"/>
      <c r="AWY588" s="20"/>
      <c r="AWZ588" s="20"/>
      <c r="AXA588" s="20"/>
      <c r="AXB588" s="20"/>
      <c r="AXC588" s="20"/>
      <c r="AXD588" s="20"/>
      <c r="AXE588" s="20"/>
      <c r="AXF588" s="20"/>
      <c r="AXG588" s="20"/>
      <c r="AXH588" s="20"/>
      <c r="AXI588" s="20"/>
      <c r="AXJ588" s="20"/>
      <c r="AXK588" s="20"/>
      <c r="AXL588" s="20"/>
      <c r="AXM588" s="20"/>
      <c r="AXN588" s="20"/>
      <c r="AXO588" s="20"/>
      <c r="AXP588" s="20"/>
      <c r="AXQ588" s="20"/>
      <c r="AXR588" s="20"/>
      <c r="AXS588" s="20"/>
      <c r="AXT588" s="20"/>
      <c r="AXU588" s="20"/>
      <c r="AXV588" s="20"/>
      <c r="AXW588" s="20"/>
      <c r="AXX588" s="20"/>
      <c r="AXY588" s="20"/>
      <c r="AXZ588" s="20"/>
      <c r="AYA588" s="20"/>
      <c r="AYB588" s="20"/>
      <c r="AYC588" s="20"/>
      <c r="AYD588" s="20"/>
      <c r="AYE588" s="20"/>
      <c r="AYF588" s="20"/>
      <c r="AYG588" s="20"/>
      <c r="AYH588" s="20"/>
      <c r="AYI588" s="20"/>
      <c r="AYJ588" s="20"/>
      <c r="AYK588" s="20"/>
      <c r="AYL588" s="20"/>
      <c r="AYM588" s="20"/>
      <c r="AYN588" s="20"/>
      <c r="AYO588" s="20"/>
      <c r="AYP588" s="20"/>
      <c r="AYQ588" s="20"/>
      <c r="AYR588" s="20"/>
      <c r="AYS588" s="20"/>
      <c r="AYT588" s="20"/>
      <c r="AYU588" s="20"/>
      <c r="AYV588" s="20"/>
      <c r="AYW588" s="20"/>
      <c r="AYX588" s="20"/>
      <c r="AYY588" s="20"/>
      <c r="AYZ588" s="20"/>
      <c r="AZA588" s="20"/>
      <c r="AZB588" s="20"/>
      <c r="AZC588" s="20"/>
      <c r="AZD588" s="20"/>
      <c r="AZE588" s="20"/>
      <c r="AZF588" s="20"/>
      <c r="AZG588" s="20"/>
      <c r="AZH588" s="20"/>
      <c r="AZI588" s="20"/>
      <c r="AZJ588" s="20"/>
      <c r="AZK588" s="20"/>
      <c r="AZL588" s="20"/>
      <c r="AZM588" s="20"/>
      <c r="AZN588" s="20"/>
      <c r="AZO588" s="20"/>
      <c r="AZP588" s="20"/>
      <c r="AZQ588" s="20"/>
      <c r="AZR588" s="20"/>
      <c r="AZS588" s="20"/>
      <c r="AZT588" s="20"/>
      <c r="AZU588" s="20"/>
      <c r="AZV588" s="20"/>
      <c r="AZW588" s="20"/>
      <c r="AZX588" s="20"/>
      <c r="AZY588" s="20"/>
      <c r="AZZ588" s="20"/>
      <c r="BAA588" s="20"/>
      <c r="BAB588" s="20"/>
      <c r="BAC588" s="20"/>
      <c r="BAD588" s="20"/>
      <c r="BAE588" s="20"/>
      <c r="BAF588" s="20"/>
      <c r="BAG588" s="20"/>
      <c r="BAH588" s="20"/>
      <c r="BAI588" s="20"/>
      <c r="BAJ588" s="20"/>
      <c r="BAK588" s="20"/>
      <c r="BAL588" s="20"/>
      <c r="BAM588" s="20"/>
      <c r="BAN588" s="20"/>
      <c r="BAO588" s="20"/>
      <c r="BAP588" s="20"/>
      <c r="BAQ588" s="20"/>
      <c r="BAR588" s="20"/>
      <c r="BAS588" s="20"/>
      <c r="BAT588" s="20"/>
      <c r="BAU588" s="20"/>
      <c r="BAV588" s="20"/>
      <c r="BAW588" s="20"/>
      <c r="BAX588" s="20"/>
      <c r="BAY588" s="20"/>
      <c r="BAZ588" s="20"/>
      <c r="BBA588" s="20"/>
      <c r="BBB588" s="20"/>
      <c r="BBC588" s="20"/>
      <c r="BBD588" s="20"/>
      <c r="BBE588" s="20"/>
      <c r="BBF588" s="20"/>
      <c r="BBG588" s="20"/>
      <c r="BBH588" s="20"/>
      <c r="BBI588" s="20"/>
      <c r="BBJ588" s="20"/>
      <c r="BBK588" s="20"/>
      <c r="BBL588" s="20"/>
      <c r="BBM588" s="20"/>
      <c r="BBN588" s="20"/>
      <c r="BBO588" s="20"/>
      <c r="BBP588" s="20"/>
      <c r="BBQ588" s="20"/>
      <c r="BBR588" s="20"/>
      <c r="BBS588" s="20"/>
      <c r="BBT588" s="20"/>
      <c r="BBU588" s="20"/>
      <c r="BBV588" s="20"/>
      <c r="BBW588" s="20"/>
      <c r="BBX588" s="20"/>
    </row>
    <row r="589" spans="1:1428" hidden="1" x14ac:dyDescent="0.25">
      <c r="A589" s="20"/>
      <c r="B589" s="17"/>
      <c r="C589" s="17"/>
      <c r="D589" s="20"/>
      <c r="E589" s="20"/>
      <c r="F589" s="20"/>
      <c r="G589" s="20"/>
      <c r="H589" s="20"/>
      <c r="I589" s="20"/>
      <c r="J589" s="20"/>
      <c r="K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6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20"/>
      <c r="BH589" s="20"/>
      <c r="BI589" s="20"/>
      <c r="BJ589" s="20"/>
      <c r="BK589" s="20"/>
      <c r="BL589" s="20"/>
      <c r="BM589" s="20"/>
      <c r="BN589" s="20"/>
      <c r="BO589" s="20"/>
      <c r="BP589" s="20"/>
      <c r="BQ589" s="20"/>
      <c r="BR589" s="20"/>
      <c r="BS589" s="20"/>
      <c r="BT589" s="20"/>
      <c r="BU589" s="20"/>
      <c r="BV589" s="20"/>
      <c r="BW589" s="20"/>
      <c r="BX589" s="20"/>
      <c r="BY589" s="20"/>
      <c r="BZ589" s="20"/>
      <c r="CA589" s="20"/>
      <c r="CB589" s="20"/>
      <c r="CC589" s="20"/>
      <c r="CD589" s="20"/>
      <c r="CE589" s="20"/>
      <c r="CF589" s="20"/>
      <c r="CG589" s="20"/>
      <c r="CH589" s="20"/>
      <c r="CI589" s="20"/>
      <c r="CJ589" s="20"/>
      <c r="CK589" s="20"/>
      <c r="CL589" s="20"/>
      <c r="CM589" s="20"/>
      <c r="CN589" s="20"/>
      <c r="CO589" s="20"/>
      <c r="CP589" s="20"/>
      <c r="CQ589" s="20"/>
      <c r="CR589" s="20"/>
      <c r="CS589" s="20"/>
      <c r="CT589" s="20"/>
      <c r="CU589" s="20"/>
      <c r="CV589" s="20"/>
      <c r="CW589" s="20"/>
      <c r="CX589" s="20"/>
      <c r="CY589" s="20"/>
      <c r="CZ589" s="20"/>
      <c r="DA589" s="20"/>
      <c r="DB589" s="20"/>
      <c r="DC589" s="20"/>
      <c r="DD589" s="20"/>
      <c r="DE589" s="20"/>
      <c r="DF589" s="20"/>
      <c r="DG589" s="20"/>
      <c r="DH589" s="20"/>
      <c r="DI589" s="20"/>
      <c r="DJ589" s="20"/>
      <c r="DK589" s="20"/>
      <c r="DL589" s="20"/>
      <c r="DM589" s="20"/>
      <c r="DN589" s="20"/>
      <c r="DO589" s="20"/>
      <c r="DP589" s="20"/>
      <c r="DQ589" s="20"/>
      <c r="DR589" s="20"/>
      <c r="DS589" s="20"/>
      <c r="DT589" s="20"/>
      <c r="DU589" s="20"/>
      <c r="DV589" s="20"/>
      <c r="DW589" s="20"/>
      <c r="DX589" s="20"/>
      <c r="DY589" s="20"/>
      <c r="DZ589" s="20"/>
      <c r="EA589" s="20"/>
      <c r="EB589" s="20"/>
      <c r="EC589" s="20"/>
      <c r="ED589" s="20"/>
      <c r="EE589" s="20"/>
      <c r="EF589" s="20"/>
      <c r="EG589" s="20"/>
      <c r="EH589" s="20"/>
      <c r="EI589" s="20"/>
      <c r="EJ589" s="20"/>
      <c r="EK589" s="20"/>
      <c r="EL589" s="20"/>
      <c r="EM589" s="20"/>
      <c r="EN589" s="20"/>
      <c r="EO589" s="20"/>
      <c r="EP589" s="20"/>
      <c r="EQ589" s="20"/>
      <c r="ER589" s="20"/>
      <c r="ES589" s="20"/>
      <c r="ET589" s="20"/>
      <c r="EU589" s="20"/>
      <c r="EV589" s="20"/>
      <c r="EW589" s="20"/>
      <c r="EX589" s="20"/>
      <c r="EY589" s="20"/>
      <c r="EZ589" s="20"/>
      <c r="FA589" s="20"/>
      <c r="FB589" s="20"/>
      <c r="FC589" s="20"/>
      <c r="FD589" s="20"/>
      <c r="FE589" s="20"/>
      <c r="FF589" s="20"/>
      <c r="FG589" s="20"/>
      <c r="FH589" s="20"/>
      <c r="FI589" s="20"/>
      <c r="FJ589" s="20"/>
      <c r="FK589" s="20"/>
      <c r="FL589" s="20"/>
      <c r="FM589" s="20"/>
      <c r="FN589" s="20"/>
      <c r="FO589" s="20"/>
      <c r="FP589" s="20"/>
      <c r="FQ589" s="20"/>
      <c r="FR589" s="20"/>
      <c r="FS589" s="20"/>
      <c r="FT589" s="20"/>
      <c r="FU589" s="20"/>
      <c r="FV589" s="20"/>
      <c r="FW589" s="20"/>
      <c r="FX589" s="20"/>
      <c r="FY589" s="20"/>
      <c r="FZ589" s="20"/>
      <c r="GA589" s="20"/>
      <c r="GB589" s="20"/>
      <c r="GC589" s="20"/>
      <c r="GD589" s="20"/>
      <c r="GE589" s="20"/>
      <c r="GF589" s="20"/>
      <c r="GG589" s="20"/>
      <c r="GH589" s="20"/>
      <c r="GI589" s="20"/>
      <c r="GJ589" s="20"/>
      <c r="GK589" s="20"/>
      <c r="GL589" s="20"/>
      <c r="GM589" s="20"/>
      <c r="GN589" s="20"/>
      <c r="GO589" s="20"/>
      <c r="GP589" s="20"/>
      <c r="GQ589" s="20"/>
      <c r="GR589" s="20"/>
      <c r="GS589" s="20"/>
      <c r="GT589" s="20"/>
      <c r="GU589" s="20"/>
      <c r="GV589" s="20"/>
      <c r="GW589" s="20"/>
      <c r="GX589" s="20"/>
      <c r="GY589" s="20"/>
      <c r="GZ589" s="20"/>
      <c r="HA589" s="20"/>
      <c r="HB589" s="20"/>
      <c r="HC589" s="20"/>
      <c r="HD589" s="20"/>
      <c r="HE589" s="20"/>
      <c r="HF589" s="20"/>
      <c r="HG589" s="20"/>
      <c r="HH589" s="20"/>
      <c r="HI589" s="20"/>
      <c r="HJ589" s="20"/>
      <c r="HK589" s="20"/>
      <c r="HL589" s="20"/>
      <c r="HM589" s="20"/>
      <c r="HN589" s="20"/>
      <c r="HO589" s="20"/>
      <c r="HP589" s="20"/>
      <c r="HQ589" s="20"/>
      <c r="HR589" s="20"/>
      <c r="HS589" s="20"/>
      <c r="HT589" s="20"/>
      <c r="HU589" s="20"/>
      <c r="HV589" s="20"/>
      <c r="HW589" s="20"/>
      <c r="HX589" s="20"/>
      <c r="HY589" s="20"/>
      <c r="HZ589" s="20"/>
      <c r="IA589" s="20"/>
      <c r="IB589" s="20"/>
      <c r="IC589" s="20"/>
      <c r="ID589" s="20"/>
      <c r="IE589" s="20"/>
      <c r="IF589" s="20"/>
      <c r="IG589" s="20"/>
      <c r="IH589" s="20"/>
      <c r="II589" s="20"/>
      <c r="IJ589" s="20"/>
      <c r="IK589" s="20"/>
      <c r="IL589" s="20"/>
      <c r="IM589" s="20"/>
      <c r="IN589" s="20"/>
      <c r="IO589" s="20"/>
      <c r="IP589" s="20"/>
      <c r="IQ589" s="20"/>
      <c r="IR589" s="20"/>
      <c r="IS589" s="20"/>
      <c r="IT589" s="20"/>
      <c r="IU589" s="20"/>
      <c r="IV589" s="20"/>
      <c r="IW589" s="20"/>
      <c r="IX589" s="20"/>
      <c r="IY589" s="20"/>
      <c r="IZ589" s="20"/>
      <c r="JA589" s="20"/>
      <c r="JB589" s="20"/>
      <c r="JC589" s="20"/>
      <c r="JD589" s="20"/>
      <c r="JE589" s="20"/>
      <c r="JF589" s="20"/>
      <c r="JG589" s="20"/>
      <c r="JH589" s="20"/>
      <c r="JI589" s="20"/>
      <c r="JJ589" s="20"/>
      <c r="JK589" s="20"/>
      <c r="JL589" s="20"/>
      <c r="JM589" s="20"/>
      <c r="JN589" s="20"/>
      <c r="JO589" s="20"/>
      <c r="JP589" s="20"/>
      <c r="JQ589" s="20"/>
      <c r="JR589" s="20"/>
      <c r="JS589" s="20"/>
      <c r="JT589" s="20"/>
      <c r="JU589" s="20"/>
      <c r="JV589" s="20"/>
      <c r="JW589" s="20"/>
      <c r="JX589" s="20"/>
      <c r="JY589" s="20"/>
      <c r="JZ589" s="20"/>
      <c r="KA589" s="20"/>
      <c r="KB589" s="20"/>
      <c r="KC589" s="20"/>
      <c r="KD589" s="20"/>
      <c r="KE589" s="20"/>
      <c r="KF589" s="20"/>
      <c r="KG589" s="20"/>
      <c r="KH589" s="20"/>
      <c r="KI589" s="20"/>
      <c r="KJ589" s="20"/>
      <c r="KK589" s="20"/>
      <c r="KL589" s="20"/>
      <c r="KM589" s="20"/>
      <c r="KN589" s="20"/>
      <c r="KO589" s="20"/>
      <c r="KP589" s="20"/>
      <c r="KQ589" s="20"/>
      <c r="KR589" s="20"/>
      <c r="KS589" s="20"/>
      <c r="KT589" s="20"/>
      <c r="KU589" s="20"/>
      <c r="KV589" s="20"/>
      <c r="KW589" s="20"/>
      <c r="KX589" s="20"/>
      <c r="KY589" s="20"/>
      <c r="KZ589" s="20"/>
      <c r="LA589" s="20"/>
      <c r="LB589" s="20"/>
      <c r="LC589" s="20"/>
      <c r="LD589" s="20"/>
      <c r="LE589" s="20"/>
      <c r="LF589" s="20"/>
      <c r="LG589" s="20"/>
      <c r="LH589" s="20"/>
      <c r="LI589" s="20"/>
      <c r="LJ589" s="20"/>
      <c r="LK589" s="20"/>
      <c r="LL589" s="20"/>
      <c r="LM589" s="20"/>
      <c r="LN589" s="20"/>
      <c r="LO589" s="20"/>
      <c r="LP589" s="20"/>
      <c r="LQ589" s="20"/>
      <c r="LR589" s="20"/>
      <c r="LS589" s="20"/>
      <c r="LT589" s="20"/>
      <c r="LU589" s="20"/>
      <c r="LV589" s="20"/>
      <c r="LW589" s="20"/>
      <c r="LX589" s="20"/>
      <c r="LY589" s="20"/>
      <c r="LZ589" s="20"/>
      <c r="MA589" s="20"/>
      <c r="MB589" s="20"/>
      <c r="MC589" s="20"/>
      <c r="MD589" s="20"/>
      <c r="ME589" s="20"/>
      <c r="MF589" s="20"/>
      <c r="MG589" s="20"/>
      <c r="MH589" s="20"/>
      <c r="MI589" s="20"/>
      <c r="MJ589" s="20"/>
      <c r="MK589" s="20"/>
      <c r="ML589" s="20"/>
      <c r="MM589" s="20"/>
      <c r="MN589" s="20"/>
      <c r="MO589" s="20"/>
      <c r="MP589" s="20"/>
      <c r="MQ589" s="20"/>
      <c r="MR589" s="20"/>
      <c r="MS589" s="20"/>
      <c r="MT589" s="20"/>
      <c r="MU589" s="20"/>
      <c r="MV589" s="20"/>
      <c r="MW589" s="20"/>
      <c r="MX589" s="20"/>
      <c r="MY589" s="20"/>
      <c r="MZ589" s="20"/>
      <c r="NA589" s="20"/>
      <c r="NB589" s="20"/>
      <c r="NC589" s="20"/>
      <c r="ND589" s="20"/>
      <c r="NE589" s="20"/>
      <c r="NF589" s="20"/>
      <c r="NG589" s="20"/>
      <c r="NH589" s="20"/>
      <c r="NI589" s="20"/>
      <c r="NJ589" s="20"/>
      <c r="NK589" s="20"/>
      <c r="NL589" s="20"/>
      <c r="NM589" s="20"/>
      <c r="NN589" s="20"/>
      <c r="NO589" s="20"/>
      <c r="NP589" s="20"/>
      <c r="NQ589" s="20"/>
      <c r="NR589" s="20"/>
      <c r="NS589" s="20"/>
      <c r="NT589" s="20"/>
      <c r="NU589" s="20"/>
      <c r="NV589" s="20"/>
      <c r="NW589" s="20"/>
      <c r="NX589" s="20"/>
      <c r="NY589" s="20"/>
      <c r="NZ589" s="20"/>
      <c r="OA589" s="20"/>
      <c r="OB589" s="20"/>
      <c r="OC589" s="20"/>
      <c r="OD589" s="20"/>
      <c r="OE589" s="20"/>
      <c r="OF589" s="20"/>
      <c r="OG589" s="20"/>
      <c r="OH589" s="20"/>
      <c r="OI589" s="20"/>
      <c r="OJ589" s="20"/>
      <c r="OK589" s="20"/>
      <c r="OL589" s="20"/>
      <c r="OM589" s="20"/>
      <c r="ON589" s="20"/>
      <c r="OO589" s="20"/>
      <c r="OP589" s="20"/>
      <c r="OQ589" s="20"/>
      <c r="OR589" s="20"/>
      <c r="OS589" s="20"/>
      <c r="OT589" s="20"/>
      <c r="OU589" s="20"/>
      <c r="OV589" s="20"/>
      <c r="OW589" s="20"/>
      <c r="OX589" s="20"/>
      <c r="OY589" s="20"/>
      <c r="OZ589" s="20"/>
      <c r="PA589" s="20"/>
      <c r="PB589" s="20"/>
      <c r="PC589" s="20"/>
      <c r="PD589" s="20"/>
      <c r="PE589" s="20"/>
      <c r="PF589" s="20"/>
      <c r="PG589" s="20"/>
      <c r="PH589" s="20"/>
      <c r="PI589" s="20"/>
      <c r="PJ589" s="20"/>
      <c r="PK589" s="20"/>
      <c r="PL589" s="20"/>
      <c r="PM589" s="20"/>
      <c r="PN589" s="20"/>
      <c r="PO589" s="20"/>
      <c r="PP589" s="20"/>
      <c r="PQ589" s="20"/>
      <c r="PR589" s="20"/>
      <c r="PS589" s="20"/>
      <c r="PT589" s="20"/>
      <c r="PU589" s="20"/>
      <c r="PV589" s="20"/>
      <c r="PW589" s="20"/>
      <c r="PX589" s="20"/>
      <c r="PY589" s="20"/>
      <c r="PZ589" s="20"/>
      <c r="QA589" s="20"/>
      <c r="QB589" s="20"/>
      <c r="QC589" s="20"/>
      <c r="QD589" s="20"/>
      <c r="QE589" s="20"/>
      <c r="QF589" s="20"/>
      <c r="QG589" s="20"/>
      <c r="QH589" s="20"/>
      <c r="QI589" s="20"/>
      <c r="QJ589" s="20"/>
      <c r="QK589" s="20"/>
      <c r="QL589" s="20"/>
      <c r="QM589" s="20"/>
      <c r="QN589" s="20"/>
      <c r="QO589" s="20"/>
      <c r="QP589" s="20"/>
      <c r="QQ589" s="20"/>
      <c r="QR589" s="20"/>
      <c r="QS589" s="20"/>
      <c r="QT589" s="20"/>
      <c r="QU589" s="20"/>
      <c r="QV589" s="20"/>
      <c r="QW589" s="20"/>
      <c r="QX589" s="20"/>
      <c r="QY589" s="20"/>
      <c r="QZ589" s="20"/>
      <c r="RA589" s="20"/>
      <c r="RB589" s="20"/>
      <c r="RC589" s="20"/>
      <c r="RD589" s="20"/>
      <c r="RE589" s="20"/>
      <c r="RF589" s="20"/>
      <c r="RG589" s="20"/>
      <c r="RH589" s="20"/>
      <c r="RI589" s="20"/>
      <c r="RJ589" s="20"/>
      <c r="RK589" s="20"/>
      <c r="RL589" s="20"/>
      <c r="RM589" s="20"/>
      <c r="RN589" s="20"/>
      <c r="RO589" s="20"/>
      <c r="RP589" s="20"/>
      <c r="RQ589" s="20"/>
      <c r="RR589" s="20"/>
      <c r="RS589" s="20"/>
      <c r="RT589" s="20"/>
      <c r="RU589" s="20"/>
      <c r="RV589" s="20"/>
      <c r="RW589" s="20"/>
      <c r="RX589" s="20"/>
      <c r="RY589" s="20"/>
      <c r="RZ589" s="20"/>
      <c r="SA589" s="20"/>
      <c r="SB589" s="20"/>
      <c r="SC589" s="20"/>
      <c r="SD589" s="20"/>
      <c r="SE589" s="20"/>
      <c r="SF589" s="20"/>
      <c r="SG589" s="20"/>
      <c r="SH589" s="20"/>
      <c r="SI589" s="20"/>
      <c r="SJ589" s="20"/>
      <c r="SK589" s="20"/>
      <c r="SL589" s="20"/>
      <c r="SM589" s="20"/>
      <c r="SN589" s="20"/>
      <c r="SO589" s="20"/>
      <c r="SP589" s="20"/>
      <c r="SQ589" s="20"/>
      <c r="SR589" s="20"/>
      <c r="SS589" s="20"/>
      <c r="ST589" s="20"/>
      <c r="SU589" s="20"/>
      <c r="SV589" s="20"/>
      <c r="SW589" s="20"/>
      <c r="SX589" s="20"/>
      <c r="SY589" s="20"/>
      <c r="SZ589" s="20"/>
      <c r="TA589" s="20"/>
      <c r="TB589" s="20"/>
      <c r="TC589" s="20"/>
      <c r="TD589" s="20"/>
      <c r="TE589" s="20"/>
      <c r="TF589" s="20"/>
      <c r="TG589" s="20"/>
      <c r="TH589" s="20"/>
      <c r="TI589" s="20"/>
      <c r="TJ589" s="20"/>
      <c r="TK589" s="20"/>
      <c r="TL589" s="20"/>
      <c r="TM589" s="20"/>
      <c r="TN589" s="20"/>
      <c r="TO589" s="20"/>
      <c r="TP589" s="20"/>
      <c r="TQ589" s="20"/>
      <c r="TR589" s="20"/>
      <c r="TS589" s="20"/>
      <c r="TT589" s="20"/>
      <c r="TU589" s="20"/>
      <c r="TV589" s="20"/>
      <c r="TW589" s="20"/>
      <c r="TX589" s="20"/>
      <c r="TY589" s="20"/>
      <c r="TZ589" s="20"/>
      <c r="UA589" s="20"/>
      <c r="UB589" s="20"/>
      <c r="UC589" s="20"/>
      <c r="UD589" s="20"/>
      <c r="UE589" s="20"/>
      <c r="UF589" s="20"/>
      <c r="UG589" s="20"/>
      <c r="UH589" s="20"/>
      <c r="UI589" s="20"/>
      <c r="UJ589" s="20"/>
      <c r="UK589" s="20"/>
      <c r="UL589" s="20"/>
      <c r="UM589" s="20"/>
      <c r="UN589" s="20"/>
      <c r="UO589" s="20"/>
      <c r="UP589" s="20"/>
      <c r="UQ589" s="20"/>
      <c r="UR589" s="20"/>
      <c r="US589" s="20"/>
      <c r="UT589" s="20"/>
      <c r="UU589" s="20"/>
      <c r="UV589" s="20"/>
      <c r="UW589" s="20"/>
      <c r="UX589" s="20"/>
      <c r="UY589" s="20"/>
      <c r="UZ589" s="20"/>
      <c r="VA589" s="20"/>
      <c r="VB589" s="20"/>
      <c r="VC589" s="20"/>
      <c r="VD589" s="20"/>
      <c r="VE589" s="20"/>
      <c r="VF589" s="20"/>
      <c r="VG589" s="20"/>
      <c r="VH589" s="20"/>
      <c r="VI589" s="20"/>
      <c r="VJ589" s="20"/>
      <c r="VK589" s="20"/>
      <c r="VL589" s="20"/>
      <c r="VM589" s="20"/>
      <c r="VN589" s="20"/>
      <c r="VO589" s="20"/>
      <c r="VP589" s="20"/>
      <c r="VQ589" s="20"/>
      <c r="VR589" s="20"/>
      <c r="VS589" s="20"/>
      <c r="VT589" s="20"/>
      <c r="VU589" s="20"/>
      <c r="VV589" s="20"/>
      <c r="VW589" s="20"/>
      <c r="VX589" s="20"/>
      <c r="VY589" s="20"/>
      <c r="VZ589" s="20"/>
      <c r="WA589" s="20"/>
      <c r="WB589" s="20"/>
      <c r="WC589" s="20"/>
      <c r="WD589" s="20"/>
      <c r="WE589" s="20"/>
      <c r="WF589" s="20"/>
      <c r="WG589" s="20"/>
      <c r="WH589" s="20"/>
      <c r="WI589" s="20"/>
      <c r="WJ589" s="20"/>
      <c r="WK589" s="20"/>
      <c r="WL589" s="20"/>
      <c r="WM589" s="20"/>
      <c r="WN589" s="20"/>
      <c r="WO589" s="20"/>
      <c r="WP589" s="20"/>
      <c r="WQ589" s="20"/>
      <c r="WR589" s="20"/>
      <c r="WS589" s="20"/>
      <c r="WT589" s="20"/>
      <c r="WU589" s="20"/>
      <c r="WV589" s="20"/>
      <c r="WW589" s="20"/>
      <c r="WX589" s="20"/>
      <c r="WY589" s="20"/>
      <c r="WZ589" s="20"/>
      <c r="XA589" s="20"/>
      <c r="XB589" s="20"/>
      <c r="XC589" s="20"/>
      <c r="XD589" s="20"/>
      <c r="XE589" s="20"/>
      <c r="XF589" s="20"/>
      <c r="XG589" s="20"/>
      <c r="XH589" s="20"/>
      <c r="XI589" s="20"/>
      <c r="XJ589" s="20"/>
      <c r="XK589" s="20"/>
      <c r="XL589" s="20"/>
      <c r="XM589" s="20"/>
      <c r="XN589" s="20"/>
      <c r="XO589" s="20"/>
      <c r="XP589" s="20"/>
      <c r="XQ589" s="20"/>
      <c r="XR589" s="20"/>
      <c r="XS589" s="20"/>
      <c r="XT589" s="20"/>
      <c r="XU589" s="20"/>
      <c r="XV589" s="20"/>
      <c r="XW589" s="20"/>
      <c r="XX589" s="20"/>
      <c r="XY589" s="20"/>
      <c r="XZ589" s="20"/>
      <c r="YA589" s="20"/>
      <c r="YB589" s="20"/>
      <c r="YC589" s="20"/>
      <c r="YD589" s="20"/>
      <c r="YE589" s="20"/>
      <c r="YF589" s="20"/>
      <c r="YG589" s="20"/>
      <c r="YH589" s="20"/>
      <c r="YI589" s="20"/>
      <c r="YJ589" s="20"/>
      <c r="YK589" s="20"/>
      <c r="YL589" s="20"/>
      <c r="YM589" s="20"/>
      <c r="YN589" s="20"/>
      <c r="YO589" s="20"/>
      <c r="YP589" s="20"/>
      <c r="YQ589" s="20"/>
      <c r="YR589" s="20"/>
      <c r="YS589" s="20"/>
      <c r="YT589" s="20"/>
      <c r="YU589" s="20"/>
      <c r="YV589" s="20"/>
      <c r="YW589" s="20"/>
      <c r="YX589" s="20"/>
      <c r="YY589" s="20"/>
      <c r="YZ589" s="20"/>
      <c r="ZA589" s="20"/>
      <c r="ZB589" s="20"/>
      <c r="ZC589" s="20"/>
      <c r="ZD589" s="20"/>
      <c r="ZE589" s="20"/>
      <c r="ZF589" s="20"/>
      <c r="ZG589" s="20"/>
      <c r="ZH589" s="20"/>
      <c r="ZI589" s="20"/>
      <c r="ZJ589" s="20"/>
      <c r="ZK589" s="20"/>
      <c r="ZL589" s="20"/>
      <c r="ZM589" s="20"/>
      <c r="ZN589" s="20"/>
      <c r="ZO589" s="20"/>
      <c r="ZP589" s="20"/>
      <c r="ZQ589" s="20"/>
      <c r="ZR589" s="20"/>
      <c r="ZS589" s="20"/>
      <c r="ZT589" s="20"/>
      <c r="ZU589" s="20"/>
      <c r="ZV589" s="20"/>
      <c r="ZW589" s="20"/>
      <c r="ZX589" s="20"/>
      <c r="ZY589" s="20"/>
      <c r="ZZ589" s="20"/>
      <c r="AAA589" s="20"/>
      <c r="AAB589" s="20"/>
      <c r="AAC589" s="20"/>
      <c r="AAD589" s="20"/>
      <c r="AAE589" s="20"/>
      <c r="AAF589" s="20"/>
      <c r="AAG589" s="20"/>
      <c r="AAH589" s="20"/>
      <c r="AAI589" s="20"/>
      <c r="AAJ589" s="20"/>
      <c r="AAK589" s="20"/>
      <c r="AAL589" s="20"/>
      <c r="AAM589" s="20"/>
      <c r="AAN589" s="20"/>
      <c r="AAO589" s="20"/>
      <c r="AAP589" s="20"/>
      <c r="AAQ589" s="20"/>
      <c r="AAR589" s="20"/>
      <c r="AAS589" s="20"/>
      <c r="AAT589" s="20"/>
      <c r="AAU589" s="20"/>
      <c r="AAV589" s="20"/>
      <c r="AAW589" s="20"/>
      <c r="AAX589" s="20"/>
      <c r="AAY589" s="20"/>
      <c r="AAZ589" s="20"/>
      <c r="ABA589" s="20"/>
      <c r="ABB589" s="20"/>
      <c r="ABC589" s="20"/>
      <c r="ABD589" s="20"/>
      <c r="ABE589" s="20"/>
      <c r="ABF589" s="20"/>
      <c r="ABG589" s="20"/>
      <c r="ABH589" s="20"/>
      <c r="ABI589" s="20"/>
      <c r="ABJ589" s="20"/>
      <c r="ABK589" s="20"/>
      <c r="ABL589" s="20"/>
      <c r="ABM589" s="20"/>
      <c r="ABN589" s="20"/>
      <c r="ABO589" s="20"/>
      <c r="ABP589" s="20"/>
      <c r="ABQ589" s="20"/>
      <c r="ABR589" s="20"/>
      <c r="ABS589" s="20"/>
      <c r="ABT589" s="20"/>
      <c r="ABU589" s="20"/>
      <c r="ABV589" s="20"/>
      <c r="ABW589" s="20"/>
      <c r="ABX589" s="20"/>
      <c r="ABY589" s="20"/>
      <c r="ABZ589" s="20"/>
      <c r="ACA589" s="20"/>
      <c r="ACB589" s="20"/>
      <c r="ACC589" s="20"/>
      <c r="ACD589" s="20"/>
      <c r="ACE589" s="20"/>
      <c r="ACF589" s="20"/>
      <c r="ACG589" s="20"/>
      <c r="ACH589" s="20"/>
      <c r="ACI589" s="20"/>
      <c r="ACJ589" s="20"/>
      <c r="ACK589" s="20"/>
      <c r="ACL589" s="20"/>
      <c r="ACM589" s="20"/>
      <c r="ACN589" s="20"/>
      <c r="ACO589" s="20"/>
      <c r="ACP589" s="20"/>
      <c r="ACQ589" s="20"/>
      <c r="ACR589" s="20"/>
      <c r="ACS589" s="20"/>
      <c r="ACT589" s="20"/>
      <c r="ACU589" s="20"/>
      <c r="ACV589" s="20"/>
      <c r="ACW589" s="20"/>
      <c r="ACX589" s="20"/>
      <c r="ACY589" s="20"/>
      <c r="ACZ589" s="20"/>
      <c r="ADA589" s="20"/>
      <c r="ADB589" s="20"/>
      <c r="ADC589" s="20"/>
      <c r="ADD589" s="20"/>
      <c r="ADE589" s="20"/>
      <c r="ADF589" s="20"/>
      <c r="ADG589" s="20"/>
      <c r="ADH589" s="20"/>
      <c r="ADI589" s="20"/>
      <c r="ADJ589" s="20"/>
      <c r="ADK589" s="20"/>
      <c r="ADL589" s="20"/>
      <c r="ADM589" s="20"/>
      <c r="ADN589" s="20"/>
      <c r="ADO589" s="20"/>
      <c r="ADP589" s="20"/>
      <c r="ADQ589" s="20"/>
      <c r="ADR589" s="20"/>
      <c r="ADS589" s="20"/>
      <c r="ADT589" s="20"/>
      <c r="ADU589" s="20"/>
      <c r="ADV589" s="20"/>
      <c r="ADW589" s="20"/>
      <c r="ADX589" s="20"/>
      <c r="ADY589" s="20"/>
      <c r="ADZ589" s="20"/>
      <c r="AEA589" s="20"/>
      <c r="AEB589" s="20"/>
      <c r="AEC589" s="20"/>
      <c r="AED589" s="20"/>
      <c r="AEE589" s="20"/>
      <c r="AEF589" s="20"/>
      <c r="AEG589" s="20"/>
      <c r="AEH589" s="20"/>
      <c r="AEI589" s="20"/>
      <c r="AEJ589" s="20"/>
      <c r="AEK589" s="20"/>
      <c r="AEL589" s="20"/>
      <c r="AEM589" s="20"/>
      <c r="AEN589" s="20"/>
      <c r="AEO589" s="20"/>
      <c r="AEP589" s="20"/>
      <c r="AEQ589" s="20"/>
      <c r="AER589" s="20"/>
      <c r="AES589" s="20"/>
      <c r="AET589" s="20"/>
      <c r="AEU589" s="20"/>
      <c r="AEV589" s="20"/>
      <c r="AEW589" s="20"/>
      <c r="AEX589" s="20"/>
      <c r="AEY589" s="20"/>
      <c r="AEZ589" s="20"/>
      <c r="AFA589" s="20"/>
      <c r="AFB589" s="20"/>
      <c r="AFC589" s="20"/>
      <c r="AFD589" s="20"/>
      <c r="AFE589" s="20"/>
      <c r="AFF589" s="20"/>
      <c r="AFG589" s="20"/>
      <c r="AFH589" s="20"/>
      <c r="AFI589" s="20"/>
      <c r="AFJ589" s="20"/>
      <c r="AFK589" s="20"/>
      <c r="AFL589" s="20"/>
      <c r="AFM589" s="20"/>
      <c r="AFN589" s="20"/>
      <c r="AFO589" s="20"/>
      <c r="AFP589" s="20"/>
      <c r="AFQ589" s="20"/>
      <c r="AFR589" s="20"/>
      <c r="AFS589" s="20"/>
      <c r="AFT589" s="20"/>
      <c r="AFU589" s="20"/>
      <c r="AFV589" s="20"/>
      <c r="AFW589" s="20"/>
      <c r="AFX589" s="20"/>
      <c r="AFY589" s="20"/>
      <c r="AFZ589" s="20"/>
      <c r="AGA589" s="20"/>
      <c r="AGB589" s="20"/>
      <c r="AGC589" s="20"/>
      <c r="AGD589" s="20"/>
      <c r="AGE589" s="20"/>
      <c r="AGF589" s="20"/>
      <c r="AGG589" s="20"/>
      <c r="AGH589" s="20"/>
      <c r="AGI589" s="20"/>
      <c r="AGJ589" s="20"/>
      <c r="AGK589" s="20"/>
      <c r="AGL589" s="20"/>
      <c r="AGM589" s="20"/>
      <c r="AGN589" s="20"/>
      <c r="AGO589" s="20"/>
      <c r="AGP589" s="20"/>
      <c r="AGQ589" s="20"/>
      <c r="AGR589" s="20"/>
      <c r="AGS589" s="20"/>
      <c r="AGT589" s="20"/>
      <c r="AGU589" s="20"/>
      <c r="AGV589" s="20"/>
      <c r="AGW589" s="20"/>
      <c r="AGX589" s="20"/>
      <c r="AGY589" s="20"/>
      <c r="AGZ589" s="20"/>
      <c r="AHA589" s="20"/>
      <c r="AHB589" s="20"/>
      <c r="AHC589" s="20"/>
      <c r="AHD589" s="20"/>
      <c r="AHE589" s="20"/>
      <c r="AHF589" s="20"/>
      <c r="AHG589" s="20"/>
      <c r="AHH589" s="20"/>
      <c r="AHI589" s="20"/>
      <c r="AHJ589" s="20"/>
      <c r="AHK589" s="20"/>
      <c r="AHL589" s="20"/>
      <c r="AHM589" s="20"/>
      <c r="AHN589" s="20"/>
      <c r="AHO589" s="20"/>
      <c r="AHP589" s="20"/>
      <c r="AHQ589" s="20"/>
      <c r="AHR589" s="20"/>
      <c r="AHS589" s="20"/>
      <c r="AHT589" s="20"/>
      <c r="AHU589" s="20"/>
      <c r="AHV589" s="20"/>
      <c r="AHW589" s="20"/>
      <c r="AHX589" s="20"/>
      <c r="AHY589" s="20"/>
      <c r="AHZ589" s="20"/>
      <c r="AIA589" s="20"/>
      <c r="AIB589" s="20"/>
      <c r="AIC589" s="20"/>
      <c r="AID589" s="20"/>
      <c r="AIE589" s="20"/>
      <c r="AIF589" s="20"/>
      <c r="AIG589" s="20"/>
      <c r="AIH589" s="20"/>
      <c r="AII589" s="20"/>
      <c r="AIJ589" s="20"/>
      <c r="AIK589" s="20"/>
      <c r="AIL589" s="20"/>
      <c r="AIM589" s="20"/>
      <c r="AIN589" s="20"/>
      <c r="AIO589" s="20"/>
      <c r="AIP589" s="20"/>
      <c r="AIQ589" s="20"/>
      <c r="AIR589" s="20"/>
      <c r="AIS589" s="20"/>
      <c r="AIT589" s="20"/>
      <c r="AIU589" s="20"/>
      <c r="AIV589" s="20"/>
      <c r="AIW589" s="20"/>
      <c r="AIX589" s="20"/>
      <c r="AIY589" s="20"/>
      <c r="AIZ589" s="20"/>
      <c r="AJA589" s="20"/>
      <c r="AJB589" s="20"/>
      <c r="AJC589" s="20"/>
      <c r="AJD589" s="20"/>
      <c r="AJE589" s="20"/>
      <c r="AJF589" s="20"/>
      <c r="AJG589" s="20"/>
      <c r="AJH589" s="20"/>
      <c r="AJI589" s="20"/>
      <c r="AJJ589" s="20"/>
      <c r="AJK589" s="20"/>
      <c r="AJL589" s="20"/>
      <c r="AJM589" s="20"/>
      <c r="AJN589" s="20"/>
      <c r="AJO589" s="20"/>
      <c r="AJP589" s="20"/>
      <c r="AJQ589" s="20"/>
      <c r="AJR589" s="20"/>
      <c r="AJS589" s="20"/>
      <c r="AJT589" s="20"/>
      <c r="AJU589" s="20"/>
      <c r="AJV589" s="20"/>
      <c r="AJW589" s="20"/>
      <c r="AJX589" s="20"/>
      <c r="AJY589" s="20"/>
      <c r="AJZ589" s="20"/>
      <c r="AKA589" s="20"/>
      <c r="AKB589" s="20"/>
      <c r="AKC589" s="20"/>
      <c r="AKD589" s="20"/>
      <c r="AKE589" s="20"/>
      <c r="AKF589" s="20"/>
      <c r="AKG589" s="20"/>
      <c r="AKH589" s="20"/>
      <c r="AKI589" s="20"/>
      <c r="AKJ589" s="20"/>
      <c r="AKK589" s="20"/>
      <c r="AKL589" s="20"/>
      <c r="AKM589" s="20"/>
      <c r="AKN589" s="20"/>
      <c r="AKO589" s="20"/>
      <c r="AKP589" s="20"/>
      <c r="AKQ589" s="20"/>
      <c r="AKR589" s="20"/>
      <c r="AKS589" s="20"/>
      <c r="AKT589" s="20"/>
      <c r="AKU589" s="20"/>
      <c r="AKV589" s="20"/>
      <c r="AKW589" s="20"/>
      <c r="AKX589" s="20"/>
      <c r="AKY589" s="20"/>
      <c r="AKZ589" s="20"/>
      <c r="ALA589" s="20"/>
      <c r="ALB589" s="20"/>
      <c r="ALC589" s="20"/>
      <c r="ALD589" s="20"/>
      <c r="ALE589" s="20"/>
      <c r="ALF589" s="20"/>
      <c r="ALG589" s="20"/>
      <c r="ALH589" s="20"/>
      <c r="ALI589" s="20"/>
      <c r="ALJ589" s="20"/>
      <c r="ALK589" s="20"/>
      <c r="ALL589" s="20"/>
      <c r="ALM589" s="20"/>
      <c r="ALN589" s="20"/>
      <c r="ALO589" s="20"/>
      <c r="ALP589" s="20"/>
      <c r="ALQ589" s="20"/>
      <c r="ALR589" s="20"/>
      <c r="ALS589" s="20"/>
      <c r="ALT589" s="20"/>
      <c r="ALU589" s="20"/>
      <c r="ALV589" s="20"/>
      <c r="ALW589" s="20"/>
      <c r="ALX589" s="20"/>
      <c r="ALY589" s="20"/>
      <c r="ALZ589" s="20"/>
      <c r="AMA589" s="20"/>
      <c r="AMB589" s="20"/>
      <c r="AMC589" s="20"/>
      <c r="AMD589" s="20"/>
      <c r="AME589" s="20"/>
      <c r="AMF589" s="20"/>
      <c r="AMG589" s="20"/>
      <c r="AMH589" s="20"/>
      <c r="AMI589" s="20"/>
      <c r="AMJ589" s="20"/>
      <c r="AMK589" s="20"/>
      <c r="AML589" s="20"/>
      <c r="AMM589" s="20"/>
      <c r="AMN589" s="20"/>
      <c r="AMO589" s="20"/>
      <c r="AMP589" s="20"/>
      <c r="AMQ589" s="20"/>
      <c r="AMR589" s="20"/>
      <c r="AMS589" s="20"/>
      <c r="AMT589" s="20"/>
      <c r="AMU589" s="20"/>
      <c r="AMV589" s="20"/>
      <c r="AMW589" s="20"/>
      <c r="AMX589" s="20"/>
      <c r="AMY589" s="20"/>
      <c r="AMZ589" s="20"/>
      <c r="ANA589" s="20"/>
      <c r="ANB589" s="20"/>
      <c r="ANC589" s="20"/>
      <c r="AND589" s="20"/>
      <c r="ANE589" s="20"/>
      <c r="ANF589" s="20"/>
      <c r="ANG589" s="20"/>
      <c r="ANH589" s="20"/>
      <c r="ANI589" s="20"/>
      <c r="ANJ589" s="20"/>
      <c r="ANK589" s="20"/>
      <c r="ANL589" s="20"/>
      <c r="ANM589" s="20"/>
      <c r="ANN589" s="20"/>
      <c r="ANO589" s="20"/>
      <c r="ANP589" s="20"/>
      <c r="ANQ589" s="20"/>
      <c r="ANR589" s="20"/>
      <c r="ANS589" s="20"/>
      <c r="ANT589" s="20"/>
      <c r="ANU589" s="20"/>
      <c r="ANV589" s="20"/>
      <c r="ANW589" s="20"/>
      <c r="ANX589" s="20"/>
      <c r="ANY589" s="20"/>
      <c r="ANZ589" s="20"/>
      <c r="AOA589" s="20"/>
      <c r="AOB589" s="20"/>
      <c r="AOC589" s="20"/>
      <c r="AOD589" s="20"/>
      <c r="AOE589" s="20"/>
      <c r="AOF589" s="20"/>
      <c r="AOG589" s="20"/>
      <c r="AOH589" s="20"/>
      <c r="AOI589" s="20"/>
      <c r="AOJ589" s="20"/>
      <c r="AOK589" s="20"/>
      <c r="AOL589" s="20"/>
      <c r="AOM589" s="20"/>
      <c r="AON589" s="20"/>
      <c r="AOO589" s="20"/>
      <c r="AOP589" s="20"/>
      <c r="AOQ589" s="20"/>
      <c r="AOR589" s="20"/>
      <c r="AOS589" s="20"/>
      <c r="AOT589" s="20"/>
      <c r="AOU589" s="20"/>
      <c r="AOV589" s="20"/>
      <c r="AOW589" s="20"/>
      <c r="AOX589" s="20"/>
      <c r="AOY589" s="20"/>
      <c r="AOZ589" s="20"/>
      <c r="APA589" s="20"/>
      <c r="APB589" s="20"/>
      <c r="APC589" s="20"/>
      <c r="APD589" s="20"/>
      <c r="APE589" s="20"/>
      <c r="APF589" s="20"/>
      <c r="APG589" s="20"/>
      <c r="APH589" s="20"/>
      <c r="API589" s="20"/>
      <c r="APJ589" s="20"/>
      <c r="APK589" s="20"/>
      <c r="APL589" s="20"/>
      <c r="APM589" s="20"/>
      <c r="APN589" s="20"/>
      <c r="APO589" s="20"/>
      <c r="APP589" s="20"/>
      <c r="APQ589" s="20"/>
      <c r="APR589" s="20"/>
      <c r="APS589" s="20"/>
      <c r="APT589" s="20"/>
      <c r="APU589" s="20"/>
      <c r="APV589" s="20"/>
      <c r="APW589" s="20"/>
      <c r="APX589" s="20"/>
      <c r="APY589" s="20"/>
      <c r="APZ589" s="20"/>
      <c r="AQA589" s="20"/>
      <c r="AQB589" s="20"/>
      <c r="AQC589" s="20"/>
      <c r="AQD589" s="20"/>
      <c r="AQE589" s="20"/>
      <c r="AQF589" s="20"/>
      <c r="AQG589" s="20"/>
      <c r="AQH589" s="20"/>
      <c r="AQI589" s="20"/>
      <c r="AQJ589" s="20"/>
      <c r="AQK589" s="20"/>
      <c r="AQL589" s="20"/>
      <c r="AQM589" s="20"/>
      <c r="AQN589" s="20"/>
      <c r="AQO589" s="20"/>
      <c r="AQP589" s="20"/>
      <c r="AQQ589" s="20"/>
      <c r="AQR589" s="20"/>
      <c r="AQS589" s="20"/>
      <c r="AQT589" s="20"/>
      <c r="AQU589" s="20"/>
      <c r="AQV589" s="20"/>
      <c r="AQW589" s="20"/>
      <c r="AQX589" s="20"/>
      <c r="AQY589" s="20"/>
      <c r="AQZ589" s="20"/>
      <c r="ARA589" s="20"/>
      <c r="ARB589" s="20"/>
      <c r="ARC589" s="20"/>
      <c r="ARD589" s="20"/>
      <c r="ARE589" s="20"/>
      <c r="ARF589" s="20"/>
      <c r="ARG589" s="20"/>
      <c r="ARH589" s="20"/>
      <c r="ARI589" s="20"/>
      <c r="ARJ589" s="20"/>
      <c r="ARK589" s="20"/>
      <c r="ARL589" s="20"/>
      <c r="ARM589" s="20"/>
      <c r="ARN589" s="20"/>
      <c r="ARO589" s="20"/>
      <c r="ARP589" s="20"/>
      <c r="ARQ589" s="20"/>
      <c r="ARR589" s="20"/>
      <c r="ARS589" s="20"/>
      <c r="ART589" s="20"/>
      <c r="ARU589" s="20"/>
      <c r="ARV589" s="20"/>
      <c r="ARW589" s="20"/>
      <c r="ARX589" s="20"/>
      <c r="ARY589" s="20"/>
      <c r="ARZ589" s="20"/>
      <c r="ASA589" s="20"/>
      <c r="ASB589" s="20"/>
      <c r="ASC589" s="20"/>
      <c r="ASD589" s="20"/>
      <c r="ASE589" s="20"/>
      <c r="ASF589" s="20"/>
      <c r="ASG589" s="20"/>
      <c r="ASH589" s="20"/>
      <c r="ASI589" s="20"/>
      <c r="ASJ589" s="20"/>
      <c r="ASK589" s="20"/>
      <c r="ASL589" s="20"/>
      <c r="ASM589" s="20"/>
      <c r="ASN589" s="20"/>
      <c r="ASO589" s="20"/>
      <c r="ASP589" s="20"/>
      <c r="ASQ589" s="20"/>
      <c r="ASR589" s="20"/>
      <c r="ASS589" s="20"/>
      <c r="AST589" s="20"/>
      <c r="ASU589" s="20"/>
      <c r="ASV589" s="20"/>
      <c r="ASW589" s="20"/>
      <c r="ASX589" s="20"/>
      <c r="ASY589" s="20"/>
      <c r="ASZ589" s="20"/>
      <c r="ATA589" s="20"/>
      <c r="ATB589" s="20"/>
      <c r="ATC589" s="20"/>
      <c r="ATD589" s="20"/>
      <c r="ATE589" s="20"/>
      <c r="ATF589" s="20"/>
      <c r="ATG589" s="20"/>
      <c r="ATH589" s="20"/>
      <c r="ATI589" s="20"/>
      <c r="ATJ589" s="20"/>
      <c r="ATK589" s="20"/>
      <c r="ATL589" s="20"/>
      <c r="ATM589" s="20"/>
      <c r="ATN589" s="20"/>
      <c r="ATO589" s="20"/>
      <c r="ATP589" s="20"/>
      <c r="ATQ589" s="20"/>
      <c r="ATR589" s="20"/>
      <c r="ATS589" s="20"/>
      <c r="ATT589" s="20"/>
      <c r="ATU589" s="20"/>
      <c r="ATV589" s="20"/>
      <c r="ATW589" s="20"/>
      <c r="ATX589" s="20"/>
      <c r="ATY589" s="20"/>
      <c r="ATZ589" s="20"/>
      <c r="AUA589" s="20"/>
      <c r="AUB589" s="20"/>
      <c r="AUC589" s="20"/>
      <c r="AUD589" s="20"/>
      <c r="AUF589" s="20"/>
      <c r="AUG589" s="20"/>
      <c r="AUH589" s="20"/>
      <c r="AUI589" s="20"/>
      <c r="AUJ589" s="20"/>
      <c r="AUK589" s="20"/>
      <c r="AUL589" s="20"/>
      <c r="AUM589" s="20"/>
      <c r="AUN589" s="20"/>
      <c r="AUO589" s="20"/>
      <c r="AUP589" s="20"/>
      <c r="AUQ589" s="20"/>
      <c r="AUR589" s="20"/>
      <c r="AUS589" s="20"/>
      <c r="AUT589" s="20"/>
      <c r="AUU589" s="20"/>
      <c r="AUV589" s="20"/>
      <c r="AUW589" s="20"/>
      <c r="AUX589" s="20"/>
      <c r="AUY589" s="20"/>
      <c r="AUZ589" s="20"/>
      <c r="AVA589" s="20"/>
      <c r="AVB589" s="20"/>
      <c r="AVC589" s="20"/>
      <c r="AVD589" s="20"/>
      <c r="AVE589" s="20"/>
      <c r="AVF589" s="20"/>
      <c r="AVG589" s="20"/>
      <c r="AVH589" s="20"/>
      <c r="AVI589" s="20"/>
      <c r="AVJ589" s="20"/>
      <c r="AVK589" s="20"/>
      <c r="AVL589" s="20"/>
      <c r="AVM589" s="20"/>
      <c r="AVN589" s="20"/>
      <c r="AVO589" s="20"/>
      <c r="AVP589" s="20"/>
      <c r="AVQ589" s="20"/>
      <c r="AVR589" s="20"/>
      <c r="AVS589" s="20"/>
      <c r="AVT589" s="20"/>
      <c r="AVU589" s="20"/>
      <c r="AVV589" s="20"/>
      <c r="AVW589" s="20"/>
      <c r="AVX589" s="20"/>
      <c r="AVY589" s="20"/>
      <c r="AVZ589" s="20"/>
      <c r="AWA589" s="20"/>
      <c r="AWB589" s="20"/>
      <c r="AWC589" s="20"/>
      <c r="AWD589" s="20"/>
      <c r="AWE589" s="20"/>
      <c r="AWF589" s="20"/>
      <c r="AWG589" s="20"/>
      <c r="AWH589" s="20"/>
      <c r="AWI589" s="20"/>
      <c r="AWJ589" s="20"/>
      <c r="AWK589" s="20"/>
      <c r="AWL589" s="20"/>
      <c r="AWM589" s="20"/>
      <c r="AWN589" s="20"/>
      <c r="AWO589" s="20"/>
      <c r="AWP589" s="20"/>
      <c r="AWQ589" s="20"/>
      <c r="AWR589" s="20"/>
      <c r="AWS589" s="20"/>
      <c r="AWT589" s="20"/>
      <c r="AWU589" s="20"/>
      <c r="AWV589" s="20"/>
      <c r="AWW589" s="20"/>
      <c r="AWX589" s="20"/>
      <c r="AWY589" s="20"/>
      <c r="AWZ589" s="20"/>
      <c r="AXA589" s="20"/>
      <c r="AXB589" s="20"/>
      <c r="AXC589" s="20"/>
      <c r="AXD589" s="20"/>
      <c r="AXE589" s="20"/>
      <c r="AXF589" s="20"/>
      <c r="AXG589" s="20"/>
      <c r="AXH589" s="20"/>
      <c r="AXI589" s="20"/>
      <c r="AXJ589" s="20"/>
      <c r="AXK589" s="20"/>
      <c r="AXL589" s="20"/>
      <c r="AXM589" s="20"/>
      <c r="AXN589" s="20"/>
      <c r="AXO589" s="20"/>
      <c r="AXP589" s="20"/>
      <c r="AXQ589" s="20"/>
      <c r="AXR589" s="20"/>
      <c r="AXS589" s="20"/>
      <c r="AXT589" s="20"/>
      <c r="AXU589" s="20"/>
      <c r="AXV589" s="20"/>
      <c r="AXW589" s="20"/>
      <c r="AXX589" s="20"/>
      <c r="AXY589" s="20"/>
      <c r="AXZ589" s="20"/>
      <c r="AYA589" s="20"/>
      <c r="AYB589" s="20"/>
      <c r="AYC589" s="20"/>
      <c r="AYD589" s="20"/>
      <c r="AYE589" s="20"/>
      <c r="AYF589" s="20"/>
      <c r="AYG589" s="20"/>
      <c r="AYH589" s="20"/>
      <c r="AYI589" s="20"/>
      <c r="AYJ589" s="20"/>
      <c r="AYK589" s="20"/>
      <c r="AYL589" s="20"/>
      <c r="AYM589" s="20"/>
      <c r="AYN589" s="20"/>
      <c r="AYO589" s="20"/>
      <c r="AYP589" s="20"/>
      <c r="AYQ589" s="20"/>
      <c r="AYR589" s="20"/>
      <c r="AYS589" s="20"/>
      <c r="AYT589" s="20"/>
      <c r="AYU589" s="20"/>
      <c r="AYV589" s="20"/>
      <c r="AYW589" s="20"/>
      <c r="AYX589" s="20"/>
      <c r="AYY589" s="20"/>
      <c r="AYZ589" s="20"/>
      <c r="AZA589" s="20"/>
      <c r="AZB589" s="20"/>
      <c r="AZC589" s="20"/>
      <c r="AZD589" s="20"/>
      <c r="AZE589" s="20"/>
      <c r="AZF589" s="20"/>
      <c r="AZG589" s="20"/>
      <c r="AZH589" s="20"/>
      <c r="AZI589" s="20"/>
      <c r="AZJ589" s="20"/>
      <c r="AZK589" s="20"/>
      <c r="AZL589" s="20"/>
      <c r="AZM589" s="20"/>
      <c r="AZN589" s="20"/>
      <c r="AZO589" s="20"/>
      <c r="AZP589" s="20"/>
      <c r="AZQ589" s="20"/>
      <c r="AZR589" s="20"/>
      <c r="AZS589" s="20"/>
      <c r="AZT589" s="20"/>
      <c r="AZU589" s="20"/>
      <c r="AZV589" s="20"/>
      <c r="AZW589" s="20"/>
      <c r="AZX589" s="20"/>
      <c r="AZY589" s="20"/>
      <c r="AZZ589" s="20"/>
      <c r="BAA589" s="20"/>
      <c r="BAB589" s="20"/>
      <c r="BAC589" s="20"/>
      <c r="BAD589" s="20"/>
      <c r="BAE589" s="20"/>
      <c r="BAF589" s="20"/>
      <c r="BAG589" s="20"/>
      <c r="BAH589" s="20"/>
      <c r="BAI589" s="20"/>
      <c r="BAJ589" s="20"/>
      <c r="BAK589" s="20"/>
      <c r="BAL589" s="20"/>
      <c r="BAM589" s="20"/>
      <c r="BAN589" s="20"/>
      <c r="BAO589" s="20"/>
      <c r="BAP589" s="20"/>
      <c r="BAQ589" s="20"/>
      <c r="BAR589" s="20"/>
      <c r="BAS589" s="20"/>
      <c r="BAT589" s="20"/>
      <c r="BAU589" s="20"/>
      <c r="BAV589" s="20"/>
      <c r="BAW589" s="20"/>
      <c r="BAX589" s="20"/>
      <c r="BAY589" s="20"/>
      <c r="BAZ589" s="20"/>
      <c r="BBA589" s="20"/>
      <c r="BBB589" s="20"/>
      <c r="BBC589" s="20"/>
      <c r="BBD589" s="20"/>
      <c r="BBE589" s="20"/>
      <c r="BBF589" s="20"/>
      <c r="BBG589" s="20"/>
      <c r="BBH589" s="20"/>
      <c r="BBI589" s="20"/>
      <c r="BBJ589" s="20"/>
      <c r="BBK589" s="20"/>
      <c r="BBL589" s="20"/>
      <c r="BBM589" s="20"/>
      <c r="BBN589" s="20"/>
      <c r="BBO589" s="20"/>
      <c r="BBP589" s="20"/>
      <c r="BBQ589" s="20"/>
      <c r="BBR589" s="20"/>
      <c r="BBS589" s="20"/>
      <c r="BBT589" s="20"/>
      <c r="BBU589" s="20"/>
      <c r="BBV589" s="20"/>
      <c r="BBW589" s="20"/>
      <c r="BBX589" s="20"/>
    </row>
    <row r="590" spans="1:1428" hidden="1" x14ac:dyDescent="0.25">
      <c r="A590" s="20"/>
      <c r="B590" s="17"/>
      <c r="C590" s="17"/>
      <c r="D590" s="20"/>
      <c r="E590" s="20"/>
      <c r="F590" s="20"/>
      <c r="G590" s="20"/>
      <c r="H590" s="20"/>
      <c r="I590" s="20"/>
      <c r="J590" s="31"/>
      <c r="K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6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  <c r="BG590" s="20"/>
      <c r="BH590" s="20"/>
      <c r="BI590" s="20"/>
      <c r="BJ590" s="20"/>
      <c r="BK590" s="20"/>
      <c r="BL590" s="20"/>
      <c r="BM590" s="20"/>
      <c r="BN590" s="20"/>
      <c r="BO590" s="20"/>
      <c r="BP590" s="20"/>
      <c r="BQ590" s="20"/>
      <c r="BR590" s="20"/>
      <c r="BS590" s="20"/>
      <c r="BT590" s="20"/>
      <c r="BU590" s="20"/>
      <c r="BV590" s="20"/>
      <c r="BW590" s="20"/>
      <c r="BX590" s="20"/>
      <c r="BY590" s="20"/>
      <c r="BZ590" s="20"/>
      <c r="CA590" s="20"/>
      <c r="CB590" s="20"/>
      <c r="CC590" s="20"/>
      <c r="CD590" s="20"/>
      <c r="CE590" s="20"/>
      <c r="CF590" s="20"/>
      <c r="CG590" s="20"/>
      <c r="CH590" s="20"/>
      <c r="CI590" s="20"/>
      <c r="CJ590" s="20"/>
      <c r="CK590" s="20"/>
      <c r="CL590" s="20"/>
      <c r="CM590" s="20"/>
      <c r="CN590" s="20"/>
      <c r="CO590" s="20"/>
      <c r="CP590" s="20"/>
      <c r="CQ590" s="20"/>
      <c r="CR590" s="20"/>
      <c r="CS590" s="20"/>
      <c r="CT590" s="20"/>
      <c r="CU590" s="20"/>
      <c r="CV590" s="20"/>
      <c r="CW590" s="20"/>
      <c r="CX590" s="20"/>
      <c r="CY590" s="20"/>
      <c r="CZ590" s="20"/>
      <c r="DA590" s="20"/>
      <c r="DB590" s="20"/>
      <c r="DC590" s="20"/>
      <c r="DD590" s="20"/>
      <c r="DE590" s="20"/>
      <c r="DF590" s="20"/>
      <c r="DG590" s="20"/>
      <c r="DH590" s="20"/>
      <c r="DI590" s="20"/>
      <c r="DJ590" s="20"/>
      <c r="DK590" s="20"/>
      <c r="DL590" s="20"/>
      <c r="DM590" s="20"/>
      <c r="DN590" s="20"/>
      <c r="DO590" s="20"/>
      <c r="DP590" s="20"/>
      <c r="DQ590" s="20"/>
      <c r="DR590" s="20"/>
      <c r="DS590" s="20"/>
      <c r="DT590" s="20"/>
      <c r="DU590" s="20"/>
      <c r="DV590" s="20"/>
      <c r="DW590" s="20"/>
      <c r="DX590" s="20"/>
      <c r="DY590" s="20"/>
      <c r="DZ590" s="20"/>
      <c r="EA590" s="20"/>
      <c r="EB590" s="20"/>
      <c r="EC590" s="20"/>
      <c r="ED590" s="20"/>
      <c r="EE590" s="20"/>
      <c r="EF590" s="20"/>
      <c r="EG590" s="20"/>
      <c r="EH590" s="20"/>
      <c r="EI590" s="20"/>
      <c r="EJ590" s="20"/>
      <c r="EK590" s="20"/>
      <c r="EL590" s="20"/>
      <c r="EM590" s="20"/>
      <c r="EN590" s="20"/>
      <c r="EO590" s="20"/>
      <c r="EP590" s="20"/>
      <c r="EQ590" s="20"/>
      <c r="ER590" s="20"/>
      <c r="ES590" s="20"/>
      <c r="ET590" s="20"/>
      <c r="EU590" s="20"/>
      <c r="EV590" s="20"/>
      <c r="EW590" s="20"/>
      <c r="EX590" s="20"/>
      <c r="EY590" s="20"/>
      <c r="EZ590" s="20"/>
      <c r="FA590" s="20"/>
      <c r="FB590" s="20"/>
      <c r="FC590" s="20"/>
      <c r="FD590" s="20"/>
      <c r="FE590" s="20"/>
      <c r="FF590" s="20"/>
      <c r="FG590" s="20"/>
      <c r="FH590" s="20"/>
      <c r="FI590" s="20"/>
      <c r="FJ590" s="20"/>
      <c r="FK590" s="20"/>
      <c r="FL590" s="20"/>
      <c r="FM590" s="20"/>
      <c r="FN590" s="20"/>
      <c r="FO590" s="20"/>
      <c r="FP590" s="20"/>
      <c r="FQ590" s="20"/>
      <c r="FR590" s="20"/>
      <c r="FS590" s="20"/>
      <c r="FT590" s="20"/>
      <c r="FU590" s="20"/>
      <c r="FV590" s="20"/>
      <c r="FW590" s="20"/>
      <c r="FX590" s="20"/>
      <c r="FY590" s="20"/>
      <c r="FZ590" s="20"/>
      <c r="GA590" s="20"/>
      <c r="GB590" s="20"/>
      <c r="GC590" s="20"/>
      <c r="GD590" s="20"/>
      <c r="GE590" s="20"/>
      <c r="GF590" s="20"/>
      <c r="GG590" s="20"/>
      <c r="GH590" s="20"/>
      <c r="GI590" s="20"/>
      <c r="GJ590" s="20"/>
      <c r="GK590" s="20"/>
      <c r="GL590" s="20"/>
      <c r="GM590" s="20"/>
      <c r="GN590" s="20"/>
      <c r="GO590" s="20"/>
      <c r="GP590" s="20"/>
      <c r="GQ590" s="20"/>
      <c r="GR590" s="20"/>
      <c r="GS590" s="20"/>
      <c r="GT590" s="20"/>
      <c r="GU590" s="20"/>
      <c r="GV590" s="20"/>
      <c r="GW590" s="20"/>
      <c r="GX590" s="20"/>
      <c r="GY590" s="20"/>
      <c r="GZ590" s="20"/>
      <c r="HA590" s="20"/>
      <c r="HB590" s="20"/>
      <c r="HC590" s="20"/>
      <c r="HD590" s="20"/>
      <c r="HE590" s="20"/>
      <c r="HF590" s="20"/>
      <c r="HG590" s="20"/>
      <c r="HH590" s="20"/>
      <c r="HI590" s="20"/>
      <c r="HJ590" s="20"/>
      <c r="HK590" s="20"/>
      <c r="HL590" s="20"/>
      <c r="HM590" s="20"/>
      <c r="HN590" s="20"/>
      <c r="HO590" s="20"/>
      <c r="HP590" s="20"/>
      <c r="HQ590" s="20"/>
      <c r="HR590" s="20"/>
      <c r="HS590" s="20"/>
      <c r="HT590" s="20"/>
      <c r="HU590" s="20"/>
      <c r="HV590" s="20"/>
      <c r="HW590" s="20"/>
      <c r="HX590" s="20"/>
      <c r="HY590" s="20"/>
      <c r="HZ590" s="20"/>
      <c r="IA590" s="20"/>
      <c r="IB590" s="20"/>
      <c r="IC590" s="20"/>
      <c r="ID590" s="20"/>
      <c r="IE590" s="20"/>
      <c r="IF590" s="20"/>
      <c r="IG590" s="20"/>
      <c r="IH590" s="20"/>
      <c r="II590" s="20"/>
      <c r="IJ590" s="20"/>
      <c r="IK590" s="20"/>
      <c r="IL590" s="20"/>
      <c r="IM590" s="20"/>
      <c r="IN590" s="20"/>
      <c r="IO590" s="20"/>
      <c r="IP590" s="20"/>
      <c r="IQ590" s="20"/>
      <c r="IR590" s="20"/>
      <c r="IS590" s="20"/>
      <c r="IT590" s="20"/>
      <c r="IU590" s="20"/>
      <c r="IV590" s="20"/>
      <c r="IW590" s="20"/>
      <c r="IX590" s="20"/>
      <c r="IY590" s="20"/>
      <c r="IZ590" s="20"/>
      <c r="JA590" s="20"/>
      <c r="JB590" s="20"/>
      <c r="JC590" s="20"/>
      <c r="JD590" s="20"/>
      <c r="JE590" s="20"/>
      <c r="JF590" s="20"/>
      <c r="JG590" s="20"/>
      <c r="JH590" s="20"/>
      <c r="JI590" s="20"/>
      <c r="JJ590" s="20"/>
      <c r="JK590" s="20"/>
      <c r="JL590" s="20"/>
      <c r="JM590" s="20"/>
      <c r="JN590" s="20"/>
      <c r="JO590" s="20"/>
      <c r="JP590" s="20"/>
      <c r="JQ590" s="20"/>
      <c r="JR590" s="20"/>
      <c r="JS590" s="20"/>
      <c r="JT590" s="20"/>
      <c r="JU590" s="20"/>
      <c r="JV590" s="20"/>
      <c r="JW590" s="20"/>
      <c r="JX590" s="20"/>
      <c r="JY590" s="20"/>
      <c r="JZ590" s="20"/>
      <c r="KA590" s="20"/>
      <c r="KB590" s="20"/>
      <c r="KC590" s="20"/>
      <c r="KD590" s="20"/>
      <c r="KE590" s="20"/>
      <c r="KF590" s="20"/>
      <c r="KG590" s="20"/>
      <c r="KH590" s="20"/>
      <c r="KI590" s="20"/>
      <c r="KJ590" s="20"/>
      <c r="KK590" s="20"/>
      <c r="KL590" s="20"/>
      <c r="KM590" s="20"/>
      <c r="KN590" s="20"/>
      <c r="KO590" s="20"/>
      <c r="KP590" s="20"/>
      <c r="KQ590" s="20"/>
      <c r="KR590" s="20"/>
      <c r="KS590" s="20"/>
      <c r="KT590" s="20"/>
      <c r="KU590" s="20"/>
      <c r="KV590" s="20"/>
      <c r="KW590" s="20"/>
      <c r="KX590" s="20"/>
      <c r="KY590" s="20"/>
      <c r="KZ590" s="20"/>
      <c r="LA590" s="20"/>
      <c r="LB590" s="20"/>
      <c r="LC590" s="20"/>
      <c r="LD590" s="20"/>
      <c r="LE590" s="20"/>
      <c r="LF590" s="20"/>
      <c r="LG590" s="20"/>
      <c r="LH590" s="20"/>
      <c r="LI590" s="20"/>
      <c r="LJ590" s="20"/>
      <c r="LK590" s="20"/>
      <c r="LL590" s="20"/>
      <c r="LM590" s="20"/>
      <c r="LN590" s="20"/>
      <c r="LO590" s="20"/>
      <c r="LP590" s="20"/>
      <c r="LQ590" s="20"/>
      <c r="LR590" s="20"/>
      <c r="LS590" s="20"/>
      <c r="LT590" s="20"/>
      <c r="LU590" s="20"/>
      <c r="LV590" s="20"/>
      <c r="LW590" s="20"/>
      <c r="LX590" s="20"/>
      <c r="LY590" s="20"/>
      <c r="LZ590" s="20"/>
      <c r="MA590" s="20"/>
      <c r="MB590" s="20"/>
      <c r="MC590" s="20"/>
      <c r="MD590" s="20"/>
      <c r="ME590" s="20"/>
      <c r="MF590" s="20"/>
      <c r="MG590" s="20"/>
      <c r="MH590" s="20"/>
      <c r="MI590" s="20"/>
      <c r="MJ590" s="20"/>
      <c r="MK590" s="20"/>
      <c r="ML590" s="20"/>
      <c r="MM590" s="20"/>
      <c r="MN590" s="20"/>
      <c r="MO590" s="20"/>
      <c r="MP590" s="20"/>
      <c r="MQ590" s="20"/>
      <c r="MR590" s="20"/>
      <c r="MS590" s="20"/>
      <c r="MT590" s="20"/>
      <c r="MU590" s="20"/>
      <c r="MV590" s="20"/>
      <c r="MW590" s="20"/>
      <c r="MX590" s="20"/>
      <c r="MY590" s="20"/>
      <c r="MZ590" s="20"/>
      <c r="NA590" s="20"/>
      <c r="NB590" s="20"/>
      <c r="NC590" s="20"/>
      <c r="ND590" s="20"/>
      <c r="NE590" s="20"/>
      <c r="NF590" s="20"/>
      <c r="NG590" s="20"/>
      <c r="NH590" s="20"/>
      <c r="NI590" s="20"/>
      <c r="NJ590" s="20"/>
      <c r="NK590" s="20"/>
      <c r="NL590" s="20"/>
      <c r="NM590" s="20"/>
      <c r="NN590" s="20"/>
      <c r="NO590" s="20"/>
      <c r="NP590" s="20"/>
      <c r="NQ590" s="20"/>
      <c r="NR590" s="20"/>
      <c r="NS590" s="20"/>
      <c r="NT590" s="20"/>
      <c r="NU590" s="20"/>
      <c r="NV590" s="20"/>
      <c r="NW590" s="20"/>
      <c r="NX590" s="20"/>
      <c r="NY590" s="20"/>
      <c r="NZ590" s="20"/>
      <c r="OA590" s="20"/>
      <c r="OB590" s="20"/>
      <c r="OC590" s="20"/>
      <c r="OD590" s="20"/>
      <c r="OE590" s="20"/>
      <c r="OF590" s="20"/>
      <c r="OG590" s="20"/>
      <c r="OH590" s="20"/>
      <c r="OI590" s="20"/>
      <c r="OJ590" s="20"/>
      <c r="OK590" s="20"/>
      <c r="OL590" s="20"/>
      <c r="OM590" s="20"/>
      <c r="ON590" s="20"/>
      <c r="OO590" s="20"/>
      <c r="OP590" s="20"/>
      <c r="OQ590" s="20"/>
      <c r="OR590" s="20"/>
      <c r="OS590" s="20"/>
      <c r="OT590" s="20"/>
      <c r="OU590" s="20"/>
      <c r="OV590" s="20"/>
      <c r="OW590" s="20"/>
      <c r="OX590" s="20"/>
      <c r="OY590" s="20"/>
      <c r="OZ590" s="20"/>
      <c r="PA590" s="20"/>
      <c r="PB590" s="20"/>
      <c r="PC590" s="20"/>
      <c r="PD590" s="20"/>
      <c r="PE590" s="20"/>
      <c r="PF590" s="20"/>
      <c r="PG590" s="20"/>
      <c r="PH590" s="20"/>
      <c r="PI590" s="20"/>
      <c r="PJ590" s="20"/>
      <c r="PK590" s="20"/>
      <c r="PL590" s="20"/>
      <c r="PM590" s="20"/>
      <c r="PN590" s="20"/>
      <c r="PO590" s="20"/>
      <c r="PP590" s="20"/>
      <c r="PQ590" s="20"/>
      <c r="PR590" s="20"/>
      <c r="PS590" s="20"/>
      <c r="PT590" s="20"/>
      <c r="PU590" s="20"/>
      <c r="PV590" s="20"/>
      <c r="PW590" s="20"/>
      <c r="PX590" s="20"/>
      <c r="PY590" s="20"/>
      <c r="PZ590" s="20"/>
      <c r="QA590" s="20"/>
      <c r="QB590" s="20"/>
      <c r="QC590" s="20"/>
      <c r="QD590" s="20"/>
      <c r="QE590" s="20"/>
      <c r="QF590" s="20"/>
      <c r="QG590" s="20"/>
      <c r="QH590" s="20"/>
      <c r="QI590" s="20"/>
      <c r="QJ590" s="20"/>
      <c r="QK590" s="20"/>
      <c r="QL590" s="20"/>
      <c r="QM590" s="20"/>
      <c r="QN590" s="20"/>
      <c r="QO590" s="20"/>
      <c r="QP590" s="20"/>
      <c r="QQ590" s="20"/>
      <c r="QR590" s="20"/>
      <c r="QS590" s="20"/>
      <c r="QT590" s="20"/>
      <c r="QU590" s="20"/>
      <c r="QV590" s="20"/>
      <c r="QW590" s="20"/>
      <c r="QX590" s="20"/>
      <c r="QY590" s="20"/>
      <c r="QZ590" s="20"/>
      <c r="RA590" s="20"/>
      <c r="RB590" s="20"/>
      <c r="RC590" s="20"/>
      <c r="RD590" s="20"/>
      <c r="RE590" s="20"/>
      <c r="RF590" s="20"/>
      <c r="RG590" s="20"/>
      <c r="RH590" s="20"/>
      <c r="RI590" s="20"/>
      <c r="RJ590" s="20"/>
      <c r="RK590" s="20"/>
      <c r="RL590" s="20"/>
      <c r="RM590" s="20"/>
      <c r="RN590" s="20"/>
      <c r="RO590" s="20"/>
      <c r="RP590" s="20"/>
      <c r="RQ590" s="20"/>
      <c r="RR590" s="20"/>
      <c r="RS590" s="20"/>
      <c r="RT590" s="20"/>
      <c r="RU590" s="20"/>
      <c r="RV590" s="20"/>
      <c r="RW590" s="20"/>
      <c r="RX590" s="20"/>
      <c r="RY590" s="20"/>
      <c r="RZ590" s="20"/>
      <c r="SA590" s="20"/>
      <c r="SB590" s="20"/>
      <c r="SC590" s="20"/>
      <c r="SD590" s="20"/>
      <c r="SE590" s="20"/>
      <c r="SF590" s="20"/>
      <c r="SG590" s="20"/>
      <c r="SH590" s="20"/>
      <c r="SI590" s="20"/>
      <c r="SJ590" s="20"/>
      <c r="SK590" s="20"/>
      <c r="SL590" s="20"/>
      <c r="SM590" s="20"/>
      <c r="SN590" s="20"/>
      <c r="SO590" s="20"/>
      <c r="SP590" s="20"/>
      <c r="SQ590" s="20"/>
      <c r="SR590" s="20"/>
      <c r="SS590" s="20"/>
      <c r="ST590" s="20"/>
      <c r="SU590" s="20"/>
      <c r="SV590" s="20"/>
      <c r="SW590" s="20"/>
      <c r="SX590" s="20"/>
      <c r="SY590" s="20"/>
      <c r="SZ590" s="20"/>
      <c r="TA590" s="20"/>
      <c r="TB590" s="20"/>
      <c r="TC590" s="20"/>
      <c r="TD590" s="20"/>
      <c r="TE590" s="20"/>
      <c r="TF590" s="20"/>
      <c r="TG590" s="20"/>
      <c r="TH590" s="20"/>
      <c r="TI590" s="20"/>
      <c r="TJ590" s="20"/>
      <c r="TK590" s="20"/>
      <c r="TL590" s="20"/>
      <c r="TM590" s="20"/>
      <c r="TN590" s="20"/>
      <c r="TO590" s="20"/>
      <c r="TP590" s="20"/>
      <c r="TQ590" s="20"/>
      <c r="TR590" s="20"/>
      <c r="TS590" s="20"/>
      <c r="TT590" s="20"/>
      <c r="TU590" s="20"/>
      <c r="TV590" s="20"/>
      <c r="TW590" s="20"/>
      <c r="TX590" s="20"/>
      <c r="TY590" s="20"/>
      <c r="TZ590" s="20"/>
      <c r="UA590" s="20"/>
      <c r="UB590" s="20"/>
      <c r="UC590" s="20"/>
      <c r="UD590" s="20"/>
      <c r="UE590" s="20"/>
      <c r="UF590" s="20"/>
      <c r="UG590" s="20"/>
      <c r="UH590" s="20"/>
      <c r="UI590" s="20"/>
      <c r="UJ590" s="20"/>
      <c r="UK590" s="20"/>
      <c r="UL590" s="20"/>
      <c r="UM590" s="20"/>
      <c r="UN590" s="20"/>
      <c r="UO590" s="20"/>
      <c r="UP590" s="20"/>
      <c r="UQ590" s="20"/>
      <c r="UR590" s="20"/>
      <c r="US590" s="20"/>
      <c r="UT590" s="20"/>
      <c r="UU590" s="20"/>
      <c r="UV590" s="20"/>
      <c r="UW590" s="20"/>
      <c r="UX590" s="20"/>
      <c r="UY590" s="20"/>
      <c r="UZ590" s="20"/>
      <c r="VA590" s="20"/>
      <c r="VB590" s="20"/>
      <c r="VC590" s="20"/>
      <c r="VD590" s="20"/>
      <c r="VE590" s="20"/>
      <c r="VF590" s="20"/>
      <c r="VG590" s="20"/>
      <c r="VH590" s="20"/>
      <c r="VI590" s="20"/>
      <c r="VJ590" s="20"/>
      <c r="VK590" s="20"/>
      <c r="VL590" s="20"/>
      <c r="VM590" s="20"/>
      <c r="VN590" s="20"/>
      <c r="VO590" s="20"/>
      <c r="VP590" s="20"/>
      <c r="VQ590" s="20"/>
      <c r="VR590" s="20"/>
      <c r="VS590" s="20"/>
      <c r="VT590" s="20"/>
      <c r="VU590" s="20"/>
      <c r="VV590" s="20"/>
      <c r="VW590" s="20"/>
      <c r="VX590" s="20"/>
      <c r="VY590" s="20"/>
      <c r="VZ590" s="20"/>
      <c r="WA590" s="20"/>
      <c r="WB590" s="20"/>
      <c r="WC590" s="20"/>
      <c r="WD590" s="20"/>
      <c r="WE590" s="20"/>
      <c r="WF590" s="20"/>
      <c r="WG590" s="20"/>
      <c r="WH590" s="20"/>
      <c r="WI590" s="20"/>
      <c r="WJ590" s="20"/>
      <c r="WK590" s="20"/>
      <c r="WL590" s="20"/>
      <c r="WM590" s="20"/>
      <c r="WN590" s="20"/>
      <c r="WO590" s="20"/>
      <c r="WP590" s="20"/>
      <c r="WQ590" s="20"/>
      <c r="WR590" s="20"/>
      <c r="WS590" s="20"/>
      <c r="WT590" s="20"/>
      <c r="WU590" s="20"/>
      <c r="WV590" s="20"/>
      <c r="WW590" s="20"/>
      <c r="WX590" s="20"/>
      <c r="WY590" s="20"/>
      <c r="WZ590" s="20"/>
      <c r="XA590" s="20"/>
      <c r="XB590" s="20"/>
      <c r="XC590" s="20"/>
      <c r="XD590" s="20"/>
      <c r="XE590" s="20"/>
      <c r="XF590" s="20"/>
      <c r="XG590" s="20"/>
      <c r="XH590" s="20"/>
      <c r="XI590" s="20"/>
      <c r="XJ590" s="20"/>
      <c r="XK590" s="20"/>
      <c r="XL590" s="20"/>
      <c r="XM590" s="20"/>
      <c r="XN590" s="20"/>
      <c r="XO590" s="20"/>
      <c r="XP590" s="20"/>
      <c r="XQ590" s="20"/>
      <c r="XR590" s="20"/>
      <c r="XS590" s="20"/>
      <c r="XT590" s="20"/>
      <c r="XU590" s="20"/>
      <c r="XV590" s="20"/>
      <c r="XW590" s="20"/>
      <c r="XX590" s="20"/>
      <c r="XY590" s="20"/>
      <c r="XZ590" s="20"/>
      <c r="YA590" s="20"/>
      <c r="YB590" s="20"/>
      <c r="YC590" s="20"/>
      <c r="YD590" s="20"/>
      <c r="YE590" s="20"/>
      <c r="YF590" s="20"/>
      <c r="YG590" s="20"/>
      <c r="YH590" s="20"/>
      <c r="YI590" s="20"/>
      <c r="YJ590" s="20"/>
      <c r="YK590" s="20"/>
      <c r="YL590" s="20"/>
      <c r="YM590" s="20"/>
      <c r="YN590" s="20"/>
      <c r="YO590" s="20"/>
      <c r="YP590" s="20"/>
      <c r="YQ590" s="20"/>
      <c r="YR590" s="20"/>
      <c r="YS590" s="20"/>
      <c r="YT590" s="20"/>
      <c r="YU590" s="20"/>
      <c r="YV590" s="20"/>
      <c r="YW590" s="20"/>
      <c r="YX590" s="20"/>
      <c r="YY590" s="20"/>
      <c r="YZ590" s="20"/>
      <c r="ZA590" s="20"/>
      <c r="ZB590" s="20"/>
      <c r="ZC590" s="20"/>
      <c r="ZD590" s="20"/>
      <c r="ZE590" s="20"/>
      <c r="ZF590" s="20"/>
      <c r="ZG590" s="20"/>
      <c r="ZH590" s="20"/>
      <c r="ZI590" s="20"/>
      <c r="ZJ590" s="20"/>
      <c r="ZK590" s="20"/>
      <c r="ZL590" s="20"/>
      <c r="ZM590" s="20"/>
      <c r="ZN590" s="20"/>
      <c r="ZO590" s="20"/>
      <c r="ZP590" s="20"/>
      <c r="ZQ590" s="20"/>
      <c r="ZR590" s="20"/>
      <c r="ZS590" s="20"/>
      <c r="ZT590" s="20"/>
      <c r="ZU590" s="20"/>
      <c r="ZV590" s="20"/>
      <c r="ZW590" s="20"/>
      <c r="ZX590" s="20"/>
      <c r="ZY590" s="20"/>
      <c r="ZZ590" s="20"/>
      <c r="AAA590" s="20"/>
      <c r="AAB590" s="20"/>
      <c r="AAC590" s="20"/>
      <c r="AAD590" s="20"/>
      <c r="AAE590" s="20"/>
      <c r="AAF590" s="20"/>
      <c r="AAG590" s="20"/>
      <c r="AAH590" s="20"/>
      <c r="AAI590" s="20"/>
      <c r="AAJ590" s="20"/>
      <c r="AAK590" s="20"/>
      <c r="AAL590" s="20"/>
      <c r="AAM590" s="20"/>
      <c r="AAN590" s="20"/>
      <c r="AAO590" s="20"/>
      <c r="AAP590" s="20"/>
      <c r="AAQ590" s="20"/>
      <c r="AAR590" s="20"/>
      <c r="AAS590" s="20"/>
      <c r="AAT590" s="20"/>
      <c r="AAU590" s="20"/>
      <c r="AAV590" s="20"/>
      <c r="AAW590" s="20"/>
      <c r="AAX590" s="20"/>
      <c r="AAY590" s="20"/>
      <c r="AAZ590" s="20"/>
      <c r="ABA590" s="20"/>
      <c r="ABB590" s="20"/>
      <c r="ABC590" s="20"/>
      <c r="ABD590" s="20"/>
      <c r="ABE590" s="20"/>
      <c r="ABF590" s="20"/>
      <c r="ABG590" s="20"/>
      <c r="ABH590" s="20"/>
      <c r="ABI590" s="20"/>
      <c r="ABJ590" s="20"/>
      <c r="ABK590" s="20"/>
      <c r="ABL590" s="20"/>
      <c r="ABM590" s="20"/>
      <c r="ABN590" s="20"/>
      <c r="ABO590" s="20"/>
      <c r="ABP590" s="20"/>
      <c r="ABQ590" s="20"/>
      <c r="ABR590" s="20"/>
      <c r="ABS590" s="20"/>
      <c r="ABT590" s="20"/>
      <c r="ABU590" s="20"/>
      <c r="ABV590" s="20"/>
      <c r="ABW590" s="20"/>
      <c r="ABX590" s="20"/>
      <c r="ABY590" s="20"/>
      <c r="ABZ590" s="20"/>
      <c r="ACA590" s="20"/>
      <c r="ACB590" s="20"/>
      <c r="ACC590" s="20"/>
      <c r="ACD590" s="20"/>
      <c r="ACE590" s="20"/>
      <c r="ACF590" s="20"/>
      <c r="ACG590" s="20"/>
      <c r="ACH590" s="20"/>
      <c r="ACI590" s="20"/>
      <c r="ACJ590" s="20"/>
      <c r="ACK590" s="20"/>
      <c r="ACL590" s="20"/>
      <c r="ACM590" s="20"/>
      <c r="ACN590" s="20"/>
      <c r="ACO590" s="20"/>
      <c r="ACP590" s="20"/>
      <c r="ACQ590" s="20"/>
      <c r="ACR590" s="20"/>
      <c r="ACS590" s="20"/>
      <c r="ACT590" s="20"/>
      <c r="ACU590" s="20"/>
      <c r="ACV590" s="20"/>
      <c r="ACW590" s="20"/>
      <c r="ACX590" s="20"/>
      <c r="ACY590" s="20"/>
      <c r="ACZ590" s="20"/>
      <c r="ADA590" s="20"/>
      <c r="ADB590" s="20"/>
      <c r="ADC590" s="20"/>
      <c r="ADD590" s="20"/>
      <c r="ADE590" s="20"/>
      <c r="ADF590" s="20"/>
      <c r="ADG590" s="20"/>
      <c r="ADH590" s="20"/>
      <c r="ADI590" s="20"/>
      <c r="ADJ590" s="20"/>
      <c r="ADK590" s="20"/>
      <c r="ADL590" s="20"/>
      <c r="ADM590" s="20"/>
      <c r="ADN590" s="20"/>
      <c r="ADO590" s="20"/>
      <c r="ADP590" s="20"/>
      <c r="ADQ590" s="20"/>
      <c r="ADR590" s="20"/>
      <c r="ADS590" s="20"/>
      <c r="ADT590" s="20"/>
      <c r="ADU590" s="20"/>
      <c r="ADV590" s="20"/>
      <c r="ADW590" s="20"/>
      <c r="ADX590" s="20"/>
      <c r="ADY590" s="20"/>
      <c r="ADZ590" s="20"/>
      <c r="AEA590" s="20"/>
      <c r="AEB590" s="20"/>
      <c r="AEC590" s="20"/>
      <c r="AED590" s="20"/>
      <c r="AEE590" s="20"/>
      <c r="AEF590" s="20"/>
      <c r="AEG590" s="20"/>
      <c r="AEH590" s="20"/>
      <c r="AEI590" s="20"/>
      <c r="AEJ590" s="20"/>
      <c r="AEK590" s="20"/>
      <c r="AEL590" s="20"/>
      <c r="AEM590" s="20"/>
      <c r="AEN590" s="20"/>
      <c r="AEO590" s="20"/>
      <c r="AEP590" s="20"/>
      <c r="AEQ590" s="20"/>
      <c r="AER590" s="20"/>
      <c r="AES590" s="20"/>
      <c r="AET590" s="20"/>
      <c r="AEU590" s="20"/>
      <c r="AEV590" s="20"/>
      <c r="AEW590" s="20"/>
      <c r="AEX590" s="20"/>
      <c r="AEY590" s="20"/>
      <c r="AEZ590" s="20"/>
      <c r="AFA590" s="20"/>
      <c r="AFB590" s="20"/>
      <c r="AFC590" s="20"/>
      <c r="AFD590" s="20"/>
      <c r="AFE590" s="20"/>
      <c r="AFF590" s="20"/>
      <c r="AFG590" s="20"/>
      <c r="AFH590" s="20"/>
      <c r="AFI590" s="20"/>
      <c r="AFJ590" s="20"/>
      <c r="AFK590" s="20"/>
      <c r="AFL590" s="20"/>
      <c r="AFM590" s="20"/>
      <c r="AFN590" s="20"/>
      <c r="AFO590" s="20"/>
      <c r="AFP590" s="20"/>
      <c r="AFQ590" s="20"/>
      <c r="AFR590" s="20"/>
      <c r="AFS590" s="20"/>
      <c r="AFT590" s="20"/>
      <c r="AFU590" s="20"/>
      <c r="AFV590" s="20"/>
      <c r="AFW590" s="20"/>
      <c r="AFX590" s="20"/>
      <c r="AFY590" s="20"/>
      <c r="AFZ590" s="20"/>
      <c r="AGA590" s="20"/>
      <c r="AGB590" s="20"/>
      <c r="AGC590" s="20"/>
      <c r="AGD590" s="20"/>
      <c r="AGE590" s="20"/>
      <c r="AGF590" s="20"/>
      <c r="AGG590" s="20"/>
      <c r="AGH590" s="20"/>
      <c r="AGI590" s="20"/>
      <c r="AGJ590" s="20"/>
      <c r="AGK590" s="20"/>
      <c r="AGL590" s="20"/>
      <c r="AGM590" s="20"/>
      <c r="AGN590" s="20"/>
      <c r="AGO590" s="20"/>
      <c r="AGP590" s="20"/>
      <c r="AGQ590" s="20"/>
      <c r="AGR590" s="20"/>
      <c r="AGS590" s="20"/>
      <c r="AGT590" s="20"/>
      <c r="AGU590" s="20"/>
      <c r="AGV590" s="20"/>
      <c r="AGW590" s="20"/>
      <c r="AGX590" s="20"/>
      <c r="AGY590" s="20"/>
      <c r="AGZ590" s="20"/>
      <c r="AHA590" s="20"/>
      <c r="AHB590" s="20"/>
      <c r="AHC590" s="20"/>
      <c r="AHD590" s="20"/>
      <c r="AHE590" s="20"/>
      <c r="AHF590" s="20"/>
      <c r="AHG590" s="20"/>
      <c r="AHH590" s="20"/>
      <c r="AHI590" s="20"/>
      <c r="AHJ590" s="20"/>
      <c r="AHK590" s="20"/>
      <c r="AHL590" s="20"/>
      <c r="AHM590" s="20"/>
      <c r="AHN590" s="20"/>
      <c r="AHO590" s="20"/>
      <c r="AHP590" s="20"/>
      <c r="AHQ590" s="20"/>
      <c r="AHR590" s="20"/>
      <c r="AHS590" s="20"/>
      <c r="AHT590" s="20"/>
      <c r="AHU590" s="20"/>
      <c r="AHV590" s="20"/>
      <c r="AHW590" s="20"/>
      <c r="AHX590" s="20"/>
      <c r="AHY590" s="20"/>
      <c r="AHZ590" s="20"/>
      <c r="AIA590" s="20"/>
      <c r="AIB590" s="20"/>
      <c r="AIC590" s="20"/>
      <c r="AID590" s="20"/>
      <c r="AIE590" s="20"/>
      <c r="AIF590" s="20"/>
      <c r="AIG590" s="20"/>
      <c r="AIH590" s="20"/>
      <c r="AII590" s="20"/>
      <c r="AIJ590" s="20"/>
      <c r="AIK590" s="20"/>
      <c r="AIL590" s="20"/>
      <c r="AIM590" s="20"/>
      <c r="AIN590" s="20"/>
      <c r="AIO590" s="20"/>
      <c r="AIP590" s="20"/>
      <c r="AIQ590" s="20"/>
      <c r="AIR590" s="20"/>
      <c r="AIS590" s="20"/>
      <c r="AIT590" s="20"/>
      <c r="AIU590" s="20"/>
      <c r="AIV590" s="20"/>
      <c r="AIW590" s="20"/>
      <c r="AIX590" s="20"/>
      <c r="AIY590" s="20"/>
      <c r="AIZ590" s="20"/>
      <c r="AJA590" s="20"/>
      <c r="AJB590" s="20"/>
      <c r="AJC590" s="20"/>
      <c r="AJD590" s="20"/>
      <c r="AJE590" s="20"/>
      <c r="AJF590" s="20"/>
      <c r="AJG590" s="20"/>
      <c r="AJH590" s="20"/>
      <c r="AJI590" s="20"/>
      <c r="AJJ590" s="20"/>
      <c r="AJK590" s="20"/>
      <c r="AJL590" s="20"/>
      <c r="AJM590" s="20"/>
      <c r="AJN590" s="20"/>
      <c r="AJO590" s="20"/>
      <c r="AJP590" s="20"/>
      <c r="AJQ590" s="20"/>
      <c r="AJR590" s="20"/>
      <c r="AJS590" s="20"/>
      <c r="AJT590" s="20"/>
      <c r="AJU590" s="20"/>
      <c r="AJV590" s="20"/>
      <c r="AJW590" s="20"/>
      <c r="AJX590" s="20"/>
      <c r="AJY590" s="20"/>
      <c r="AJZ590" s="20"/>
      <c r="AKA590" s="20"/>
      <c r="AKB590" s="20"/>
      <c r="AKC590" s="20"/>
      <c r="AKD590" s="20"/>
      <c r="AKE590" s="20"/>
      <c r="AKF590" s="20"/>
      <c r="AKG590" s="20"/>
      <c r="AKH590" s="20"/>
      <c r="AKI590" s="20"/>
      <c r="AKJ590" s="20"/>
      <c r="AKK590" s="20"/>
      <c r="AKL590" s="20"/>
      <c r="AKM590" s="20"/>
      <c r="AKN590" s="20"/>
      <c r="AKO590" s="20"/>
      <c r="AKP590" s="20"/>
      <c r="AKQ590" s="20"/>
      <c r="AKR590" s="20"/>
      <c r="AKS590" s="20"/>
      <c r="AKT590" s="20"/>
      <c r="AKU590" s="20"/>
      <c r="AKV590" s="20"/>
      <c r="AKW590" s="20"/>
      <c r="AKX590" s="20"/>
      <c r="AKY590" s="20"/>
      <c r="AKZ590" s="20"/>
      <c r="ALA590" s="20"/>
      <c r="ALB590" s="20"/>
      <c r="ALC590" s="20"/>
      <c r="ALD590" s="20"/>
      <c r="ALE590" s="20"/>
      <c r="ALF590" s="20"/>
      <c r="ALG590" s="20"/>
      <c r="ALH590" s="20"/>
      <c r="ALI590" s="20"/>
      <c r="ALJ590" s="20"/>
      <c r="ALK590" s="20"/>
      <c r="ALL590" s="20"/>
      <c r="ALM590" s="20"/>
      <c r="ALN590" s="20"/>
      <c r="ALO590" s="20"/>
      <c r="ALP590" s="20"/>
      <c r="ALQ590" s="20"/>
      <c r="ALR590" s="20"/>
      <c r="ALS590" s="20"/>
      <c r="ALT590" s="20"/>
      <c r="ALU590" s="20"/>
      <c r="ALV590" s="20"/>
      <c r="ALW590" s="20"/>
      <c r="ALX590" s="20"/>
      <c r="ALY590" s="20"/>
      <c r="ALZ590" s="20"/>
      <c r="AMA590" s="20"/>
      <c r="AMB590" s="20"/>
      <c r="AMC590" s="20"/>
      <c r="AMD590" s="20"/>
      <c r="AME590" s="20"/>
      <c r="AMF590" s="20"/>
      <c r="AMG590" s="20"/>
      <c r="AMH590" s="20"/>
      <c r="AMI590" s="20"/>
      <c r="AMJ590" s="20"/>
      <c r="AMK590" s="20"/>
      <c r="AML590" s="20"/>
      <c r="AMM590" s="20"/>
      <c r="AMN590" s="20"/>
      <c r="AMO590" s="20"/>
      <c r="AMP590" s="20"/>
      <c r="AMQ590" s="20"/>
      <c r="AMR590" s="20"/>
      <c r="AMS590" s="20"/>
      <c r="AMT590" s="20"/>
      <c r="AMU590" s="20"/>
      <c r="AMV590" s="20"/>
      <c r="AMW590" s="20"/>
      <c r="AMX590" s="20"/>
      <c r="AMY590" s="20"/>
      <c r="AMZ590" s="20"/>
      <c r="ANA590" s="20"/>
      <c r="ANB590" s="20"/>
      <c r="ANC590" s="20"/>
      <c r="AND590" s="20"/>
      <c r="ANE590" s="20"/>
      <c r="ANF590" s="20"/>
      <c r="ANG590" s="20"/>
      <c r="ANH590" s="20"/>
      <c r="ANI590" s="20"/>
      <c r="ANJ590" s="20"/>
      <c r="ANK590" s="20"/>
      <c r="ANL590" s="20"/>
      <c r="ANM590" s="20"/>
      <c r="ANN590" s="20"/>
      <c r="ANO590" s="20"/>
      <c r="ANP590" s="20"/>
      <c r="ANQ590" s="20"/>
      <c r="ANR590" s="20"/>
      <c r="ANS590" s="20"/>
      <c r="ANT590" s="20"/>
      <c r="ANU590" s="20"/>
      <c r="ANV590" s="20"/>
      <c r="ANW590" s="20"/>
      <c r="ANX590" s="20"/>
      <c r="ANY590" s="20"/>
      <c r="ANZ590" s="20"/>
      <c r="AOA590" s="20"/>
      <c r="AOB590" s="20"/>
      <c r="AOC590" s="20"/>
      <c r="AOD590" s="20"/>
      <c r="AOE590" s="20"/>
      <c r="AOF590" s="20"/>
      <c r="AOG590" s="20"/>
      <c r="AOH590" s="20"/>
      <c r="AOI590" s="20"/>
      <c r="AOJ590" s="20"/>
      <c r="AOK590" s="20"/>
      <c r="AOL590" s="20"/>
      <c r="AOM590" s="20"/>
      <c r="AON590" s="20"/>
      <c r="AOO590" s="20"/>
      <c r="AOP590" s="20"/>
      <c r="AOQ590" s="20"/>
      <c r="AOR590" s="20"/>
      <c r="AOS590" s="20"/>
      <c r="AOT590" s="20"/>
      <c r="AOU590" s="20"/>
      <c r="AOV590" s="20"/>
      <c r="AOW590" s="20"/>
      <c r="AOX590" s="20"/>
      <c r="AOY590" s="20"/>
      <c r="AOZ590" s="20"/>
      <c r="APA590" s="20"/>
      <c r="APB590" s="20"/>
      <c r="APC590" s="20"/>
      <c r="APD590" s="20"/>
      <c r="APE590" s="20"/>
      <c r="APF590" s="20"/>
      <c r="APG590" s="20"/>
      <c r="APH590" s="20"/>
      <c r="API590" s="20"/>
      <c r="APJ590" s="20"/>
      <c r="APK590" s="20"/>
      <c r="APL590" s="20"/>
      <c r="APM590" s="20"/>
      <c r="APN590" s="20"/>
      <c r="APO590" s="20"/>
      <c r="APP590" s="20"/>
      <c r="APQ590" s="20"/>
      <c r="APR590" s="20"/>
      <c r="APS590" s="20"/>
      <c r="APT590" s="20"/>
      <c r="APU590" s="20"/>
      <c r="APV590" s="20"/>
      <c r="APW590" s="20"/>
      <c r="APX590" s="20"/>
      <c r="APY590" s="20"/>
      <c r="APZ590" s="20"/>
      <c r="AQA590" s="20"/>
      <c r="AQB590" s="20"/>
      <c r="AQC590" s="20"/>
      <c r="AQD590" s="20"/>
      <c r="AQE590" s="20"/>
      <c r="AQF590" s="20"/>
      <c r="AQG590" s="20"/>
      <c r="AQH590" s="20"/>
      <c r="AQI590" s="20"/>
      <c r="AQJ590" s="20"/>
      <c r="AQK590" s="20"/>
      <c r="AQL590" s="20"/>
      <c r="AQM590" s="20"/>
      <c r="AQN590" s="20"/>
      <c r="AQO590" s="20"/>
      <c r="AQP590" s="20"/>
      <c r="AQQ590" s="20"/>
      <c r="AQR590" s="20"/>
      <c r="AQS590" s="20"/>
      <c r="AQT590" s="20"/>
      <c r="AQU590" s="20"/>
      <c r="AQV590" s="20"/>
      <c r="AQW590" s="20"/>
      <c r="AQX590" s="20"/>
      <c r="AQY590" s="20"/>
      <c r="AQZ590" s="20"/>
      <c r="ARA590" s="20"/>
      <c r="ARB590" s="20"/>
      <c r="ARC590" s="20"/>
      <c r="ARD590" s="20"/>
      <c r="ARE590" s="20"/>
      <c r="ARF590" s="20"/>
      <c r="ARG590" s="20"/>
      <c r="ARH590" s="20"/>
      <c r="ARI590" s="20"/>
      <c r="ARJ590" s="20"/>
      <c r="ARK590" s="20"/>
      <c r="ARL590" s="20"/>
      <c r="ARM590" s="20"/>
      <c r="ARN590" s="20"/>
      <c r="ARO590" s="20"/>
      <c r="ARP590" s="20"/>
      <c r="ARQ590" s="20"/>
      <c r="ARR590" s="20"/>
      <c r="ARS590" s="20"/>
      <c r="ART590" s="20"/>
      <c r="ARU590" s="20"/>
      <c r="ARV590" s="20"/>
      <c r="ARW590" s="20"/>
      <c r="ARX590" s="20"/>
      <c r="ARY590" s="20"/>
      <c r="ARZ590" s="20"/>
      <c r="ASA590" s="20"/>
      <c r="ASB590" s="20"/>
      <c r="ASC590" s="20"/>
      <c r="ASD590" s="20"/>
      <c r="ASE590" s="20"/>
      <c r="ASF590" s="20"/>
      <c r="ASG590" s="20"/>
      <c r="ASH590" s="20"/>
      <c r="ASI590" s="20"/>
      <c r="ASJ590" s="20"/>
      <c r="ASK590" s="20"/>
      <c r="ASL590" s="20"/>
      <c r="ASM590" s="20"/>
      <c r="ASN590" s="20"/>
      <c r="ASO590" s="20"/>
      <c r="ASP590" s="20"/>
      <c r="ASQ590" s="20"/>
      <c r="ASR590" s="20"/>
      <c r="ASS590" s="20"/>
      <c r="AST590" s="20"/>
      <c r="ASU590" s="20"/>
      <c r="ASV590" s="20"/>
      <c r="ASW590" s="20"/>
      <c r="ASX590" s="20"/>
      <c r="ASY590" s="20"/>
      <c r="ASZ590" s="20"/>
      <c r="ATA590" s="20"/>
      <c r="ATB590" s="20"/>
      <c r="ATC590" s="20"/>
      <c r="ATD590" s="20"/>
      <c r="ATE590" s="20"/>
      <c r="ATF590" s="20"/>
      <c r="ATG590" s="20"/>
      <c r="ATH590" s="20"/>
      <c r="ATI590" s="20"/>
      <c r="ATJ590" s="20"/>
      <c r="ATK590" s="20"/>
      <c r="ATL590" s="20"/>
      <c r="ATM590" s="20"/>
      <c r="ATN590" s="20"/>
      <c r="ATO590" s="20"/>
      <c r="ATP590" s="20"/>
      <c r="ATQ590" s="20"/>
      <c r="ATR590" s="20"/>
      <c r="ATS590" s="20"/>
      <c r="ATT590" s="20"/>
      <c r="ATU590" s="20"/>
      <c r="ATV590" s="20"/>
      <c r="ATW590" s="20"/>
      <c r="ATX590" s="20"/>
      <c r="ATY590" s="20"/>
      <c r="ATZ590" s="20"/>
      <c r="AUA590" s="20"/>
      <c r="AUB590" s="20"/>
      <c r="AUC590" s="20"/>
      <c r="AUD590" s="20"/>
      <c r="AUF590" s="20"/>
      <c r="AUG590" s="20"/>
      <c r="AUH590" s="20"/>
      <c r="AUI590" s="20"/>
      <c r="AUJ590" s="20"/>
      <c r="AUK590" s="20"/>
      <c r="AUL590" s="20"/>
      <c r="AUM590" s="20"/>
      <c r="AUN590" s="20"/>
      <c r="AUO590" s="20"/>
      <c r="AUP590" s="20"/>
      <c r="AUQ590" s="20"/>
      <c r="AUR590" s="20"/>
      <c r="AUS590" s="20"/>
      <c r="AUT590" s="20"/>
      <c r="AUU590" s="20"/>
      <c r="AUV590" s="20"/>
      <c r="AUW590" s="20"/>
      <c r="AUX590" s="20"/>
      <c r="AUY590" s="20"/>
      <c r="AUZ590" s="20"/>
      <c r="AVA590" s="20"/>
      <c r="AVB590" s="20"/>
      <c r="AVC590" s="20"/>
      <c r="AVD590" s="20"/>
      <c r="AVE590" s="20"/>
      <c r="AVF590" s="20"/>
      <c r="AVG590" s="20"/>
      <c r="AVH590" s="20"/>
      <c r="AVI590" s="20"/>
      <c r="AVJ590" s="20"/>
      <c r="AVK590" s="20"/>
      <c r="AVL590" s="20"/>
      <c r="AVM590" s="20"/>
      <c r="AVN590" s="20"/>
      <c r="AVO590" s="20"/>
      <c r="AVP590" s="20"/>
      <c r="AVQ590" s="20"/>
      <c r="AVR590" s="20"/>
      <c r="AVS590" s="20"/>
      <c r="AVT590" s="20"/>
      <c r="AVU590" s="20"/>
      <c r="AVV590" s="20"/>
      <c r="AVW590" s="20"/>
      <c r="AVX590" s="20"/>
      <c r="AVY590" s="20"/>
      <c r="AVZ590" s="20"/>
      <c r="AWA590" s="20"/>
      <c r="AWB590" s="20"/>
      <c r="AWC590" s="20"/>
      <c r="AWD590" s="20"/>
      <c r="AWE590" s="20"/>
      <c r="AWF590" s="20"/>
      <c r="AWG590" s="20"/>
      <c r="AWH590" s="20"/>
      <c r="AWI590" s="20"/>
      <c r="AWJ590" s="20"/>
      <c r="AWK590" s="20"/>
      <c r="AWL590" s="20"/>
      <c r="AWM590" s="20"/>
      <c r="AWN590" s="20"/>
      <c r="AWO590" s="20"/>
      <c r="AWP590" s="20"/>
      <c r="AWQ590" s="20"/>
      <c r="AWR590" s="20"/>
      <c r="AWS590" s="20"/>
      <c r="AWT590" s="20"/>
      <c r="AWU590" s="20"/>
      <c r="AWV590" s="20"/>
      <c r="AWW590" s="20"/>
      <c r="AWX590" s="20"/>
      <c r="AWY590" s="20"/>
      <c r="AWZ590" s="20"/>
      <c r="AXA590" s="20"/>
      <c r="AXB590" s="20"/>
      <c r="AXC590" s="20"/>
      <c r="AXD590" s="20"/>
      <c r="AXE590" s="20"/>
      <c r="AXF590" s="20"/>
      <c r="AXG590" s="20"/>
      <c r="AXH590" s="20"/>
      <c r="AXI590" s="20"/>
      <c r="AXJ590" s="20"/>
      <c r="AXK590" s="20"/>
      <c r="AXL590" s="20"/>
      <c r="AXM590" s="20"/>
      <c r="AXN590" s="20"/>
      <c r="AXO590" s="20"/>
      <c r="AXP590" s="20"/>
      <c r="AXQ590" s="20"/>
      <c r="AXR590" s="20"/>
      <c r="AXS590" s="20"/>
      <c r="AXT590" s="20"/>
      <c r="AXU590" s="20"/>
      <c r="AXV590" s="20"/>
      <c r="AXW590" s="20"/>
      <c r="AXX590" s="20"/>
      <c r="AXY590" s="20"/>
      <c r="AXZ590" s="20"/>
      <c r="AYA590" s="20"/>
      <c r="AYB590" s="20"/>
      <c r="AYC590" s="20"/>
      <c r="AYD590" s="20"/>
      <c r="AYE590" s="20"/>
      <c r="AYF590" s="20"/>
      <c r="AYG590" s="20"/>
      <c r="AYH590" s="20"/>
      <c r="AYI590" s="20"/>
      <c r="AYJ590" s="20"/>
      <c r="AYK590" s="20"/>
      <c r="AYL590" s="20"/>
      <c r="AYM590" s="20"/>
      <c r="AYN590" s="20"/>
      <c r="AYO590" s="20"/>
      <c r="AYP590" s="20"/>
      <c r="AYQ590" s="20"/>
      <c r="AYR590" s="20"/>
      <c r="AYS590" s="20"/>
      <c r="AYT590" s="20"/>
      <c r="AYU590" s="20"/>
      <c r="AYV590" s="20"/>
      <c r="AYW590" s="20"/>
      <c r="AYX590" s="20"/>
      <c r="AYY590" s="20"/>
      <c r="AYZ590" s="20"/>
      <c r="AZA590" s="20"/>
      <c r="AZB590" s="20"/>
      <c r="AZC590" s="20"/>
      <c r="AZD590" s="20"/>
      <c r="AZE590" s="20"/>
      <c r="AZF590" s="20"/>
      <c r="AZG590" s="20"/>
      <c r="AZH590" s="20"/>
      <c r="AZI590" s="20"/>
      <c r="AZJ590" s="20"/>
      <c r="AZK590" s="20"/>
      <c r="AZL590" s="20"/>
      <c r="AZM590" s="20"/>
      <c r="AZN590" s="20"/>
      <c r="AZO590" s="20"/>
      <c r="AZP590" s="20"/>
      <c r="AZQ590" s="20"/>
      <c r="AZR590" s="20"/>
      <c r="AZS590" s="20"/>
      <c r="AZT590" s="20"/>
      <c r="AZU590" s="20"/>
      <c r="AZV590" s="20"/>
      <c r="AZW590" s="20"/>
      <c r="AZX590" s="20"/>
      <c r="AZY590" s="20"/>
      <c r="AZZ590" s="20"/>
      <c r="BAA590" s="20"/>
      <c r="BAB590" s="20"/>
      <c r="BAC590" s="20"/>
      <c r="BAD590" s="20"/>
      <c r="BAE590" s="20"/>
      <c r="BAF590" s="20"/>
      <c r="BAG590" s="20"/>
      <c r="BAH590" s="20"/>
      <c r="BAI590" s="20"/>
      <c r="BAJ590" s="20"/>
      <c r="BAK590" s="20"/>
      <c r="BAL590" s="20"/>
      <c r="BAM590" s="20"/>
      <c r="BAN590" s="20"/>
      <c r="BAO590" s="20"/>
      <c r="BAP590" s="20"/>
      <c r="BAQ590" s="20"/>
      <c r="BAR590" s="20"/>
      <c r="BAS590" s="20"/>
      <c r="BAT590" s="20"/>
      <c r="BAU590" s="20"/>
      <c r="BAV590" s="20"/>
      <c r="BAW590" s="20"/>
      <c r="BAX590" s="20"/>
      <c r="BAY590" s="20"/>
      <c r="BAZ590" s="20"/>
      <c r="BBA590" s="20"/>
      <c r="BBB590" s="20"/>
      <c r="BBC590" s="20"/>
      <c r="BBD590" s="20"/>
      <c r="BBE590" s="20"/>
      <c r="BBF590" s="20"/>
      <c r="BBG590" s="20"/>
      <c r="BBH590" s="20"/>
      <c r="BBI590" s="20"/>
      <c r="BBJ590" s="20"/>
      <c r="BBK590" s="20"/>
      <c r="BBL590" s="20"/>
      <c r="BBM590" s="20"/>
      <c r="BBN590" s="20"/>
      <c r="BBO590" s="20"/>
      <c r="BBP590" s="20"/>
      <c r="BBQ590" s="20"/>
      <c r="BBR590" s="20"/>
      <c r="BBS590" s="20"/>
      <c r="BBT590" s="20"/>
      <c r="BBU590" s="20"/>
      <c r="BBV590" s="20"/>
      <c r="BBW590" s="20"/>
      <c r="BBX590" s="20"/>
    </row>
    <row r="591" spans="1:1428" hidden="1" x14ac:dyDescent="0.25">
      <c r="A591" s="20"/>
      <c r="B591" s="17"/>
      <c r="C591" s="17"/>
      <c r="D591" s="20"/>
      <c r="E591" s="20"/>
      <c r="F591" s="20"/>
      <c r="G591" s="20"/>
      <c r="H591" s="20"/>
      <c r="I591" s="20"/>
      <c r="J591" s="20"/>
      <c r="K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6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  <c r="BG591" s="20"/>
      <c r="BH591" s="20"/>
      <c r="BI591" s="20"/>
      <c r="BJ591" s="20"/>
      <c r="BK591" s="20"/>
      <c r="BL591" s="20"/>
      <c r="BM591" s="20"/>
      <c r="BN591" s="20"/>
      <c r="BO591" s="20"/>
      <c r="BP591" s="20"/>
      <c r="BQ591" s="20"/>
      <c r="BR591" s="20"/>
      <c r="BS591" s="20"/>
      <c r="BT591" s="20"/>
      <c r="BU591" s="20"/>
      <c r="BV591" s="20"/>
      <c r="BW591" s="20"/>
      <c r="BX591" s="20"/>
      <c r="BY591" s="20"/>
      <c r="BZ591" s="20"/>
      <c r="CA591" s="20"/>
      <c r="CB591" s="20"/>
      <c r="CC591" s="20"/>
      <c r="CD591" s="20"/>
      <c r="CE591" s="20"/>
      <c r="CF591" s="20"/>
      <c r="CG591" s="20"/>
      <c r="CH591" s="20"/>
      <c r="CI591" s="20"/>
      <c r="CJ591" s="20"/>
      <c r="CK591" s="20"/>
      <c r="CL591" s="20"/>
      <c r="CM591" s="20"/>
      <c r="CN591" s="20"/>
      <c r="CO591" s="20"/>
      <c r="CP591" s="20"/>
      <c r="CQ591" s="20"/>
      <c r="CR591" s="20"/>
      <c r="CS591" s="20"/>
      <c r="CT591" s="20"/>
      <c r="CU591" s="20"/>
      <c r="CV591" s="20"/>
      <c r="CW591" s="20"/>
      <c r="CX591" s="20"/>
      <c r="CY591" s="20"/>
      <c r="CZ591" s="20"/>
      <c r="DA591" s="20"/>
      <c r="DB591" s="20"/>
      <c r="DC591" s="20"/>
      <c r="DD591" s="20"/>
      <c r="DE591" s="20"/>
      <c r="DF591" s="20"/>
      <c r="DG591" s="20"/>
      <c r="DH591" s="20"/>
      <c r="DI591" s="20"/>
      <c r="DJ591" s="20"/>
      <c r="DK591" s="20"/>
      <c r="DL591" s="20"/>
      <c r="DM591" s="20"/>
      <c r="DN591" s="20"/>
      <c r="DO591" s="20"/>
      <c r="DP591" s="20"/>
      <c r="DQ591" s="20"/>
      <c r="DR591" s="20"/>
      <c r="DS591" s="20"/>
      <c r="DT591" s="20"/>
      <c r="DU591" s="20"/>
      <c r="DV591" s="20"/>
      <c r="DW591" s="20"/>
      <c r="DX591" s="20"/>
      <c r="DY591" s="20"/>
      <c r="DZ591" s="20"/>
      <c r="EA591" s="20"/>
      <c r="EB591" s="20"/>
      <c r="EC591" s="20"/>
      <c r="ED591" s="20"/>
      <c r="EE591" s="20"/>
      <c r="EF591" s="20"/>
      <c r="EG591" s="20"/>
      <c r="EH591" s="20"/>
      <c r="EI591" s="20"/>
      <c r="EJ591" s="20"/>
      <c r="EK591" s="20"/>
      <c r="EL591" s="20"/>
      <c r="EM591" s="20"/>
      <c r="EN591" s="20"/>
      <c r="EO591" s="20"/>
      <c r="EP591" s="20"/>
      <c r="EQ591" s="20"/>
      <c r="ER591" s="20"/>
      <c r="ES591" s="20"/>
      <c r="ET591" s="20"/>
      <c r="EU591" s="20"/>
      <c r="EV591" s="20"/>
      <c r="EW591" s="20"/>
      <c r="EX591" s="20"/>
      <c r="EY591" s="20"/>
      <c r="EZ591" s="20"/>
      <c r="FA591" s="20"/>
      <c r="FB591" s="20"/>
      <c r="FC591" s="20"/>
      <c r="FD591" s="20"/>
      <c r="FE591" s="20"/>
      <c r="FF591" s="20"/>
      <c r="FG591" s="20"/>
      <c r="FH591" s="20"/>
      <c r="FI591" s="20"/>
      <c r="FJ591" s="20"/>
      <c r="FK591" s="20"/>
      <c r="FL591" s="20"/>
      <c r="FM591" s="20"/>
      <c r="FN591" s="20"/>
      <c r="FO591" s="20"/>
      <c r="FP591" s="20"/>
      <c r="FQ591" s="20"/>
      <c r="FR591" s="20"/>
      <c r="FS591" s="20"/>
      <c r="FT591" s="20"/>
      <c r="FU591" s="20"/>
      <c r="FV591" s="20"/>
      <c r="FW591" s="20"/>
      <c r="FX591" s="20"/>
      <c r="FY591" s="20"/>
      <c r="FZ591" s="20"/>
      <c r="GA591" s="20"/>
      <c r="GB591" s="20"/>
      <c r="GC591" s="20"/>
      <c r="GD591" s="20"/>
      <c r="GE591" s="20"/>
      <c r="GF591" s="20"/>
      <c r="GG591" s="20"/>
      <c r="GH591" s="20"/>
      <c r="GI591" s="20"/>
      <c r="GJ591" s="20"/>
      <c r="GK591" s="20"/>
      <c r="GL591" s="20"/>
      <c r="GM591" s="20"/>
      <c r="GN591" s="20"/>
      <c r="GO591" s="20"/>
      <c r="GP591" s="20"/>
      <c r="GQ591" s="20"/>
      <c r="GR591" s="20"/>
      <c r="GS591" s="20"/>
      <c r="GT591" s="20"/>
      <c r="GU591" s="20"/>
      <c r="GV591" s="20"/>
      <c r="GW591" s="20"/>
      <c r="GX591" s="20"/>
      <c r="GY591" s="20"/>
      <c r="GZ591" s="20"/>
      <c r="HA591" s="20"/>
      <c r="HB591" s="20"/>
      <c r="HC591" s="20"/>
      <c r="HD591" s="20"/>
      <c r="HE591" s="20"/>
      <c r="HF591" s="20"/>
      <c r="HG591" s="20"/>
      <c r="HH591" s="20"/>
      <c r="HI591" s="20"/>
      <c r="HJ591" s="20"/>
      <c r="HK591" s="20"/>
      <c r="HL591" s="20"/>
      <c r="HM591" s="20"/>
      <c r="HN591" s="20"/>
      <c r="HO591" s="20"/>
      <c r="HP591" s="20"/>
      <c r="HQ591" s="20"/>
      <c r="HR591" s="20"/>
      <c r="HS591" s="20"/>
      <c r="HT591" s="20"/>
      <c r="HU591" s="20"/>
      <c r="HV591" s="20"/>
      <c r="HW591" s="20"/>
      <c r="HX591" s="20"/>
      <c r="HY591" s="20"/>
      <c r="HZ591" s="20"/>
      <c r="IA591" s="20"/>
      <c r="IB591" s="20"/>
      <c r="IC591" s="20"/>
      <c r="ID591" s="20"/>
      <c r="IE591" s="20"/>
      <c r="IF591" s="20"/>
      <c r="IG591" s="20"/>
      <c r="IH591" s="20"/>
      <c r="II591" s="20"/>
      <c r="IJ591" s="20"/>
      <c r="IK591" s="20"/>
      <c r="IL591" s="20"/>
      <c r="IM591" s="20"/>
      <c r="IN591" s="20"/>
      <c r="IO591" s="20"/>
      <c r="IP591" s="20"/>
      <c r="IQ591" s="20"/>
      <c r="IR591" s="20"/>
      <c r="IS591" s="20"/>
      <c r="IT591" s="20"/>
      <c r="IU591" s="20"/>
      <c r="IV591" s="20"/>
      <c r="IW591" s="20"/>
      <c r="IX591" s="20"/>
      <c r="IY591" s="20"/>
      <c r="IZ591" s="20"/>
      <c r="JA591" s="20"/>
      <c r="JB591" s="20"/>
      <c r="JC591" s="20"/>
      <c r="JD591" s="20"/>
      <c r="JE591" s="20"/>
      <c r="JF591" s="20"/>
      <c r="JG591" s="20"/>
      <c r="JH591" s="20"/>
      <c r="JI591" s="20"/>
      <c r="JJ591" s="20"/>
      <c r="JK591" s="20"/>
      <c r="JL591" s="20"/>
      <c r="JM591" s="20"/>
      <c r="JN591" s="20"/>
      <c r="JO591" s="20"/>
      <c r="JP591" s="20"/>
      <c r="JQ591" s="20"/>
      <c r="JR591" s="20"/>
      <c r="JS591" s="20"/>
      <c r="JT591" s="20"/>
      <c r="JU591" s="20"/>
      <c r="JV591" s="20"/>
      <c r="JW591" s="20"/>
      <c r="JX591" s="20"/>
      <c r="JY591" s="20"/>
      <c r="JZ591" s="20"/>
      <c r="KA591" s="20"/>
      <c r="KB591" s="20"/>
      <c r="KC591" s="20"/>
      <c r="KD591" s="20"/>
      <c r="KE591" s="20"/>
      <c r="KF591" s="20"/>
      <c r="KG591" s="20"/>
      <c r="KH591" s="20"/>
      <c r="KI591" s="20"/>
      <c r="KJ591" s="20"/>
      <c r="KK591" s="20"/>
      <c r="KL591" s="20"/>
      <c r="KM591" s="20"/>
      <c r="KN591" s="20"/>
      <c r="KO591" s="20"/>
      <c r="KP591" s="20"/>
      <c r="KQ591" s="20"/>
      <c r="KR591" s="20"/>
      <c r="KS591" s="20"/>
      <c r="KT591" s="20"/>
      <c r="KU591" s="20"/>
      <c r="KV591" s="20"/>
      <c r="KW591" s="20"/>
      <c r="KX591" s="20"/>
      <c r="KY591" s="20"/>
      <c r="KZ591" s="20"/>
      <c r="LA591" s="20"/>
      <c r="LB591" s="20"/>
      <c r="LC591" s="20"/>
      <c r="LD591" s="20"/>
      <c r="LE591" s="20"/>
      <c r="LF591" s="20"/>
      <c r="LG591" s="20"/>
      <c r="LH591" s="20"/>
      <c r="LI591" s="20"/>
      <c r="LJ591" s="20"/>
      <c r="LK591" s="20"/>
      <c r="LL591" s="20"/>
      <c r="LM591" s="20"/>
      <c r="LN591" s="20"/>
      <c r="LO591" s="20"/>
      <c r="LP591" s="20"/>
      <c r="LQ591" s="20"/>
      <c r="LR591" s="20"/>
      <c r="LS591" s="20"/>
      <c r="LT591" s="20"/>
      <c r="LU591" s="20"/>
      <c r="LV591" s="20"/>
      <c r="LW591" s="20"/>
      <c r="LX591" s="20"/>
      <c r="LY591" s="20"/>
      <c r="LZ591" s="20"/>
      <c r="MA591" s="20"/>
      <c r="MB591" s="20"/>
      <c r="MC591" s="20"/>
      <c r="MD591" s="20"/>
      <c r="ME591" s="20"/>
      <c r="MF591" s="20"/>
      <c r="MG591" s="20"/>
      <c r="MH591" s="20"/>
      <c r="MI591" s="20"/>
      <c r="MJ591" s="20"/>
      <c r="MK591" s="20"/>
      <c r="ML591" s="20"/>
      <c r="MM591" s="20"/>
      <c r="MN591" s="20"/>
      <c r="MO591" s="20"/>
      <c r="MP591" s="20"/>
      <c r="MQ591" s="20"/>
      <c r="MR591" s="20"/>
      <c r="MS591" s="20"/>
      <c r="MT591" s="20"/>
      <c r="MU591" s="20"/>
      <c r="MV591" s="20"/>
      <c r="MW591" s="20"/>
      <c r="MX591" s="20"/>
      <c r="MY591" s="20"/>
      <c r="MZ591" s="20"/>
      <c r="NA591" s="20"/>
      <c r="NB591" s="20"/>
      <c r="NC591" s="20"/>
      <c r="ND591" s="20"/>
      <c r="NE591" s="20"/>
      <c r="NF591" s="20"/>
      <c r="NG591" s="20"/>
      <c r="NH591" s="20"/>
      <c r="NI591" s="20"/>
      <c r="NJ591" s="20"/>
      <c r="NK591" s="20"/>
      <c r="NL591" s="20"/>
      <c r="NM591" s="20"/>
      <c r="NN591" s="20"/>
      <c r="NO591" s="20"/>
      <c r="NP591" s="20"/>
      <c r="NQ591" s="20"/>
      <c r="NR591" s="20"/>
      <c r="NS591" s="20"/>
      <c r="NT591" s="20"/>
      <c r="NU591" s="20"/>
      <c r="NV591" s="20"/>
      <c r="NW591" s="20"/>
      <c r="NX591" s="20"/>
      <c r="NY591" s="20"/>
      <c r="NZ591" s="20"/>
      <c r="OA591" s="20"/>
      <c r="OB591" s="20"/>
      <c r="OC591" s="20"/>
      <c r="OD591" s="20"/>
      <c r="OE591" s="20"/>
      <c r="OF591" s="20"/>
      <c r="OG591" s="20"/>
      <c r="OH591" s="20"/>
      <c r="OI591" s="20"/>
      <c r="OJ591" s="20"/>
      <c r="OK591" s="20"/>
      <c r="OL591" s="20"/>
      <c r="OM591" s="20"/>
      <c r="ON591" s="20"/>
      <c r="OO591" s="20"/>
      <c r="OP591" s="20"/>
      <c r="OQ591" s="20"/>
      <c r="OR591" s="20"/>
      <c r="OS591" s="20"/>
      <c r="OT591" s="20"/>
      <c r="OU591" s="20"/>
      <c r="OV591" s="20"/>
      <c r="OW591" s="20"/>
      <c r="OX591" s="20"/>
      <c r="OY591" s="20"/>
      <c r="OZ591" s="20"/>
      <c r="PA591" s="20"/>
      <c r="PB591" s="20"/>
      <c r="PC591" s="20"/>
      <c r="PD591" s="20"/>
      <c r="PE591" s="20"/>
      <c r="PF591" s="20"/>
      <c r="PG591" s="20"/>
      <c r="PH591" s="20"/>
      <c r="PI591" s="20"/>
      <c r="PJ591" s="20"/>
      <c r="PK591" s="20"/>
      <c r="PL591" s="20"/>
      <c r="PM591" s="20"/>
      <c r="PN591" s="20"/>
      <c r="PO591" s="20"/>
      <c r="PP591" s="20"/>
      <c r="PQ591" s="20"/>
      <c r="PR591" s="20"/>
      <c r="PS591" s="20"/>
      <c r="PT591" s="20"/>
      <c r="PU591" s="20"/>
      <c r="PV591" s="20"/>
      <c r="PW591" s="20"/>
      <c r="PX591" s="20"/>
      <c r="PY591" s="20"/>
      <c r="PZ591" s="20"/>
      <c r="QA591" s="20"/>
      <c r="QB591" s="20"/>
      <c r="QC591" s="20"/>
      <c r="QD591" s="20"/>
      <c r="QE591" s="20"/>
      <c r="QF591" s="20"/>
      <c r="QG591" s="20"/>
      <c r="QH591" s="20"/>
      <c r="QI591" s="20"/>
      <c r="QJ591" s="20"/>
      <c r="QK591" s="20"/>
      <c r="QL591" s="20"/>
      <c r="QM591" s="20"/>
      <c r="QN591" s="20"/>
      <c r="QO591" s="20"/>
      <c r="QP591" s="20"/>
      <c r="QQ591" s="20"/>
      <c r="QR591" s="20"/>
      <c r="QS591" s="20"/>
      <c r="QT591" s="20"/>
      <c r="QU591" s="20"/>
      <c r="QV591" s="20"/>
      <c r="QW591" s="20"/>
      <c r="QX591" s="20"/>
      <c r="QY591" s="20"/>
      <c r="QZ591" s="20"/>
      <c r="RA591" s="20"/>
      <c r="RB591" s="20"/>
      <c r="RC591" s="20"/>
      <c r="RD591" s="20"/>
      <c r="RE591" s="20"/>
      <c r="RF591" s="20"/>
      <c r="RG591" s="20"/>
      <c r="RH591" s="20"/>
      <c r="RI591" s="20"/>
      <c r="RJ591" s="20"/>
      <c r="RK591" s="20"/>
      <c r="RL591" s="20"/>
      <c r="RM591" s="20"/>
      <c r="RN591" s="20"/>
      <c r="RO591" s="20"/>
      <c r="RP591" s="20"/>
      <c r="RQ591" s="20"/>
      <c r="RR591" s="20"/>
      <c r="RS591" s="20"/>
      <c r="RT591" s="20"/>
      <c r="RU591" s="20"/>
      <c r="RV591" s="20"/>
      <c r="RW591" s="20"/>
      <c r="RX591" s="20"/>
      <c r="RY591" s="20"/>
      <c r="RZ591" s="20"/>
      <c r="SA591" s="20"/>
      <c r="SB591" s="20"/>
      <c r="SC591" s="20"/>
      <c r="SD591" s="20"/>
      <c r="SE591" s="20"/>
      <c r="SF591" s="20"/>
      <c r="SG591" s="20"/>
      <c r="SH591" s="20"/>
      <c r="SI591" s="20"/>
      <c r="SJ591" s="20"/>
      <c r="SK591" s="20"/>
      <c r="SL591" s="20"/>
      <c r="SM591" s="20"/>
      <c r="SN591" s="20"/>
      <c r="SO591" s="20"/>
      <c r="SP591" s="20"/>
      <c r="SQ591" s="20"/>
      <c r="SR591" s="20"/>
      <c r="SS591" s="20"/>
      <c r="ST591" s="20"/>
      <c r="SU591" s="20"/>
      <c r="SV591" s="20"/>
      <c r="SW591" s="20"/>
      <c r="SX591" s="20"/>
      <c r="SY591" s="20"/>
      <c r="SZ591" s="20"/>
      <c r="TA591" s="20"/>
      <c r="TB591" s="20"/>
      <c r="TC591" s="20"/>
      <c r="TD591" s="20"/>
      <c r="TE591" s="20"/>
      <c r="TF591" s="20"/>
      <c r="TG591" s="20"/>
      <c r="TH591" s="20"/>
      <c r="TI591" s="20"/>
      <c r="TJ591" s="20"/>
      <c r="TK591" s="20"/>
      <c r="TL591" s="20"/>
      <c r="TM591" s="20"/>
      <c r="TN591" s="20"/>
      <c r="TO591" s="20"/>
      <c r="TP591" s="20"/>
      <c r="TQ591" s="20"/>
      <c r="TR591" s="20"/>
      <c r="TS591" s="20"/>
      <c r="TT591" s="20"/>
      <c r="TU591" s="20"/>
      <c r="TV591" s="20"/>
      <c r="TW591" s="20"/>
      <c r="TX591" s="20"/>
      <c r="TY591" s="20"/>
      <c r="TZ591" s="20"/>
      <c r="UA591" s="20"/>
      <c r="UB591" s="20"/>
      <c r="UC591" s="20"/>
      <c r="UD591" s="20"/>
      <c r="UE591" s="20"/>
      <c r="UF591" s="20"/>
      <c r="UG591" s="20"/>
      <c r="UH591" s="20"/>
      <c r="UI591" s="20"/>
      <c r="UJ591" s="20"/>
      <c r="UK591" s="20"/>
      <c r="UL591" s="20"/>
      <c r="UM591" s="20"/>
      <c r="UN591" s="20"/>
      <c r="UO591" s="20"/>
      <c r="UP591" s="20"/>
      <c r="UQ591" s="20"/>
      <c r="UR591" s="20"/>
      <c r="US591" s="20"/>
      <c r="UT591" s="20"/>
      <c r="UU591" s="20"/>
      <c r="UV591" s="20"/>
      <c r="UW591" s="20"/>
      <c r="UX591" s="20"/>
      <c r="UY591" s="20"/>
      <c r="UZ591" s="20"/>
      <c r="VA591" s="20"/>
      <c r="VB591" s="20"/>
      <c r="VC591" s="20"/>
      <c r="VD591" s="20"/>
      <c r="VE591" s="20"/>
      <c r="VF591" s="20"/>
      <c r="VG591" s="20"/>
      <c r="VH591" s="20"/>
      <c r="VI591" s="20"/>
      <c r="VJ591" s="20"/>
      <c r="VK591" s="20"/>
      <c r="VL591" s="20"/>
      <c r="VM591" s="20"/>
      <c r="VN591" s="20"/>
      <c r="VO591" s="20"/>
      <c r="VP591" s="20"/>
      <c r="VQ591" s="20"/>
      <c r="VR591" s="20"/>
      <c r="VS591" s="20"/>
      <c r="VT591" s="20"/>
      <c r="VU591" s="20"/>
      <c r="VV591" s="20"/>
      <c r="VW591" s="20"/>
      <c r="VX591" s="20"/>
      <c r="VY591" s="20"/>
      <c r="VZ591" s="20"/>
      <c r="WA591" s="20"/>
      <c r="WB591" s="20"/>
      <c r="WC591" s="20"/>
      <c r="WD591" s="20"/>
      <c r="WE591" s="20"/>
      <c r="WF591" s="20"/>
      <c r="WG591" s="20"/>
      <c r="WH591" s="20"/>
      <c r="WI591" s="20"/>
      <c r="WJ591" s="20"/>
      <c r="WK591" s="20"/>
      <c r="WL591" s="20"/>
      <c r="WM591" s="20"/>
      <c r="WN591" s="20"/>
      <c r="WO591" s="20"/>
      <c r="WP591" s="20"/>
      <c r="WQ591" s="20"/>
      <c r="WR591" s="20"/>
      <c r="WS591" s="20"/>
      <c r="WT591" s="20"/>
      <c r="WU591" s="20"/>
      <c r="WV591" s="20"/>
      <c r="WW591" s="20"/>
      <c r="WX591" s="20"/>
      <c r="WY591" s="20"/>
      <c r="WZ591" s="20"/>
      <c r="XA591" s="20"/>
      <c r="XB591" s="20"/>
      <c r="XC591" s="20"/>
      <c r="XD591" s="20"/>
      <c r="XE591" s="20"/>
      <c r="XF591" s="20"/>
      <c r="XG591" s="20"/>
      <c r="XH591" s="20"/>
      <c r="XI591" s="20"/>
      <c r="XJ591" s="20"/>
      <c r="XK591" s="20"/>
      <c r="XL591" s="20"/>
      <c r="XM591" s="20"/>
      <c r="XN591" s="20"/>
      <c r="XO591" s="20"/>
      <c r="XP591" s="20"/>
      <c r="XQ591" s="20"/>
      <c r="XR591" s="20"/>
      <c r="XS591" s="20"/>
      <c r="XT591" s="20"/>
      <c r="XU591" s="20"/>
      <c r="XV591" s="20"/>
      <c r="XW591" s="20"/>
      <c r="XX591" s="20"/>
      <c r="XY591" s="20"/>
      <c r="XZ591" s="20"/>
      <c r="YA591" s="20"/>
      <c r="YB591" s="20"/>
      <c r="YC591" s="20"/>
      <c r="YD591" s="20"/>
      <c r="YE591" s="20"/>
      <c r="YF591" s="20"/>
      <c r="YG591" s="20"/>
      <c r="YH591" s="20"/>
      <c r="YI591" s="20"/>
      <c r="YJ591" s="20"/>
      <c r="YK591" s="20"/>
      <c r="YL591" s="20"/>
      <c r="YM591" s="20"/>
      <c r="YN591" s="20"/>
      <c r="YO591" s="20"/>
      <c r="YP591" s="20"/>
      <c r="YQ591" s="20"/>
      <c r="YR591" s="20"/>
      <c r="YS591" s="20"/>
      <c r="YT591" s="20"/>
      <c r="YU591" s="20"/>
      <c r="YV591" s="20"/>
      <c r="YW591" s="20"/>
      <c r="YX591" s="20"/>
      <c r="YY591" s="20"/>
      <c r="YZ591" s="20"/>
      <c r="ZA591" s="20"/>
      <c r="ZB591" s="20"/>
      <c r="ZC591" s="20"/>
      <c r="ZD591" s="20"/>
      <c r="ZE591" s="20"/>
      <c r="ZF591" s="20"/>
      <c r="ZG591" s="20"/>
      <c r="ZH591" s="20"/>
      <c r="ZI591" s="20"/>
      <c r="ZJ591" s="20"/>
      <c r="ZK591" s="20"/>
      <c r="ZL591" s="20"/>
      <c r="ZM591" s="20"/>
      <c r="ZN591" s="20"/>
      <c r="ZO591" s="20"/>
      <c r="ZP591" s="20"/>
      <c r="ZQ591" s="20"/>
      <c r="ZR591" s="20"/>
      <c r="ZS591" s="20"/>
      <c r="ZT591" s="20"/>
      <c r="ZU591" s="20"/>
      <c r="ZV591" s="20"/>
      <c r="ZW591" s="20"/>
      <c r="ZX591" s="20"/>
      <c r="ZY591" s="20"/>
      <c r="ZZ591" s="20"/>
      <c r="AAA591" s="20"/>
      <c r="AAB591" s="20"/>
      <c r="AAC591" s="20"/>
      <c r="AAD591" s="20"/>
      <c r="AAE591" s="20"/>
      <c r="AAF591" s="20"/>
      <c r="AAG591" s="20"/>
      <c r="AAH591" s="20"/>
      <c r="AAI591" s="20"/>
      <c r="AAJ591" s="20"/>
      <c r="AAK591" s="20"/>
      <c r="AAL591" s="20"/>
      <c r="AAM591" s="20"/>
      <c r="AAN591" s="20"/>
      <c r="AAO591" s="20"/>
      <c r="AAP591" s="20"/>
      <c r="AAQ591" s="20"/>
      <c r="AAR591" s="20"/>
      <c r="AAS591" s="20"/>
      <c r="AAT591" s="20"/>
      <c r="AAU591" s="20"/>
      <c r="AAV591" s="20"/>
      <c r="AAW591" s="20"/>
      <c r="AAX591" s="20"/>
      <c r="AAY591" s="20"/>
      <c r="AAZ591" s="20"/>
      <c r="ABA591" s="20"/>
      <c r="ABB591" s="20"/>
      <c r="ABC591" s="20"/>
      <c r="ABD591" s="20"/>
      <c r="ABE591" s="20"/>
      <c r="ABF591" s="20"/>
      <c r="ABG591" s="20"/>
      <c r="ABH591" s="20"/>
      <c r="ABI591" s="20"/>
      <c r="ABJ591" s="20"/>
      <c r="ABK591" s="20"/>
      <c r="ABL591" s="20"/>
      <c r="ABM591" s="20"/>
      <c r="ABN591" s="20"/>
      <c r="ABO591" s="20"/>
      <c r="ABP591" s="20"/>
      <c r="ABQ591" s="20"/>
      <c r="ABR591" s="20"/>
      <c r="ABS591" s="20"/>
      <c r="ABT591" s="20"/>
      <c r="ABU591" s="20"/>
      <c r="ABV591" s="20"/>
      <c r="ABW591" s="20"/>
      <c r="ABX591" s="20"/>
      <c r="ABY591" s="20"/>
      <c r="ABZ591" s="20"/>
      <c r="ACA591" s="20"/>
      <c r="ACB591" s="20"/>
      <c r="ACC591" s="20"/>
      <c r="ACD591" s="20"/>
      <c r="ACE591" s="20"/>
      <c r="ACF591" s="20"/>
      <c r="ACG591" s="20"/>
      <c r="ACH591" s="20"/>
      <c r="ACI591" s="20"/>
      <c r="ACJ591" s="20"/>
      <c r="ACK591" s="20"/>
      <c r="ACL591" s="20"/>
      <c r="ACM591" s="20"/>
      <c r="ACN591" s="20"/>
      <c r="ACO591" s="20"/>
      <c r="ACP591" s="20"/>
      <c r="ACQ591" s="20"/>
      <c r="ACR591" s="20"/>
      <c r="ACS591" s="20"/>
      <c r="ACT591" s="20"/>
      <c r="ACU591" s="20"/>
      <c r="ACV591" s="20"/>
      <c r="ACW591" s="20"/>
      <c r="ACX591" s="20"/>
      <c r="ACY591" s="20"/>
      <c r="ACZ591" s="20"/>
      <c r="ADA591" s="20"/>
      <c r="ADB591" s="20"/>
      <c r="ADC591" s="20"/>
      <c r="ADD591" s="20"/>
      <c r="ADE591" s="20"/>
      <c r="ADF591" s="20"/>
      <c r="ADG591" s="20"/>
      <c r="ADH591" s="20"/>
      <c r="ADI591" s="20"/>
      <c r="ADJ591" s="20"/>
      <c r="ADK591" s="20"/>
      <c r="ADL591" s="20"/>
      <c r="ADM591" s="20"/>
      <c r="ADN591" s="20"/>
      <c r="ADO591" s="20"/>
      <c r="ADP591" s="20"/>
      <c r="ADQ591" s="20"/>
      <c r="ADR591" s="20"/>
      <c r="ADS591" s="20"/>
      <c r="ADT591" s="20"/>
      <c r="ADU591" s="20"/>
      <c r="ADV591" s="20"/>
      <c r="ADW591" s="20"/>
      <c r="ADX591" s="20"/>
      <c r="ADY591" s="20"/>
      <c r="ADZ591" s="20"/>
      <c r="AEA591" s="20"/>
      <c r="AEB591" s="20"/>
      <c r="AEC591" s="20"/>
      <c r="AED591" s="20"/>
      <c r="AEE591" s="20"/>
      <c r="AEF591" s="20"/>
      <c r="AEG591" s="20"/>
      <c r="AEH591" s="20"/>
      <c r="AEI591" s="20"/>
      <c r="AEJ591" s="20"/>
      <c r="AEK591" s="20"/>
      <c r="AEL591" s="20"/>
      <c r="AEM591" s="20"/>
      <c r="AEN591" s="20"/>
      <c r="AEO591" s="20"/>
      <c r="AEP591" s="20"/>
      <c r="AEQ591" s="20"/>
      <c r="AER591" s="20"/>
      <c r="AES591" s="20"/>
      <c r="AET591" s="20"/>
      <c r="AEU591" s="20"/>
      <c r="AEV591" s="20"/>
      <c r="AEW591" s="20"/>
      <c r="AEX591" s="20"/>
      <c r="AEY591" s="20"/>
      <c r="AEZ591" s="20"/>
      <c r="AFA591" s="20"/>
      <c r="AFB591" s="20"/>
      <c r="AFC591" s="20"/>
      <c r="AFD591" s="20"/>
      <c r="AFE591" s="20"/>
      <c r="AFF591" s="20"/>
      <c r="AFG591" s="20"/>
      <c r="AFH591" s="20"/>
      <c r="AFI591" s="20"/>
      <c r="AFJ591" s="20"/>
      <c r="AFK591" s="20"/>
      <c r="AFL591" s="20"/>
      <c r="AFM591" s="20"/>
      <c r="AFN591" s="20"/>
      <c r="AFO591" s="20"/>
      <c r="AFP591" s="20"/>
      <c r="AFQ591" s="20"/>
      <c r="AFR591" s="20"/>
      <c r="AFS591" s="20"/>
      <c r="AFT591" s="20"/>
      <c r="AFU591" s="20"/>
      <c r="AFV591" s="20"/>
      <c r="AFW591" s="20"/>
      <c r="AFX591" s="20"/>
      <c r="AFY591" s="20"/>
      <c r="AFZ591" s="20"/>
      <c r="AGA591" s="20"/>
      <c r="AGB591" s="20"/>
      <c r="AGC591" s="20"/>
      <c r="AGD591" s="20"/>
      <c r="AGE591" s="20"/>
      <c r="AGF591" s="20"/>
      <c r="AGG591" s="20"/>
      <c r="AGH591" s="20"/>
      <c r="AGI591" s="20"/>
      <c r="AGJ591" s="20"/>
      <c r="AGK591" s="20"/>
      <c r="AGL591" s="20"/>
      <c r="AGM591" s="20"/>
      <c r="AGN591" s="20"/>
      <c r="AGO591" s="20"/>
      <c r="AGP591" s="20"/>
      <c r="AGQ591" s="20"/>
      <c r="AGR591" s="20"/>
      <c r="AGS591" s="20"/>
      <c r="AGT591" s="20"/>
      <c r="AGU591" s="20"/>
      <c r="AGV591" s="20"/>
      <c r="AGW591" s="20"/>
      <c r="AGX591" s="20"/>
      <c r="AGY591" s="20"/>
      <c r="AGZ591" s="20"/>
      <c r="AHA591" s="20"/>
      <c r="AHB591" s="20"/>
      <c r="AHC591" s="20"/>
      <c r="AHD591" s="20"/>
      <c r="AHE591" s="20"/>
      <c r="AHF591" s="20"/>
      <c r="AHG591" s="20"/>
      <c r="AHH591" s="20"/>
      <c r="AHI591" s="20"/>
      <c r="AHJ591" s="20"/>
      <c r="AHK591" s="20"/>
      <c r="AHL591" s="20"/>
      <c r="AHM591" s="20"/>
      <c r="AHN591" s="20"/>
      <c r="AHO591" s="20"/>
      <c r="AHP591" s="20"/>
      <c r="AHQ591" s="20"/>
      <c r="AHR591" s="20"/>
      <c r="AHS591" s="20"/>
      <c r="AHT591" s="20"/>
      <c r="AHU591" s="20"/>
      <c r="AHV591" s="20"/>
      <c r="AHW591" s="20"/>
      <c r="AHX591" s="20"/>
      <c r="AHY591" s="20"/>
      <c r="AHZ591" s="20"/>
      <c r="AIA591" s="20"/>
      <c r="AIB591" s="20"/>
      <c r="AIC591" s="20"/>
      <c r="AID591" s="20"/>
      <c r="AIE591" s="20"/>
      <c r="AIF591" s="20"/>
      <c r="AIG591" s="20"/>
      <c r="AIH591" s="20"/>
      <c r="AII591" s="20"/>
      <c r="AIJ591" s="20"/>
      <c r="AIK591" s="20"/>
      <c r="AIL591" s="20"/>
      <c r="AIM591" s="20"/>
      <c r="AIN591" s="20"/>
      <c r="AIO591" s="20"/>
      <c r="AIP591" s="20"/>
      <c r="AIQ591" s="20"/>
      <c r="AIR591" s="20"/>
      <c r="AIS591" s="20"/>
      <c r="AIT591" s="20"/>
      <c r="AIU591" s="20"/>
      <c r="AIV591" s="20"/>
      <c r="AIW591" s="20"/>
      <c r="AIX591" s="20"/>
      <c r="AIY591" s="20"/>
      <c r="AIZ591" s="20"/>
      <c r="AJA591" s="20"/>
      <c r="AJB591" s="20"/>
      <c r="AJC591" s="20"/>
      <c r="AJD591" s="20"/>
      <c r="AJE591" s="20"/>
      <c r="AJF591" s="20"/>
      <c r="AJG591" s="20"/>
      <c r="AJH591" s="20"/>
      <c r="AJI591" s="20"/>
      <c r="AJJ591" s="20"/>
      <c r="AJK591" s="20"/>
      <c r="AJL591" s="20"/>
      <c r="AJM591" s="20"/>
      <c r="AJN591" s="20"/>
      <c r="AJO591" s="20"/>
      <c r="AJP591" s="20"/>
      <c r="AJQ591" s="20"/>
      <c r="AJR591" s="20"/>
      <c r="AJS591" s="20"/>
      <c r="AJT591" s="20"/>
      <c r="AJU591" s="20"/>
      <c r="AJV591" s="20"/>
      <c r="AJW591" s="20"/>
      <c r="AJX591" s="20"/>
      <c r="AJY591" s="20"/>
      <c r="AJZ591" s="20"/>
      <c r="AKA591" s="20"/>
      <c r="AKB591" s="20"/>
      <c r="AKC591" s="20"/>
      <c r="AKD591" s="20"/>
      <c r="AKE591" s="20"/>
      <c r="AKF591" s="20"/>
      <c r="AKG591" s="20"/>
      <c r="AKH591" s="20"/>
      <c r="AKI591" s="20"/>
      <c r="AKJ591" s="20"/>
      <c r="AKK591" s="20"/>
      <c r="AKL591" s="20"/>
      <c r="AKM591" s="20"/>
      <c r="AKN591" s="20"/>
      <c r="AKO591" s="20"/>
      <c r="AKP591" s="20"/>
      <c r="AKQ591" s="20"/>
      <c r="AKR591" s="20"/>
      <c r="AKS591" s="20"/>
      <c r="AKT591" s="20"/>
      <c r="AKU591" s="20"/>
      <c r="AKV591" s="20"/>
      <c r="AKW591" s="20"/>
      <c r="AKX591" s="20"/>
      <c r="AKY591" s="20"/>
      <c r="AKZ591" s="20"/>
      <c r="ALA591" s="20"/>
      <c r="ALB591" s="20"/>
      <c r="ALC591" s="20"/>
      <c r="ALD591" s="20"/>
      <c r="ALE591" s="20"/>
      <c r="ALF591" s="20"/>
      <c r="ALG591" s="20"/>
      <c r="ALH591" s="20"/>
      <c r="ALI591" s="20"/>
      <c r="ALJ591" s="20"/>
      <c r="ALK591" s="20"/>
      <c r="ALL591" s="20"/>
      <c r="ALM591" s="20"/>
      <c r="ALN591" s="20"/>
      <c r="ALO591" s="20"/>
      <c r="ALP591" s="20"/>
      <c r="ALQ591" s="20"/>
      <c r="ALR591" s="20"/>
      <c r="ALS591" s="20"/>
      <c r="ALT591" s="20"/>
      <c r="ALU591" s="20"/>
      <c r="ALV591" s="20"/>
      <c r="ALW591" s="20"/>
      <c r="ALX591" s="20"/>
      <c r="ALY591" s="20"/>
      <c r="ALZ591" s="20"/>
      <c r="AMA591" s="20"/>
      <c r="AMB591" s="20"/>
      <c r="AMC591" s="20"/>
      <c r="AMD591" s="20"/>
      <c r="AME591" s="20"/>
      <c r="AMF591" s="20"/>
      <c r="AMG591" s="20"/>
      <c r="AMH591" s="20"/>
      <c r="AMI591" s="20"/>
      <c r="AMJ591" s="20"/>
      <c r="AMK591" s="20"/>
      <c r="AML591" s="20"/>
      <c r="AMM591" s="20"/>
      <c r="AMN591" s="20"/>
      <c r="AMO591" s="20"/>
      <c r="AMP591" s="20"/>
      <c r="AMQ591" s="20"/>
      <c r="AMR591" s="20"/>
      <c r="AMS591" s="20"/>
      <c r="AMT591" s="20"/>
      <c r="AMU591" s="20"/>
      <c r="AMV591" s="20"/>
      <c r="AMW591" s="20"/>
      <c r="AMX591" s="20"/>
      <c r="AMY591" s="20"/>
      <c r="AMZ591" s="20"/>
      <c r="ANA591" s="20"/>
      <c r="ANB591" s="20"/>
      <c r="ANC591" s="20"/>
      <c r="AND591" s="20"/>
      <c r="ANE591" s="20"/>
      <c r="ANF591" s="20"/>
      <c r="ANG591" s="20"/>
      <c r="ANH591" s="20"/>
      <c r="ANI591" s="20"/>
      <c r="ANJ591" s="20"/>
      <c r="ANK591" s="20"/>
      <c r="ANL591" s="20"/>
      <c r="ANM591" s="20"/>
      <c r="ANN591" s="20"/>
      <c r="ANO591" s="20"/>
      <c r="ANP591" s="20"/>
      <c r="ANQ591" s="20"/>
      <c r="ANR591" s="20"/>
      <c r="ANS591" s="20"/>
      <c r="ANT591" s="20"/>
      <c r="ANU591" s="20"/>
      <c r="ANV591" s="20"/>
      <c r="ANW591" s="20"/>
      <c r="ANX591" s="20"/>
      <c r="ANY591" s="20"/>
      <c r="ANZ591" s="20"/>
      <c r="AOA591" s="20"/>
      <c r="AOB591" s="20"/>
      <c r="AOC591" s="20"/>
      <c r="AOD591" s="20"/>
      <c r="AOE591" s="20"/>
      <c r="AOF591" s="20"/>
      <c r="AOG591" s="20"/>
      <c r="AOH591" s="20"/>
      <c r="AOI591" s="20"/>
      <c r="AOJ591" s="20"/>
      <c r="AOK591" s="20"/>
      <c r="AOL591" s="20"/>
      <c r="AOM591" s="20"/>
      <c r="AON591" s="20"/>
      <c r="AOO591" s="20"/>
      <c r="AOP591" s="20"/>
      <c r="AOQ591" s="20"/>
      <c r="AOR591" s="20"/>
      <c r="AOS591" s="20"/>
      <c r="AOT591" s="20"/>
      <c r="AOU591" s="20"/>
      <c r="AOV591" s="20"/>
      <c r="AOW591" s="20"/>
      <c r="AOX591" s="20"/>
      <c r="AOY591" s="20"/>
      <c r="AOZ591" s="20"/>
      <c r="APA591" s="20"/>
      <c r="APB591" s="20"/>
      <c r="APC591" s="20"/>
      <c r="APD591" s="20"/>
      <c r="APE591" s="20"/>
      <c r="APF591" s="20"/>
      <c r="APG591" s="20"/>
      <c r="APH591" s="20"/>
      <c r="API591" s="20"/>
      <c r="APJ591" s="20"/>
      <c r="APK591" s="20"/>
      <c r="APL591" s="20"/>
      <c r="APM591" s="20"/>
      <c r="APN591" s="20"/>
      <c r="APO591" s="20"/>
      <c r="APP591" s="20"/>
      <c r="APQ591" s="20"/>
      <c r="APR591" s="20"/>
      <c r="APS591" s="20"/>
      <c r="APT591" s="20"/>
      <c r="APU591" s="20"/>
      <c r="APV591" s="20"/>
      <c r="APW591" s="20"/>
      <c r="APX591" s="20"/>
      <c r="APY591" s="20"/>
      <c r="APZ591" s="20"/>
      <c r="AQA591" s="20"/>
      <c r="AQB591" s="20"/>
      <c r="AQC591" s="20"/>
      <c r="AQD591" s="20"/>
      <c r="AQE591" s="20"/>
      <c r="AQF591" s="20"/>
      <c r="AQG591" s="20"/>
      <c r="AQH591" s="20"/>
      <c r="AQI591" s="20"/>
      <c r="AQJ591" s="20"/>
      <c r="AQK591" s="20"/>
      <c r="AQL591" s="20"/>
      <c r="AQM591" s="20"/>
      <c r="AQN591" s="20"/>
      <c r="AQO591" s="20"/>
      <c r="AQP591" s="20"/>
      <c r="AQQ591" s="20"/>
      <c r="AQR591" s="20"/>
      <c r="AQS591" s="20"/>
      <c r="AQT591" s="20"/>
      <c r="AQU591" s="20"/>
      <c r="AQV591" s="20"/>
      <c r="AQW591" s="20"/>
      <c r="AQX591" s="20"/>
      <c r="AQY591" s="20"/>
      <c r="AQZ591" s="20"/>
      <c r="ARA591" s="20"/>
      <c r="ARB591" s="20"/>
      <c r="ARC591" s="20"/>
      <c r="ARD591" s="20"/>
      <c r="ARE591" s="20"/>
      <c r="ARF591" s="20"/>
      <c r="ARG591" s="20"/>
      <c r="ARH591" s="20"/>
      <c r="ARI591" s="20"/>
      <c r="ARJ591" s="20"/>
      <c r="ARK591" s="20"/>
      <c r="ARL591" s="20"/>
      <c r="ARM591" s="20"/>
      <c r="ARN591" s="20"/>
      <c r="ARO591" s="20"/>
      <c r="ARP591" s="20"/>
      <c r="ARQ591" s="20"/>
      <c r="ARR591" s="20"/>
      <c r="ARS591" s="20"/>
      <c r="ART591" s="20"/>
      <c r="ARU591" s="20"/>
      <c r="ARV591" s="20"/>
      <c r="ARW591" s="20"/>
      <c r="ARX591" s="20"/>
      <c r="ARY591" s="20"/>
      <c r="ARZ591" s="20"/>
      <c r="ASA591" s="20"/>
      <c r="ASB591" s="20"/>
      <c r="ASC591" s="20"/>
      <c r="ASD591" s="20"/>
      <c r="ASE591" s="20"/>
      <c r="ASF591" s="20"/>
      <c r="ASG591" s="20"/>
      <c r="ASH591" s="20"/>
      <c r="ASI591" s="20"/>
      <c r="ASJ591" s="20"/>
      <c r="ASK591" s="20"/>
      <c r="ASL591" s="20"/>
      <c r="ASM591" s="20"/>
      <c r="ASN591" s="20"/>
      <c r="ASO591" s="20"/>
      <c r="ASP591" s="20"/>
      <c r="ASQ591" s="20"/>
      <c r="ASR591" s="20"/>
      <c r="ASS591" s="20"/>
      <c r="AST591" s="20"/>
      <c r="ASU591" s="20"/>
      <c r="ASV591" s="20"/>
      <c r="ASW591" s="20"/>
      <c r="ASX591" s="20"/>
      <c r="ASY591" s="20"/>
      <c r="ASZ591" s="20"/>
      <c r="ATA591" s="20"/>
      <c r="ATB591" s="20"/>
      <c r="ATC591" s="20"/>
      <c r="ATD591" s="20"/>
      <c r="ATE591" s="20"/>
      <c r="ATF591" s="20"/>
      <c r="ATG591" s="20"/>
      <c r="ATH591" s="20"/>
      <c r="ATI591" s="20"/>
      <c r="ATJ591" s="20"/>
      <c r="ATK591" s="20"/>
      <c r="ATL591" s="20"/>
      <c r="ATM591" s="20"/>
      <c r="ATN591" s="20"/>
      <c r="ATO591" s="20"/>
      <c r="ATP591" s="20"/>
      <c r="ATQ591" s="20"/>
      <c r="ATR591" s="20"/>
      <c r="ATS591" s="20"/>
      <c r="ATT591" s="20"/>
      <c r="ATU591" s="20"/>
      <c r="ATV591" s="20"/>
      <c r="ATW591" s="20"/>
      <c r="ATX591" s="20"/>
      <c r="ATY591" s="20"/>
      <c r="ATZ591" s="20"/>
      <c r="AUA591" s="20"/>
      <c r="AUB591" s="20"/>
      <c r="AUC591" s="20"/>
      <c r="AUD591" s="20"/>
      <c r="AUF591" s="20"/>
      <c r="AUG591" s="20"/>
      <c r="AUH591" s="20"/>
      <c r="AUI591" s="20"/>
      <c r="AUJ591" s="20"/>
      <c r="AUK591" s="20"/>
      <c r="AUL591" s="20"/>
      <c r="AUM591" s="20"/>
      <c r="AUN591" s="20"/>
      <c r="AUO591" s="20"/>
      <c r="AUP591" s="20"/>
      <c r="AUQ591" s="20"/>
      <c r="AUR591" s="20"/>
      <c r="AUS591" s="20"/>
      <c r="AUT591" s="20"/>
      <c r="AUU591" s="20"/>
      <c r="AUV591" s="20"/>
      <c r="AUW591" s="20"/>
      <c r="AUX591" s="20"/>
      <c r="AUY591" s="20"/>
      <c r="AUZ591" s="20"/>
      <c r="AVA591" s="20"/>
      <c r="AVB591" s="20"/>
      <c r="AVC591" s="20"/>
      <c r="AVD591" s="20"/>
      <c r="AVE591" s="20"/>
      <c r="AVF591" s="20"/>
      <c r="AVG591" s="20"/>
      <c r="AVH591" s="20"/>
      <c r="AVI591" s="20"/>
      <c r="AVJ591" s="20"/>
      <c r="AVK591" s="20"/>
      <c r="AVL591" s="20"/>
      <c r="AVM591" s="20"/>
      <c r="AVN591" s="20"/>
      <c r="AVO591" s="20"/>
      <c r="AVP591" s="20"/>
      <c r="AVQ591" s="20"/>
      <c r="AVR591" s="20"/>
      <c r="AVS591" s="20"/>
      <c r="AVT591" s="20"/>
      <c r="AVU591" s="20"/>
      <c r="AVV591" s="20"/>
      <c r="AVW591" s="20"/>
      <c r="AVX591" s="20"/>
      <c r="AVY591" s="20"/>
      <c r="AVZ591" s="20"/>
      <c r="AWA591" s="20"/>
      <c r="AWB591" s="20"/>
      <c r="AWC591" s="20"/>
      <c r="AWD591" s="20"/>
      <c r="AWE591" s="20"/>
      <c r="AWF591" s="20"/>
      <c r="AWG591" s="20"/>
      <c r="AWH591" s="20"/>
      <c r="AWI591" s="20"/>
      <c r="AWJ591" s="20"/>
      <c r="AWK591" s="20"/>
      <c r="AWL591" s="20"/>
      <c r="AWM591" s="20"/>
      <c r="AWN591" s="20"/>
      <c r="AWO591" s="20"/>
      <c r="AWP591" s="20"/>
      <c r="AWQ591" s="20"/>
      <c r="AWR591" s="20"/>
      <c r="AWS591" s="20"/>
      <c r="AWT591" s="20"/>
      <c r="AWU591" s="20"/>
      <c r="AWV591" s="20"/>
      <c r="AWW591" s="20"/>
      <c r="AWX591" s="20"/>
      <c r="AWY591" s="20"/>
      <c r="AWZ591" s="20"/>
      <c r="AXA591" s="20"/>
      <c r="AXB591" s="20"/>
      <c r="AXC591" s="20"/>
      <c r="AXD591" s="20"/>
      <c r="AXE591" s="20"/>
      <c r="AXF591" s="20"/>
      <c r="AXG591" s="20"/>
      <c r="AXH591" s="20"/>
      <c r="AXI591" s="20"/>
      <c r="AXJ591" s="20"/>
      <c r="AXK591" s="20"/>
      <c r="AXL591" s="20"/>
      <c r="AXM591" s="20"/>
      <c r="AXN591" s="20"/>
      <c r="AXO591" s="20"/>
      <c r="AXP591" s="20"/>
      <c r="AXQ591" s="20"/>
      <c r="AXR591" s="20"/>
      <c r="AXS591" s="20"/>
      <c r="AXT591" s="20"/>
      <c r="AXU591" s="20"/>
      <c r="AXV591" s="20"/>
      <c r="AXW591" s="20"/>
      <c r="AXX591" s="20"/>
      <c r="AXY591" s="20"/>
      <c r="AXZ591" s="20"/>
      <c r="AYA591" s="20"/>
      <c r="AYB591" s="20"/>
      <c r="AYC591" s="20"/>
      <c r="AYD591" s="20"/>
      <c r="AYE591" s="20"/>
      <c r="AYF591" s="20"/>
      <c r="AYG591" s="20"/>
      <c r="AYH591" s="20"/>
      <c r="AYI591" s="20"/>
      <c r="AYJ591" s="20"/>
      <c r="AYK591" s="20"/>
      <c r="AYL591" s="20"/>
      <c r="AYM591" s="20"/>
      <c r="AYN591" s="20"/>
      <c r="AYO591" s="20"/>
      <c r="AYP591" s="20"/>
      <c r="AYQ591" s="20"/>
      <c r="AYR591" s="20"/>
      <c r="AYS591" s="20"/>
      <c r="AYT591" s="20"/>
      <c r="AYU591" s="20"/>
      <c r="AYV591" s="20"/>
      <c r="AYW591" s="20"/>
      <c r="AYX591" s="20"/>
      <c r="AYY591" s="20"/>
      <c r="AYZ591" s="20"/>
      <c r="AZA591" s="20"/>
      <c r="AZB591" s="20"/>
      <c r="AZC591" s="20"/>
      <c r="AZD591" s="20"/>
      <c r="AZE591" s="20"/>
      <c r="AZF591" s="20"/>
      <c r="AZG591" s="20"/>
      <c r="AZH591" s="20"/>
      <c r="AZI591" s="20"/>
      <c r="AZJ591" s="20"/>
      <c r="AZK591" s="20"/>
      <c r="AZL591" s="20"/>
      <c r="AZM591" s="20"/>
      <c r="AZN591" s="20"/>
      <c r="AZO591" s="20"/>
      <c r="AZP591" s="20"/>
      <c r="AZQ591" s="20"/>
      <c r="AZR591" s="20"/>
      <c r="AZS591" s="20"/>
      <c r="AZT591" s="20"/>
      <c r="AZU591" s="20"/>
      <c r="AZV591" s="20"/>
      <c r="AZW591" s="20"/>
      <c r="AZX591" s="20"/>
      <c r="AZY591" s="20"/>
      <c r="AZZ591" s="20"/>
      <c r="BAA591" s="20"/>
      <c r="BAB591" s="20"/>
      <c r="BAC591" s="20"/>
      <c r="BAD591" s="20"/>
      <c r="BAE591" s="20"/>
      <c r="BAF591" s="20"/>
      <c r="BAG591" s="20"/>
      <c r="BAH591" s="20"/>
      <c r="BAI591" s="20"/>
      <c r="BAJ591" s="20"/>
      <c r="BAK591" s="20"/>
      <c r="BAL591" s="20"/>
      <c r="BAM591" s="20"/>
      <c r="BAN591" s="20"/>
      <c r="BAO591" s="20"/>
      <c r="BAP591" s="20"/>
      <c r="BAQ591" s="20"/>
      <c r="BAR591" s="20"/>
      <c r="BAS591" s="20"/>
      <c r="BAT591" s="20"/>
      <c r="BAU591" s="20"/>
      <c r="BAV591" s="20"/>
      <c r="BAW591" s="20"/>
      <c r="BAX591" s="20"/>
      <c r="BAY591" s="20"/>
      <c r="BAZ591" s="20"/>
      <c r="BBA591" s="20"/>
      <c r="BBB591" s="20"/>
      <c r="BBC591" s="20"/>
      <c r="BBD591" s="20"/>
      <c r="BBE591" s="20"/>
      <c r="BBF591" s="20"/>
      <c r="BBG591" s="20"/>
      <c r="BBH591" s="20"/>
      <c r="BBI591" s="20"/>
      <c r="BBJ591" s="20"/>
      <c r="BBK591" s="20"/>
      <c r="BBL591" s="20"/>
      <c r="BBM591" s="20"/>
      <c r="BBN591" s="20"/>
      <c r="BBO591" s="20"/>
      <c r="BBP591" s="20"/>
      <c r="BBQ591" s="20"/>
      <c r="BBR591" s="20"/>
      <c r="BBS591" s="20"/>
      <c r="BBT591" s="20"/>
      <c r="BBU591" s="20"/>
      <c r="BBV591" s="20"/>
      <c r="BBW591" s="20"/>
      <c r="BBX591" s="20"/>
    </row>
    <row r="592" spans="1:1428" hidden="1" x14ac:dyDescent="0.25">
      <c r="A592" s="20"/>
      <c r="B592" s="21"/>
      <c r="C592" s="21"/>
      <c r="D592" s="20"/>
      <c r="E592" s="20"/>
      <c r="F592" s="20"/>
      <c r="G592" s="20"/>
      <c r="H592" s="20"/>
      <c r="I592" s="20"/>
      <c r="J592" s="20"/>
      <c r="K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6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  <c r="BG592" s="20"/>
      <c r="BH592" s="20"/>
      <c r="BI592" s="20"/>
      <c r="BJ592" s="20"/>
      <c r="BK592" s="20"/>
      <c r="BL592" s="20"/>
      <c r="BM592" s="20"/>
      <c r="BN592" s="20"/>
      <c r="BO592" s="20"/>
      <c r="BP592" s="20"/>
      <c r="BQ592" s="20"/>
      <c r="BR592" s="20"/>
      <c r="BS592" s="20"/>
      <c r="BT592" s="20"/>
      <c r="BU592" s="20"/>
      <c r="BV592" s="20"/>
      <c r="BW592" s="20"/>
      <c r="BX592" s="20"/>
      <c r="BY592" s="20"/>
      <c r="BZ592" s="20"/>
      <c r="CA592" s="20"/>
      <c r="CB592" s="20"/>
      <c r="CC592" s="20"/>
      <c r="CD592" s="20"/>
      <c r="CE592" s="20"/>
      <c r="CF592" s="20"/>
      <c r="CG592" s="20"/>
      <c r="CH592" s="20"/>
      <c r="CI592" s="20"/>
      <c r="CJ592" s="20"/>
      <c r="CK592" s="20"/>
      <c r="CL592" s="20"/>
      <c r="CM592" s="20"/>
      <c r="CN592" s="20"/>
      <c r="CO592" s="20"/>
      <c r="CP592" s="20"/>
      <c r="CQ592" s="20"/>
      <c r="CR592" s="20"/>
      <c r="CS592" s="20"/>
      <c r="CT592" s="20"/>
      <c r="CU592" s="20"/>
      <c r="CV592" s="20"/>
      <c r="CW592" s="20"/>
      <c r="CX592" s="20"/>
      <c r="CY592" s="20"/>
      <c r="CZ592" s="20"/>
      <c r="DA592" s="20"/>
      <c r="DB592" s="20"/>
      <c r="DC592" s="20"/>
      <c r="DD592" s="20"/>
      <c r="DE592" s="20"/>
      <c r="DF592" s="20"/>
      <c r="DG592" s="20"/>
      <c r="DH592" s="20"/>
      <c r="DI592" s="20"/>
      <c r="DJ592" s="20"/>
      <c r="DK592" s="20"/>
      <c r="DL592" s="20"/>
      <c r="DM592" s="20"/>
      <c r="DN592" s="20"/>
      <c r="DO592" s="20"/>
      <c r="DP592" s="20"/>
      <c r="DQ592" s="20"/>
      <c r="DR592" s="20"/>
      <c r="DS592" s="20"/>
      <c r="DT592" s="20"/>
      <c r="DU592" s="20"/>
      <c r="DV592" s="20"/>
      <c r="DW592" s="20"/>
      <c r="DX592" s="20"/>
      <c r="DY592" s="20"/>
      <c r="DZ592" s="20"/>
      <c r="EA592" s="20"/>
      <c r="EB592" s="20"/>
      <c r="EC592" s="20"/>
      <c r="ED592" s="20"/>
      <c r="EE592" s="20"/>
      <c r="EF592" s="20"/>
      <c r="EG592" s="20"/>
      <c r="EH592" s="20"/>
      <c r="EI592" s="20"/>
      <c r="EJ592" s="20"/>
      <c r="EK592" s="20"/>
      <c r="EL592" s="20"/>
      <c r="EM592" s="20"/>
      <c r="EN592" s="20"/>
      <c r="EO592" s="20"/>
      <c r="EP592" s="20"/>
      <c r="EQ592" s="20"/>
      <c r="ER592" s="20"/>
      <c r="ES592" s="20"/>
      <c r="ET592" s="20"/>
      <c r="EU592" s="20"/>
      <c r="EV592" s="20"/>
      <c r="EW592" s="20"/>
      <c r="EX592" s="20"/>
      <c r="EY592" s="20"/>
      <c r="EZ592" s="20"/>
      <c r="FA592" s="20"/>
      <c r="FB592" s="20"/>
      <c r="FC592" s="20"/>
      <c r="FD592" s="20"/>
      <c r="FE592" s="20"/>
      <c r="FF592" s="20"/>
      <c r="FG592" s="20"/>
      <c r="FH592" s="20"/>
      <c r="FI592" s="20"/>
      <c r="FJ592" s="20"/>
      <c r="FK592" s="20"/>
      <c r="FL592" s="20"/>
      <c r="FM592" s="20"/>
      <c r="FN592" s="20"/>
      <c r="FO592" s="20"/>
      <c r="FP592" s="20"/>
      <c r="FQ592" s="20"/>
      <c r="FR592" s="20"/>
      <c r="FS592" s="20"/>
      <c r="FT592" s="20"/>
      <c r="FU592" s="20"/>
      <c r="FV592" s="20"/>
      <c r="FW592" s="20"/>
      <c r="FX592" s="20"/>
      <c r="FY592" s="20"/>
      <c r="FZ592" s="20"/>
      <c r="GA592" s="20"/>
      <c r="GB592" s="20"/>
      <c r="GC592" s="20"/>
      <c r="GD592" s="20"/>
      <c r="GE592" s="20"/>
      <c r="GF592" s="20"/>
      <c r="GG592" s="20"/>
      <c r="GH592" s="20"/>
      <c r="GI592" s="20"/>
      <c r="GJ592" s="20"/>
      <c r="GK592" s="20"/>
      <c r="GL592" s="20"/>
      <c r="GM592" s="20"/>
      <c r="GN592" s="20"/>
      <c r="GO592" s="20"/>
      <c r="GP592" s="20"/>
      <c r="GQ592" s="20"/>
      <c r="GR592" s="20"/>
      <c r="GS592" s="20"/>
      <c r="GT592" s="20"/>
      <c r="GU592" s="20"/>
      <c r="GV592" s="20"/>
      <c r="GW592" s="20"/>
      <c r="GX592" s="20"/>
      <c r="GY592" s="20"/>
      <c r="GZ592" s="20"/>
      <c r="HA592" s="20"/>
      <c r="HB592" s="20"/>
      <c r="HC592" s="20"/>
      <c r="HD592" s="20"/>
      <c r="HE592" s="20"/>
      <c r="HF592" s="20"/>
      <c r="HG592" s="20"/>
      <c r="HH592" s="20"/>
      <c r="HI592" s="20"/>
      <c r="HJ592" s="20"/>
      <c r="HK592" s="20"/>
      <c r="HL592" s="20"/>
      <c r="HM592" s="20"/>
      <c r="HN592" s="20"/>
      <c r="HO592" s="20"/>
      <c r="HP592" s="20"/>
      <c r="HQ592" s="20"/>
      <c r="HR592" s="20"/>
      <c r="HS592" s="20"/>
      <c r="HT592" s="20"/>
      <c r="HU592" s="20"/>
      <c r="HV592" s="20"/>
      <c r="HW592" s="20"/>
      <c r="HX592" s="20"/>
      <c r="HY592" s="20"/>
      <c r="HZ592" s="20"/>
      <c r="IA592" s="20"/>
      <c r="IB592" s="20"/>
      <c r="IC592" s="20"/>
      <c r="ID592" s="20"/>
      <c r="IE592" s="20"/>
      <c r="IF592" s="20"/>
      <c r="IG592" s="20"/>
      <c r="IH592" s="20"/>
      <c r="II592" s="20"/>
      <c r="IJ592" s="20"/>
      <c r="IK592" s="20"/>
      <c r="IL592" s="20"/>
      <c r="IM592" s="20"/>
      <c r="IN592" s="20"/>
      <c r="IO592" s="20"/>
      <c r="IP592" s="20"/>
      <c r="IQ592" s="20"/>
      <c r="IR592" s="20"/>
      <c r="IS592" s="20"/>
      <c r="IT592" s="20"/>
      <c r="IU592" s="20"/>
      <c r="IV592" s="20"/>
      <c r="IW592" s="20"/>
      <c r="IX592" s="20"/>
      <c r="IY592" s="20"/>
      <c r="IZ592" s="20"/>
      <c r="JA592" s="20"/>
      <c r="JB592" s="20"/>
      <c r="JC592" s="20"/>
      <c r="JD592" s="20"/>
      <c r="JE592" s="20"/>
      <c r="JF592" s="20"/>
      <c r="JG592" s="20"/>
      <c r="JH592" s="20"/>
      <c r="JI592" s="20"/>
      <c r="JJ592" s="20"/>
      <c r="JK592" s="20"/>
      <c r="JL592" s="20"/>
      <c r="JM592" s="20"/>
      <c r="JN592" s="20"/>
      <c r="JO592" s="20"/>
      <c r="JP592" s="20"/>
      <c r="JQ592" s="20"/>
      <c r="JR592" s="20"/>
      <c r="JS592" s="20"/>
      <c r="JT592" s="20"/>
      <c r="JU592" s="20"/>
      <c r="JV592" s="20"/>
      <c r="JW592" s="20"/>
      <c r="JX592" s="20"/>
      <c r="JY592" s="20"/>
      <c r="JZ592" s="20"/>
      <c r="KA592" s="20"/>
      <c r="KB592" s="20"/>
      <c r="KC592" s="20"/>
      <c r="KD592" s="20"/>
      <c r="KE592" s="20"/>
      <c r="KF592" s="20"/>
      <c r="KG592" s="20"/>
      <c r="KH592" s="20"/>
      <c r="KI592" s="20"/>
      <c r="KJ592" s="20"/>
      <c r="KK592" s="20"/>
      <c r="KL592" s="20"/>
      <c r="KM592" s="20"/>
      <c r="KN592" s="20"/>
      <c r="KO592" s="20"/>
      <c r="KP592" s="20"/>
      <c r="KQ592" s="20"/>
      <c r="KR592" s="20"/>
      <c r="KS592" s="20"/>
      <c r="KT592" s="20"/>
      <c r="KU592" s="20"/>
      <c r="KV592" s="20"/>
      <c r="KW592" s="20"/>
      <c r="KX592" s="20"/>
      <c r="KY592" s="20"/>
      <c r="KZ592" s="20"/>
      <c r="LA592" s="20"/>
      <c r="LB592" s="20"/>
      <c r="LC592" s="20"/>
      <c r="LD592" s="20"/>
      <c r="LE592" s="20"/>
      <c r="LF592" s="20"/>
      <c r="LG592" s="20"/>
      <c r="LH592" s="20"/>
      <c r="LI592" s="20"/>
      <c r="LJ592" s="20"/>
      <c r="LK592" s="20"/>
      <c r="LL592" s="20"/>
      <c r="LM592" s="20"/>
      <c r="LN592" s="20"/>
      <c r="LO592" s="20"/>
      <c r="LP592" s="20"/>
      <c r="LQ592" s="20"/>
      <c r="LR592" s="20"/>
      <c r="LS592" s="20"/>
      <c r="LT592" s="20"/>
      <c r="LU592" s="20"/>
      <c r="LV592" s="20"/>
      <c r="LW592" s="20"/>
      <c r="LX592" s="20"/>
      <c r="LY592" s="20"/>
      <c r="LZ592" s="20"/>
      <c r="MA592" s="20"/>
      <c r="MB592" s="20"/>
      <c r="MC592" s="20"/>
      <c r="MD592" s="20"/>
      <c r="ME592" s="20"/>
      <c r="MF592" s="20"/>
      <c r="MG592" s="20"/>
      <c r="MH592" s="20"/>
      <c r="MI592" s="20"/>
      <c r="MJ592" s="20"/>
      <c r="MK592" s="20"/>
      <c r="ML592" s="20"/>
      <c r="MM592" s="20"/>
      <c r="MN592" s="20"/>
      <c r="MO592" s="20"/>
      <c r="MP592" s="20"/>
      <c r="MQ592" s="20"/>
      <c r="MR592" s="20"/>
      <c r="MS592" s="20"/>
      <c r="MT592" s="20"/>
      <c r="MU592" s="20"/>
      <c r="MV592" s="20"/>
      <c r="MW592" s="20"/>
      <c r="MX592" s="20"/>
      <c r="MY592" s="20"/>
      <c r="MZ592" s="20"/>
      <c r="NA592" s="20"/>
      <c r="NB592" s="20"/>
      <c r="NC592" s="20"/>
      <c r="ND592" s="20"/>
      <c r="NE592" s="20"/>
      <c r="NF592" s="20"/>
      <c r="NG592" s="20"/>
      <c r="NH592" s="20"/>
      <c r="NI592" s="20"/>
      <c r="NJ592" s="20"/>
      <c r="NK592" s="20"/>
      <c r="NL592" s="20"/>
      <c r="NM592" s="20"/>
      <c r="NN592" s="20"/>
      <c r="NO592" s="20"/>
      <c r="NP592" s="20"/>
      <c r="NQ592" s="20"/>
      <c r="NR592" s="20"/>
      <c r="NS592" s="20"/>
      <c r="NT592" s="20"/>
      <c r="NU592" s="20"/>
      <c r="NV592" s="20"/>
      <c r="NW592" s="20"/>
      <c r="NX592" s="20"/>
      <c r="NY592" s="20"/>
      <c r="NZ592" s="20"/>
      <c r="OA592" s="20"/>
      <c r="OB592" s="20"/>
      <c r="OC592" s="20"/>
      <c r="OD592" s="20"/>
      <c r="OE592" s="20"/>
      <c r="OF592" s="20"/>
      <c r="OG592" s="20"/>
      <c r="OH592" s="20"/>
      <c r="OI592" s="20"/>
      <c r="OJ592" s="20"/>
      <c r="OK592" s="20"/>
      <c r="OL592" s="20"/>
      <c r="OM592" s="20"/>
      <c r="ON592" s="20"/>
      <c r="OO592" s="20"/>
      <c r="OP592" s="20"/>
      <c r="OQ592" s="20"/>
      <c r="OR592" s="20"/>
      <c r="OS592" s="20"/>
      <c r="OT592" s="20"/>
      <c r="OU592" s="20"/>
      <c r="OV592" s="20"/>
      <c r="OW592" s="20"/>
      <c r="OX592" s="20"/>
      <c r="OY592" s="20"/>
      <c r="OZ592" s="20"/>
      <c r="PA592" s="20"/>
      <c r="PB592" s="20"/>
      <c r="PC592" s="20"/>
      <c r="PD592" s="20"/>
      <c r="PE592" s="20"/>
      <c r="PF592" s="20"/>
      <c r="PG592" s="20"/>
      <c r="PH592" s="20"/>
      <c r="PI592" s="20"/>
      <c r="PJ592" s="20"/>
      <c r="PK592" s="20"/>
      <c r="PL592" s="20"/>
      <c r="PM592" s="20"/>
      <c r="PN592" s="20"/>
      <c r="PO592" s="20"/>
      <c r="PP592" s="20"/>
      <c r="PQ592" s="20"/>
      <c r="PR592" s="20"/>
      <c r="PS592" s="20"/>
      <c r="PT592" s="20"/>
      <c r="PU592" s="20"/>
      <c r="PV592" s="20"/>
      <c r="PW592" s="20"/>
      <c r="PX592" s="20"/>
      <c r="PY592" s="20"/>
      <c r="PZ592" s="20"/>
      <c r="QA592" s="20"/>
      <c r="QB592" s="20"/>
      <c r="QC592" s="20"/>
      <c r="QD592" s="20"/>
      <c r="QE592" s="20"/>
      <c r="QF592" s="20"/>
      <c r="QG592" s="20"/>
      <c r="QH592" s="20"/>
      <c r="QI592" s="20"/>
      <c r="QJ592" s="20"/>
      <c r="QK592" s="20"/>
      <c r="QL592" s="20"/>
      <c r="QM592" s="20"/>
      <c r="QN592" s="20"/>
      <c r="QO592" s="20"/>
      <c r="QP592" s="20"/>
      <c r="QQ592" s="20"/>
      <c r="QR592" s="20"/>
      <c r="QS592" s="20"/>
      <c r="QT592" s="20"/>
      <c r="QU592" s="20"/>
      <c r="QV592" s="20"/>
      <c r="QW592" s="20"/>
      <c r="QX592" s="20"/>
      <c r="QY592" s="20"/>
      <c r="QZ592" s="20"/>
      <c r="RA592" s="20"/>
      <c r="RB592" s="20"/>
      <c r="RC592" s="20"/>
      <c r="RD592" s="20"/>
      <c r="RE592" s="20"/>
      <c r="RF592" s="20"/>
      <c r="RG592" s="20"/>
      <c r="RH592" s="20"/>
      <c r="RI592" s="20"/>
      <c r="RJ592" s="20"/>
      <c r="RK592" s="20"/>
      <c r="RL592" s="20"/>
      <c r="RM592" s="20"/>
      <c r="RN592" s="20"/>
      <c r="RO592" s="20"/>
      <c r="RP592" s="20"/>
      <c r="RQ592" s="20"/>
      <c r="RR592" s="20"/>
      <c r="RS592" s="20"/>
      <c r="RT592" s="20"/>
      <c r="RU592" s="20"/>
      <c r="RV592" s="20"/>
      <c r="RW592" s="20"/>
      <c r="RX592" s="20"/>
      <c r="RY592" s="20"/>
      <c r="RZ592" s="20"/>
      <c r="SA592" s="20"/>
      <c r="SB592" s="20"/>
      <c r="SC592" s="20"/>
      <c r="SD592" s="20"/>
      <c r="SE592" s="20"/>
      <c r="SF592" s="20"/>
      <c r="SG592" s="20"/>
      <c r="SH592" s="20"/>
      <c r="SI592" s="20"/>
      <c r="SJ592" s="20"/>
      <c r="SK592" s="20"/>
      <c r="SL592" s="20"/>
      <c r="SM592" s="20"/>
      <c r="SN592" s="20"/>
      <c r="SO592" s="20"/>
      <c r="SP592" s="20"/>
      <c r="SQ592" s="20"/>
      <c r="SR592" s="20"/>
      <c r="SS592" s="20"/>
      <c r="ST592" s="20"/>
      <c r="SU592" s="20"/>
      <c r="SV592" s="20"/>
      <c r="SW592" s="20"/>
      <c r="SX592" s="20"/>
      <c r="SY592" s="20"/>
      <c r="SZ592" s="20"/>
      <c r="TA592" s="20"/>
      <c r="TB592" s="20"/>
      <c r="TC592" s="20"/>
      <c r="TD592" s="20"/>
      <c r="TE592" s="20"/>
      <c r="TF592" s="20"/>
      <c r="TG592" s="20"/>
      <c r="TH592" s="20"/>
      <c r="TI592" s="20"/>
      <c r="TJ592" s="20"/>
      <c r="TK592" s="20"/>
      <c r="TL592" s="20"/>
      <c r="TM592" s="20"/>
      <c r="TN592" s="20"/>
      <c r="TO592" s="20"/>
      <c r="TP592" s="20"/>
      <c r="TQ592" s="20"/>
      <c r="TR592" s="20"/>
      <c r="TS592" s="20"/>
      <c r="TT592" s="20"/>
      <c r="TU592" s="20"/>
      <c r="TV592" s="20"/>
      <c r="TW592" s="20"/>
      <c r="TX592" s="20"/>
      <c r="TY592" s="20"/>
      <c r="TZ592" s="20"/>
      <c r="UA592" s="20"/>
      <c r="UB592" s="20"/>
      <c r="UC592" s="20"/>
      <c r="UD592" s="20"/>
      <c r="UE592" s="20"/>
      <c r="UF592" s="20"/>
      <c r="UG592" s="20"/>
      <c r="UH592" s="20"/>
      <c r="UI592" s="20"/>
      <c r="UJ592" s="20"/>
      <c r="UK592" s="20"/>
      <c r="UL592" s="20"/>
      <c r="UM592" s="20"/>
      <c r="UN592" s="20"/>
      <c r="UO592" s="20"/>
      <c r="UP592" s="20"/>
      <c r="UQ592" s="20"/>
      <c r="UR592" s="20"/>
      <c r="US592" s="20"/>
      <c r="UT592" s="20"/>
      <c r="UU592" s="20"/>
      <c r="UV592" s="20"/>
      <c r="UW592" s="20"/>
      <c r="UX592" s="20"/>
      <c r="UY592" s="20"/>
      <c r="UZ592" s="20"/>
      <c r="VA592" s="20"/>
      <c r="VB592" s="20"/>
      <c r="VC592" s="20"/>
      <c r="VD592" s="20"/>
      <c r="VE592" s="20"/>
      <c r="VF592" s="20"/>
      <c r="VG592" s="20"/>
      <c r="VH592" s="20"/>
      <c r="VI592" s="20"/>
      <c r="VJ592" s="20"/>
      <c r="VK592" s="20"/>
      <c r="VL592" s="20"/>
      <c r="VM592" s="20"/>
      <c r="VN592" s="20"/>
      <c r="VO592" s="20"/>
      <c r="VP592" s="20"/>
      <c r="VQ592" s="20"/>
      <c r="VR592" s="20"/>
      <c r="VS592" s="20"/>
      <c r="VT592" s="20"/>
      <c r="VU592" s="20"/>
      <c r="VV592" s="20"/>
      <c r="VW592" s="20"/>
      <c r="VX592" s="20"/>
      <c r="VY592" s="20"/>
      <c r="VZ592" s="20"/>
      <c r="WA592" s="20"/>
      <c r="WB592" s="20"/>
      <c r="WC592" s="20"/>
      <c r="WD592" s="20"/>
      <c r="WE592" s="20"/>
      <c r="WF592" s="20"/>
      <c r="WG592" s="20"/>
      <c r="WH592" s="20"/>
      <c r="WI592" s="20"/>
      <c r="WJ592" s="20"/>
      <c r="WK592" s="20"/>
      <c r="WL592" s="20"/>
      <c r="WM592" s="20"/>
      <c r="WN592" s="20"/>
      <c r="WO592" s="20"/>
      <c r="WP592" s="20"/>
      <c r="WQ592" s="20"/>
      <c r="WR592" s="20"/>
      <c r="WS592" s="20"/>
      <c r="WT592" s="20"/>
      <c r="WU592" s="20"/>
      <c r="WV592" s="20"/>
      <c r="WW592" s="20"/>
      <c r="WX592" s="20"/>
      <c r="WY592" s="20"/>
      <c r="WZ592" s="20"/>
      <c r="XA592" s="20"/>
      <c r="XB592" s="20"/>
      <c r="XC592" s="20"/>
      <c r="XD592" s="20"/>
      <c r="XE592" s="20"/>
      <c r="XF592" s="20"/>
      <c r="XG592" s="20"/>
      <c r="XH592" s="20"/>
      <c r="XI592" s="20"/>
      <c r="XJ592" s="20"/>
      <c r="XK592" s="20"/>
      <c r="XL592" s="20"/>
      <c r="XM592" s="20"/>
      <c r="XN592" s="20"/>
      <c r="XO592" s="20"/>
      <c r="XP592" s="20"/>
      <c r="XQ592" s="20"/>
      <c r="XR592" s="20"/>
      <c r="XS592" s="20"/>
      <c r="XT592" s="20"/>
      <c r="XU592" s="20"/>
      <c r="XV592" s="20"/>
      <c r="XW592" s="20"/>
      <c r="XX592" s="20"/>
      <c r="XY592" s="20"/>
      <c r="XZ592" s="20"/>
      <c r="YA592" s="20"/>
      <c r="YB592" s="20"/>
      <c r="YC592" s="20"/>
      <c r="YD592" s="20"/>
      <c r="YE592" s="20"/>
      <c r="YF592" s="20"/>
      <c r="YG592" s="20"/>
      <c r="YH592" s="20"/>
      <c r="YI592" s="20"/>
      <c r="YJ592" s="20"/>
      <c r="YK592" s="20"/>
      <c r="YL592" s="20"/>
      <c r="YM592" s="20"/>
      <c r="YN592" s="20"/>
      <c r="YO592" s="20"/>
      <c r="YP592" s="20"/>
      <c r="YQ592" s="20"/>
      <c r="YR592" s="20"/>
      <c r="YS592" s="20"/>
      <c r="YT592" s="20"/>
      <c r="YU592" s="20"/>
      <c r="YV592" s="20"/>
      <c r="YW592" s="20"/>
      <c r="YX592" s="20"/>
      <c r="YY592" s="20"/>
      <c r="YZ592" s="20"/>
      <c r="ZA592" s="20"/>
      <c r="ZB592" s="20"/>
      <c r="ZC592" s="20"/>
      <c r="ZD592" s="20"/>
      <c r="ZE592" s="20"/>
      <c r="ZF592" s="20"/>
      <c r="ZG592" s="20"/>
      <c r="ZH592" s="20"/>
      <c r="ZI592" s="20"/>
      <c r="ZJ592" s="20"/>
      <c r="ZK592" s="20"/>
      <c r="ZL592" s="20"/>
      <c r="ZM592" s="20"/>
      <c r="ZN592" s="20"/>
      <c r="ZO592" s="20"/>
      <c r="ZP592" s="20"/>
      <c r="ZQ592" s="20"/>
      <c r="ZR592" s="20"/>
      <c r="ZS592" s="20"/>
      <c r="ZT592" s="20"/>
      <c r="ZU592" s="20"/>
      <c r="ZV592" s="20"/>
      <c r="ZW592" s="20"/>
      <c r="ZX592" s="20"/>
      <c r="ZY592" s="20"/>
      <c r="ZZ592" s="20"/>
      <c r="AAA592" s="20"/>
      <c r="AAB592" s="20"/>
      <c r="AAC592" s="20"/>
      <c r="AAD592" s="20"/>
      <c r="AAE592" s="20"/>
      <c r="AAF592" s="20"/>
      <c r="AAG592" s="20"/>
      <c r="AAH592" s="20"/>
      <c r="AAI592" s="20"/>
      <c r="AAJ592" s="20"/>
      <c r="AAK592" s="20"/>
      <c r="AAL592" s="20"/>
      <c r="AAM592" s="20"/>
      <c r="AAN592" s="20"/>
      <c r="AAO592" s="20"/>
      <c r="AAP592" s="20"/>
      <c r="AAQ592" s="20"/>
      <c r="AAR592" s="20"/>
      <c r="AAS592" s="20"/>
      <c r="AAT592" s="20"/>
      <c r="AAU592" s="20"/>
      <c r="AAV592" s="20"/>
      <c r="AAW592" s="20"/>
      <c r="AAX592" s="20"/>
      <c r="AAY592" s="20"/>
      <c r="AAZ592" s="20"/>
      <c r="ABA592" s="20"/>
      <c r="ABB592" s="20"/>
      <c r="ABC592" s="20"/>
      <c r="ABD592" s="20"/>
      <c r="ABE592" s="20"/>
      <c r="ABF592" s="20"/>
      <c r="ABG592" s="20"/>
      <c r="ABH592" s="20"/>
      <c r="ABI592" s="20"/>
      <c r="ABJ592" s="20"/>
      <c r="ABK592" s="20"/>
      <c r="ABL592" s="20"/>
      <c r="ABM592" s="20"/>
      <c r="ABN592" s="20"/>
      <c r="ABO592" s="20"/>
      <c r="ABP592" s="20"/>
      <c r="ABQ592" s="20"/>
      <c r="ABR592" s="20"/>
      <c r="ABS592" s="20"/>
      <c r="ABT592" s="20"/>
      <c r="ABU592" s="20"/>
      <c r="ABV592" s="20"/>
      <c r="ABW592" s="20"/>
      <c r="ABX592" s="20"/>
      <c r="ABY592" s="20"/>
      <c r="ABZ592" s="20"/>
      <c r="ACA592" s="20"/>
      <c r="ACB592" s="20"/>
      <c r="ACC592" s="20"/>
      <c r="ACD592" s="20"/>
      <c r="ACE592" s="20"/>
      <c r="ACF592" s="20"/>
      <c r="ACG592" s="20"/>
      <c r="ACH592" s="20"/>
      <c r="ACI592" s="20"/>
      <c r="ACJ592" s="20"/>
      <c r="ACK592" s="20"/>
      <c r="ACL592" s="20"/>
      <c r="ACM592" s="20"/>
      <c r="ACN592" s="20"/>
      <c r="ACO592" s="20"/>
      <c r="ACP592" s="20"/>
      <c r="ACQ592" s="20"/>
      <c r="ACR592" s="20"/>
      <c r="ACS592" s="20"/>
      <c r="ACT592" s="20"/>
      <c r="ACU592" s="20"/>
      <c r="ACV592" s="20"/>
      <c r="ACW592" s="20"/>
      <c r="ACX592" s="20"/>
      <c r="ACY592" s="20"/>
      <c r="ACZ592" s="20"/>
      <c r="ADA592" s="20"/>
      <c r="ADB592" s="20"/>
      <c r="ADC592" s="20"/>
      <c r="ADD592" s="20"/>
      <c r="ADE592" s="20"/>
      <c r="ADF592" s="20"/>
      <c r="ADG592" s="20"/>
      <c r="ADH592" s="20"/>
      <c r="ADI592" s="20"/>
      <c r="ADJ592" s="20"/>
      <c r="ADK592" s="20"/>
      <c r="ADL592" s="20"/>
      <c r="ADM592" s="20"/>
      <c r="ADN592" s="20"/>
      <c r="ADO592" s="20"/>
      <c r="ADP592" s="20"/>
      <c r="ADQ592" s="20"/>
      <c r="ADR592" s="20"/>
      <c r="ADS592" s="20"/>
      <c r="ADT592" s="20"/>
      <c r="ADU592" s="20"/>
      <c r="ADV592" s="20"/>
      <c r="ADW592" s="20"/>
      <c r="ADX592" s="20"/>
      <c r="ADY592" s="20"/>
      <c r="ADZ592" s="20"/>
      <c r="AEA592" s="20"/>
      <c r="AEB592" s="20"/>
      <c r="AEC592" s="20"/>
      <c r="AED592" s="20"/>
      <c r="AEE592" s="20"/>
      <c r="AEF592" s="20"/>
      <c r="AEG592" s="20"/>
      <c r="AEH592" s="20"/>
      <c r="AEI592" s="20"/>
      <c r="AEJ592" s="20"/>
      <c r="AEK592" s="20"/>
      <c r="AEL592" s="20"/>
      <c r="AEM592" s="20"/>
      <c r="AEN592" s="20"/>
      <c r="AEO592" s="20"/>
      <c r="AEP592" s="20"/>
      <c r="AEQ592" s="20"/>
      <c r="AER592" s="20"/>
      <c r="AES592" s="20"/>
      <c r="AET592" s="20"/>
      <c r="AEU592" s="20"/>
      <c r="AEV592" s="20"/>
      <c r="AEW592" s="20"/>
      <c r="AEX592" s="20"/>
      <c r="AEY592" s="20"/>
      <c r="AEZ592" s="20"/>
      <c r="AFA592" s="20"/>
      <c r="AFB592" s="20"/>
      <c r="AFC592" s="20"/>
      <c r="AFD592" s="20"/>
      <c r="AFE592" s="20"/>
      <c r="AFF592" s="20"/>
      <c r="AFG592" s="20"/>
      <c r="AFH592" s="20"/>
      <c r="AFI592" s="20"/>
      <c r="AFJ592" s="20"/>
      <c r="AFK592" s="20"/>
      <c r="AFL592" s="20"/>
      <c r="AFM592" s="20"/>
      <c r="AFN592" s="20"/>
      <c r="AFO592" s="20"/>
      <c r="AFP592" s="20"/>
      <c r="AFQ592" s="20"/>
      <c r="AFR592" s="20"/>
      <c r="AFS592" s="20"/>
      <c r="AFT592" s="20"/>
      <c r="AFU592" s="20"/>
      <c r="AFV592" s="20"/>
      <c r="AFW592" s="20"/>
      <c r="AFX592" s="20"/>
      <c r="AFY592" s="20"/>
      <c r="AFZ592" s="20"/>
      <c r="AGA592" s="20"/>
      <c r="AGB592" s="20"/>
      <c r="AGC592" s="20"/>
      <c r="AGD592" s="20"/>
      <c r="AGE592" s="20"/>
      <c r="AGF592" s="20"/>
      <c r="AGG592" s="20"/>
      <c r="AGH592" s="20"/>
      <c r="AGI592" s="20"/>
      <c r="AGJ592" s="20"/>
      <c r="AGK592" s="20"/>
      <c r="AGL592" s="20"/>
      <c r="AGM592" s="20"/>
      <c r="AGN592" s="20"/>
      <c r="AGO592" s="20"/>
      <c r="AGP592" s="20"/>
      <c r="AGQ592" s="20"/>
      <c r="AGR592" s="20"/>
      <c r="AGS592" s="20"/>
      <c r="AGT592" s="20"/>
      <c r="AGU592" s="20"/>
      <c r="AGV592" s="20"/>
      <c r="AGW592" s="20"/>
      <c r="AGX592" s="20"/>
      <c r="AGY592" s="20"/>
      <c r="AGZ592" s="20"/>
      <c r="AHA592" s="20"/>
      <c r="AHB592" s="20"/>
      <c r="AHC592" s="20"/>
      <c r="AHD592" s="20"/>
      <c r="AHE592" s="20"/>
      <c r="AHF592" s="20"/>
      <c r="AHG592" s="20"/>
      <c r="AHH592" s="20"/>
      <c r="AHI592" s="20"/>
      <c r="AHJ592" s="20"/>
      <c r="AHK592" s="20"/>
      <c r="AHL592" s="20"/>
      <c r="AHM592" s="20"/>
      <c r="AHN592" s="20"/>
      <c r="AHO592" s="20"/>
      <c r="AHP592" s="20"/>
      <c r="AHQ592" s="20"/>
      <c r="AHR592" s="20"/>
      <c r="AHS592" s="20"/>
      <c r="AHT592" s="20"/>
      <c r="AHU592" s="20"/>
      <c r="AHV592" s="20"/>
      <c r="AHW592" s="20"/>
      <c r="AHX592" s="20"/>
      <c r="AHY592" s="20"/>
      <c r="AHZ592" s="20"/>
      <c r="AIA592" s="20"/>
      <c r="AIB592" s="20"/>
      <c r="AIC592" s="20"/>
      <c r="AID592" s="20"/>
      <c r="AIE592" s="20"/>
      <c r="AIF592" s="20"/>
      <c r="AIG592" s="20"/>
      <c r="AIH592" s="20"/>
      <c r="AII592" s="20"/>
      <c r="AIJ592" s="20"/>
      <c r="AIK592" s="20"/>
      <c r="AIL592" s="20"/>
      <c r="AIM592" s="20"/>
      <c r="AIN592" s="20"/>
      <c r="AIO592" s="20"/>
      <c r="AIP592" s="20"/>
      <c r="AIQ592" s="20"/>
      <c r="AIR592" s="20"/>
      <c r="AIS592" s="20"/>
      <c r="AIT592" s="20"/>
      <c r="AIU592" s="20"/>
      <c r="AIV592" s="20"/>
      <c r="AIW592" s="20"/>
      <c r="AIX592" s="20"/>
      <c r="AIY592" s="20"/>
      <c r="AIZ592" s="20"/>
      <c r="AJA592" s="20"/>
      <c r="AJB592" s="20"/>
      <c r="AJC592" s="20"/>
      <c r="AJD592" s="20"/>
      <c r="AJE592" s="20"/>
      <c r="AJF592" s="20"/>
      <c r="AJG592" s="20"/>
      <c r="AJH592" s="20"/>
      <c r="AJI592" s="20"/>
      <c r="AJJ592" s="20"/>
      <c r="AJK592" s="20"/>
      <c r="AJL592" s="20"/>
      <c r="AJM592" s="20"/>
      <c r="AJN592" s="20"/>
      <c r="AJO592" s="20"/>
      <c r="AJP592" s="20"/>
      <c r="AJQ592" s="20"/>
      <c r="AJR592" s="20"/>
      <c r="AJS592" s="20"/>
      <c r="AJT592" s="20"/>
      <c r="AJU592" s="20"/>
      <c r="AJV592" s="20"/>
      <c r="AJW592" s="20"/>
      <c r="AJX592" s="20"/>
      <c r="AJY592" s="20"/>
      <c r="AJZ592" s="20"/>
      <c r="AKA592" s="20"/>
      <c r="AKB592" s="20"/>
      <c r="AKC592" s="20"/>
      <c r="AKD592" s="20"/>
      <c r="AKE592" s="20"/>
      <c r="AKF592" s="20"/>
      <c r="AKG592" s="20"/>
      <c r="AKH592" s="20"/>
      <c r="AKI592" s="20"/>
      <c r="AKJ592" s="20"/>
      <c r="AKK592" s="20"/>
      <c r="AKL592" s="20"/>
      <c r="AKM592" s="20"/>
      <c r="AKN592" s="20"/>
      <c r="AKO592" s="20"/>
      <c r="AKP592" s="20"/>
      <c r="AKQ592" s="20"/>
      <c r="AKR592" s="20"/>
      <c r="AKS592" s="20"/>
      <c r="AKT592" s="20"/>
      <c r="AKU592" s="20"/>
      <c r="AKV592" s="20"/>
      <c r="AKW592" s="20"/>
      <c r="AKX592" s="20"/>
      <c r="AKY592" s="20"/>
      <c r="AKZ592" s="20"/>
      <c r="ALA592" s="20"/>
      <c r="ALB592" s="20"/>
      <c r="ALC592" s="20"/>
      <c r="ALD592" s="20"/>
      <c r="ALE592" s="20"/>
      <c r="ALF592" s="20"/>
      <c r="ALG592" s="20"/>
      <c r="ALH592" s="20"/>
      <c r="ALI592" s="20"/>
      <c r="ALJ592" s="20"/>
      <c r="ALK592" s="20"/>
      <c r="ALL592" s="20"/>
      <c r="ALM592" s="20"/>
      <c r="ALN592" s="20"/>
      <c r="ALO592" s="20"/>
      <c r="ALP592" s="20"/>
      <c r="ALQ592" s="20"/>
      <c r="ALR592" s="20"/>
      <c r="ALS592" s="20"/>
      <c r="ALT592" s="20"/>
      <c r="ALU592" s="20"/>
      <c r="ALV592" s="20"/>
      <c r="ALW592" s="20"/>
      <c r="ALX592" s="20"/>
      <c r="ALY592" s="20"/>
      <c r="ALZ592" s="20"/>
      <c r="AMA592" s="20"/>
      <c r="AMB592" s="20"/>
      <c r="AMC592" s="20"/>
      <c r="AMD592" s="20"/>
      <c r="AME592" s="20"/>
      <c r="AMF592" s="20"/>
      <c r="AMG592" s="20"/>
      <c r="AMH592" s="20"/>
      <c r="AMI592" s="20"/>
      <c r="AMJ592" s="20"/>
      <c r="AMK592" s="20"/>
      <c r="AML592" s="20"/>
      <c r="AMM592" s="20"/>
      <c r="AMN592" s="20"/>
      <c r="AMO592" s="20"/>
      <c r="AMP592" s="20"/>
      <c r="AMQ592" s="20"/>
      <c r="AMR592" s="20"/>
      <c r="AMS592" s="20"/>
      <c r="AMT592" s="20"/>
      <c r="AMU592" s="20"/>
      <c r="AMV592" s="20"/>
      <c r="AMW592" s="20"/>
      <c r="AMX592" s="20"/>
      <c r="AMY592" s="20"/>
      <c r="AMZ592" s="20"/>
      <c r="ANA592" s="20"/>
      <c r="ANB592" s="20"/>
      <c r="ANC592" s="20"/>
      <c r="AND592" s="20"/>
      <c r="ANE592" s="20"/>
      <c r="ANF592" s="20"/>
      <c r="ANG592" s="20"/>
      <c r="ANH592" s="20"/>
      <c r="ANI592" s="20"/>
      <c r="ANJ592" s="20"/>
      <c r="ANK592" s="20"/>
      <c r="ANL592" s="20"/>
      <c r="ANM592" s="20"/>
      <c r="ANN592" s="20"/>
      <c r="ANO592" s="20"/>
      <c r="ANP592" s="20"/>
      <c r="ANQ592" s="20"/>
      <c r="ANR592" s="20"/>
      <c r="ANS592" s="20"/>
      <c r="ANT592" s="20"/>
      <c r="ANU592" s="20"/>
      <c r="ANV592" s="20"/>
      <c r="ANW592" s="20"/>
      <c r="ANX592" s="20"/>
      <c r="ANY592" s="20"/>
      <c r="ANZ592" s="20"/>
      <c r="AOA592" s="20"/>
      <c r="AOB592" s="20"/>
      <c r="AOC592" s="20"/>
      <c r="AOD592" s="20"/>
      <c r="AOE592" s="20"/>
      <c r="AOF592" s="20"/>
      <c r="AOG592" s="20"/>
      <c r="AOH592" s="20"/>
      <c r="AOI592" s="20"/>
      <c r="AOJ592" s="20"/>
      <c r="AOK592" s="20"/>
      <c r="AOL592" s="20"/>
      <c r="AOM592" s="20"/>
      <c r="AON592" s="20"/>
      <c r="AOO592" s="20"/>
      <c r="AOP592" s="20"/>
      <c r="AOQ592" s="20"/>
      <c r="AOR592" s="20"/>
      <c r="AOS592" s="20"/>
      <c r="AOT592" s="20"/>
      <c r="AOU592" s="20"/>
      <c r="AOV592" s="20"/>
      <c r="AOW592" s="20"/>
      <c r="AOX592" s="20"/>
      <c r="AOY592" s="20"/>
      <c r="AOZ592" s="20"/>
      <c r="APA592" s="20"/>
      <c r="APB592" s="20"/>
      <c r="APC592" s="20"/>
      <c r="APD592" s="20"/>
      <c r="APE592" s="20"/>
      <c r="APF592" s="20"/>
      <c r="APG592" s="20"/>
      <c r="APH592" s="20"/>
      <c r="API592" s="20"/>
      <c r="APJ592" s="20"/>
      <c r="APK592" s="20"/>
      <c r="APL592" s="20"/>
      <c r="APM592" s="20"/>
      <c r="APN592" s="20"/>
      <c r="APO592" s="20"/>
      <c r="APP592" s="20"/>
      <c r="APQ592" s="20"/>
      <c r="APR592" s="20"/>
      <c r="APS592" s="20"/>
      <c r="APT592" s="20"/>
      <c r="APU592" s="20"/>
      <c r="APV592" s="20"/>
      <c r="APW592" s="20"/>
      <c r="APX592" s="20"/>
      <c r="APY592" s="20"/>
      <c r="APZ592" s="20"/>
      <c r="AQA592" s="20"/>
      <c r="AQB592" s="20"/>
      <c r="AQC592" s="20"/>
      <c r="AQD592" s="20"/>
      <c r="AQE592" s="20"/>
      <c r="AQF592" s="20"/>
      <c r="AQG592" s="20"/>
      <c r="AQH592" s="20"/>
      <c r="AQI592" s="20"/>
      <c r="AQJ592" s="20"/>
      <c r="AQK592" s="20"/>
      <c r="AQL592" s="20"/>
      <c r="AQM592" s="20"/>
      <c r="AQN592" s="20"/>
      <c r="AQO592" s="20"/>
      <c r="AQP592" s="20"/>
      <c r="AQQ592" s="20"/>
      <c r="AQR592" s="20"/>
      <c r="AQS592" s="20"/>
      <c r="AQT592" s="20"/>
      <c r="AQU592" s="20"/>
      <c r="AQV592" s="20"/>
      <c r="AQW592" s="20"/>
      <c r="AQX592" s="20"/>
      <c r="AQY592" s="20"/>
      <c r="AQZ592" s="20"/>
      <c r="ARA592" s="20"/>
      <c r="ARB592" s="20"/>
      <c r="ARC592" s="20"/>
      <c r="ARD592" s="20"/>
      <c r="ARE592" s="20"/>
      <c r="ARF592" s="20"/>
      <c r="ARG592" s="20"/>
      <c r="ARH592" s="20"/>
      <c r="ARI592" s="20"/>
      <c r="ARJ592" s="20"/>
      <c r="ARK592" s="20"/>
      <c r="ARL592" s="20"/>
      <c r="ARM592" s="20"/>
      <c r="ARN592" s="20"/>
      <c r="ARO592" s="20"/>
      <c r="ARP592" s="20"/>
      <c r="ARQ592" s="20"/>
      <c r="ARR592" s="20"/>
      <c r="ARS592" s="20"/>
      <c r="ART592" s="20"/>
      <c r="ARU592" s="20"/>
      <c r="ARV592" s="20"/>
      <c r="ARW592" s="20"/>
      <c r="ARX592" s="20"/>
      <c r="ARY592" s="20"/>
      <c r="ARZ592" s="20"/>
      <c r="ASA592" s="20"/>
      <c r="ASB592" s="20"/>
      <c r="ASC592" s="20"/>
      <c r="ASD592" s="20"/>
      <c r="ASE592" s="20"/>
      <c r="ASF592" s="20"/>
      <c r="ASG592" s="20"/>
      <c r="ASH592" s="20"/>
      <c r="ASI592" s="20"/>
      <c r="ASJ592" s="20"/>
      <c r="ASK592" s="20"/>
      <c r="ASL592" s="20"/>
      <c r="ASM592" s="20"/>
      <c r="ASN592" s="20"/>
      <c r="ASO592" s="20"/>
      <c r="ASP592" s="20"/>
      <c r="ASQ592" s="20"/>
      <c r="ASR592" s="20"/>
      <c r="ASS592" s="20"/>
      <c r="AST592" s="20"/>
      <c r="ASU592" s="20"/>
      <c r="ASV592" s="20"/>
      <c r="ASW592" s="20"/>
      <c r="ASX592" s="20"/>
      <c r="ASY592" s="20"/>
      <c r="ASZ592" s="20"/>
      <c r="ATA592" s="20"/>
      <c r="ATB592" s="20"/>
      <c r="ATC592" s="20"/>
      <c r="ATD592" s="20"/>
      <c r="ATE592" s="20"/>
      <c r="ATF592" s="20"/>
      <c r="ATG592" s="20"/>
      <c r="ATH592" s="20"/>
      <c r="ATI592" s="20"/>
      <c r="ATJ592" s="20"/>
      <c r="ATK592" s="20"/>
      <c r="ATL592" s="20"/>
      <c r="ATM592" s="20"/>
      <c r="ATN592" s="20"/>
      <c r="ATO592" s="20"/>
      <c r="ATP592" s="20"/>
      <c r="ATQ592" s="20"/>
      <c r="ATR592" s="20"/>
      <c r="ATS592" s="20"/>
      <c r="ATT592" s="20"/>
      <c r="ATU592" s="20"/>
      <c r="ATV592" s="20"/>
      <c r="ATW592" s="20"/>
      <c r="ATX592" s="20"/>
      <c r="ATY592" s="20"/>
      <c r="ATZ592" s="20"/>
      <c r="AUA592" s="20"/>
      <c r="AUB592" s="20"/>
      <c r="AUC592" s="20"/>
      <c r="AUD592" s="20"/>
      <c r="AUF592" s="20"/>
      <c r="AUG592" s="20"/>
      <c r="AUH592" s="20"/>
      <c r="AUI592" s="20"/>
      <c r="AUJ592" s="20"/>
      <c r="AUK592" s="20"/>
      <c r="AUL592" s="20"/>
      <c r="AUM592" s="20"/>
      <c r="AUN592" s="20"/>
      <c r="AUO592" s="20"/>
      <c r="AUP592" s="20"/>
      <c r="AUQ592" s="20"/>
      <c r="AUR592" s="20"/>
      <c r="AUS592" s="20"/>
      <c r="AUT592" s="20"/>
      <c r="AUU592" s="20"/>
      <c r="AUV592" s="20"/>
      <c r="AUW592" s="20"/>
      <c r="AUX592" s="20"/>
      <c r="AUY592" s="20"/>
      <c r="AUZ592" s="20"/>
      <c r="AVA592" s="20"/>
      <c r="AVB592" s="20"/>
      <c r="AVC592" s="20"/>
      <c r="AVD592" s="20"/>
      <c r="AVE592" s="20"/>
      <c r="AVF592" s="20"/>
      <c r="AVG592" s="20"/>
      <c r="AVH592" s="20"/>
      <c r="AVI592" s="20"/>
      <c r="AVJ592" s="20"/>
      <c r="AVK592" s="20"/>
      <c r="AVL592" s="20"/>
      <c r="AVM592" s="20"/>
      <c r="AVN592" s="20"/>
      <c r="AVO592" s="20"/>
      <c r="AVP592" s="20"/>
      <c r="AVQ592" s="20"/>
      <c r="AVR592" s="20"/>
      <c r="AVS592" s="20"/>
      <c r="AVT592" s="20"/>
      <c r="AVU592" s="20"/>
      <c r="AVV592" s="20"/>
      <c r="AVW592" s="20"/>
      <c r="AVX592" s="20"/>
      <c r="AVY592" s="20"/>
      <c r="AVZ592" s="20"/>
      <c r="AWA592" s="20"/>
      <c r="AWB592" s="20"/>
      <c r="AWC592" s="20"/>
      <c r="AWD592" s="20"/>
      <c r="AWE592" s="20"/>
      <c r="AWF592" s="20"/>
      <c r="AWG592" s="20"/>
      <c r="AWH592" s="20"/>
      <c r="AWI592" s="20"/>
      <c r="AWJ592" s="20"/>
      <c r="AWK592" s="20"/>
      <c r="AWL592" s="20"/>
      <c r="AWM592" s="20"/>
      <c r="AWN592" s="20"/>
      <c r="AWO592" s="20"/>
      <c r="AWP592" s="20"/>
      <c r="AWQ592" s="20"/>
      <c r="AWR592" s="20"/>
      <c r="AWS592" s="20"/>
      <c r="AWT592" s="20"/>
      <c r="AWU592" s="20"/>
      <c r="AWV592" s="20"/>
      <c r="AWW592" s="20"/>
      <c r="AWX592" s="20"/>
      <c r="AWY592" s="20"/>
      <c r="AWZ592" s="20"/>
      <c r="AXA592" s="20"/>
      <c r="AXB592" s="20"/>
      <c r="AXC592" s="20"/>
      <c r="AXD592" s="20"/>
      <c r="AXE592" s="20"/>
      <c r="AXF592" s="20"/>
      <c r="AXG592" s="20"/>
      <c r="AXH592" s="20"/>
      <c r="AXI592" s="20"/>
      <c r="AXJ592" s="20"/>
      <c r="AXK592" s="20"/>
      <c r="AXL592" s="20"/>
      <c r="AXM592" s="20"/>
      <c r="AXN592" s="20"/>
      <c r="AXO592" s="20"/>
      <c r="AXP592" s="20"/>
      <c r="AXQ592" s="20"/>
      <c r="AXR592" s="20"/>
      <c r="AXS592" s="20"/>
      <c r="AXT592" s="20"/>
      <c r="AXU592" s="20"/>
      <c r="AXV592" s="20"/>
      <c r="AXW592" s="20"/>
      <c r="AXX592" s="20"/>
      <c r="AXY592" s="20"/>
      <c r="AXZ592" s="20"/>
      <c r="AYA592" s="20"/>
      <c r="AYB592" s="20"/>
      <c r="AYC592" s="20"/>
      <c r="AYD592" s="20"/>
      <c r="AYE592" s="20"/>
      <c r="AYF592" s="20"/>
      <c r="AYG592" s="20"/>
      <c r="AYH592" s="20"/>
      <c r="AYI592" s="20"/>
      <c r="AYJ592" s="20"/>
      <c r="AYK592" s="20"/>
      <c r="AYL592" s="20"/>
      <c r="AYM592" s="20"/>
      <c r="AYN592" s="20"/>
      <c r="AYO592" s="20"/>
      <c r="AYP592" s="20"/>
      <c r="AYQ592" s="20"/>
      <c r="AYR592" s="20"/>
      <c r="AYS592" s="20"/>
      <c r="AYT592" s="20"/>
      <c r="AYU592" s="20"/>
      <c r="AYV592" s="20"/>
      <c r="AYW592" s="20"/>
      <c r="AYX592" s="20"/>
      <c r="AYY592" s="20"/>
      <c r="AYZ592" s="20"/>
      <c r="AZA592" s="20"/>
      <c r="AZB592" s="20"/>
      <c r="AZC592" s="20"/>
      <c r="AZD592" s="20"/>
      <c r="AZE592" s="20"/>
      <c r="AZF592" s="20"/>
      <c r="AZG592" s="20"/>
      <c r="AZH592" s="20"/>
      <c r="AZI592" s="20"/>
      <c r="AZJ592" s="20"/>
      <c r="AZK592" s="20"/>
      <c r="AZL592" s="20"/>
      <c r="AZM592" s="20"/>
      <c r="AZN592" s="20"/>
      <c r="AZO592" s="20"/>
      <c r="AZP592" s="20"/>
      <c r="AZQ592" s="20"/>
      <c r="AZR592" s="20"/>
      <c r="AZS592" s="20"/>
      <c r="AZT592" s="20"/>
      <c r="AZU592" s="20"/>
      <c r="AZV592" s="20"/>
      <c r="AZW592" s="20"/>
      <c r="AZX592" s="20"/>
      <c r="AZY592" s="20"/>
      <c r="AZZ592" s="20"/>
      <c r="BAA592" s="20"/>
      <c r="BAB592" s="20"/>
      <c r="BAC592" s="20"/>
      <c r="BAD592" s="20"/>
      <c r="BAE592" s="20"/>
      <c r="BAF592" s="20"/>
      <c r="BAG592" s="20"/>
      <c r="BAH592" s="20"/>
      <c r="BAI592" s="20"/>
      <c r="BAJ592" s="20"/>
      <c r="BAK592" s="20"/>
      <c r="BAL592" s="20"/>
      <c r="BAM592" s="20"/>
      <c r="BAN592" s="20"/>
      <c r="BAO592" s="20"/>
      <c r="BAP592" s="20"/>
      <c r="BAQ592" s="20"/>
      <c r="BAR592" s="20"/>
      <c r="BAS592" s="20"/>
      <c r="BAT592" s="20"/>
      <c r="BAU592" s="20"/>
      <c r="BAV592" s="20"/>
      <c r="BAW592" s="20"/>
      <c r="BAX592" s="20"/>
      <c r="BAY592" s="20"/>
      <c r="BAZ592" s="20"/>
      <c r="BBA592" s="20"/>
      <c r="BBB592" s="20"/>
      <c r="BBC592" s="20"/>
      <c r="BBD592" s="20"/>
      <c r="BBE592" s="20"/>
      <c r="BBF592" s="20"/>
      <c r="BBG592" s="20"/>
      <c r="BBH592" s="20"/>
      <c r="BBI592" s="20"/>
      <c r="BBJ592" s="20"/>
      <c r="BBK592" s="20"/>
      <c r="BBL592" s="20"/>
      <c r="BBM592" s="20"/>
      <c r="BBN592" s="20"/>
      <c r="BBO592" s="20"/>
      <c r="BBP592" s="20"/>
      <c r="BBQ592" s="20"/>
      <c r="BBR592" s="20"/>
      <c r="BBS592" s="20"/>
      <c r="BBT592" s="20"/>
      <c r="BBU592" s="20"/>
      <c r="BBV592" s="20"/>
      <c r="BBW592" s="20"/>
      <c r="BBX592" s="20"/>
    </row>
    <row r="593" spans="1:1428" hidden="1" x14ac:dyDescent="0.25">
      <c r="A593" s="20"/>
      <c r="B593" s="17"/>
      <c r="C593" s="17"/>
      <c r="D593" s="20"/>
      <c r="E593" s="20"/>
      <c r="F593" s="20"/>
      <c r="G593" s="20"/>
      <c r="H593" s="20"/>
      <c r="I593" s="20"/>
      <c r="J593" s="20"/>
      <c r="K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6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  <c r="BG593" s="20"/>
      <c r="BH593" s="20"/>
      <c r="BI593" s="20"/>
      <c r="BJ593" s="20"/>
      <c r="BK593" s="20"/>
      <c r="BL593" s="20"/>
      <c r="BM593" s="20"/>
      <c r="BN593" s="20"/>
      <c r="BO593" s="20"/>
      <c r="BP593" s="20"/>
      <c r="BQ593" s="20"/>
      <c r="BR593" s="20"/>
      <c r="BS593" s="20"/>
      <c r="BT593" s="20"/>
      <c r="BU593" s="20"/>
      <c r="BV593" s="20"/>
      <c r="BW593" s="20"/>
      <c r="BX593" s="20"/>
      <c r="BY593" s="20"/>
      <c r="BZ593" s="20"/>
      <c r="CA593" s="20"/>
      <c r="CB593" s="20"/>
      <c r="CC593" s="20"/>
      <c r="CD593" s="20"/>
      <c r="CE593" s="20"/>
      <c r="CF593" s="20"/>
      <c r="CG593" s="20"/>
      <c r="CH593" s="20"/>
      <c r="CI593" s="20"/>
      <c r="CJ593" s="20"/>
      <c r="CK593" s="20"/>
      <c r="CL593" s="20"/>
      <c r="CM593" s="20"/>
      <c r="CN593" s="20"/>
      <c r="CO593" s="20"/>
      <c r="CP593" s="20"/>
      <c r="CQ593" s="20"/>
      <c r="CR593" s="20"/>
      <c r="CS593" s="20"/>
      <c r="CT593" s="20"/>
      <c r="CU593" s="20"/>
      <c r="CV593" s="20"/>
      <c r="CW593" s="20"/>
      <c r="CX593" s="20"/>
      <c r="CY593" s="20"/>
      <c r="CZ593" s="20"/>
      <c r="DA593" s="20"/>
      <c r="DB593" s="20"/>
      <c r="DC593" s="20"/>
      <c r="DD593" s="20"/>
      <c r="DE593" s="20"/>
      <c r="DF593" s="20"/>
      <c r="DG593" s="20"/>
      <c r="DH593" s="20"/>
      <c r="DI593" s="20"/>
      <c r="DJ593" s="20"/>
      <c r="DK593" s="20"/>
      <c r="DL593" s="20"/>
      <c r="DM593" s="20"/>
      <c r="DN593" s="20"/>
      <c r="DO593" s="20"/>
      <c r="DP593" s="20"/>
      <c r="DQ593" s="20"/>
      <c r="DR593" s="20"/>
      <c r="DS593" s="20"/>
      <c r="DT593" s="20"/>
      <c r="DU593" s="20"/>
      <c r="DV593" s="20"/>
      <c r="DW593" s="20"/>
      <c r="DX593" s="20"/>
      <c r="DY593" s="20"/>
      <c r="DZ593" s="20"/>
      <c r="EA593" s="20"/>
      <c r="EB593" s="20"/>
      <c r="EC593" s="20"/>
      <c r="ED593" s="20"/>
      <c r="EE593" s="20"/>
      <c r="EF593" s="20"/>
      <c r="EG593" s="20"/>
      <c r="EH593" s="20"/>
      <c r="EI593" s="20"/>
      <c r="EJ593" s="20"/>
      <c r="EK593" s="20"/>
      <c r="EL593" s="20"/>
      <c r="EM593" s="20"/>
      <c r="EN593" s="20"/>
      <c r="EO593" s="20"/>
      <c r="EP593" s="20"/>
      <c r="EQ593" s="20"/>
      <c r="ER593" s="20"/>
      <c r="ES593" s="20"/>
      <c r="ET593" s="20"/>
      <c r="EU593" s="20"/>
      <c r="EV593" s="20"/>
      <c r="EW593" s="20"/>
      <c r="EX593" s="20"/>
      <c r="EY593" s="20"/>
      <c r="EZ593" s="20"/>
      <c r="FA593" s="20"/>
      <c r="FB593" s="20"/>
      <c r="FC593" s="20"/>
      <c r="FD593" s="20"/>
      <c r="FE593" s="20"/>
      <c r="FF593" s="20"/>
      <c r="FG593" s="20"/>
      <c r="FH593" s="20"/>
      <c r="FI593" s="20"/>
      <c r="FJ593" s="20"/>
      <c r="FK593" s="20"/>
      <c r="FL593" s="20"/>
      <c r="FM593" s="20"/>
      <c r="FN593" s="20"/>
      <c r="FO593" s="20"/>
      <c r="FP593" s="20"/>
      <c r="FQ593" s="20"/>
      <c r="FR593" s="20"/>
      <c r="FS593" s="20"/>
      <c r="FT593" s="20"/>
      <c r="FU593" s="20"/>
      <c r="FV593" s="20"/>
      <c r="FW593" s="20"/>
      <c r="FX593" s="20"/>
      <c r="FY593" s="20"/>
      <c r="FZ593" s="20"/>
      <c r="GA593" s="20"/>
      <c r="GB593" s="20"/>
      <c r="GC593" s="20"/>
      <c r="GD593" s="20"/>
      <c r="GE593" s="20"/>
      <c r="GF593" s="20"/>
      <c r="GG593" s="20"/>
      <c r="GH593" s="20"/>
      <c r="GI593" s="20"/>
      <c r="GJ593" s="20"/>
      <c r="GK593" s="20"/>
      <c r="GL593" s="20"/>
      <c r="GM593" s="20"/>
      <c r="GN593" s="20"/>
      <c r="GO593" s="20"/>
      <c r="GP593" s="20"/>
      <c r="GQ593" s="20"/>
      <c r="GR593" s="20"/>
      <c r="GS593" s="20"/>
      <c r="GT593" s="20"/>
      <c r="GU593" s="20"/>
      <c r="GV593" s="20"/>
      <c r="GW593" s="20"/>
      <c r="GX593" s="20"/>
      <c r="GY593" s="20"/>
      <c r="GZ593" s="20"/>
      <c r="HA593" s="20"/>
      <c r="HB593" s="20"/>
      <c r="HC593" s="20"/>
      <c r="HD593" s="20"/>
      <c r="HE593" s="20"/>
      <c r="HF593" s="20"/>
      <c r="HG593" s="20"/>
      <c r="HH593" s="20"/>
      <c r="HI593" s="20"/>
      <c r="HJ593" s="20"/>
      <c r="HK593" s="20"/>
      <c r="HL593" s="20"/>
      <c r="HM593" s="20"/>
      <c r="HN593" s="20"/>
      <c r="HO593" s="20"/>
      <c r="HP593" s="20"/>
      <c r="HQ593" s="20"/>
      <c r="HR593" s="20"/>
      <c r="HS593" s="20"/>
      <c r="HT593" s="20"/>
      <c r="HU593" s="20"/>
      <c r="HV593" s="20"/>
      <c r="HW593" s="20"/>
      <c r="HX593" s="20"/>
      <c r="HY593" s="20"/>
      <c r="HZ593" s="20"/>
      <c r="IA593" s="20"/>
      <c r="IB593" s="20"/>
      <c r="IC593" s="20"/>
      <c r="ID593" s="20"/>
      <c r="IE593" s="20"/>
      <c r="IF593" s="20"/>
      <c r="IG593" s="20"/>
      <c r="IH593" s="20"/>
      <c r="II593" s="20"/>
      <c r="IJ593" s="20"/>
      <c r="IK593" s="20"/>
      <c r="IL593" s="20"/>
      <c r="IM593" s="20"/>
      <c r="IN593" s="20"/>
      <c r="IO593" s="20"/>
      <c r="IP593" s="20"/>
      <c r="IQ593" s="20"/>
      <c r="IR593" s="20"/>
      <c r="IS593" s="20"/>
      <c r="IT593" s="20"/>
      <c r="IU593" s="20"/>
      <c r="IV593" s="20"/>
      <c r="IW593" s="20"/>
      <c r="IX593" s="20"/>
      <c r="IY593" s="20"/>
      <c r="IZ593" s="20"/>
      <c r="JA593" s="20"/>
      <c r="JB593" s="20"/>
      <c r="JC593" s="20"/>
      <c r="JD593" s="20"/>
      <c r="JE593" s="20"/>
      <c r="JF593" s="20"/>
      <c r="JG593" s="20"/>
      <c r="JH593" s="20"/>
      <c r="JI593" s="20"/>
      <c r="JJ593" s="20"/>
      <c r="JK593" s="20"/>
      <c r="JL593" s="20"/>
      <c r="JM593" s="20"/>
      <c r="JN593" s="20"/>
      <c r="JO593" s="20"/>
      <c r="JP593" s="20"/>
      <c r="JQ593" s="20"/>
      <c r="JR593" s="20"/>
      <c r="JS593" s="20"/>
      <c r="JT593" s="20"/>
      <c r="JU593" s="20"/>
      <c r="JV593" s="20"/>
      <c r="JW593" s="20"/>
      <c r="JX593" s="20"/>
      <c r="JY593" s="20"/>
      <c r="JZ593" s="20"/>
      <c r="KA593" s="20"/>
      <c r="KB593" s="20"/>
      <c r="KC593" s="20"/>
      <c r="KD593" s="20"/>
      <c r="KE593" s="20"/>
      <c r="KF593" s="20"/>
      <c r="KG593" s="20"/>
      <c r="KH593" s="20"/>
      <c r="KI593" s="20"/>
      <c r="KJ593" s="20"/>
      <c r="KK593" s="20"/>
      <c r="KL593" s="20"/>
      <c r="KM593" s="20"/>
      <c r="KN593" s="20"/>
      <c r="KO593" s="20"/>
      <c r="KP593" s="20"/>
      <c r="KQ593" s="20"/>
      <c r="KR593" s="20"/>
      <c r="KS593" s="20"/>
      <c r="KT593" s="20"/>
      <c r="KU593" s="20"/>
      <c r="KV593" s="20"/>
      <c r="KW593" s="20"/>
      <c r="KX593" s="20"/>
      <c r="KY593" s="20"/>
      <c r="KZ593" s="20"/>
      <c r="LA593" s="20"/>
      <c r="LB593" s="20"/>
      <c r="LC593" s="20"/>
      <c r="LD593" s="20"/>
      <c r="LE593" s="20"/>
      <c r="LF593" s="20"/>
      <c r="LG593" s="20"/>
      <c r="LH593" s="20"/>
      <c r="LI593" s="20"/>
      <c r="LJ593" s="20"/>
      <c r="LK593" s="20"/>
      <c r="LL593" s="20"/>
      <c r="LM593" s="20"/>
      <c r="LN593" s="20"/>
      <c r="LO593" s="20"/>
      <c r="LP593" s="20"/>
      <c r="LQ593" s="20"/>
      <c r="LR593" s="20"/>
      <c r="LS593" s="20"/>
      <c r="LT593" s="20"/>
      <c r="LU593" s="20"/>
      <c r="LV593" s="20"/>
      <c r="LW593" s="20"/>
      <c r="LX593" s="20"/>
      <c r="LY593" s="20"/>
      <c r="LZ593" s="20"/>
      <c r="MA593" s="20"/>
      <c r="MB593" s="20"/>
      <c r="MC593" s="20"/>
      <c r="MD593" s="20"/>
      <c r="ME593" s="20"/>
      <c r="MF593" s="20"/>
      <c r="MG593" s="20"/>
      <c r="MH593" s="20"/>
      <c r="MI593" s="20"/>
      <c r="MJ593" s="20"/>
      <c r="MK593" s="20"/>
      <c r="ML593" s="20"/>
      <c r="MM593" s="20"/>
      <c r="MN593" s="20"/>
      <c r="MO593" s="20"/>
      <c r="MP593" s="20"/>
      <c r="MQ593" s="20"/>
      <c r="MR593" s="20"/>
      <c r="MS593" s="20"/>
      <c r="MT593" s="20"/>
      <c r="MU593" s="20"/>
      <c r="MV593" s="20"/>
      <c r="MW593" s="20"/>
      <c r="MX593" s="20"/>
      <c r="MY593" s="20"/>
      <c r="MZ593" s="20"/>
      <c r="NA593" s="20"/>
      <c r="NB593" s="20"/>
      <c r="NC593" s="20"/>
      <c r="ND593" s="20"/>
      <c r="NE593" s="20"/>
      <c r="NF593" s="20"/>
      <c r="NG593" s="20"/>
      <c r="NH593" s="20"/>
      <c r="NI593" s="20"/>
      <c r="NJ593" s="20"/>
      <c r="NK593" s="20"/>
      <c r="NL593" s="20"/>
      <c r="NM593" s="20"/>
      <c r="NN593" s="20"/>
      <c r="NO593" s="20"/>
      <c r="NP593" s="20"/>
      <c r="NQ593" s="20"/>
      <c r="NR593" s="20"/>
      <c r="NS593" s="20"/>
      <c r="NT593" s="20"/>
      <c r="NU593" s="20"/>
      <c r="NV593" s="20"/>
      <c r="NW593" s="20"/>
      <c r="NX593" s="20"/>
      <c r="NY593" s="20"/>
      <c r="NZ593" s="20"/>
      <c r="OA593" s="20"/>
      <c r="OB593" s="20"/>
      <c r="OC593" s="20"/>
      <c r="OD593" s="20"/>
      <c r="OE593" s="20"/>
      <c r="OF593" s="20"/>
      <c r="OG593" s="20"/>
      <c r="OH593" s="20"/>
      <c r="OI593" s="20"/>
      <c r="OJ593" s="20"/>
      <c r="OK593" s="20"/>
      <c r="OL593" s="20"/>
      <c r="OM593" s="20"/>
      <c r="ON593" s="20"/>
      <c r="OO593" s="20"/>
      <c r="OP593" s="20"/>
      <c r="OQ593" s="20"/>
      <c r="OR593" s="20"/>
      <c r="OS593" s="20"/>
      <c r="OT593" s="20"/>
      <c r="OU593" s="20"/>
      <c r="OV593" s="20"/>
      <c r="OW593" s="20"/>
      <c r="OX593" s="20"/>
      <c r="OY593" s="20"/>
      <c r="OZ593" s="20"/>
      <c r="PA593" s="20"/>
      <c r="PB593" s="20"/>
      <c r="PC593" s="20"/>
      <c r="PD593" s="20"/>
      <c r="PE593" s="20"/>
      <c r="PF593" s="20"/>
      <c r="PG593" s="20"/>
      <c r="PH593" s="20"/>
      <c r="PI593" s="20"/>
      <c r="PJ593" s="20"/>
      <c r="PK593" s="20"/>
      <c r="PL593" s="20"/>
      <c r="PM593" s="20"/>
      <c r="PN593" s="20"/>
      <c r="PO593" s="20"/>
      <c r="PP593" s="20"/>
      <c r="PQ593" s="20"/>
      <c r="PR593" s="20"/>
      <c r="PS593" s="20"/>
      <c r="PT593" s="20"/>
      <c r="PU593" s="20"/>
      <c r="PV593" s="20"/>
      <c r="PW593" s="20"/>
      <c r="PX593" s="20"/>
      <c r="PY593" s="20"/>
      <c r="PZ593" s="20"/>
      <c r="QA593" s="20"/>
      <c r="QB593" s="20"/>
      <c r="QC593" s="20"/>
      <c r="QD593" s="20"/>
      <c r="QE593" s="20"/>
      <c r="QF593" s="20"/>
      <c r="QG593" s="20"/>
      <c r="QH593" s="20"/>
      <c r="QI593" s="20"/>
      <c r="QJ593" s="20"/>
      <c r="QK593" s="20"/>
      <c r="QL593" s="20"/>
      <c r="QM593" s="20"/>
      <c r="QN593" s="20"/>
      <c r="QO593" s="20"/>
      <c r="QP593" s="20"/>
      <c r="QQ593" s="20"/>
      <c r="QR593" s="20"/>
      <c r="QS593" s="20"/>
      <c r="QT593" s="20"/>
      <c r="QU593" s="20"/>
      <c r="QV593" s="20"/>
      <c r="QW593" s="20"/>
      <c r="QX593" s="20"/>
      <c r="QY593" s="20"/>
      <c r="QZ593" s="20"/>
      <c r="RA593" s="20"/>
      <c r="RB593" s="20"/>
      <c r="RC593" s="20"/>
      <c r="RD593" s="20"/>
      <c r="RE593" s="20"/>
      <c r="RF593" s="20"/>
      <c r="RG593" s="20"/>
      <c r="RH593" s="20"/>
      <c r="RI593" s="20"/>
      <c r="RJ593" s="20"/>
      <c r="RK593" s="20"/>
      <c r="RL593" s="20"/>
      <c r="RM593" s="20"/>
      <c r="RN593" s="20"/>
      <c r="RO593" s="20"/>
      <c r="RP593" s="20"/>
      <c r="RQ593" s="20"/>
      <c r="RR593" s="20"/>
      <c r="RS593" s="20"/>
      <c r="RT593" s="20"/>
      <c r="RU593" s="20"/>
      <c r="RV593" s="20"/>
      <c r="RW593" s="20"/>
      <c r="RX593" s="20"/>
      <c r="RY593" s="20"/>
      <c r="RZ593" s="20"/>
      <c r="SA593" s="20"/>
      <c r="SB593" s="20"/>
      <c r="SC593" s="20"/>
      <c r="SD593" s="20"/>
      <c r="SE593" s="20"/>
      <c r="SF593" s="20"/>
      <c r="SG593" s="20"/>
      <c r="SH593" s="20"/>
      <c r="SI593" s="20"/>
      <c r="SJ593" s="20"/>
      <c r="SK593" s="20"/>
      <c r="SL593" s="20"/>
      <c r="SM593" s="20"/>
      <c r="SN593" s="20"/>
      <c r="SO593" s="20"/>
      <c r="SP593" s="20"/>
      <c r="SQ593" s="20"/>
      <c r="SR593" s="20"/>
      <c r="SS593" s="20"/>
      <c r="ST593" s="20"/>
      <c r="SU593" s="20"/>
      <c r="SV593" s="20"/>
      <c r="SW593" s="20"/>
      <c r="SX593" s="20"/>
      <c r="SY593" s="20"/>
      <c r="SZ593" s="20"/>
      <c r="TA593" s="20"/>
      <c r="TB593" s="20"/>
      <c r="TC593" s="20"/>
      <c r="TD593" s="20"/>
      <c r="TE593" s="20"/>
      <c r="TF593" s="20"/>
      <c r="TG593" s="20"/>
      <c r="TH593" s="20"/>
      <c r="TI593" s="20"/>
      <c r="TJ593" s="20"/>
      <c r="TK593" s="20"/>
      <c r="TL593" s="20"/>
      <c r="TM593" s="20"/>
      <c r="TN593" s="20"/>
      <c r="TO593" s="20"/>
      <c r="TP593" s="20"/>
      <c r="TQ593" s="20"/>
      <c r="TR593" s="20"/>
      <c r="TS593" s="20"/>
      <c r="TT593" s="20"/>
      <c r="TU593" s="20"/>
      <c r="TV593" s="20"/>
      <c r="TW593" s="20"/>
      <c r="TX593" s="20"/>
      <c r="TY593" s="20"/>
      <c r="TZ593" s="20"/>
      <c r="UA593" s="20"/>
      <c r="UB593" s="20"/>
      <c r="UC593" s="20"/>
      <c r="UD593" s="20"/>
      <c r="UE593" s="20"/>
      <c r="UF593" s="20"/>
      <c r="UG593" s="20"/>
      <c r="UH593" s="20"/>
      <c r="UI593" s="20"/>
      <c r="UJ593" s="20"/>
      <c r="UK593" s="20"/>
      <c r="UL593" s="20"/>
      <c r="UM593" s="20"/>
      <c r="UN593" s="20"/>
      <c r="UO593" s="20"/>
      <c r="UP593" s="20"/>
      <c r="UQ593" s="20"/>
      <c r="UR593" s="20"/>
      <c r="US593" s="20"/>
      <c r="UT593" s="20"/>
      <c r="UU593" s="20"/>
      <c r="UV593" s="20"/>
      <c r="UW593" s="20"/>
      <c r="UX593" s="20"/>
      <c r="UY593" s="20"/>
      <c r="UZ593" s="20"/>
      <c r="VA593" s="20"/>
      <c r="VB593" s="20"/>
      <c r="VC593" s="20"/>
      <c r="VD593" s="20"/>
      <c r="VE593" s="20"/>
      <c r="VF593" s="20"/>
      <c r="VG593" s="20"/>
      <c r="VH593" s="20"/>
      <c r="VI593" s="20"/>
      <c r="VJ593" s="20"/>
      <c r="VK593" s="20"/>
      <c r="VL593" s="20"/>
      <c r="VM593" s="20"/>
      <c r="VN593" s="20"/>
      <c r="VO593" s="20"/>
      <c r="VP593" s="20"/>
      <c r="VQ593" s="20"/>
      <c r="VR593" s="20"/>
      <c r="VS593" s="20"/>
      <c r="VT593" s="20"/>
      <c r="VU593" s="20"/>
      <c r="VV593" s="20"/>
      <c r="VW593" s="20"/>
      <c r="VX593" s="20"/>
      <c r="VY593" s="20"/>
      <c r="VZ593" s="20"/>
      <c r="WA593" s="20"/>
      <c r="WB593" s="20"/>
      <c r="WC593" s="20"/>
      <c r="WD593" s="20"/>
      <c r="WE593" s="20"/>
      <c r="WF593" s="20"/>
      <c r="WG593" s="20"/>
      <c r="WH593" s="20"/>
      <c r="WI593" s="20"/>
      <c r="WJ593" s="20"/>
      <c r="WK593" s="20"/>
      <c r="WL593" s="20"/>
      <c r="WM593" s="20"/>
      <c r="WN593" s="20"/>
      <c r="WO593" s="20"/>
      <c r="WP593" s="20"/>
      <c r="WQ593" s="20"/>
      <c r="WR593" s="20"/>
      <c r="WS593" s="20"/>
      <c r="WT593" s="20"/>
      <c r="WU593" s="20"/>
      <c r="WV593" s="20"/>
      <c r="WW593" s="20"/>
      <c r="WX593" s="20"/>
      <c r="WY593" s="20"/>
      <c r="WZ593" s="20"/>
      <c r="XA593" s="20"/>
      <c r="XB593" s="20"/>
      <c r="XC593" s="20"/>
      <c r="XD593" s="20"/>
      <c r="XE593" s="20"/>
      <c r="XF593" s="20"/>
      <c r="XG593" s="20"/>
      <c r="XH593" s="20"/>
      <c r="XI593" s="20"/>
      <c r="XJ593" s="20"/>
      <c r="XK593" s="20"/>
      <c r="XL593" s="20"/>
      <c r="XM593" s="20"/>
      <c r="XN593" s="20"/>
      <c r="XO593" s="20"/>
      <c r="XP593" s="20"/>
      <c r="XQ593" s="20"/>
      <c r="XR593" s="20"/>
      <c r="XS593" s="20"/>
      <c r="XT593" s="20"/>
      <c r="XU593" s="20"/>
      <c r="XV593" s="20"/>
      <c r="XW593" s="20"/>
      <c r="XX593" s="20"/>
      <c r="XY593" s="20"/>
      <c r="XZ593" s="20"/>
      <c r="YA593" s="20"/>
      <c r="YB593" s="20"/>
      <c r="YC593" s="20"/>
      <c r="YD593" s="20"/>
      <c r="YE593" s="20"/>
      <c r="YF593" s="20"/>
      <c r="YG593" s="20"/>
      <c r="YH593" s="20"/>
      <c r="YI593" s="20"/>
      <c r="YJ593" s="20"/>
      <c r="YK593" s="20"/>
      <c r="YL593" s="20"/>
      <c r="YM593" s="20"/>
      <c r="YN593" s="20"/>
      <c r="YO593" s="20"/>
      <c r="YP593" s="20"/>
      <c r="YQ593" s="20"/>
      <c r="YR593" s="20"/>
      <c r="YS593" s="20"/>
      <c r="YT593" s="20"/>
      <c r="YU593" s="20"/>
      <c r="YV593" s="20"/>
      <c r="YW593" s="20"/>
      <c r="YX593" s="20"/>
      <c r="YY593" s="20"/>
      <c r="YZ593" s="20"/>
      <c r="ZA593" s="20"/>
      <c r="ZB593" s="20"/>
      <c r="ZC593" s="20"/>
      <c r="ZD593" s="20"/>
      <c r="ZE593" s="20"/>
      <c r="ZF593" s="20"/>
      <c r="ZG593" s="20"/>
      <c r="ZH593" s="20"/>
      <c r="ZI593" s="20"/>
      <c r="ZJ593" s="20"/>
      <c r="ZK593" s="20"/>
      <c r="ZL593" s="20"/>
      <c r="ZM593" s="20"/>
      <c r="ZN593" s="20"/>
      <c r="ZO593" s="20"/>
      <c r="ZP593" s="20"/>
      <c r="ZQ593" s="20"/>
      <c r="ZR593" s="20"/>
      <c r="ZS593" s="20"/>
      <c r="ZT593" s="20"/>
      <c r="ZU593" s="20"/>
      <c r="ZV593" s="20"/>
      <c r="ZW593" s="20"/>
      <c r="ZX593" s="20"/>
      <c r="ZY593" s="20"/>
      <c r="ZZ593" s="20"/>
      <c r="AAA593" s="20"/>
      <c r="AAB593" s="20"/>
      <c r="AAC593" s="20"/>
      <c r="AAD593" s="20"/>
      <c r="AAE593" s="20"/>
      <c r="AAF593" s="20"/>
      <c r="AAG593" s="20"/>
      <c r="AAH593" s="20"/>
      <c r="AAI593" s="20"/>
      <c r="AAJ593" s="20"/>
      <c r="AAK593" s="20"/>
      <c r="AAL593" s="20"/>
      <c r="AAM593" s="20"/>
      <c r="AAN593" s="20"/>
      <c r="AAO593" s="20"/>
      <c r="AAP593" s="20"/>
      <c r="AAQ593" s="20"/>
      <c r="AAR593" s="20"/>
      <c r="AAS593" s="20"/>
      <c r="AAT593" s="20"/>
      <c r="AAU593" s="20"/>
      <c r="AAV593" s="20"/>
      <c r="AAW593" s="20"/>
      <c r="AAX593" s="20"/>
      <c r="AAY593" s="20"/>
      <c r="AAZ593" s="20"/>
      <c r="ABA593" s="20"/>
      <c r="ABB593" s="20"/>
      <c r="ABC593" s="20"/>
      <c r="ABD593" s="20"/>
      <c r="ABE593" s="20"/>
      <c r="ABF593" s="20"/>
      <c r="ABG593" s="20"/>
      <c r="ABH593" s="20"/>
      <c r="ABI593" s="20"/>
      <c r="ABJ593" s="20"/>
      <c r="ABK593" s="20"/>
      <c r="ABL593" s="20"/>
      <c r="ABM593" s="20"/>
      <c r="ABN593" s="20"/>
      <c r="ABO593" s="20"/>
      <c r="ABP593" s="20"/>
      <c r="ABQ593" s="20"/>
      <c r="ABR593" s="20"/>
      <c r="ABS593" s="20"/>
      <c r="ABT593" s="20"/>
      <c r="ABU593" s="20"/>
      <c r="ABV593" s="20"/>
      <c r="ABW593" s="20"/>
      <c r="ABX593" s="20"/>
      <c r="ABY593" s="20"/>
      <c r="ABZ593" s="20"/>
      <c r="ACA593" s="20"/>
      <c r="ACB593" s="20"/>
      <c r="ACC593" s="20"/>
      <c r="ACD593" s="20"/>
      <c r="ACE593" s="20"/>
      <c r="ACF593" s="20"/>
      <c r="ACG593" s="20"/>
      <c r="ACH593" s="20"/>
      <c r="ACI593" s="20"/>
      <c r="ACJ593" s="20"/>
      <c r="ACK593" s="20"/>
      <c r="ACL593" s="20"/>
      <c r="ACM593" s="20"/>
      <c r="ACN593" s="20"/>
      <c r="ACO593" s="20"/>
      <c r="ACP593" s="20"/>
      <c r="ACQ593" s="20"/>
      <c r="ACR593" s="20"/>
      <c r="ACS593" s="20"/>
      <c r="ACT593" s="20"/>
      <c r="ACU593" s="20"/>
      <c r="ACV593" s="20"/>
      <c r="ACW593" s="20"/>
      <c r="ACX593" s="20"/>
      <c r="ACY593" s="20"/>
      <c r="ACZ593" s="20"/>
      <c r="ADA593" s="20"/>
      <c r="ADB593" s="20"/>
      <c r="ADC593" s="20"/>
      <c r="ADD593" s="20"/>
      <c r="ADE593" s="20"/>
      <c r="ADF593" s="20"/>
      <c r="ADG593" s="20"/>
      <c r="ADH593" s="20"/>
      <c r="ADI593" s="20"/>
      <c r="ADJ593" s="20"/>
      <c r="ADK593" s="20"/>
      <c r="ADL593" s="20"/>
      <c r="ADM593" s="20"/>
      <c r="ADN593" s="20"/>
      <c r="ADO593" s="20"/>
      <c r="ADP593" s="20"/>
      <c r="ADQ593" s="20"/>
      <c r="ADR593" s="20"/>
      <c r="ADS593" s="20"/>
      <c r="ADT593" s="20"/>
      <c r="ADU593" s="20"/>
      <c r="ADV593" s="20"/>
      <c r="ADW593" s="20"/>
      <c r="ADX593" s="20"/>
      <c r="ADY593" s="20"/>
      <c r="ADZ593" s="20"/>
      <c r="AEA593" s="20"/>
      <c r="AEB593" s="20"/>
      <c r="AEC593" s="20"/>
      <c r="AED593" s="20"/>
      <c r="AEE593" s="20"/>
      <c r="AEF593" s="20"/>
      <c r="AEG593" s="20"/>
      <c r="AEH593" s="20"/>
      <c r="AEI593" s="20"/>
      <c r="AEJ593" s="20"/>
      <c r="AEK593" s="20"/>
      <c r="AEL593" s="20"/>
      <c r="AEM593" s="20"/>
      <c r="AEN593" s="20"/>
      <c r="AEO593" s="20"/>
      <c r="AEP593" s="20"/>
      <c r="AEQ593" s="20"/>
      <c r="AER593" s="20"/>
      <c r="AES593" s="20"/>
      <c r="AET593" s="20"/>
      <c r="AEU593" s="20"/>
      <c r="AEV593" s="20"/>
      <c r="AEW593" s="20"/>
      <c r="AEX593" s="20"/>
      <c r="AEY593" s="20"/>
      <c r="AEZ593" s="20"/>
      <c r="AFA593" s="20"/>
      <c r="AFB593" s="20"/>
      <c r="AFC593" s="20"/>
      <c r="AFD593" s="20"/>
      <c r="AFE593" s="20"/>
      <c r="AFF593" s="20"/>
      <c r="AFG593" s="20"/>
      <c r="AFH593" s="20"/>
      <c r="AFI593" s="20"/>
      <c r="AFJ593" s="20"/>
      <c r="AFK593" s="20"/>
      <c r="AFL593" s="20"/>
      <c r="AFM593" s="20"/>
      <c r="AFN593" s="20"/>
      <c r="AFO593" s="20"/>
      <c r="AFP593" s="20"/>
      <c r="AFQ593" s="20"/>
      <c r="AFR593" s="20"/>
      <c r="AFS593" s="20"/>
      <c r="AFT593" s="20"/>
      <c r="AFU593" s="20"/>
      <c r="AFV593" s="20"/>
      <c r="AFW593" s="20"/>
      <c r="AFX593" s="20"/>
      <c r="AFY593" s="20"/>
      <c r="AFZ593" s="20"/>
      <c r="AGA593" s="20"/>
      <c r="AGB593" s="20"/>
      <c r="AGC593" s="20"/>
      <c r="AGD593" s="20"/>
      <c r="AGE593" s="20"/>
      <c r="AGF593" s="20"/>
      <c r="AGG593" s="20"/>
      <c r="AGH593" s="20"/>
      <c r="AGI593" s="20"/>
      <c r="AGJ593" s="20"/>
      <c r="AGK593" s="20"/>
      <c r="AGL593" s="20"/>
      <c r="AGM593" s="20"/>
      <c r="AGN593" s="20"/>
      <c r="AGO593" s="20"/>
      <c r="AGP593" s="20"/>
      <c r="AGQ593" s="20"/>
      <c r="AGR593" s="20"/>
      <c r="AGS593" s="20"/>
      <c r="AGT593" s="20"/>
      <c r="AGU593" s="20"/>
      <c r="AGV593" s="20"/>
      <c r="AGW593" s="20"/>
      <c r="AGX593" s="20"/>
      <c r="AGY593" s="20"/>
      <c r="AGZ593" s="20"/>
      <c r="AHA593" s="20"/>
      <c r="AHB593" s="20"/>
      <c r="AHC593" s="20"/>
      <c r="AHD593" s="20"/>
      <c r="AHE593" s="20"/>
      <c r="AHF593" s="20"/>
      <c r="AHG593" s="20"/>
      <c r="AHH593" s="20"/>
      <c r="AHI593" s="20"/>
      <c r="AHJ593" s="20"/>
      <c r="AHK593" s="20"/>
      <c r="AHL593" s="20"/>
      <c r="AHM593" s="20"/>
      <c r="AHN593" s="20"/>
      <c r="AHO593" s="20"/>
      <c r="AHP593" s="20"/>
      <c r="AHQ593" s="20"/>
      <c r="AHR593" s="20"/>
      <c r="AHS593" s="20"/>
      <c r="AHT593" s="20"/>
      <c r="AHU593" s="20"/>
      <c r="AHV593" s="20"/>
      <c r="AHW593" s="20"/>
      <c r="AHX593" s="20"/>
      <c r="AHY593" s="20"/>
      <c r="AHZ593" s="20"/>
      <c r="AIA593" s="20"/>
      <c r="AIB593" s="20"/>
      <c r="AIC593" s="20"/>
      <c r="AID593" s="20"/>
      <c r="AIE593" s="20"/>
      <c r="AIF593" s="20"/>
      <c r="AIG593" s="20"/>
      <c r="AIH593" s="20"/>
      <c r="AII593" s="20"/>
      <c r="AIJ593" s="20"/>
      <c r="AIK593" s="20"/>
      <c r="AIL593" s="20"/>
      <c r="AIM593" s="20"/>
      <c r="AIN593" s="20"/>
      <c r="AIO593" s="20"/>
      <c r="AIP593" s="20"/>
      <c r="AIQ593" s="20"/>
      <c r="AIR593" s="20"/>
      <c r="AIS593" s="20"/>
      <c r="AIT593" s="20"/>
      <c r="AIU593" s="20"/>
      <c r="AIV593" s="20"/>
      <c r="AIW593" s="20"/>
      <c r="AIX593" s="20"/>
      <c r="AIY593" s="20"/>
      <c r="AIZ593" s="20"/>
      <c r="AJA593" s="20"/>
      <c r="AJB593" s="20"/>
      <c r="AJC593" s="20"/>
      <c r="AJD593" s="20"/>
      <c r="AJE593" s="20"/>
      <c r="AJF593" s="20"/>
      <c r="AJG593" s="20"/>
      <c r="AJH593" s="20"/>
      <c r="AJI593" s="20"/>
      <c r="AJJ593" s="20"/>
      <c r="AJK593" s="20"/>
      <c r="AJL593" s="20"/>
      <c r="AJM593" s="20"/>
      <c r="AJN593" s="20"/>
      <c r="AJO593" s="20"/>
      <c r="AJP593" s="20"/>
      <c r="AJQ593" s="20"/>
      <c r="AJR593" s="20"/>
      <c r="AJS593" s="20"/>
      <c r="AJT593" s="20"/>
      <c r="AJU593" s="20"/>
      <c r="AJV593" s="20"/>
      <c r="AJW593" s="20"/>
      <c r="AJX593" s="20"/>
      <c r="AJY593" s="20"/>
      <c r="AJZ593" s="20"/>
      <c r="AKA593" s="20"/>
      <c r="AKB593" s="20"/>
      <c r="AKC593" s="20"/>
      <c r="AKD593" s="20"/>
      <c r="AKE593" s="20"/>
      <c r="AKF593" s="20"/>
      <c r="AKG593" s="20"/>
      <c r="AKH593" s="20"/>
      <c r="AKI593" s="20"/>
      <c r="AKJ593" s="20"/>
      <c r="AKK593" s="20"/>
      <c r="AKL593" s="20"/>
      <c r="AKM593" s="20"/>
      <c r="AKN593" s="20"/>
      <c r="AKO593" s="20"/>
      <c r="AKP593" s="20"/>
      <c r="AKQ593" s="20"/>
      <c r="AKR593" s="20"/>
      <c r="AKS593" s="20"/>
      <c r="AKT593" s="20"/>
      <c r="AKU593" s="20"/>
      <c r="AKV593" s="20"/>
      <c r="AKW593" s="20"/>
      <c r="AKX593" s="20"/>
      <c r="AKY593" s="20"/>
      <c r="AKZ593" s="20"/>
      <c r="ALA593" s="20"/>
      <c r="ALB593" s="20"/>
      <c r="ALC593" s="20"/>
      <c r="ALD593" s="20"/>
      <c r="ALE593" s="20"/>
      <c r="ALF593" s="20"/>
      <c r="ALG593" s="20"/>
      <c r="ALH593" s="20"/>
      <c r="ALI593" s="20"/>
      <c r="ALJ593" s="20"/>
      <c r="ALK593" s="20"/>
      <c r="ALL593" s="20"/>
      <c r="ALM593" s="20"/>
      <c r="ALN593" s="20"/>
      <c r="ALO593" s="20"/>
      <c r="ALP593" s="20"/>
      <c r="ALQ593" s="20"/>
      <c r="ALR593" s="20"/>
      <c r="ALS593" s="20"/>
      <c r="ALT593" s="20"/>
      <c r="ALU593" s="20"/>
      <c r="ALV593" s="20"/>
      <c r="ALW593" s="20"/>
      <c r="ALX593" s="20"/>
      <c r="ALY593" s="20"/>
      <c r="ALZ593" s="20"/>
      <c r="AMA593" s="20"/>
      <c r="AMB593" s="20"/>
      <c r="AMC593" s="20"/>
      <c r="AMD593" s="20"/>
      <c r="AME593" s="20"/>
      <c r="AMF593" s="20"/>
      <c r="AMG593" s="20"/>
      <c r="AMH593" s="20"/>
      <c r="AMI593" s="20"/>
      <c r="AMJ593" s="20"/>
      <c r="AMK593" s="20"/>
      <c r="AML593" s="20"/>
      <c r="AMM593" s="20"/>
      <c r="AMN593" s="20"/>
      <c r="AMO593" s="20"/>
      <c r="AMP593" s="20"/>
      <c r="AMQ593" s="20"/>
      <c r="AMR593" s="20"/>
      <c r="AMS593" s="20"/>
      <c r="AMT593" s="20"/>
      <c r="AMU593" s="20"/>
      <c r="AMV593" s="20"/>
      <c r="AMW593" s="20"/>
      <c r="AMX593" s="20"/>
      <c r="AMY593" s="20"/>
      <c r="AMZ593" s="20"/>
      <c r="ANA593" s="20"/>
      <c r="ANB593" s="20"/>
      <c r="ANC593" s="20"/>
      <c r="AND593" s="20"/>
      <c r="ANE593" s="20"/>
      <c r="ANF593" s="20"/>
      <c r="ANG593" s="20"/>
      <c r="ANH593" s="20"/>
      <c r="ANI593" s="20"/>
      <c r="ANJ593" s="20"/>
      <c r="ANK593" s="20"/>
      <c r="ANL593" s="20"/>
      <c r="ANM593" s="20"/>
      <c r="ANN593" s="20"/>
      <c r="ANO593" s="20"/>
      <c r="ANP593" s="20"/>
      <c r="ANQ593" s="20"/>
      <c r="ANR593" s="20"/>
      <c r="ANS593" s="20"/>
      <c r="ANT593" s="20"/>
      <c r="ANU593" s="20"/>
      <c r="ANV593" s="20"/>
      <c r="ANW593" s="20"/>
      <c r="ANX593" s="20"/>
      <c r="ANY593" s="20"/>
      <c r="ANZ593" s="20"/>
      <c r="AOA593" s="20"/>
      <c r="AOB593" s="20"/>
      <c r="AOC593" s="20"/>
      <c r="AOD593" s="20"/>
      <c r="AOE593" s="20"/>
      <c r="AOF593" s="20"/>
      <c r="AOG593" s="20"/>
      <c r="AOH593" s="20"/>
      <c r="AOI593" s="20"/>
      <c r="AOJ593" s="20"/>
      <c r="AOK593" s="20"/>
      <c r="AOL593" s="20"/>
      <c r="AOM593" s="20"/>
      <c r="AON593" s="20"/>
      <c r="AOO593" s="20"/>
      <c r="AOP593" s="20"/>
      <c r="AOQ593" s="20"/>
      <c r="AOR593" s="20"/>
      <c r="AOS593" s="20"/>
      <c r="AOT593" s="20"/>
      <c r="AOU593" s="20"/>
      <c r="AOV593" s="20"/>
      <c r="AOW593" s="20"/>
      <c r="AOX593" s="20"/>
      <c r="AOY593" s="20"/>
      <c r="AOZ593" s="20"/>
      <c r="APA593" s="20"/>
      <c r="APB593" s="20"/>
      <c r="APC593" s="20"/>
      <c r="APD593" s="20"/>
      <c r="APE593" s="20"/>
      <c r="APF593" s="20"/>
      <c r="APG593" s="20"/>
      <c r="APH593" s="20"/>
      <c r="API593" s="20"/>
      <c r="APJ593" s="20"/>
      <c r="APK593" s="20"/>
      <c r="APL593" s="20"/>
      <c r="APM593" s="20"/>
      <c r="APN593" s="20"/>
      <c r="APO593" s="20"/>
      <c r="APP593" s="20"/>
      <c r="APQ593" s="20"/>
      <c r="APR593" s="20"/>
      <c r="APS593" s="20"/>
      <c r="APT593" s="20"/>
      <c r="APU593" s="20"/>
      <c r="APV593" s="20"/>
      <c r="APW593" s="20"/>
      <c r="APX593" s="20"/>
      <c r="APY593" s="20"/>
      <c r="APZ593" s="20"/>
      <c r="AQA593" s="20"/>
      <c r="AQB593" s="20"/>
      <c r="AQC593" s="20"/>
      <c r="AQD593" s="20"/>
      <c r="AQE593" s="20"/>
      <c r="AQF593" s="20"/>
      <c r="AQG593" s="20"/>
      <c r="AQH593" s="20"/>
      <c r="AQI593" s="20"/>
      <c r="AQJ593" s="20"/>
      <c r="AQK593" s="20"/>
      <c r="AQL593" s="20"/>
      <c r="AQM593" s="20"/>
      <c r="AQN593" s="20"/>
      <c r="AQO593" s="20"/>
      <c r="AQP593" s="20"/>
      <c r="AQQ593" s="20"/>
      <c r="AQR593" s="20"/>
      <c r="AQS593" s="20"/>
      <c r="AQT593" s="20"/>
      <c r="AQU593" s="20"/>
      <c r="AQV593" s="20"/>
      <c r="AQW593" s="20"/>
      <c r="AQX593" s="20"/>
      <c r="AQY593" s="20"/>
      <c r="AQZ593" s="20"/>
      <c r="ARA593" s="20"/>
      <c r="ARB593" s="20"/>
      <c r="ARC593" s="20"/>
      <c r="ARD593" s="20"/>
      <c r="ARE593" s="20"/>
      <c r="ARF593" s="20"/>
      <c r="ARG593" s="20"/>
      <c r="ARH593" s="20"/>
      <c r="ARI593" s="20"/>
      <c r="ARJ593" s="20"/>
      <c r="ARK593" s="20"/>
      <c r="ARL593" s="20"/>
      <c r="ARM593" s="20"/>
      <c r="ARN593" s="20"/>
      <c r="ARO593" s="20"/>
      <c r="ARP593" s="20"/>
      <c r="ARQ593" s="20"/>
      <c r="ARR593" s="20"/>
      <c r="ARS593" s="20"/>
      <c r="ART593" s="20"/>
      <c r="ARU593" s="20"/>
      <c r="ARV593" s="20"/>
      <c r="ARW593" s="20"/>
      <c r="ARX593" s="20"/>
      <c r="ARY593" s="20"/>
      <c r="ARZ593" s="20"/>
      <c r="ASA593" s="20"/>
      <c r="ASB593" s="20"/>
      <c r="ASC593" s="20"/>
      <c r="ASD593" s="20"/>
      <c r="ASE593" s="20"/>
      <c r="ASF593" s="20"/>
      <c r="ASG593" s="20"/>
      <c r="ASH593" s="20"/>
      <c r="ASI593" s="20"/>
      <c r="ASJ593" s="20"/>
      <c r="ASK593" s="20"/>
      <c r="ASL593" s="20"/>
      <c r="ASM593" s="20"/>
      <c r="ASN593" s="20"/>
      <c r="ASO593" s="20"/>
      <c r="ASP593" s="20"/>
      <c r="ASQ593" s="20"/>
      <c r="ASR593" s="20"/>
      <c r="ASS593" s="20"/>
      <c r="AST593" s="20"/>
      <c r="ASU593" s="20"/>
      <c r="ASV593" s="20"/>
      <c r="ASW593" s="20"/>
      <c r="ASX593" s="20"/>
      <c r="ASY593" s="20"/>
      <c r="ASZ593" s="20"/>
      <c r="ATA593" s="20"/>
      <c r="ATB593" s="20"/>
      <c r="ATC593" s="20"/>
      <c r="ATD593" s="20"/>
      <c r="ATE593" s="20"/>
      <c r="ATF593" s="20"/>
      <c r="ATG593" s="20"/>
      <c r="ATH593" s="20"/>
      <c r="ATI593" s="20"/>
      <c r="ATJ593" s="20"/>
      <c r="ATK593" s="20"/>
      <c r="ATL593" s="20"/>
      <c r="ATM593" s="20"/>
      <c r="ATN593" s="20"/>
      <c r="ATO593" s="20"/>
      <c r="ATP593" s="20"/>
      <c r="ATQ593" s="20"/>
      <c r="ATR593" s="20"/>
      <c r="ATS593" s="20"/>
      <c r="ATT593" s="20"/>
      <c r="ATU593" s="20"/>
      <c r="ATV593" s="20"/>
      <c r="ATW593" s="20"/>
      <c r="ATX593" s="20"/>
      <c r="ATY593" s="20"/>
      <c r="ATZ593" s="20"/>
      <c r="AUA593" s="20"/>
      <c r="AUB593" s="20"/>
      <c r="AUC593" s="20"/>
      <c r="AUD593" s="20"/>
      <c r="AUF593" s="20"/>
      <c r="AUG593" s="20"/>
      <c r="AUH593" s="20"/>
      <c r="AUI593" s="20"/>
      <c r="AUJ593" s="20"/>
      <c r="AUK593" s="20"/>
      <c r="AUL593" s="20"/>
      <c r="AUM593" s="20"/>
      <c r="AUN593" s="20"/>
      <c r="AUO593" s="20"/>
      <c r="AUP593" s="20"/>
      <c r="AUQ593" s="20"/>
      <c r="AUR593" s="20"/>
      <c r="AUS593" s="20"/>
      <c r="AUT593" s="20"/>
      <c r="AUU593" s="20"/>
      <c r="AUV593" s="20"/>
      <c r="AUW593" s="20"/>
      <c r="AUX593" s="20"/>
      <c r="AUY593" s="20"/>
      <c r="AUZ593" s="20"/>
      <c r="AVA593" s="20"/>
      <c r="AVB593" s="20"/>
      <c r="AVC593" s="20"/>
      <c r="AVD593" s="20"/>
      <c r="AVE593" s="20"/>
      <c r="AVF593" s="20"/>
      <c r="AVG593" s="20"/>
      <c r="AVH593" s="20"/>
      <c r="AVI593" s="20"/>
      <c r="AVJ593" s="20"/>
      <c r="AVK593" s="20"/>
      <c r="AVL593" s="20"/>
      <c r="AVM593" s="20"/>
      <c r="AVN593" s="20"/>
      <c r="AVO593" s="20"/>
      <c r="AVP593" s="20"/>
      <c r="AVQ593" s="20"/>
      <c r="AVR593" s="20"/>
      <c r="AVS593" s="20"/>
      <c r="AVT593" s="20"/>
      <c r="AVU593" s="20"/>
      <c r="AVV593" s="20"/>
      <c r="AVW593" s="20"/>
      <c r="AVX593" s="20"/>
      <c r="AVY593" s="20"/>
      <c r="AVZ593" s="20"/>
      <c r="AWA593" s="20"/>
      <c r="AWB593" s="20"/>
      <c r="AWC593" s="20"/>
      <c r="AWD593" s="20"/>
      <c r="AWE593" s="20"/>
      <c r="AWF593" s="20"/>
      <c r="AWG593" s="20"/>
      <c r="AWH593" s="20"/>
      <c r="AWI593" s="20"/>
      <c r="AWJ593" s="20"/>
      <c r="AWK593" s="20"/>
      <c r="AWL593" s="20"/>
      <c r="AWM593" s="20"/>
      <c r="AWN593" s="20"/>
      <c r="AWO593" s="20"/>
      <c r="AWP593" s="20"/>
      <c r="AWQ593" s="20"/>
      <c r="AWR593" s="20"/>
      <c r="AWS593" s="20"/>
      <c r="AWT593" s="20"/>
      <c r="AWU593" s="20"/>
      <c r="AWV593" s="20"/>
      <c r="AWW593" s="20"/>
      <c r="AWX593" s="20"/>
      <c r="AWY593" s="20"/>
      <c r="AWZ593" s="20"/>
      <c r="AXA593" s="20"/>
      <c r="AXB593" s="20"/>
      <c r="AXC593" s="20"/>
      <c r="AXD593" s="20"/>
      <c r="AXE593" s="20"/>
      <c r="AXF593" s="20"/>
      <c r="AXG593" s="20"/>
      <c r="AXH593" s="20"/>
      <c r="AXI593" s="20"/>
      <c r="AXJ593" s="20"/>
      <c r="AXK593" s="20"/>
      <c r="AXL593" s="20"/>
      <c r="AXM593" s="20"/>
      <c r="AXN593" s="20"/>
      <c r="AXO593" s="20"/>
      <c r="AXP593" s="20"/>
      <c r="AXQ593" s="20"/>
      <c r="AXR593" s="20"/>
      <c r="AXS593" s="20"/>
      <c r="AXT593" s="20"/>
      <c r="AXU593" s="20"/>
      <c r="AXV593" s="20"/>
      <c r="AXW593" s="20"/>
      <c r="AXX593" s="20"/>
      <c r="AXY593" s="20"/>
      <c r="AXZ593" s="20"/>
      <c r="AYA593" s="20"/>
      <c r="AYB593" s="20"/>
      <c r="AYC593" s="20"/>
      <c r="AYD593" s="20"/>
      <c r="AYE593" s="20"/>
      <c r="AYF593" s="20"/>
      <c r="AYG593" s="20"/>
      <c r="AYH593" s="20"/>
      <c r="AYI593" s="20"/>
      <c r="AYJ593" s="20"/>
      <c r="AYK593" s="20"/>
      <c r="AYL593" s="20"/>
      <c r="AYM593" s="20"/>
      <c r="AYN593" s="20"/>
      <c r="AYO593" s="20"/>
      <c r="AYP593" s="20"/>
      <c r="AYQ593" s="20"/>
      <c r="AYR593" s="20"/>
      <c r="AYS593" s="20"/>
      <c r="AYT593" s="20"/>
      <c r="AYU593" s="20"/>
      <c r="AYV593" s="20"/>
      <c r="AYW593" s="20"/>
      <c r="AYX593" s="20"/>
      <c r="AYY593" s="20"/>
      <c r="AYZ593" s="20"/>
      <c r="AZA593" s="20"/>
      <c r="AZB593" s="20"/>
      <c r="AZC593" s="20"/>
      <c r="AZD593" s="20"/>
      <c r="AZE593" s="20"/>
      <c r="AZF593" s="20"/>
      <c r="AZG593" s="20"/>
      <c r="AZH593" s="20"/>
      <c r="AZI593" s="20"/>
      <c r="AZJ593" s="20"/>
      <c r="AZK593" s="20"/>
      <c r="AZL593" s="20"/>
      <c r="AZM593" s="20"/>
      <c r="AZN593" s="20"/>
      <c r="AZO593" s="20"/>
      <c r="AZP593" s="20"/>
      <c r="AZQ593" s="20"/>
      <c r="AZR593" s="20"/>
      <c r="AZS593" s="20"/>
      <c r="AZT593" s="20"/>
      <c r="AZU593" s="20"/>
      <c r="AZV593" s="20"/>
      <c r="AZW593" s="20"/>
      <c r="AZX593" s="20"/>
      <c r="AZY593" s="20"/>
      <c r="AZZ593" s="20"/>
      <c r="BAA593" s="20"/>
      <c r="BAB593" s="20"/>
      <c r="BAC593" s="20"/>
      <c r="BAD593" s="20"/>
      <c r="BAE593" s="20"/>
      <c r="BAF593" s="20"/>
      <c r="BAG593" s="20"/>
      <c r="BAH593" s="20"/>
      <c r="BAI593" s="20"/>
      <c r="BAJ593" s="20"/>
      <c r="BAK593" s="20"/>
      <c r="BAL593" s="20"/>
      <c r="BAM593" s="20"/>
      <c r="BAN593" s="20"/>
      <c r="BAO593" s="20"/>
      <c r="BAP593" s="20"/>
      <c r="BAQ593" s="20"/>
      <c r="BAR593" s="20"/>
      <c r="BAS593" s="20"/>
      <c r="BAT593" s="20"/>
      <c r="BAU593" s="20"/>
      <c r="BAV593" s="20"/>
      <c r="BAW593" s="20"/>
      <c r="BAX593" s="20"/>
      <c r="BAY593" s="20"/>
      <c r="BAZ593" s="20"/>
      <c r="BBA593" s="20"/>
      <c r="BBB593" s="20"/>
      <c r="BBC593" s="20"/>
      <c r="BBD593" s="20"/>
      <c r="BBE593" s="20"/>
      <c r="BBF593" s="20"/>
      <c r="BBG593" s="20"/>
      <c r="BBH593" s="20"/>
      <c r="BBI593" s="20"/>
      <c r="BBJ593" s="20"/>
      <c r="BBK593" s="20"/>
      <c r="BBL593" s="20"/>
      <c r="BBM593" s="20"/>
      <c r="BBN593" s="20"/>
      <c r="BBO593" s="20"/>
      <c r="BBP593" s="20"/>
      <c r="BBQ593" s="20"/>
      <c r="BBR593" s="20"/>
      <c r="BBS593" s="20"/>
      <c r="BBT593" s="20"/>
      <c r="BBU593" s="20"/>
      <c r="BBV593" s="20"/>
      <c r="BBW593" s="20"/>
      <c r="BBX593" s="20"/>
    </row>
    <row r="594" spans="1:1428" hidden="1" x14ac:dyDescent="0.25">
      <c r="A594" s="20"/>
      <c r="B594" s="17"/>
      <c r="C594" s="17"/>
      <c r="D594" s="20"/>
      <c r="E594" s="20"/>
      <c r="F594" s="20"/>
      <c r="G594" s="20"/>
      <c r="H594" s="20"/>
      <c r="I594" s="20"/>
      <c r="J594" s="20"/>
      <c r="K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6"/>
      <c r="AW594" s="20"/>
      <c r="AX594" s="20"/>
      <c r="AY594" s="20"/>
      <c r="AZ594" s="20"/>
      <c r="BA594" s="20"/>
      <c r="BC594" s="20"/>
      <c r="BD594" s="20"/>
      <c r="BE594" s="20"/>
      <c r="BF594" s="20"/>
      <c r="BG594" s="20"/>
      <c r="BH594" s="20"/>
      <c r="BI594" s="20"/>
      <c r="BJ594" s="20"/>
      <c r="BK594" s="20"/>
      <c r="BL594" s="20"/>
      <c r="BM594" s="20"/>
      <c r="BN594" s="20"/>
      <c r="BO594" s="20"/>
      <c r="BP594" s="20"/>
      <c r="BQ594" s="20"/>
      <c r="BR594" s="20"/>
      <c r="BS594" s="20"/>
      <c r="BT594" s="20"/>
      <c r="BU594" s="20"/>
      <c r="BV594" s="20"/>
      <c r="BW594" s="20"/>
      <c r="BX594" s="20"/>
      <c r="BY594" s="20"/>
      <c r="BZ594" s="20"/>
      <c r="CA594" s="20"/>
      <c r="CB594" s="20"/>
      <c r="CC594" s="20"/>
      <c r="CD594" s="20"/>
      <c r="CE594" s="20"/>
      <c r="CF594" s="20"/>
      <c r="CG594" s="20"/>
      <c r="CH594" s="20"/>
      <c r="CI594" s="20"/>
      <c r="CJ594" s="20"/>
      <c r="CK594" s="20"/>
      <c r="CL594" s="20"/>
      <c r="CM594" s="20"/>
      <c r="CN594" s="20"/>
      <c r="CO594" s="20"/>
      <c r="CP594" s="20"/>
      <c r="CQ594" s="20"/>
      <c r="CR594" s="20"/>
      <c r="CS594" s="20"/>
      <c r="CT594" s="20"/>
      <c r="CU594" s="20"/>
      <c r="CV594" s="20"/>
      <c r="CW594" s="20"/>
      <c r="CX594" s="20"/>
      <c r="CY594" s="20"/>
      <c r="CZ594" s="20"/>
      <c r="DA594" s="20"/>
      <c r="DB594" s="20"/>
      <c r="DC594" s="20"/>
      <c r="DD594" s="20"/>
      <c r="DE594" s="20"/>
      <c r="DF594" s="20"/>
      <c r="DG594" s="20"/>
      <c r="DH594" s="20"/>
      <c r="DI594" s="20"/>
      <c r="DJ594" s="20"/>
      <c r="DK594" s="20"/>
      <c r="DL594" s="20"/>
      <c r="DM594" s="20"/>
      <c r="DN594" s="20"/>
      <c r="DO594" s="20"/>
      <c r="DP594" s="20"/>
      <c r="DQ594" s="20"/>
      <c r="DR594" s="20"/>
      <c r="DS594" s="20"/>
      <c r="DT594" s="20"/>
      <c r="DU594" s="20"/>
      <c r="DV594" s="20"/>
      <c r="DW594" s="20"/>
      <c r="DX594" s="20"/>
      <c r="DY594" s="20"/>
      <c r="DZ594" s="20"/>
      <c r="EA594" s="20"/>
      <c r="EB594" s="20"/>
      <c r="EC594" s="20"/>
      <c r="ED594" s="20"/>
      <c r="EE594" s="20"/>
      <c r="EF594" s="20"/>
      <c r="EG594" s="20"/>
      <c r="EH594" s="20"/>
      <c r="EI594" s="20"/>
      <c r="EJ594" s="20"/>
      <c r="EK594" s="20"/>
      <c r="EL594" s="20"/>
      <c r="EM594" s="20"/>
      <c r="EN594" s="20"/>
      <c r="EO594" s="20"/>
      <c r="EP594" s="20"/>
      <c r="EQ594" s="20"/>
      <c r="ER594" s="20"/>
      <c r="ES594" s="20"/>
      <c r="ET594" s="20"/>
      <c r="EU594" s="20"/>
      <c r="EV594" s="20"/>
      <c r="EW594" s="20"/>
      <c r="EX594" s="20"/>
      <c r="EY594" s="20"/>
      <c r="EZ594" s="20"/>
      <c r="FA594" s="20"/>
      <c r="FB594" s="20"/>
      <c r="FC594" s="20"/>
      <c r="FD594" s="20"/>
      <c r="FE594" s="20"/>
      <c r="FF594" s="20"/>
      <c r="FG594" s="20"/>
      <c r="FH594" s="20"/>
      <c r="FI594" s="20"/>
      <c r="FJ594" s="20"/>
      <c r="FK594" s="20"/>
      <c r="FL594" s="20"/>
      <c r="FM594" s="20"/>
      <c r="FN594" s="20"/>
      <c r="FO594" s="20"/>
      <c r="FP594" s="20"/>
      <c r="FQ594" s="20"/>
      <c r="FR594" s="20"/>
      <c r="FS594" s="20"/>
      <c r="FT594" s="20"/>
      <c r="FU594" s="20"/>
      <c r="FV594" s="20"/>
      <c r="FW594" s="20"/>
      <c r="FX594" s="20"/>
      <c r="FY594" s="20"/>
      <c r="FZ594" s="20"/>
      <c r="GA594" s="20"/>
      <c r="GB594" s="20"/>
      <c r="GC594" s="20"/>
      <c r="GD594" s="20"/>
      <c r="GE594" s="20"/>
      <c r="GF594" s="20"/>
      <c r="GG594" s="20"/>
      <c r="GH594" s="20"/>
      <c r="GI594" s="20"/>
      <c r="GJ594" s="20"/>
      <c r="GK594" s="20"/>
      <c r="GL594" s="20"/>
      <c r="GM594" s="20"/>
      <c r="GN594" s="20"/>
      <c r="GO594" s="20"/>
      <c r="GP594" s="20"/>
      <c r="GQ594" s="20"/>
      <c r="GR594" s="20"/>
      <c r="GS594" s="20"/>
      <c r="GT594" s="20"/>
      <c r="GU594" s="20"/>
      <c r="GV594" s="20"/>
      <c r="GW594" s="20"/>
      <c r="GX594" s="20"/>
      <c r="GY594" s="20"/>
      <c r="GZ594" s="20"/>
      <c r="HA594" s="20"/>
      <c r="HB594" s="20"/>
      <c r="HC594" s="20"/>
      <c r="HD594" s="20"/>
      <c r="HE594" s="20"/>
      <c r="HF594" s="20"/>
      <c r="HG594" s="20"/>
      <c r="HH594" s="20"/>
      <c r="HI594" s="20"/>
      <c r="HJ594" s="20"/>
      <c r="HK594" s="20"/>
      <c r="HL594" s="20"/>
      <c r="HM594" s="20"/>
      <c r="HN594" s="20"/>
      <c r="HO594" s="20"/>
      <c r="HP594" s="20"/>
      <c r="HQ594" s="20"/>
      <c r="HR594" s="20"/>
      <c r="HS594" s="20"/>
      <c r="HT594" s="20"/>
      <c r="HU594" s="20"/>
      <c r="HV594" s="20"/>
      <c r="HW594" s="20"/>
      <c r="HX594" s="20"/>
      <c r="HY594" s="20"/>
      <c r="HZ594" s="20"/>
      <c r="IA594" s="20"/>
      <c r="IB594" s="20"/>
      <c r="IC594" s="20"/>
      <c r="ID594" s="20"/>
      <c r="IE594" s="20"/>
      <c r="IF594" s="20"/>
      <c r="IG594" s="20"/>
      <c r="IH594" s="20"/>
      <c r="II594" s="20"/>
      <c r="IJ594" s="20"/>
      <c r="IK594" s="20"/>
      <c r="IL594" s="20"/>
      <c r="IM594" s="20"/>
      <c r="IN594" s="20"/>
      <c r="IO594" s="20"/>
      <c r="IP594" s="20"/>
      <c r="IQ594" s="20"/>
      <c r="IR594" s="20"/>
      <c r="IS594" s="20"/>
      <c r="IT594" s="20"/>
      <c r="IU594" s="20"/>
      <c r="IV594" s="20"/>
      <c r="IW594" s="20"/>
      <c r="IX594" s="20"/>
      <c r="IY594" s="20"/>
      <c r="IZ594" s="20"/>
      <c r="JA594" s="20"/>
      <c r="JB594" s="20"/>
      <c r="JC594" s="20"/>
      <c r="JD594" s="20"/>
      <c r="JE594" s="20"/>
      <c r="JF594" s="20"/>
      <c r="JG594" s="20"/>
      <c r="JH594" s="20"/>
      <c r="JI594" s="20"/>
      <c r="JJ594" s="20"/>
      <c r="JK594" s="20"/>
      <c r="JL594" s="20"/>
      <c r="JM594" s="20"/>
      <c r="JN594" s="20"/>
      <c r="JO594" s="20"/>
      <c r="JP594" s="20"/>
      <c r="JQ594" s="20"/>
      <c r="JR594" s="20"/>
      <c r="JS594" s="20"/>
      <c r="JT594" s="20"/>
      <c r="JU594" s="20"/>
      <c r="JV594" s="20"/>
      <c r="JW594" s="20"/>
      <c r="JX594" s="20"/>
      <c r="JY594" s="20"/>
      <c r="JZ594" s="20"/>
      <c r="KA594" s="20"/>
      <c r="KB594" s="20"/>
      <c r="KC594" s="20"/>
      <c r="KD594" s="20"/>
      <c r="KE594" s="20"/>
      <c r="KF594" s="20"/>
      <c r="KG594" s="20"/>
      <c r="KH594" s="20"/>
      <c r="KI594" s="20"/>
      <c r="KJ594" s="20"/>
      <c r="KK594" s="20"/>
      <c r="KL594" s="20"/>
      <c r="KM594" s="20"/>
      <c r="KN594" s="20"/>
      <c r="KO594" s="20"/>
      <c r="KP594" s="20"/>
      <c r="KQ594" s="20"/>
      <c r="KR594" s="20"/>
      <c r="KS594" s="20"/>
      <c r="KT594" s="20"/>
      <c r="KU594" s="20"/>
      <c r="KV594" s="20"/>
      <c r="KW594" s="20"/>
      <c r="KX594" s="20"/>
      <c r="KY594" s="20"/>
      <c r="KZ594" s="20"/>
      <c r="LA594" s="20"/>
      <c r="LB594" s="20"/>
      <c r="LC594" s="20"/>
      <c r="LD594" s="20"/>
      <c r="LE594" s="20"/>
      <c r="LF594" s="20"/>
      <c r="LG594" s="20"/>
      <c r="LH594" s="20"/>
      <c r="LI594" s="20"/>
      <c r="LJ594" s="20"/>
      <c r="LK594" s="20"/>
      <c r="LL594" s="20"/>
      <c r="LM594" s="20"/>
      <c r="LN594" s="20"/>
      <c r="LO594" s="20"/>
      <c r="LP594" s="20"/>
      <c r="LQ594" s="20"/>
      <c r="LR594" s="20"/>
      <c r="LS594" s="20"/>
      <c r="LT594" s="20"/>
      <c r="LU594" s="20"/>
      <c r="LV594" s="20"/>
      <c r="LW594" s="20"/>
      <c r="LX594" s="20"/>
      <c r="LY594" s="20"/>
      <c r="LZ594" s="20"/>
      <c r="MA594" s="20"/>
      <c r="MB594" s="20"/>
      <c r="MC594" s="20"/>
      <c r="MD594" s="20"/>
      <c r="ME594" s="20"/>
      <c r="MF594" s="20"/>
      <c r="MG594" s="20"/>
      <c r="MH594" s="20"/>
      <c r="MI594" s="20"/>
      <c r="MJ594" s="20"/>
      <c r="MK594" s="20"/>
      <c r="ML594" s="20"/>
      <c r="MM594" s="20"/>
      <c r="MN594" s="20"/>
      <c r="MO594" s="20"/>
      <c r="MP594" s="20"/>
      <c r="MQ594" s="20"/>
      <c r="MR594" s="20"/>
      <c r="MS594" s="20"/>
      <c r="MT594" s="20"/>
      <c r="MU594" s="20"/>
      <c r="MV594" s="20"/>
      <c r="MW594" s="20"/>
      <c r="MX594" s="20"/>
      <c r="MY594" s="20"/>
      <c r="MZ594" s="20"/>
      <c r="NA594" s="20"/>
      <c r="NB594" s="20"/>
      <c r="NC594" s="20"/>
      <c r="ND594" s="20"/>
      <c r="NE594" s="20"/>
      <c r="NF594" s="20"/>
      <c r="NG594" s="20"/>
      <c r="NH594" s="20"/>
      <c r="NI594" s="20"/>
      <c r="NJ594" s="20"/>
      <c r="NK594" s="20"/>
      <c r="NL594" s="20"/>
      <c r="NM594" s="20"/>
      <c r="NN594" s="20"/>
      <c r="NO594" s="20"/>
      <c r="NP594" s="20"/>
      <c r="NQ594" s="20"/>
      <c r="NR594" s="20"/>
      <c r="NS594" s="20"/>
      <c r="NT594" s="20"/>
      <c r="NU594" s="20"/>
      <c r="NV594" s="20"/>
      <c r="NW594" s="20"/>
      <c r="NX594" s="20"/>
      <c r="NY594" s="20"/>
      <c r="NZ594" s="20"/>
      <c r="OA594" s="20"/>
      <c r="OB594" s="20"/>
      <c r="OC594" s="20"/>
      <c r="OD594" s="20"/>
      <c r="OE594" s="20"/>
      <c r="OF594" s="20"/>
      <c r="OG594" s="20"/>
      <c r="OH594" s="20"/>
      <c r="OI594" s="20"/>
      <c r="OJ594" s="20"/>
      <c r="OK594" s="20"/>
      <c r="OL594" s="20"/>
      <c r="OM594" s="20"/>
      <c r="ON594" s="20"/>
      <c r="OO594" s="20"/>
      <c r="OP594" s="20"/>
      <c r="OQ594" s="20"/>
      <c r="OR594" s="20"/>
      <c r="OS594" s="20"/>
      <c r="OT594" s="20"/>
      <c r="OU594" s="20"/>
      <c r="OV594" s="20"/>
      <c r="OW594" s="20"/>
      <c r="OX594" s="20"/>
      <c r="OY594" s="20"/>
      <c r="OZ594" s="20"/>
      <c r="PA594" s="20"/>
      <c r="PB594" s="20"/>
      <c r="PC594" s="20"/>
      <c r="PD594" s="20"/>
      <c r="PE594" s="20"/>
      <c r="PF594" s="20"/>
      <c r="PG594" s="20"/>
      <c r="PH594" s="20"/>
      <c r="PI594" s="20"/>
      <c r="PJ594" s="20"/>
      <c r="PK594" s="20"/>
      <c r="PL594" s="20"/>
      <c r="PM594" s="20"/>
      <c r="PN594" s="20"/>
      <c r="PO594" s="20"/>
      <c r="PP594" s="20"/>
      <c r="PQ594" s="20"/>
      <c r="PR594" s="20"/>
      <c r="PS594" s="20"/>
      <c r="PT594" s="20"/>
      <c r="PU594" s="20"/>
      <c r="PV594" s="20"/>
      <c r="PW594" s="20"/>
      <c r="PX594" s="20"/>
      <c r="PY594" s="20"/>
      <c r="PZ594" s="20"/>
      <c r="QA594" s="20"/>
      <c r="QB594" s="20"/>
      <c r="QC594" s="20"/>
      <c r="QD594" s="20"/>
      <c r="QE594" s="20"/>
      <c r="QF594" s="20"/>
      <c r="QG594" s="20"/>
      <c r="QH594" s="20"/>
      <c r="QI594" s="20"/>
      <c r="QJ594" s="20"/>
      <c r="QK594" s="20"/>
      <c r="QL594" s="20"/>
      <c r="QM594" s="20"/>
      <c r="QN594" s="20"/>
      <c r="QO594" s="20"/>
      <c r="QP594" s="20"/>
      <c r="QQ594" s="20"/>
      <c r="QR594" s="20"/>
      <c r="QS594" s="20"/>
      <c r="QT594" s="20"/>
      <c r="QU594" s="20"/>
      <c r="QV594" s="20"/>
      <c r="QW594" s="20"/>
      <c r="QX594" s="20"/>
      <c r="QY594" s="20"/>
      <c r="QZ594" s="20"/>
      <c r="RA594" s="20"/>
      <c r="RB594" s="20"/>
      <c r="RC594" s="20"/>
      <c r="RD594" s="20"/>
      <c r="RE594" s="20"/>
      <c r="RF594" s="20"/>
      <c r="RG594" s="20"/>
      <c r="RH594" s="20"/>
      <c r="RI594" s="20"/>
      <c r="RJ594" s="20"/>
      <c r="RK594" s="20"/>
      <c r="RL594" s="20"/>
      <c r="RM594" s="20"/>
      <c r="RN594" s="20"/>
      <c r="RO594" s="20"/>
      <c r="RP594" s="20"/>
      <c r="RQ594" s="20"/>
      <c r="RR594" s="20"/>
      <c r="RS594" s="20"/>
      <c r="RT594" s="20"/>
      <c r="RU594" s="20"/>
      <c r="RV594" s="20"/>
      <c r="RW594" s="20"/>
      <c r="RX594" s="20"/>
      <c r="RY594" s="20"/>
      <c r="RZ594" s="20"/>
      <c r="SA594" s="20"/>
      <c r="SB594" s="20"/>
      <c r="SC594" s="20"/>
      <c r="SD594" s="20"/>
      <c r="SE594" s="20"/>
      <c r="SF594" s="20"/>
      <c r="SG594" s="20"/>
      <c r="SH594" s="20"/>
      <c r="SI594" s="20"/>
      <c r="SJ594" s="20"/>
      <c r="SK594" s="20"/>
      <c r="SL594" s="20"/>
      <c r="SM594" s="20"/>
      <c r="SN594" s="20"/>
      <c r="SO594" s="20"/>
      <c r="SP594" s="20"/>
      <c r="SQ594" s="20"/>
      <c r="SR594" s="20"/>
      <c r="SS594" s="20"/>
      <c r="ST594" s="20"/>
      <c r="SU594" s="20"/>
      <c r="SV594" s="20"/>
      <c r="SW594" s="20"/>
      <c r="SX594" s="20"/>
      <c r="SY594" s="20"/>
      <c r="SZ594" s="20"/>
      <c r="TA594" s="20"/>
      <c r="TB594" s="20"/>
      <c r="TC594" s="20"/>
      <c r="TD594" s="20"/>
      <c r="TE594" s="20"/>
      <c r="TF594" s="20"/>
      <c r="TG594" s="20"/>
      <c r="TH594" s="20"/>
      <c r="TI594" s="20"/>
      <c r="TJ594" s="20"/>
      <c r="TK594" s="20"/>
      <c r="TL594" s="20"/>
      <c r="TM594" s="20"/>
      <c r="TN594" s="20"/>
      <c r="TO594" s="20"/>
      <c r="TP594" s="20"/>
      <c r="TQ594" s="20"/>
      <c r="TR594" s="20"/>
      <c r="TS594" s="20"/>
      <c r="TT594" s="20"/>
      <c r="TU594" s="20"/>
      <c r="TV594" s="20"/>
      <c r="TW594" s="20"/>
      <c r="TX594" s="20"/>
      <c r="TY594" s="20"/>
      <c r="TZ594" s="20"/>
      <c r="UA594" s="20"/>
      <c r="UB594" s="20"/>
      <c r="UC594" s="20"/>
      <c r="UD594" s="20"/>
      <c r="UE594" s="20"/>
      <c r="UF594" s="20"/>
      <c r="UG594" s="20"/>
      <c r="UH594" s="20"/>
      <c r="UI594" s="20"/>
      <c r="UJ594" s="20"/>
      <c r="UK594" s="20"/>
      <c r="UL594" s="20"/>
      <c r="UM594" s="20"/>
      <c r="UN594" s="20"/>
      <c r="UO594" s="20"/>
      <c r="UP594" s="20"/>
      <c r="UQ594" s="20"/>
      <c r="UR594" s="20"/>
      <c r="US594" s="20"/>
      <c r="UT594" s="20"/>
      <c r="UU594" s="20"/>
      <c r="UV594" s="20"/>
      <c r="UW594" s="20"/>
      <c r="UX594" s="20"/>
      <c r="UY594" s="20"/>
      <c r="UZ594" s="20"/>
      <c r="VA594" s="20"/>
      <c r="VB594" s="20"/>
      <c r="VC594" s="20"/>
      <c r="VD594" s="20"/>
      <c r="VE594" s="20"/>
      <c r="VF594" s="20"/>
      <c r="VG594" s="20"/>
      <c r="VH594" s="20"/>
      <c r="VI594" s="20"/>
      <c r="VJ594" s="20"/>
      <c r="VK594" s="20"/>
      <c r="VL594" s="20"/>
      <c r="VM594" s="20"/>
      <c r="VN594" s="20"/>
      <c r="VO594" s="20"/>
      <c r="VP594" s="20"/>
      <c r="VQ594" s="20"/>
      <c r="VR594" s="20"/>
      <c r="VS594" s="20"/>
      <c r="VT594" s="20"/>
      <c r="VU594" s="20"/>
      <c r="VV594" s="20"/>
      <c r="VW594" s="20"/>
      <c r="VX594" s="20"/>
      <c r="VY594" s="20"/>
      <c r="VZ594" s="20"/>
      <c r="WA594" s="20"/>
      <c r="WB594" s="20"/>
      <c r="WC594" s="20"/>
      <c r="WD594" s="20"/>
      <c r="WE594" s="20"/>
      <c r="WF594" s="20"/>
      <c r="WG594" s="20"/>
      <c r="WH594" s="20"/>
      <c r="WI594" s="20"/>
      <c r="WJ594" s="20"/>
      <c r="WK594" s="20"/>
      <c r="WL594" s="20"/>
      <c r="WM594" s="20"/>
      <c r="WN594" s="20"/>
      <c r="WO594" s="20"/>
      <c r="WP594" s="20"/>
      <c r="WQ594" s="20"/>
      <c r="WR594" s="20"/>
      <c r="WS594" s="20"/>
      <c r="WT594" s="20"/>
      <c r="WU594" s="20"/>
      <c r="WV594" s="20"/>
      <c r="WW594" s="20"/>
      <c r="WX594" s="20"/>
      <c r="WY594" s="20"/>
      <c r="WZ594" s="20"/>
      <c r="XA594" s="20"/>
      <c r="XB594" s="20"/>
      <c r="XC594" s="20"/>
      <c r="XD594" s="20"/>
      <c r="XE594" s="20"/>
      <c r="XF594" s="20"/>
      <c r="XG594" s="20"/>
      <c r="XH594" s="20"/>
      <c r="XI594" s="20"/>
      <c r="XJ594" s="20"/>
      <c r="XK594" s="20"/>
      <c r="XL594" s="20"/>
      <c r="XM594" s="20"/>
      <c r="XN594" s="20"/>
      <c r="XO594" s="20"/>
      <c r="XP594" s="20"/>
      <c r="XQ594" s="20"/>
      <c r="XR594" s="20"/>
      <c r="XS594" s="20"/>
      <c r="XT594" s="20"/>
      <c r="XU594" s="20"/>
      <c r="XV594" s="20"/>
      <c r="XW594" s="20"/>
      <c r="XX594" s="20"/>
      <c r="XY594" s="20"/>
      <c r="XZ594" s="20"/>
      <c r="YA594" s="20"/>
      <c r="YB594" s="20"/>
      <c r="YC594" s="20"/>
      <c r="YD594" s="20"/>
      <c r="YE594" s="20"/>
      <c r="YF594" s="20"/>
      <c r="YG594" s="20"/>
      <c r="YH594" s="20"/>
      <c r="YI594" s="20"/>
      <c r="YJ594" s="20"/>
      <c r="YK594" s="20"/>
      <c r="YL594" s="20"/>
      <c r="YM594" s="20"/>
      <c r="YN594" s="20"/>
      <c r="YO594" s="20"/>
      <c r="YP594" s="20"/>
      <c r="YQ594" s="20"/>
      <c r="YR594" s="20"/>
      <c r="YS594" s="20"/>
      <c r="YT594" s="20"/>
      <c r="YU594" s="20"/>
      <c r="YV594" s="20"/>
      <c r="YW594" s="20"/>
      <c r="YX594" s="20"/>
      <c r="YY594" s="20"/>
      <c r="YZ594" s="20"/>
      <c r="ZA594" s="20"/>
      <c r="ZB594" s="20"/>
      <c r="ZC594" s="20"/>
      <c r="ZD594" s="20"/>
      <c r="ZE594" s="20"/>
      <c r="ZF594" s="20"/>
      <c r="ZG594" s="20"/>
      <c r="ZH594" s="20"/>
      <c r="ZI594" s="20"/>
      <c r="ZJ594" s="20"/>
      <c r="ZK594" s="20"/>
      <c r="ZL594" s="20"/>
      <c r="ZM594" s="20"/>
      <c r="ZN594" s="20"/>
      <c r="ZO594" s="20"/>
      <c r="ZP594" s="20"/>
      <c r="ZQ594" s="20"/>
      <c r="ZR594" s="20"/>
      <c r="ZS594" s="20"/>
      <c r="ZT594" s="20"/>
      <c r="ZU594" s="20"/>
      <c r="ZV594" s="20"/>
      <c r="ZW594" s="20"/>
      <c r="ZX594" s="20"/>
      <c r="ZY594" s="20"/>
      <c r="ZZ594" s="20"/>
      <c r="AAA594" s="20"/>
      <c r="AAB594" s="20"/>
      <c r="AAC594" s="20"/>
      <c r="AAD594" s="20"/>
      <c r="AAE594" s="20"/>
      <c r="AAF594" s="20"/>
      <c r="AAG594" s="20"/>
      <c r="AAH594" s="20"/>
      <c r="AAI594" s="20"/>
      <c r="AAJ594" s="20"/>
      <c r="AAK594" s="20"/>
      <c r="AAL594" s="20"/>
      <c r="AAM594" s="20"/>
      <c r="AAN594" s="20"/>
      <c r="AAO594" s="20"/>
      <c r="AAP594" s="20"/>
      <c r="AAQ594" s="20"/>
      <c r="AAR594" s="20"/>
      <c r="AAS594" s="20"/>
      <c r="AAT594" s="20"/>
      <c r="AAU594" s="20"/>
      <c r="AAV594" s="20"/>
      <c r="AAW594" s="20"/>
      <c r="AAX594" s="20"/>
      <c r="AAY594" s="20"/>
      <c r="AAZ594" s="20"/>
      <c r="ABA594" s="20"/>
      <c r="ABB594" s="20"/>
      <c r="ABC594" s="20"/>
      <c r="ABD594" s="20"/>
      <c r="ABE594" s="20"/>
      <c r="ABF594" s="20"/>
      <c r="ABG594" s="20"/>
      <c r="ABH594" s="20"/>
      <c r="ABI594" s="20"/>
      <c r="ABJ594" s="20"/>
      <c r="ABK594" s="20"/>
      <c r="ABL594" s="20"/>
      <c r="ABM594" s="20"/>
      <c r="ABN594" s="20"/>
      <c r="ABO594" s="20"/>
      <c r="ABP594" s="20"/>
      <c r="ABQ594" s="20"/>
      <c r="ABR594" s="20"/>
      <c r="ABS594" s="20"/>
      <c r="ABT594" s="20"/>
      <c r="ABU594" s="20"/>
      <c r="ABV594" s="20"/>
      <c r="ABW594" s="20"/>
      <c r="ABX594" s="20"/>
      <c r="ABY594" s="20"/>
      <c r="ABZ594" s="20"/>
      <c r="ACA594" s="20"/>
      <c r="ACB594" s="20"/>
      <c r="ACC594" s="20"/>
      <c r="ACD594" s="20"/>
      <c r="ACE594" s="20"/>
      <c r="ACF594" s="20"/>
      <c r="ACG594" s="20"/>
      <c r="ACH594" s="20"/>
      <c r="ACI594" s="20"/>
      <c r="ACJ594" s="20"/>
      <c r="ACK594" s="20"/>
      <c r="ACL594" s="20"/>
      <c r="ACM594" s="20"/>
      <c r="ACN594" s="20"/>
      <c r="ACO594" s="20"/>
      <c r="ACP594" s="20"/>
      <c r="ACQ594" s="20"/>
      <c r="ACR594" s="20"/>
      <c r="ACS594" s="20"/>
      <c r="ACT594" s="20"/>
      <c r="ACU594" s="20"/>
      <c r="ACV594" s="20"/>
      <c r="ACW594" s="20"/>
      <c r="ACX594" s="20"/>
      <c r="ACY594" s="20"/>
      <c r="ACZ594" s="20"/>
      <c r="ADA594" s="20"/>
      <c r="ADB594" s="20"/>
      <c r="ADC594" s="20"/>
      <c r="ADD594" s="20"/>
      <c r="ADE594" s="20"/>
      <c r="ADF594" s="20"/>
      <c r="ADG594" s="20"/>
      <c r="ADH594" s="20"/>
      <c r="ADI594" s="20"/>
      <c r="ADJ594" s="20"/>
      <c r="ADK594" s="20"/>
      <c r="ADL594" s="20"/>
      <c r="ADM594" s="20"/>
      <c r="ADN594" s="20"/>
      <c r="ADO594" s="20"/>
      <c r="ADP594" s="20"/>
      <c r="ADQ594" s="20"/>
      <c r="ADR594" s="20"/>
      <c r="ADS594" s="20"/>
      <c r="ADT594" s="20"/>
      <c r="ADU594" s="20"/>
      <c r="ADV594" s="20"/>
      <c r="ADW594" s="20"/>
      <c r="ADX594" s="20"/>
      <c r="ADY594" s="20"/>
      <c r="ADZ594" s="20"/>
      <c r="AEA594" s="20"/>
      <c r="AEB594" s="20"/>
      <c r="AEC594" s="20"/>
      <c r="AED594" s="20"/>
      <c r="AEE594" s="20"/>
      <c r="AEF594" s="20"/>
      <c r="AEG594" s="20"/>
      <c r="AEH594" s="20"/>
      <c r="AEI594" s="20"/>
      <c r="AEJ594" s="20"/>
      <c r="AEK594" s="20"/>
      <c r="AEL594" s="20"/>
      <c r="AEM594" s="20"/>
      <c r="AEN594" s="20"/>
      <c r="AEO594" s="20"/>
      <c r="AEP594" s="20"/>
      <c r="AEQ594" s="20"/>
      <c r="AER594" s="20"/>
      <c r="AES594" s="20"/>
      <c r="AET594" s="20"/>
      <c r="AEU594" s="20"/>
      <c r="AEV594" s="20"/>
      <c r="AEW594" s="20"/>
      <c r="AEX594" s="20"/>
      <c r="AEY594" s="20"/>
      <c r="AEZ594" s="20"/>
      <c r="AFA594" s="20"/>
      <c r="AFB594" s="20"/>
      <c r="AFC594" s="20"/>
      <c r="AFD594" s="20"/>
      <c r="AFE594" s="20"/>
      <c r="AFF594" s="20"/>
      <c r="AFG594" s="20"/>
      <c r="AFH594" s="20"/>
      <c r="AFI594" s="20"/>
      <c r="AFJ594" s="20"/>
      <c r="AFK594" s="20"/>
      <c r="AFL594" s="20"/>
      <c r="AFM594" s="20"/>
      <c r="AFN594" s="20"/>
      <c r="AFO594" s="20"/>
      <c r="AFP594" s="20"/>
      <c r="AFQ594" s="20"/>
      <c r="AFR594" s="20"/>
      <c r="AFS594" s="20"/>
      <c r="AFT594" s="20"/>
      <c r="AFU594" s="20"/>
      <c r="AFV594" s="20"/>
      <c r="AFW594" s="20"/>
      <c r="AFX594" s="20"/>
      <c r="AFY594" s="20"/>
      <c r="AFZ594" s="20"/>
      <c r="AGA594" s="20"/>
      <c r="AGB594" s="20"/>
      <c r="AGC594" s="20"/>
      <c r="AGD594" s="20"/>
      <c r="AGE594" s="20"/>
      <c r="AGF594" s="20"/>
      <c r="AGG594" s="20"/>
      <c r="AGH594" s="20"/>
      <c r="AGI594" s="20"/>
      <c r="AGJ594" s="20"/>
      <c r="AGK594" s="20"/>
      <c r="AGL594" s="20"/>
      <c r="AGM594" s="20"/>
      <c r="AGN594" s="20"/>
      <c r="AGO594" s="20"/>
      <c r="AGP594" s="20"/>
      <c r="AGQ594" s="20"/>
      <c r="AGR594" s="20"/>
      <c r="AGS594" s="20"/>
      <c r="AGT594" s="20"/>
      <c r="AGU594" s="20"/>
      <c r="AGV594" s="20"/>
      <c r="AGW594" s="20"/>
      <c r="AGX594" s="20"/>
      <c r="AGY594" s="20"/>
      <c r="AGZ594" s="20"/>
      <c r="AHA594" s="20"/>
      <c r="AHB594" s="20"/>
      <c r="AHC594" s="20"/>
      <c r="AHD594" s="20"/>
      <c r="AHE594" s="20"/>
      <c r="AHF594" s="20"/>
      <c r="AHG594" s="20"/>
      <c r="AHH594" s="20"/>
      <c r="AHI594" s="20"/>
      <c r="AHJ594" s="20"/>
      <c r="AHK594" s="20"/>
      <c r="AHL594" s="20"/>
      <c r="AHM594" s="20"/>
      <c r="AHN594" s="20"/>
      <c r="AHO594" s="20"/>
      <c r="AHP594" s="20"/>
      <c r="AHQ594" s="20"/>
      <c r="AHR594" s="20"/>
      <c r="AHS594" s="20"/>
      <c r="AHT594" s="20"/>
      <c r="AHU594" s="20"/>
      <c r="AHV594" s="20"/>
      <c r="AHW594" s="20"/>
      <c r="AHX594" s="20"/>
      <c r="AHY594" s="20"/>
      <c r="AHZ594" s="20"/>
      <c r="AIA594" s="20"/>
      <c r="AIB594" s="20"/>
      <c r="AIC594" s="20"/>
      <c r="AID594" s="20"/>
      <c r="AIE594" s="20"/>
      <c r="AIF594" s="20"/>
      <c r="AIG594" s="20"/>
      <c r="AIH594" s="20"/>
      <c r="AII594" s="20"/>
      <c r="AIJ594" s="20"/>
      <c r="AIK594" s="20"/>
      <c r="AIL594" s="20"/>
      <c r="AIM594" s="20"/>
      <c r="AIN594" s="20"/>
      <c r="AIO594" s="20"/>
      <c r="AIP594" s="20"/>
      <c r="AIQ594" s="20"/>
      <c r="AIR594" s="20"/>
      <c r="AIS594" s="20"/>
      <c r="AIT594" s="20"/>
      <c r="AIU594" s="20"/>
      <c r="AIV594" s="20"/>
      <c r="AIW594" s="20"/>
      <c r="AIX594" s="20"/>
      <c r="AIY594" s="20"/>
      <c r="AIZ594" s="20"/>
      <c r="AJA594" s="20"/>
      <c r="AJB594" s="20"/>
      <c r="AJC594" s="20"/>
      <c r="AJD594" s="20"/>
      <c r="AJE594" s="20"/>
      <c r="AJF594" s="20"/>
      <c r="AJG594" s="20"/>
      <c r="AJH594" s="20"/>
      <c r="AJI594" s="20"/>
      <c r="AJJ594" s="20"/>
      <c r="AJK594" s="20"/>
      <c r="AJL594" s="20"/>
      <c r="AJM594" s="20"/>
      <c r="AJN594" s="20"/>
      <c r="AJO594" s="20"/>
      <c r="AJP594" s="20"/>
      <c r="AJQ594" s="20"/>
      <c r="AJR594" s="20"/>
      <c r="AJS594" s="20"/>
      <c r="AJT594" s="20"/>
      <c r="AJU594" s="20"/>
      <c r="AJV594" s="20"/>
      <c r="AJW594" s="20"/>
      <c r="AJX594" s="20"/>
      <c r="AJY594" s="20"/>
      <c r="AJZ594" s="20"/>
      <c r="AKA594" s="20"/>
      <c r="AKB594" s="20"/>
      <c r="AKC594" s="20"/>
      <c r="AKD594" s="20"/>
      <c r="AKE594" s="20"/>
      <c r="AKF594" s="20"/>
      <c r="AKG594" s="20"/>
      <c r="AKH594" s="20"/>
      <c r="AKI594" s="20"/>
      <c r="AKJ594" s="20"/>
      <c r="AKK594" s="20"/>
      <c r="AKL594" s="20"/>
      <c r="AKM594" s="20"/>
      <c r="AKN594" s="20"/>
      <c r="AKO594" s="20"/>
      <c r="AKP594" s="20"/>
      <c r="AKQ594" s="20"/>
      <c r="AKR594" s="20"/>
      <c r="AKS594" s="20"/>
      <c r="AKT594" s="20"/>
      <c r="AKU594" s="20"/>
      <c r="AKV594" s="20"/>
      <c r="AKW594" s="20"/>
      <c r="AKX594" s="20"/>
      <c r="AKY594" s="20"/>
      <c r="AKZ594" s="20"/>
      <c r="ALA594" s="20"/>
      <c r="ALB594" s="20"/>
      <c r="ALC594" s="20"/>
      <c r="ALD594" s="20"/>
      <c r="ALE594" s="20"/>
      <c r="ALF594" s="20"/>
      <c r="ALG594" s="20"/>
      <c r="ALH594" s="20"/>
      <c r="ALI594" s="20"/>
      <c r="ALJ594" s="20"/>
      <c r="ALK594" s="20"/>
      <c r="ALL594" s="20"/>
      <c r="ALM594" s="20"/>
      <c r="ALN594" s="20"/>
      <c r="ALO594" s="20"/>
      <c r="ALP594" s="20"/>
      <c r="ALQ594" s="20"/>
      <c r="ALR594" s="20"/>
      <c r="ALS594" s="20"/>
      <c r="ALT594" s="20"/>
      <c r="ALU594" s="20"/>
      <c r="ALV594" s="20"/>
      <c r="ALW594" s="20"/>
      <c r="ALX594" s="20"/>
      <c r="ALY594" s="20"/>
      <c r="ALZ594" s="20"/>
      <c r="AMA594" s="20"/>
      <c r="AMB594" s="20"/>
      <c r="AMC594" s="20"/>
      <c r="AMD594" s="20"/>
      <c r="AME594" s="20"/>
      <c r="AMF594" s="20"/>
      <c r="AMG594" s="20"/>
      <c r="AMH594" s="20"/>
      <c r="AMI594" s="20"/>
      <c r="AMJ594" s="20"/>
      <c r="AMK594" s="20"/>
      <c r="AML594" s="20"/>
      <c r="AMM594" s="20"/>
      <c r="AMN594" s="20"/>
      <c r="AMO594" s="20"/>
      <c r="AMP594" s="20"/>
      <c r="AMQ594" s="20"/>
      <c r="AMR594" s="20"/>
      <c r="AMS594" s="20"/>
      <c r="AMT594" s="20"/>
      <c r="AMU594" s="20"/>
      <c r="AMV594" s="20"/>
      <c r="AMW594" s="20"/>
      <c r="AMX594" s="20"/>
      <c r="AMY594" s="20"/>
      <c r="AMZ594" s="20"/>
      <c r="ANA594" s="20"/>
      <c r="ANB594" s="20"/>
      <c r="ANC594" s="20"/>
      <c r="AND594" s="20"/>
      <c r="ANE594" s="20"/>
      <c r="ANF594" s="20"/>
      <c r="ANG594" s="20"/>
      <c r="ANH594" s="20"/>
      <c r="ANI594" s="20"/>
      <c r="ANJ594" s="20"/>
      <c r="ANK594" s="20"/>
      <c r="ANL594" s="20"/>
      <c r="ANM594" s="20"/>
      <c r="ANN594" s="20"/>
      <c r="ANO594" s="20"/>
      <c r="ANP594" s="20"/>
      <c r="ANQ594" s="20"/>
      <c r="ANR594" s="20"/>
      <c r="ANS594" s="20"/>
      <c r="ANT594" s="20"/>
      <c r="ANU594" s="20"/>
      <c r="ANV594" s="20"/>
      <c r="ANW594" s="20"/>
      <c r="ANX594" s="20"/>
      <c r="ANY594" s="20"/>
      <c r="ANZ594" s="20"/>
      <c r="AOA594" s="20"/>
      <c r="AOB594" s="20"/>
      <c r="AOC594" s="20"/>
      <c r="AOD594" s="20"/>
      <c r="AOE594" s="20"/>
      <c r="AOF594" s="20"/>
      <c r="AOG594" s="20"/>
      <c r="AOH594" s="20"/>
      <c r="AOI594" s="20"/>
      <c r="AOJ594" s="20"/>
      <c r="AOK594" s="20"/>
      <c r="AOL594" s="20"/>
      <c r="AOM594" s="20"/>
      <c r="AON594" s="20"/>
      <c r="AOO594" s="20"/>
      <c r="AOP594" s="20"/>
      <c r="AOQ594" s="20"/>
      <c r="AOR594" s="20"/>
      <c r="AOS594" s="20"/>
      <c r="AOT594" s="20"/>
      <c r="AOU594" s="20"/>
      <c r="AOV594" s="20"/>
      <c r="AOW594" s="20"/>
      <c r="AOX594" s="20"/>
      <c r="AOY594" s="20"/>
      <c r="AOZ594" s="20"/>
      <c r="APA594" s="20"/>
      <c r="APB594" s="20"/>
      <c r="APC594" s="20"/>
      <c r="APD594" s="20"/>
      <c r="APE594" s="20"/>
      <c r="APF594" s="20"/>
      <c r="APG594" s="20"/>
      <c r="APH594" s="20"/>
      <c r="API594" s="20"/>
      <c r="APJ594" s="20"/>
      <c r="APK594" s="20"/>
      <c r="APL594" s="20"/>
      <c r="APM594" s="20"/>
      <c r="APN594" s="20"/>
      <c r="APO594" s="20"/>
      <c r="APP594" s="20"/>
      <c r="APQ594" s="20"/>
      <c r="APR594" s="20"/>
      <c r="APS594" s="20"/>
      <c r="APT594" s="20"/>
      <c r="APU594" s="20"/>
      <c r="APV594" s="20"/>
      <c r="APW594" s="20"/>
      <c r="APX594" s="20"/>
      <c r="APY594" s="20"/>
      <c r="APZ594" s="20"/>
      <c r="AQA594" s="20"/>
      <c r="AQB594" s="20"/>
      <c r="AQC594" s="20"/>
      <c r="AQD594" s="20"/>
      <c r="AQE594" s="20"/>
      <c r="AQF594" s="20"/>
      <c r="AQG594" s="20"/>
      <c r="AQH594" s="20"/>
      <c r="AQI594" s="20"/>
      <c r="AQJ594" s="20"/>
      <c r="AQK594" s="20"/>
      <c r="AQL594" s="20"/>
      <c r="AQM594" s="20"/>
      <c r="AQN594" s="20"/>
      <c r="AQO594" s="20"/>
      <c r="AQP594" s="20"/>
      <c r="AQQ594" s="20"/>
      <c r="AQR594" s="20"/>
      <c r="AQS594" s="20"/>
      <c r="AQT594" s="20"/>
      <c r="AQU594" s="20"/>
      <c r="AQV594" s="20"/>
      <c r="AQW594" s="20"/>
      <c r="AQX594" s="20"/>
      <c r="AQY594" s="20"/>
      <c r="AQZ594" s="20"/>
      <c r="ARA594" s="20"/>
      <c r="ARB594" s="20"/>
      <c r="ARC594" s="20"/>
      <c r="ARD594" s="20"/>
      <c r="ARE594" s="20"/>
      <c r="ARF594" s="20"/>
      <c r="ARG594" s="20"/>
      <c r="ARH594" s="20"/>
      <c r="ARI594" s="20"/>
      <c r="ARJ594" s="20"/>
      <c r="ARK594" s="20"/>
      <c r="ARL594" s="20"/>
      <c r="ARM594" s="20"/>
      <c r="ARN594" s="20"/>
      <c r="ARO594" s="20"/>
      <c r="ARP594" s="20"/>
      <c r="ARQ594" s="20"/>
      <c r="ARR594" s="20"/>
      <c r="ARS594" s="20"/>
      <c r="ART594" s="20"/>
      <c r="ARU594" s="20"/>
      <c r="ARV594" s="20"/>
      <c r="ARW594" s="20"/>
      <c r="ARX594" s="20"/>
      <c r="ARY594" s="20"/>
      <c r="ARZ594" s="20"/>
      <c r="ASA594" s="20"/>
      <c r="ASB594" s="20"/>
      <c r="ASC594" s="20"/>
      <c r="ASD594" s="20"/>
      <c r="ASE594" s="20"/>
      <c r="ASF594" s="20"/>
      <c r="ASG594" s="20"/>
      <c r="ASH594" s="20"/>
      <c r="ASI594" s="20"/>
      <c r="ASJ594" s="20"/>
      <c r="ASK594" s="20"/>
      <c r="ASL594" s="20"/>
      <c r="ASM594" s="20"/>
      <c r="ASN594" s="20"/>
      <c r="ASO594" s="20"/>
      <c r="ASP594" s="20"/>
      <c r="ASQ594" s="20"/>
      <c r="ASR594" s="20"/>
      <c r="ASS594" s="20"/>
      <c r="AST594" s="20"/>
      <c r="ASU594" s="20"/>
      <c r="ASV594" s="20"/>
      <c r="ASW594" s="20"/>
      <c r="ASX594" s="20"/>
      <c r="ASY594" s="20"/>
      <c r="ASZ594" s="20"/>
      <c r="ATA594" s="20"/>
      <c r="ATB594" s="20"/>
      <c r="ATC594" s="20"/>
      <c r="ATD594" s="20"/>
      <c r="ATE594" s="20"/>
      <c r="ATF594" s="20"/>
      <c r="ATG594" s="20"/>
      <c r="ATH594" s="20"/>
      <c r="ATI594" s="20"/>
      <c r="ATJ594" s="20"/>
      <c r="ATK594" s="20"/>
      <c r="ATL594" s="20"/>
      <c r="ATM594" s="20"/>
      <c r="ATN594" s="20"/>
      <c r="ATO594" s="20"/>
      <c r="ATP594" s="20"/>
      <c r="ATQ594" s="20"/>
      <c r="ATR594" s="20"/>
      <c r="ATS594" s="20"/>
      <c r="ATT594" s="20"/>
      <c r="ATU594" s="20"/>
      <c r="ATV594" s="20"/>
      <c r="ATW594" s="20"/>
      <c r="ATX594" s="20"/>
      <c r="ATY594" s="20"/>
      <c r="ATZ594" s="20"/>
      <c r="AUA594" s="20"/>
      <c r="AUB594" s="20"/>
      <c r="AUC594" s="20"/>
      <c r="AUD594" s="20"/>
      <c r="AUF594" s="20"/>
      <c r="AUG594" s="20"/>
      <c r="AUH594" s="20"/>
      <c r="AUI594" s="20"/>
      <c r="AUJ594" s="20"/>
      <c r="AUK594" s="20"/>
      <c r="AUL594" s="20"/>
      <c r="AUM594" s="20"/>
      <c r="AUN594" s="20"/>
      <c r="AUO594" s="20"/>
      <c r="AUP594" s="20"/>
      <c r="AUQ594" s="20"/>
      <c r="AUR594" s="20"/>
      <c r="AUS594" s="20"/>
      <c r="AUT594" s="20"/>
      <c r="AUU594" s="20"/>
      <c r="AUV594" s="20"/>
      <c r="AUW594" s="20"/>
      <c r="AUX594" s="20"/>
      <c r="AUY594" s="20"/>
      <c r="AUZ594" s="20"/>
      <c r="AVA594" s="20"/>
      <c r="AVB594" s="20"/>
      <c r="AVC594" s="20"/>
      <c r="AVD594" s="20"/>
      <c r="AVE594" s="20"/>
      <c r="AVF594" s="20"/>
      <c r="AVG594" s="20"/>
      <c r="AVH594" s="20"/>
      <c r="AVI594" s="20"/>
      <c r="AVJ594" s="20"/>
      <c r="AVK594" s="20"/>
      <c r="AVL594" s="20"/>
      <c r="AVM594" s="20"/>
      <c r="AVN594" s="20"/>
      <c r="AVO594" s="20"/>
      <c r="AVP594" s="20"/>
      <c r="AVQ594" s="20"/>
      <c r="AVR594" s="20"/>
      <c r="AVS594" s="20"/>
      <c r="AVT594" s="20"/>
      <c r="AVU594" s="20"/>
      <c r="AVV594" s="20"/>
      <c r="AVW594" s="20"/>
      <c r="AVX594" s="20"/>
      <c r="AVY594" s="20"/>
      <c r="AVZ594" s="20"/>
      <c r="AWA594" s="20"/>
      <c r="AWB594" s="20"/>
      <c r="AWC594" s="20"/>
      <c r="AWD594" s="20"/>
      <c r="AWE594" s="20"/>
      <c r="AWF594" s="20"/>
      <c r="AWG594" s="20"/>
      <c r="AWH594" s="20"/>
      <c r="AWI594" s="20"/>
      <c r="AWJ594" s="20"/>
      <c r="AWK594" s="20"/>
      <c r="AWL594" s="20"/>
      <c r="AWM594" s="20"/>
      <c r="AWN594" s="20"/>
      <c r="AWO594" s="20"/>
      <c r="AWP594" s="20"/>
      <c r="AWQ594" s="20"/>
      <c r="AWR594" s="20"/>
      <c r="AWS594" s="20"/>
      <c r="AWT594" s="20"/>
      <c r="AWU594" s="20"/>
      <c r="AWV594" s="20"/>
      <c r="AWW594" s="20"/>
      <c r="AWX594" s="20"/>
      <c r="AWY594" s="20"/>
      <c r="AWZ594" s="20"/>
      <c r="AXA594" s="20"/>
      <c r="AXB594" s="20"/>
      <c r="AXC594" s="20"/>
      <c r="AXD594" s="20"/>
      <c r="AXE594" s="20"/>
      <c r="AXF594" s="20"/>
      <c r="AXG594" s="20"/>
      <c r="AXH594" s="20"/>
      <c r="AXI594" s="20"/>
      <c r="AXJ594" s="20"/>
      <c r="AXK594" s="20"/>
      <c r="AXL594" s="20"/>
      <c r="AXM594" s="20"/>
      <c r="AXN594" s="20"/>
      <c r="AXO594" s="20"/>
      <c r="AXP594" s="20"/>
      <c r="AXQ594" s="20"/>
      <c r="AXR594" s="20"/>
      <c r="AXS594" s="20"/>
      <c r="AXT594" s="20"/>
      <c r="AXU594" s="20"/>
      <c r="AXV594" s="20"/>
      <c r="AXW594" s="20"/>
      <c r="AXX594" s="20"/>
      <c r="AXY594" s="20"/>
      <c r="AXZ594" s="20"/>
      <c r="AYA594" s="20"/>
      <c r="AYB594" s="20"/>
      <c r="AYC594" s="20"/>
      <c r="AYD594" s="20"/>
      <c r="AYE594" s="20"/>
      <c r="AYF594" s="20"/>
      <c r="AYG594" s="20"/>
      <c r="AYH594" s="20"/>
      <c r="AYI594" s="20"/>
      <c r="AYJ594" s="20"/>
      <c r="AYK594" s="20"/>
      <c r="AYL594" s="20"/>
      <c r="AYM594" s="20"/>
      <c r="AYN594" s="20"/>
      <c r="AYO594" s="20"/>
      <c r="AYP594" s="20"/>
      <c r="AYQ594" s="20"/>
      <c r="AYR594" s="20"/>
      <c r="AYS594" s="20"/>
      <c r="AYT594" s="20"/>
      <c r="AYU594" s="20"/>
      <c r="AYV594" s="20"/>
      <c r="AYW594" s="20"/>
      <c r="AYX594" s="20"/>
      <c r="AYY594" s="20"/>
      <c r="AYZ594" s="20"/>
      <c r="AZA594" s="20"/>
      <c r="AZB594" s="20"/>
      <c r="AZC594" s="20"/>
      <c r="AZD594" s="20"/>
      <c r="AZE594" s="20"/>
      <c r="AZF594" s="20"/>
      <c r="AZG594" s="20"/>
      <c r="AZH594" s="20"/>
      <c r="AZI594" s="20"/>
      <c r="AZJ594" s="20"/>
      <c r="AZK594" s="20"/>
      <c r="AZL594" s="20"/>
      <c r="AZM594" s="20"/>
      <c r="AZN594" s="20"/>
      <c r="AZO594" s="20"/>
      <c r="AZP594" s="20"/>
      <c r="AZQ594" s="20"/>
      <c r="AZR594" s="20"/>
      <c r="AZS594" s="20"/>
      <c r="AZT594" s="20"/>
      <c r="AZU594" s="20"/>
      <c r="AZV594" s="20"/>
      <c r="AZW594" s="20"/>
      <c r="AZX594" s="20"/>
      <c r="AZY594" s="20"/>
      <c r="AZZ594" s="20"/>
      <c r="BAA594" s="20"/>
      <c r="BAB594" s="20"/>
      <c r="BAC594" s="20"/>
      <c r="BAD594" s="20"/>
      <c r="BAE594" s="20"/>
      <c r="BAF594" s="20"/>
      <c r="BAG594" s="20"/>
      <c r="BAH594" s="20"/>
      <c r="BAI594" s="20"/>
      <c r="BAJ594" s="20"/>
      <c r="BAK594" s="20"/>
      <c r="BAL594" s="20"/>
      <c r="BAM594" s="20"/>
      <c r="BAN594" s="20"/>
      <c r="BAO594" s="20"/>
      <c r="BAP594" s="20"/>
      <c r="BAQ594" s="20"/>
      <c r="BAR594" s="20"/>
      <c r="BAS594" s="20"/>
      <c r="BAT594" s="20"/>
      <c r="BAU594" s="20"/>
      <c r="BAV594" s="20"/>
      <c r="BAW594" s="20"/>
      <c r="BAX594" s="20"/>
      <c r="BAY594" s="20"/>
      <c r="BAZ594" s="20"/>
      <c r="BBA594" s="20"/>
      <c r="BBB594" s="20"/>
      <c r="BBC594" s="20"/>
      <c r="BBD594" s="20"/>
      <c r="BBE594" s="20"/>
      <c r="BBF594" s="20"/>
      <c r="BBG594" s="20"/>
      <c r="BBH594" s="20"/>
      <c r="BBI594" s="20"/>
      <c r="BBJ594" s="20"/>
      <c r="BBK594" s="20"/>
      <c r="BBL594" s="20"/>
      <c r="BBM594" s="20"/>
      <c r="BBN594" s="20"/>
      <c r="BBO594" s="20"/>
      <c r="BBP594" s="20"/>
      <c r="BBQ594" s="20"/>
      <c r="BBR594" s="20"/>
      <c r="BBS594" s="20"/>
      <c r="BBT594" s="20"/>
      <c r="BBU594" s="20"/>
      <c r="BBV594" s="20"/>
      <c r="BBW594" s="20"/>
      <c r="BBX594" s="20"/>
    </row>
    <row r="595" spans="1:1428" hidden="1" x14ac:dyDescent="0.25">
      <c r="A595" s="20"/>
      <c r="B595" s="17"/>
      <c r="C595" s="17"/>
      <c r="D595" s="20"/>
      <c r="E595" s="20"/>
      <c r="F595" s="20"/>
      <c r="G595" s="20"/>
      <c r="H595" s="20"/>
      <c r="I595" s="20"/>
      <c r="J595" s="20"/>
      <c r="K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6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  <c r="BG595" s="20"/>
      <c r="BH595" s="20"/>
      <c r="BI595" s="20"/>
      <c r="BJ595" s="20"/>
      <c r="BK595" s="20"/>
      <c r="BL595" s="20"/>
      <c r="BM595" s="20"/>
      <c r="BN595" s="20"/>
      <c r="BO595" s="20"/>
      <c r="BP595" s="20"/>
      <c r="BQ595" s="20"/>
      <c r="BR595" s="20"/>
      <c r="BS595" s="20"/>
      <c r="BT595" s="20"/>
      <c r="BU595" s="20"/>
      <c r="BV595" s="20"/>
      <c r="BW595" s="20"/>
      <c r="BX595" s="20"/>
      <c r="BY595" s="20"/>
      <c r="BZ595" s="20"/>
      <c r="CA595" s="20"/>
      <c r="CB595" s="20"/>
      <c r="CC595" s="20"/>
      <c r="CD595" s="20"/>
      <c r="CE595" s="20"/>
      <c r="CF595" s="20"/>
      <c r="CG595" s="20"/>
      <c r="CH595" s="20"/>
      <c r="CI595" s="20"/>
      <c r="CJ595" s="20"/>
      <c r="CK595" s="20"/>
      <c r="CL595" s="20"/>
      <c r="CM595" s="20"/>
      <c r="CN595" s="20"/>
      <c r="CO595" s="20"/>
      <c r="CP595" s="20"/>
      <c r="CQ595" s="20"/>
      <c r="CR595" s="20"/>
      <c r="CS595" s="20"/>
      <c r="CT595" s="20"/>
      <c r="CU595" s="20"/>
      <c r="CV595" s="20"/>
      <c r="CW595" s="20"/>
      <c r="CX595" s="20"/>
      <c r="CY595" s="20"/>
      <c r="CZ595" s="20"/>
      <c r="DA595" s="20"/>
      <c r="DB595" s="20"/>
      <c r="DC595" s="20"/>
      <c r="DD595" s="20"/>
      <c r="DE595" s="20"/>
      <c r="DF595" s="20"/>
      <c r="DG595" s="20"/>
      <c r="DH595" s="20"/>
      <c r="DI595" s="20"/>
      <c r="DJ595" s="20"/>
      <c r="DK595" s="20"/>
      <c r="DL595" s="20"/>
      <c r="DM595" s="20"/>
      <c r="DN595" s="20"/>
      <c r="DO595" s="20"/>
      <c r="DP595" s="20"/>
      <c r="DQ595" s="20"/>
      <c r="DR595" s="20"/>
      <c r="DS595" s="20"/>
      <c r="DT595" s="20"/>
      <c r="DU595" s="20"/>
      <c r="DV595" s="20"/>
      <c r="DW595" s="20"/>
      <c r="DX595" s="20"/>
      <c r="DY595" s="20"/>
      <c r="DZ595" s="20"/>
      <c r="EA595" s="20"/>
      <c r="EB595" s="20"/>
      <c r="EC595" s="20"/>
      <c r="ED595" s="20"/>
      <c r="EE595" s="20"/>
      <c r="EF595" s="20"/>
      <c r="EG595" s="20"/>
      <c r="EH595" s="20"/>
      <c r="EI595" s="20"/>
      <c r="EJ595" s="20"/>
      <c r="EK595" s="20"/>
      <c r="EL595" s="20"/>
      <c r="EM595" s="20"/>
      <c r="EN595" s="20"/>
      <c r="EO595" s="20"/>
      <c r="EP595" s="20"/>
      <c r="EQ595" s="20"/>
      <c r="ER595" s="20"/>
      <c r="ES595" s="20"/>
      <c r="ET595" s="20"/>
      <c r="EU595" s="20"/>
      <c r="EV595" s="20"/>
      <c r="EW595" s="20"/>
      <c r="EX595" s="20"/>
      <c r="EY595" s="20"/>
      <c r="EZ595" s="20"/>
      <c r="FA595" s="20"/>
      <c r="FB595" s="20"/>
      <c r="FC595" s="20"/>
      <c r="FD595" s="20"/>
      <c r="FE595" s="20"/>
      <c r="FF595" s="20"/>
      <c r="FG595" s="20"/>
      <c r="FH595" s="20"/>
      <c r="FI595" s="20"/>
      <c r="FJ595" s="20"/>
      <c r="FK595" s="20"/>
      <c r="FL595" s="20"/>
      <c r="FM595" s="20"/>
      <c r="FN595" s="20"/>
      <c r="FO595" s="20"/>
      <c r="FP595" s="20"/>
      <c r="FQ595" s="20"/>
      <c r="FR595" s="20"/>
      <c r="FS595" s="20"/>
      <c r="FT595" s="20"/>
      <c r="FU595" s="20"/>
      <c r="FV595" s="20"/>
      <c r="FW595" s="20"/>
      <c r="FX595" s="20"/>
      <c r="FY595" s="20"/>
      <c r="FZ595" s="20"/>
      <c r="GA595" s="20"/>
      <c r="GB595" s="20"/>
      <c r="GC595" s="20"/>
      <c r="GD595" s="20"/>
      <c r="GE595" s="20"/>
      <c r="GF595" s="20"/>
      <c r="GG595" s="20"/>
      <c r="GH595" s="20"/>
      <c r="GI595" s="20"/>
      <c r="GJ595" s="20"/>
      <c r="GK595" s="20"/>
      <c r="GL595" s="20"/>
      <c r="GM595" s="20"/>
      <c r="GN595" s="20"/>
      <c r="GO595" s="20"/>
      <c r="GP595" s="20"/>
      <c r="GQ595" s="20"/>
      <c r="GR595" s="20"/>
      <c r="GS595" s="20"/>
      <c r="GT595" s="20"/>
      <c r="GU595" s="20"/>
      <c r="GV595" s="20"/>
      <c r="GW595" s="20"/>
      <c r="GX595" s="20"/>
      <c r="GY595" s="20"/>
      <c r="GZ595" s="20"/>
      <c r="HA595" s="20"/>
      <c r="HB595" s="20"/>
      <c r="HC595" s="20"/>
      <c r="HD595" s="20"/>
      <c r="HE595" s="20"/>
      <c r="HF595" s="20"/>
      <c r="HG595" s="20"/>
      <c r="HH595" s="20"/>
      <c r="HI595" s="20"/>
      <c r="HJ595" s="20"/>
      <c r="HK595" s="20"/>
      <c r="HL595" s="20"/>
      <c r="HM595" s="20"/>
      <c r="HN595" s="20"/>
      <c r="HO595" s="20"/>
      <c r="HP595" s="20"/>
      <c r="HQ595" s="20"/>
      <c r="HR595" s="20"/>
      <c r="HS595" s="20"/>
      <c r="HT595" s="20"/>
      <c r="HU595" s="20"/>
      <c r="HV595" s="20"/>
      <c r="HW595" s="20"/>
      <c r="HX595" s="20"/>
      <c r="HY595" s="20"/>
      <c r="HZ595" s="20"/>
      <c r="IA595" s="20"/>
      <c r="IB595" s="20"/>
      <c r="IC595" s="20"/>
      <c r="ID595" s="20"/>
      <c r="IE595" s="20"/>
      <c r="IF595" s="20"/>
      <c r="IG595" s="20"/>
      <c r="IH595" s="20"/>
      <c r="II595" s="20"/>
      <c r="IJ595" s="20"/>
      <c r="IK595" s="20"/>
      <c r="IL595" s="20"/>
      <c r="IM595" s="20"/>
      <c r="IN595" s="20"/>
      <c r="IO595" s="20"/>
      <c r="IP595" s="20"/>
      <c r="IQ595" s="20"/>
      <c r="IR595" s="20"/>
      <c r="IS595" s="20"/>
      <c r="IT595" s="20"/>
      <c r="IU595" s="20"/>
      <c r="IV595" s="20"/>
      <c r="IW595" s="20"/>
      <c r="IX595" s="20"/>
      <c r="IY595" s="20"/>
      <c r="IZ595" s="20"/>
      <c r="JA595" s="20"/>
      <c r="JB595" s="20"/>
      <c r="JC595" s="20"/>
      <c r="JD595" s="20"/>
      <c r="JE595" s="20"/>
      <c r="JF595" s="20"/>
      <c r="JG595" s="20"/>
      <c r="JH595" s="20"/>
      <c r="JI595" s="20"/>
      <c r="JJ595" s="20"/>
      <c r="JK595" s="20"/>
      <c r="JL595" s="20"/>
      <c r="JM595" s="20"/>
      <c r="JN595" s="20"/>
      <c r="JO595" s="20"/>
      <c r="JP595" s="20"/>
      <c r="JQ595" s="20"/>
      <c r="JR595" s="20"/>
      <c r="JS595" s="20"/>
      <c r="JT595" s="20"/>
      <c r="JU595" s="20"/>
      <c r="JV595" s="20"/>
      <c r="JW595" s="20"/>
      <c r="JX595" s="20"/>
      <c r="JY595" s="20"/>
      <c r="JZ595" s="20"/>
      <c r="KA595" s="20"/>
      <c r="KB595" s="20"/>
      <c r="KC595" s="20"/>
      <c r="KD595" s="20"/>
      <c r="KE595" s="20"/>
      <c r="KF595" s="20"/>
      <c r="KG595" s="20"/>
      <c r="KH595" s="20"/>
      <c r="KI595" s="20"/>
      <c r="KJ595" s="20"/>
      <c r="KK595" s="20"/>
      <c r="KL595" s="20"/>
      <c r="KM595" s="20"/>
      <c r="KN595" s="20"/>
      <c r="KO595" s="20"/>
      <c r="KP595" s="20"/>
      <c r="KQ595" s="20"/>
      <c r="KR595" s="20"/>
      <c r="KS595" s="20"/>
      <c r="KT595" s="20"/>
      <c r="KU595" s="20"/>
      <c r="KV595" s="20"/>
      <c r="KW595" s="20"/>
      <c r="KX595" s="20"/>
      <c r="KY595" s="20"/>
      <c r="KZ595" s="20"/>
      <c r="LA595" s="20"/>
      <c r="LB595" s="20"/>
      <c r="LC595" s="20"/>
      <c r="LD595" s="20"/>
      <c r="LE595" s="20"/>
      <c r="LF595" s="20"/>
      <c r="LG595" s="20"/>
      <c r="LH595" s="20"/>
      <c r="LI595" s="20"/>
      <c r="LJ595" s="20"/>
      <c r="LK595" s="20"/>
      <c r="LL595" s="20"/>
      <c r="LM595" s="20"/>
      <c r="LN595" s="20"/>
      <c r="LO595" s="20"/>
      <c r="LP595" s="20"/>
      <c r="LQ595" s="20"/>
      <c r="LR595" s="20"/>
      <c r="LS595" s="20"/>
      <c r="LT595" s="20"/>
      <c r="LU595" s="20"/>
      <c r="LV595" s="20"/>
      <c r="LW595" s="20"/>
      <c r="LX595" s="20"/>
      <c r="LY595" s="20"/>
      <c r="LZ595" s="20"/>
      <c r="MA595" s="20"/>
      <c r="MB595" s="20"/>
      <c r="MC595" s="20"/>
      <c r="MD595" s="20"/>
      <c r="ME595" s="20"/>
      <c r="MF595" s="20"/>
      <c r="MG595" s="20"/>
      <c r="MH595" s="20"/>
      <c r="MI595" s="20"/>
      <c r="MJ595" s="20"/>
      <c r="MK595" s="20"/>
      <c r="ML595" s="20"/>
      <c r="MM595" s="20"/>
      <c r="MN595" s="20"/>
      <c r="MO595" s="20"/>
      <c r="MP595" s="20"/>
      <c r="MQ595" s="20"/>
      <c r="MR595" s="20"/>
      <c r="MS595" s="20"/>
      <c r="MT595" s="20"/>
      <c r="MU595" s="20"/>
      <c r="MV595" s="20"/>
      <c r="MW595" s="20"/>
      <c r="MX595" s="20"/>
      <c r="MY595" s="20"/>
      <c r="MZ595" s="20"/>
      <c r="NA595" s="20"/>
      <c r="NB595" s="20"/>
      <c r="NC595" s="20"/>
      <c r="ND595" s="20"/>
      <c r="NE595" s="20"/>
      <c r="NF595" s="20"/>
      <c r="NG595" s="20"/>
      <c r="NH595" s="20"/>
      <c r="NI595" s="20"/>
      <c r="NJ595" s="20"/>
      <c r="NK595" s="20"/>
      <c r="NL595" s="20"/>
      <c r="NM595" s="20"/>
      <c r="NN595" s="20"/>
      <c r="NO595" s="20"/>
      <c r="NP595" s="20"/>
      <c r="NQ595" s="20"/>
      <c r="NR595" s="20"/>
      <c r="NS595" s="20"/>
      <c r="NT595" s="20"/>
      <c r="NU595" s="20"/>
      <c r="NV595" s="20"/>
      <c r="NW595" s="20"/>
      <c r="NX595" s="20"/>
      <c r="NY595" s="20"/>
      <c r="NZ595" s="20"/>
      <c r="OA595" s="20"/>
      <c r="OB595" s="20"/>
      <c r="OC595" s="20"/>
      <c r="OD595" s="20"/>
      <c r="OE595" s="20"/>
      <c r="OF595" s="20"/>
      <c r="OG595" s="20"/>
      <c r="OH595" s="20"/>
      <c r="OI595" s="20"/>
      <c r="OJ595" s="20"/>
      <c r="OK595" s="20"/>
      <c r="OL595" s="20"/>
      <c r="OM595" s="20"/>
      <c r="ON595" s="20"/>
      <c r="OO595" s="20"/>
      <c r="OP595" s="20"/>
      <c r="OQ595" s="20"/>
      <c r="OR595" s="20"/>
      <c r="OS595" s="20"/>
      <c r="OT595" s="20"/>
      <c r="OU595" s="20"/>
      <c r="OV595" s="20"/>
      <c r="OW595" s="20"/>
      <c r="OX595" s="20"/>
      <c r="OY595" s="20"/>
      <c r="OZ595" s="20"/>
      <c r="PA595" s="20"/>
      <c r="PB595" s="20"/>
      <c r="PC595" s="20"/>
      <c r="PD595" s="20"/>
      <c r="PE595" s="20"/>
      <c r="PF595" s="20"/>
      <c r="PG595" s="20"/>
      <c r="PH595" s="20"/>
      <c r="PI595" s="20"/>
      <c r="PJ595" s="20"/>
      <c r="PK595" s="20"/>
      <c r="PL595" s="20"/>
      <c r="PM595" s="20"/>
      <c r="PN595" s="20"/>
      <c r="PO595" s="20"/>
      <c r="PP595" s="20"/>
      <c r="PQ595" s="20"/>
      <c r="PR595" s="20"/>
      <c r="PS595" s="20"/>
      <c r="PT595" s="20"/>
      <c r="PU595" s="20"/>
      <c r="PV595" s="20"/>
      <c r="PW595" s="20"/>
      <c r="PX595" s="20"/>
      <c r="PY595" s="20"/>
      <c r="PZ595" s="20"/>
      <c r="QA595" s="20"/>
      <c r="QB595" s="20"/>
      <c r="QC595" s="20"/>
      <c r="QD595" s="20"/>
      <c r="QE595" s="20"/>
      <c r="QF595" s="20"/>
      <c r="QG595" s="20"/>
      <c r="QH595" s="20"/>
      <c r="QI595" s="20"/>
      <c r="QJ595" s="20"/>
      <c r="QK595" s="20"/>
      <c r="QL595" s="20"/>
      <c r="QM595" s="20"/>
      <c r="QN595" s="20"/>
      <c r="QO595" s="20"/>
      <c r="QP595" s="20"/>
      <c r="QQ595" s="20"/>
      <c r="QR595" s="20"/>
      <c r="QS595" s="20"/>
      <c r="QT595" s="20"/>
      <c r="QU595" s="20"/>
      <c r="QV595" s="20"/>
      <c r="QW595" s="20"/>
      <c r="QX595" s="20"/>
      <c r="QY595" s="20"/>
      <c r="QZ595" s="20"/>
      <c r="RA595" s="20"/>
      <c r="RB595" s="20"/>
      <c r="RC595" s="20"/>
      <c r="RD595" s="20"/>
      <c r="RE595" s="20"/>
      <c r="RF595" s="20"/>
      <c r="RG595" s="20"/>
      <c r="RH595" s="20"/>
      <c r="RI595" s="20"/>
      <c r="RJ595" s="20"/>
      <c r="RK595" s="20"/>
      <c r="RL595" s="20"/>
      <c r="RM595" s="20"/>
      <c r="RN595" s="20"/>
      <c r="RO595" s="20"/>
      <c r="RP595" s="20"/>
      <c r="RQ595" s="20"/>
      <c r="RR595" s="20"/>
      <c r="RS595" s="20"/>
      <c r="RT595" s="20"/>
      <c r="RU595" s="20"/>
      <c r="RV595" s="20"/>
      <c r="RW595" s="20"/>
      <c r="RX595" s="20"/>
      <c r="RY595" s="20"/>
      <c r="RZ595" s="20"/>
      <c r="SA595" s="20"/>
      <c r="SB595" s="20"/>
      <c r="SC595" s="20"/>
      <c r="SD595" s="20"/>
      <c r="SE595" s="20"/>
      <c r="SF595" s="20"/>
      <c r="SG595" s="20"/>
      <c r="SH595" s="20"/>
      <c r="SI595" s="20"/>
      <c r="SJ595" s="20"/>
      <c r="SK595" s="20"/>
      <c r="SL595" s="20"/>
      <c r="SM595" s="20"/>
      <c r="SN595" s="20"/>
      <c r="SO595" s="20"/>
      <c r="SP595" s="20"/>
      <c r="SQ595" s="20"/>
      <c r="SR595" s="20"/>
      <c r="SS595" s="20"/>
      <c r="ST595" s="20"/>
      <c r="SU595" s="20"/>
      <c r="SV595" s="20"/>
      <c r="SW595" s="20"/>
      <c r="SX595" s="20"/>
      <c r="SY595" s="20"/>
      <c r="SZ595" s="20"/>
      <c r="TA595" s="20"/>
      <c r="TB595" s="20"/>
      <c r="TC595" s="20"/>
      <c r="TD595" s="20"/>
      <c r="TE595" s="20"/>
      <c r="TF595" s="20"/>
      <c r="TG595" s="20"/>
      <c r="TH595" s="20"/>
      <c r="TI595" s="20"/>
      <c r="TJ595" s="20"/>
      <c r="TK595" s="20"/>
      <c r="TL595" s="20"/>
      <c r="TM595" s="20"/>
      <c r="TN595" s="20"/>
      <c r="TO595" s="20"/>
      <c r="TP595" s="20"/>
      <c r="TQ595" s="20"/>
      <c r="TR595" s="20"/>
      <c r="TS595" s="20"/>
      <c r="TT595" s="20"/>
      <c r="TU595" s="20"/>
      <c r="TV595" s="20"/>
      <c r="TW595" s="20"/>
      <c r="TX595" s="20"/>
      <c r="TY595" s="20"/>
      <c r="TZ595" s="20"/>
      <c r="UA595" s="20"/>
      <c r="UB595" s="20"/>
      <c r="UC595" s="20"/>
      <c r="UD595" s="20"/>
      <c r="UE595" s="20"/>
      <c r="UF595" s="20"/>
      <c r="UG595" s="20"/>
      <c r="UH595" s="20"/>
      <c r="UI595" s="20"/>
      <c r="UJ595" s="20"/>
      <c r="UK595" s="20"/>
      <c r="UL595" s="20"/>
      <c r="UM595" s="20"/>
      <c r="UN595" s="20"/>
      <c r="UO595" s="20"/>
      <c r="UP595" s="20"/>
      <c r="UQ595" s="20"/>
      <c r="UR595" s="20"/>
      <c r="US595" s="20"/>
      <c r="UT595" s="20"/>
      <c r="UU595" s="20"/>
      <c r="UV595" s="20"/>
      <c r="UW595" s="20"/>
      <c r="UX595" s="20"/>
      <c r="UY595" s="20"/>
      <c r="UZ595" s="20"/>
      <c r="VA595" s="20"/>
      <c r="VB595" s="20"/>
      <c r="VC595" s="20"/>
      <c r="VD595" s="20"/>
      <c r="VE595" s="20"/>
      <c r="VF595" s="20"/>
      <c r="VG595" s="20"/>
      <c r="VH595" s="20"/>
      <c r="VI595" s="20"/>
      <c r="VJ595" s="20"/>
      <c r="VK595" s="20"/>
      <c r="VL595" s="20"/>
      <c r="VM595" s="20"/>
      <c r="VN595" s="20"/>
      <c r="VO595" s="20"/>
      <c r="VP595" s="20"/>
      <c r="VQ595" s="20"/>
      <c r="VR595" s="20"/>
      <c r="VS595" s="20"/>
      <c r="VT595" s="20"/>
      <c r="VU595" s="20"/>
      <c r="VV595" s="20"/>
      <c r="VW595" s="20"/>
      <c r="VX595" s="20"/>
      <c r="VY595" s="20"/>
      <c r="VZ595" s="20"/>
      <c r="WA595" s="20"/>
      <c r="WB595" s="20"/>
      <c r="WC595" s="20"/>
      <c r="WD595" s="20"/>
      <c r="WE595" s="20"/>
      <c r="WF595" s="20"/>
      <c r="WG595" s="20"/>
      <c r="WH595" s="20"/>
      <c r="WI595" s="20"/>
      <c r="WJ595" s="20"/>
      <c r="WK595" s="20"/>
      <c r="WL595" s="20"/>
      <c r="WM595" s="20"/>
      <c r="WN595" s="20"/>
      <c r="WO595" s="20"/>
      <c r="WP595" s="20"/>
      <c r="WQ595" s="20"/>
      <c r="WR595" s="20"/>
      <c r="WS595" s="20"/>
      <c r="WT595" s="20"/>
      <c r="WU595" s="20"/>
      <c r="WV595" s="20"/>
      <c r="WW595" s="20"/>
      <c r="WX595" s="20"/>
      <c r="WY595" s="20"/>
      <c r="WZ595" s="20"/>
      <c r="XA595" s="20"/>
      <c r="XB595" s="20"/>
      <c r="XC595" s="20"/>
      <c r="XD595" s="20"/>
      <c r="XE595" s="20"/>
      <c r="XF595" s="20"/>
      <c r="XG595" s="20"/>
      <c r="XH595" s="20"/>
      <c r="XI595" s="20"/>
      <c r="XJ595" s="20"/>
      <c r="XK595" s="20"/>
      <c r="XL595" s="20"/>
      <c r="XM595" s="20"/>
      <c r="XN595" s="20"/>
      <c r="XO595" s="20"/>
      <c r="XP595" s="20"/>
      <c r="XQ595" s="20"/>
      <c r="XR595" s="20"/>
      <c r="XS595" s="20"/>
      <c r="XT595" s="20"/>
      <c r="XU595" s="20"/>
      <c r="XV595" s="20"/>
      <c r="XW595" s="20"/>
      <c r="XX595" s="20"/>
      <c r="XY595" s="20"/>
      <c r="XZ595" s="20"/>
      <c r="YA595" s="20"/>
      <c r="YB595" s="20"/>
      <c r="YC595" s="20"/>
      <c r="YD595" s="20"/>
      <c r="YE595" s="20"/>
      <c r="YF595" s="20"/>
      <c r="YG595" s="20"/>
      <c r="YH595" s="20"/>
      <c r="YI595" s="20"/>
      <c r="YJ595" s="20"/>
      <c r="YK595" s="20"/>
      <c r="YL595" s="20"/>
      <c r="YM595" s="20"/>
      <c r="YN595" s="20"/>
      <c r="YO595" s="20"/>
      <c r="YP595" s="20"/>
      <c r="YQ595" s="20"/>
      <c r="YR595" s="20"/>
      <c r="YS595" s="20"/>
      <c r="YT595" s="20"/>
      <c r="YU595" s="20"/>
      <c r="YV595" s="20"/>
      <c r="YW595" s="20"/>
      <c r="YX595" s="20"/>
      <c r="YY595" s="20"/>
      <c r="YZ595" s="20"/>
      <c r="ZA595" s="20"/>
      <c r="ZB595" s="20"/>
      <c r="ZC595" s="20"/>
      <c r="ZD595" s="20"/>
      <c r="ZE595" s="20"/>
      <c r="ZF595" s="20"/>
      <c r="ZG595" s="20"/>
      <c r="ZH595" s="20"/>
      <c r="ZI595" s="20"/>
      <c r="ZJ595" s="20"/>
      <c r="ZK595" s="20"/>
      <c r="ZL595" s="20"/>
      <c r="ZM595" s="20"/>
      <c r="ZN595" s="20"/>
      <c r="ZO595" s="20"/>
      <c r="ZP595" s="20"/>
      <c r="ZQ595" s="20"/>
      <c r="ZR595" s="20"/>
      <c r="ZS595" s="20"/>
      <c r="ZT595" s="20"/>
      <c r="ZU595" s="20"/>
      <c r="ZV595" s="20"/>
      <c r="ZW595" s="20"/>
      <c r="ZX595" s="20"/>
      <c r="ZY595" s="20"/>
      <c r="ZZ595" s="20"/>
      <c r="AAA595" s="20"/>
      <c r="AAB595" s="20"/>
      <c r="AAC595" s="20"/>
      <c r="AAD595" s="20"/>
      <c r="AAE595" s="20"/>
      <c r="AAF595" s="20"/>
      <c r="AAG595" s="20"/>
      <c r="AAH595" s="20"/>
      <c r="AAI595" s="20"/>
      <c r="AAJ595" s="20"/>
      <c r="AAK595" s="20"/>
      <c r="AAL595" s="20"/>
      <c r="AAM595" s="20"/>
      <c r="AAN595" s="20"/>
      <c r="AAO595" s="20"/>
      <c r="AAP595" s="20"/>
      <c r="AAQ595" s="20"/>
      <c r="AAR595" s="20"/>
      <c r="AAS595" s="20"/>
      <c r="AAT595" s="20"/>
      <c r="AAU595" s="20"/>
      <c r="AAV595" s="20"/>
      <c r="AAW595" s="20"/>
      <c r="AAX595" s="20"/>
      <c r="AAY595" s="20"/>
      <c r="AAZ595" s="20"/>
      <c r="ABA595" s="20"/>
      <c r="ABB595" s="20"/>
      <c r="ABC595" s="20"/>
      <c r="ABD595" s="20"/>
      <c r="ABE595" s="20"/>
      <c r="ABF595" s="20"/>
      <c r="ABG595" s="20"/>
      <c r="ABH595" s="20"/>
      <c r="ABI595" s="20"/>
      <c r="ABJ595" s="20"/>
      <c r="ABK595" s="20"/>
      <c r="ABL595" s="20"/>
      <c r="ABM595" s="20"/>
      <c r="ABN595" s="20"/>
      <c r="ABO595" s="20"/>
      <c r="ABP595" s="20"/>
      <c r="ABQ595" s="20"/>
      <c r="ABR595" s="20"/>
      <c r="ABS595" s="20"/>
      <c r="ABT595" s="20"/>
      <c r="ABU595" s="20"/>
      <c r="ABV595" s="20"/>
      <c r="ABW595" s="20"/>
      <c r="ABX595" s="20"/>
      <c r="ABY595" s="20"/>
      <c r="ABZ595" s="20"/>
      <c r="ACA595" s="20"/>
      <c r="ACB595" s="20"/>
      <c r="ACC595" s="20"/>
      <c r="ACD595" s="20"/>
      <c r="ACE595" s="20"/>
      <c r="ACF595" s="20"/>
      <c r="ACG595" s="20"/>
      <c r="ACH595" s="20"/>
      <c r="ACI595" s="20"/>
      <c r="ACJ595" s="20"/>
      <c r="ACK595" s="20"/>
      <c r="ACL595" s="20"/>
      <c r="ACM595" s="20"/>
      <c r="ACN595" s="20"/>
      <c r="ACO595" s="20"/>
      <c r="ACP595" s="20"/>
      <c r="ACQ595" s="20"/>
      <c r="ACR595" s="20"/>
      <c r="ACS595" s="20"/>
      <c r="ACT595" s="20"/>
      <c r="ACU595" s="20"/>
      <c r="ACV595" s="20"/>
      <c r="ACW595" s="20"/>
      <c r="ACX595" s="20"/>
      <c r="ACY595" s="20"/>
      <c r="ACZ595" s="20"/>
      <c r="ADA595" s="20"/>
      <c r="ADB595" s="20"/>
      <c r="ADC595" s="20"/>
      <c r="ADD595" s="20"/>
      <c r="ADE595" s="20"/>
      <c r="ADF595" s="20"/>
      <c r="ADG595" s="20"/>
      <c r="ADH595" s="20"/>
      <c r="ADI595" s="20"/>
      <c r="ADJ595" s="20"/>
      <c r="ADK595" s="20"/>
      <c r="ADL595" s="20"/>
      <c r="ADM595" s="20"/>
      <c r="ADN595" s="20"/>
      <c r="ADO595" s="20"/>
      <c r="ADP595" s="20"/>
      <c r="ADQ595" s="20"/>
      <c r="ADR595" s="20"/>
      <c r="ADS595" s="20"/>
      <c r="ADT595" s="20"/>
      <c r="ADU595" s="20"/>
      <c r="ADV595" s="20"/>
      <c r="ADW595" s="20"/>
      <c r="ADX595" s="20"/>
      <c r="ADY595" s="20"/>
      <c r="ADZ595" s="20"/>
      <c r="AEA595" s="20"/>
      <c r="AEB595" s="20"/>
      <c r="AEC595" s="20"/>
      <c r="AED595" s="20"/>
      <c r="AEE595" s="20"/>
      <c r="AEF595" s="20"/>
      <c r="AEG595" s="20"/>
      <c r="AEH595" s="20"/>
      <c r="AEI595" s="20"/>
      <c r="AEJ595" s="20"/>
      <c r="AEK595" s="20"/>
      <c r="AEL595" s="20"/>
      <c r="AEM595" s="20"/>
      <c r="AEN595" s="20"/>
      <c r="AEO595" s="20"/>
      <c r="AEP595" s="20"/>
      <c r="AEQ595" s="20"/>
      <c r="AER595" s="20"/>
      <c r="AES595" s="20"/>
      <c r="AET595" s="20"/>
      <c r="AEU595" s="20"/>
      <c r="AEV595" s="20"/>
      <c r="AEW595" s="20"/>
      <c r="AEX595" s="20"/>
      <c r="AEY595" s="20"/>
      <c r="AEZ595" s="20"/>
      <c r="AFA595" s="20"/>
      <c r="AFB595" s="20"/>
      <c r="AFC595" s="20"/>
      <c r="AFD595" s="20"/>
      <c r="AFE595" s="20"/>
      <c r="AFF595" s="20"/>
      <c r="AFG595" s="20"/>
      <c r="AFH595" s="20"/>
      <c r="AFI595" s="20"/>
      <c r="AFJ595" s="20"/>
      <c r="AFK595" s="20"/>
      <c r="AFL595" s="20"/>
      <c r="AFM595" s="20"/>
      <c r="AFN595" s="20"/>
      <c r="AFO595" s="20"/>
      <c r="AFP595" s="20"/>
      <c r="AFQ595" s="20"/>
      <c r="AFR595" s="20"/>
      <c r="AFS595" s="20"/>
      <c r="AFT595" s="20"/>
      <c r="AFU595" s="20"/>
      <c r="AFV595" s="20"/>
      <c r="AFW595" s="20"/>
      <c r="AFX595" s="20"/>
      <c r="AFY595" s="20"/>
      <c r="AFZ595" s="20"/>
      <c r="AGA595" s="20"/>
      <c r="AGB595" s="20"/>
      <c r="AGC595" s="20"/>
      <c r="AGD595" s="20"/>
      <c r="AGE595" s="20"/>
      <c r="AGF595" s="20"/>
      <c r="AGG595" s="20"/>
      <c r="AGH595" s="20"/>
      <c r="AGI595" s="20"/>
      <c r="AGJ595" s="20"/>
      <c r="AGK595" s="20"/>
      <c r="AGL595" s="20"/>
      <c r="AGM595" s="20"/>
      <c r="AGN595" s="20"/>
      <c r="AGO595" s="20"/>
      <c r="AGP595" s="20"/>
      <c r="AGQ595" s="20"/>
      <c r="AGR595" s="20"/>
      <c r="AGS595" s="20"/>
      <c r="AGT595" s="20"/>
      <c r="AGU595" s="20"/>
      <c r="AGV595" s="20"/>
      <c r="AGW595" s="20"/>
      <c r="AGX595" s="20"/>
      <c r="AGY595" s="20"/>
      <c r="AGZ595" s="20"/>
      <c r="AHA595" s="20"/>
      <c r="AHB595" s="20"/>
      <c r="AHC595" s="20"/>
      <c r="AHD595" s="20"/>
      <c r="AHE595" s="20"/>
      <c r="AHF595" s="20"/>
      <c r="AHG595" s="20"/>
      <c r="AHH595" s="20"/>
      <c r="AHI595" s="20"/>
      <c r="AHJ595" s="20"/>
      <c r="AHK595" s="20"/>
      <c r="AHL595" s="20"/>
      <c r="AHM595" s="20"/>
      <c r="AHN595" s="20"/>
      <c r="AHO595" s="20"/>
      <c r="AHP595" s="20"/>
      <c r="AHQ595" s="20"/>
      <c r="AHR595" s="20"/>
      <c r="AHS595" s="20"/>
      <c r="AHT595" s="20"/>
      <c r="AHU595" s="20"/>
      <c r="AHV595" s="20"/>
      <c r="AHW595" s="20"/>
      <c r="AHX595" s="20"/>
      <c r="AHY595" s="20"/>
      <c r="AHZ595" s="20"/>
      <c r="AIA595" s="20"/>
      <c r="AIB595" s="20"/>
      <c r="AIC595" s="20"/>
      <c r="AID595" s="20"/>
      <c r="AIE595" s="20"/>
      <c r="AIF595" s="20"/>
      <c r="AIG595" s="20"/>
      <c r="AIH595" s="20"/>
      <c r="AII595" s="20"/>
      <c r="AIJ595" s="20"/>
      <c r="AIK595" s="20"/>
      <c r="AIL595" s="20"/>
      <c r="AIM595" s="20"/>
      <c r="AIN595" s="20"/>
      <c r="AIO595" s="20"/>
      <c r="AIP595" s="20"/>
      <c r="AIQ595" s="20"/>
      <c r="AIR595" s="20"/>
      <c r="AIS595" s="20"/>
      <c r="AIT595" s="20"/>
      <c r="AIU595" s="20"/>
      <c r="AIV595" s="20"/>
      <c r="AIW595" s="20"/>
      <c r="AIX595" s="20"/>
      <c r="AIY595" s="20"/>
      <c r="AIZ595" s="20"/>
      <c r="AJA595" s="20"/>
      <c r="AJB595" s="20"/>
      <c r="AJC595" s="20"/>
      <c r="AJD595" s="20"/>
      <c r="AJE595" s="20"/>
      <c r="AJF595" s="20"/>
      <c r="AJG595" s="20"/>
      <c r="AJH595" s="20"/>
      <c r="AJI595" s="20"/>
      <c r="AJJ595" s="20"/>
      <c r="AJK595" s="20"/>
      <c r="AJL595" s="20"/>
      <c r="AJM595" s="20"/>
      <c r="AJN595" s="20"/>
      <c r="AJO595" s="20"/>
      <c r="AJP595" s="20"/>
      <c r="AJQ595" s="20"/>
      <c r="AJR595" s="20"/>
      <c r="AJS595" s="20"/>
      <c r="AJT595" s="20"/>
      <c r="AJU595" s="20"/>
      <c r="AJV595" s="20"/>
      <c r="AJW595" s="20"/>
      <c r="AJX595" s="20"/>
      <c r="AJY595" s="20"/>
      <c r="AJZ595" s="20"/>
      <c r="AKA595" s="20"/>
      <c r="AKB595" s="20"/>
      <c r="AKC595" s="20"/>
      <c r="AKD595" s="20"/>
      <c r="AKE595" s="20"/>
      <c r="AKF595" s="20"/>
      <c r="AKG595" s="20"/>
      <c r="AKH595" s="20"/>
      <c r="AKI595" s="20"/>
      <c r="AKJ595" s="20"/>
      <c r="AKK595" s="20"/>
      <c r="AKL595" s="20"/>
      <c r="AKM595" s="20"/>
      <c r="AKN595" s="20"/>
      <c r="AKO595" s="20"/>
      <c r="AKP595" s="20"/>
      <c r="AKQ595" s="20"/>
      <c r="AKR595" s="20"/>
      <c r="AKS595" s="20"/>
      <c r="AKT595" s="20"/>
      <c r="AKU595" s="20"/>
      <c r="AKV595" s="20"/>
      <c r="AKW595" s="20"/>
      <c r="AKX595" s="20"/>
      <c r="AKY595" s="20"/>
      <c r="AKZ595" s="20"/>
      <c r="ALA595" s="20"/>
      <c r="ALB595" s="20"/>
      <c r="ALC595" s="20"/>
      <c r="ALD595" s="20"/>
      <c r="ALE595" s="20"/>
      <c r="ALF595" s="20"/>
      <c r="ALG595" s="20"/>
      <c r="ALH595" s="20"/>
      <c r="ALI595" s="20"/>
      <c r="ALJ595" s="20"/>
      <c r="ALK595" s="20"/>
      <c r="ALL595" s="20"/>
      <c r="ALM595" s="20"/>
      <c r="ALN595" s="20"/>
      <c r="ALO595" s="20"/>
      <c r="ALP595" s="20"/>
      <c r="ALQ595" s="20"/>
      <c r="ALR595" s="20"/>
      <c r="ALS595" s="20"/>
      <c r="ALT595" s="20"/>
      <c r="ALU595" s="20"/>
      <c r="ALV595" s="20"/>
      <c r="ALW595" s="20"/>
      <c r="ALX595" s="20"/>
      <c r="ALY595" s="20"/>
      <c r="ALZ595" s="20"/>
      <c r="AMA595" s="20"/>
      <c r="AMB595" s="20"/>
      <c r="AMC595" s="20"/>
      <c r="AMD595" s="20"/>
      <c r="AME595" s="20"/>
      <c r="AMF595" s="20"/>
      <c r="AMG595" s="20"/>
      <c r="AMH595" s="20"/>
      <c r="AMI595" s="20"/>
      <c r="AMJ595" s="20"/>
      <c r="AMK595" s="20"/>
      <c r="AML595" s="20"/>
      <c r="AMM595" s="20"/>
      <c r="AMN595" s="20"/>
      <c r="AMO595" s="20"/>
      <c r="AMP595" s="20"/>
      <c r="AMQ595" s="20"/>
      <c r="AMR595" s="20"/>
      <c r="AMS595" s="20"/>
      <c r="AMT595" s="20"/>
      <c r="AMU595" s="20"/>
      <c r="AMV595" s="20"/>
      <c r="AMW595" s="20"/>
      <c r="AMX595" s="20"/>
      <c r="AMY595" s="20"/>
      <c r="AMZ595" s="20"/>
      <c r="ANA595" s="20"/>
      <c r="ANB595" s="20"/>
      <c r="ANC595" s="20"/>
      <c r="AND595" s="20"/>
      <c r="ANE595" s="20"/>
      <c r="ANF595" s="20"/>
      <c r="ANG595" s="20"/>
      <c r="ANH595" s="20"/>
      <c r="ANI595" s="20"/>
      <c r="ANJ595" s="20"/>
      <c r="ANK595" s="20"/>
      <c r="ANL595" s="20"/>
      <c r="ANM595" s="20"/>
      <c r="ANN595" s="20"/>
      <c r="ANO595" s="20"/>
      <c r="ANP595" s="20"/>
      <c r="ANQ595" s="20"/>
      <c r="ANR595" s="20"/>
      <c r="ANS595" s="20"/>
      <c r="ANT595" s="20"/>
      <c r="ANU595" s="20"/>
      <c r="ANV595" s="20"/>
      <c r="ANW595" s="20"/>
      <c r="ANX595" s="20"/>
      <c r="ANY595" s="20"/>
      <c r="ANZ595" s="20"/>
      <c r="AOA595" s="20"/>
      <c r="AOB595" s="20"/>
      <c r="AOC595" s="20"/>
      <c r="AOD595" s="20"/>
      <c r="AOE595" s="20"/>
      <c r="AOF595" s="20"/>
      <c r="AOG595" s="20"/>
      <c r="AOH595" s="20"/>
      <c r="AOI595" s="20"/>
      <c r="AOJ595" s="20"/>
      <c r="AOK595" s="20"/>
      <c r="AOL595" s="20"/>
      <c r="AOM595" s="20"/>
      <c r="AON595" s="20"/>
      <c r="AOO595" s="20"/>
      <c r="AOP595" s="20"/>
      <c r="AOQ595" s="20"/>
      <c r="AOR595" s="20"/>
      <c r="AOS595" s="20"/>
      <c r="AOT595" s="20"/>
      <c r="AOU595" s="20"/>
      <c r="AOV595" s="20"/>
      <c r="AOW595" s="20"/>
      <c r="AOX595" s="20"/>
      <c r="AOY595" s="20"/>
      <c r="AOZ595" s="20"/>
      <c r="APA595" s="20"/>
      <c r="APB595" s="20"/>
      <c r="APC595" s="20"/>
      <c r="APD595" s="20"/>
      <c r="APE595" s="20"/>
      <c r="APF595" s="20"/>
      <c r="APG595" s="20"/>
      <c r="APH595" s="20"/>
      <c r="API595" s="20"/>
      <c r="APJ595" s="20"/>
      <c r="APK595" s="20"/>
      <c r="APL595" s="20"/>
      <c r="APM595" s="20"/>
      <c r="APN595" s="20"/>
      <c r="APO595" s="20"/>
      <c r="APP595" s="20"/>
      <c r="APQ595" s="20"/>
      <c r="APR595" s="20"/>
      <c r="APS595" s="20"/>
      <c r="APT595" s="20"/>
      <c r="APU595" s="20"/>
      <c r="APV595" s="20"/>
      <c r="APW595" s="20"/>
      <c r="APX595" s="20"/>
      <c r="APY595" s="20"/>
      <c r="APZ595" s="20"/>
      <c r="AQA595" s="20"/>
      <c r="AQB595" s="20"/>
      <c r="AQC595" s="20"/>
      <c r="AQD595" s="20"/>
      <c r="AQE595" s="20"/>
      <c r="AQF595" s="20"/>
      <c r="AQG595" s="20"/>
      <c r="AQH595" s="20"/>
      <c r="AQI595" s="20"/>
      <c r="AQJ595" s="20"/>
      <c r="AQK595" s="20"/>
      <c r="AQL595" s="20"/>
      <c r="AQM595" s="20"/>
      <c r="AQN595" s="20"/>
      <c r="AQO595" s="20"/>
      <c r="AQP595" s="20"/>
      <c r="AQQ595" s="20"/>
      <c r="AQR595" s="20"/>
      <c r="AQS595" s="20"/>
      <c r="AQT595" s="20"/>
      <c r="AQU595" s="20"/>
      <c r="AQV595" s="20"/>
      <c r="AQW595" s="20"/>
      <c r="AQX595" s="20"/>
      <c r="AQY595" s="20"/>
      <c r="AQZ595" s="20"/>
      <c r="ARA595" s="20"/>
      <c r="ARB595" s="20"/>
      <c r="ARC595" s="20"/>
      <c r="ARD595" s="20"/>
      <c r="ARE595" s="20"/>
      <c r="ARF595" s="20"/>
      <c r="ARG595" s="20"/>
      <c r="ARH595" s="20"/>
      <c r="ARI595" s="20"/>
      <c r="ARJ595" s="20"/>
      <c r="ARK595" s="20"/>
      <c r="ARL595" s="20"/>
      <c r="ARM595" s="20"/>
      <c r="ARN595" s="20"/>
      <c r="ARO595" s="20"/>
      <c r="ARP595" s="20"/>
      <c r="ARQ595" s="20"/>
      <c r="ARR595" s="20"/>
      <c r="ARS595" s="20"/>
      <c r="ART595" s="20"/>
      <c r="ARU595" s="20"/>
      <c r="ARV595" s="20"/>
      <c r="ARW595" s="20"/>
      <c r="ARX595" s="20"/>
      <c r="ARY595" s="20"/>
      <c r="ARZ595" s="20"/>
      <c r="ASA595" s="20"/>
      <c r="ASB595" s="20"/>
      <c r="ASC595" s="20"/>
      <c r="ASD595" s="20"/>
      <c r="ASE595" s="20"/>
      <c r="ASF595" s="20"/>
      <c r="ASG595" s="20"/>
      <c r="ASH595" s="20"/>
      <c r="ASI595" s="20"/>
      <c r="ASJ595" s="20"/>
      <c r="ASK595" s="20"/>
      <c r="ASL595" s="20"/>
      <c r="ASM595" s="20"/>
      <c r="ASN595" s="20"/>
      <c r="ASO595" s="20"/>
      <c r="ASP595" s="20"/>
      <c r="ASQ595" s="20"/>
      <c r="ASR595" s="20"/>
      <c r="ASS595" s="20"/>
      <c r="AST595" s="20"/>
      <c r="ASU595" s="20"/>
      <c r="ASV595" s="20"/>
      <c r="ASW595" s="20"/>
      <c r="ASX595" s="20"/>
      <c r="ASY595" s="20"/>
      <c r="ASZ595" s="20"/>
      <c r="ATA595" s="20"/>
      <c r="ATB595" s="20"/>
      <c r="ATC595" s="20"/>
      <c r="ATD595" s="20"/>
      <c r="ATE595" s="20"/>
      <c r="ATF595" s="20"/>
      <c r="ATG595" s="20"/>
      <c r="ATH595" s="20"/>
      <c r="ATI595" s="20"/>
      <c r="ATJ595" s="20"/>
      <c r="ATK595" s="20"/>
      <c r="ATL595" s="20"/>
      <c r="ATM595" s="20"/>
      <c r="ATN595" s="20"/>
      <c r="ATO595" s="20"/>
      <c r="ATP595" s="20"/>
      <c r="ATQ595" s="20"/>
      <c r="ATR595" s="20"/>
      <c r="ATS595" s="20"/>
      <c r="ATT595" s="20"/>
      <c r="ATU595" s="20"/>
      <c r="ATV595" s="20"/>
      <c r="ATW595" s="20"/>
      <c r="ATX595" s="20"/>
      <c r="ATY595" s="20"/>
      <c r="ATZ595" s="20"/>
      <c r="AUA595" s="20"/>
      <c r="AUB595" s="20"/>
      <c r="AUC595" s="20"/>
      <c r="AUD595" s="20"/>
      <c r="AUF595" s="20"/>
      <c r="AUG595" s="20"/>
      <c r="AUH595" s="20"/>
      <c r="AUI595" s="20"/>
      <c r="AUJ595" s="20"/>
      <c r="AUK595" s="20"/>
      <c r="AUL595" s="20"/>
      <c r="AUM595" s="20"/>
      <c r="AUN595" s="20"/>
      <c r="AUO595" s="20"/>
      <c r="AUP595" s="20"/>
      <c r="AUQ595" s="20"/>
      <c r="AUR595" s="20"/>
      <c r="AUS595" s="20"/>
      <c r="AUT595" s="20"/>
      <c r="AUU595" s="20"/>
      <c r="AUV595" s="20"/>
      <c r="AUW595" s="20"/>
      <c r="AUX595" s="20"/>
      <c r="AUY595" s="20"/>
      <c r="AUZ595" s="20"/>
      <c r="AVA595" s="20"/>
      <c r="AVB595" s="20"/>
      <c r="AVC595" s="20"/>
      <c r="AVD595" s="20"/>
      <c r="AVE595" s="20"/>
      <c r="AVF595" s="20"/>
      <c r="AVG595" s="20"/>
      <c r="AVH595" s="20"/>
      <c r="AVI595" s="20"/>
      <c r="AVJ595" s="20"/>
      <c r="AVK595" s="20"/>
      <c r="AVL595" s="20"/>
      <c r="AVM595" s="20"/>
      <c r="AVN595" s="20"/>
      <c r="AVO595" s="20"/>
      <c r="AVP595" s="20"/>
      <c r="AVQ595" s="20"/>
      <c r="AVR595" s="20"/>
      <c r="AVS595" s="20"/>
      <c r="AVT595" s="20"/>
      <c r="AVU595" s="20"/>
      <c r="AVV595" s="20"/>
      <c r="AVW595" s="20"/>
      <c r="AVX595" s="20"/>
      <c r="AVY595" s="20"/>
      <c r="AVZ595" s="20"/>
      <c r="AWA595" s="20"/>
      <c r="AWB595" s="20"/>
      <c r="AWC595" s="20"/>
      <c r="AWD595" s="20"/>
      <c r="AWE595" s="20"/>
      <c r="AWF595" s="20"/>
      <c r="AWG595" s="20"/>
      <c r="AWH595" s="20"/>
      <c r="AWI595" s="20"/>
      <c r="AWJ595" s="20"/>
      <c r="AWK595" s="20"/>
      <c r="AWL595" s="20"/>
      <c r="AWM595" s="20"/>
      <c r="AWN595" s="20"/>
      <c r="AWO595" s="20"/>
      <c r="AWP595" s="20"/>
      <c r="AWQ595" s="20"/>
      <c r="AWR595" s="20"/>
      <c r="AWS595" s="20"/>
      <c r="AWT595" s="20"/>
      <c r="AWU595" s="20"/>
      <c r="AWV595" s="20"/>
      <c r="AWW595" s="20"/>
      <c r="AWX595" s="20"/>
      <c r="AWY595" s="20"/>
      <c r="AWZ595" s="20"/>
      <c r="AXA595" s="20"/>
      <c r="AXB595" s="20"/>
      <c r="AXC595" s="20"/>
      <c r="AXD595" s="20"/>
      <c r="AXE595" s="20"/>
      <c r="AXF595" s="20"/>
      <c r="AXG595" s="20"/>
      <c r="AXH595" s="20"/>
      <c r="AXI595" s="20"/>
      <c r="AXJ595" s="20"/>
      <c r="AXK595" s="20"/>
      <c r="AXL595" s="20"/>
      <c r="AXM595" s="20"/>
      <c r="AXN595" s="20"/>
      <c r="AXO595" s="20"/>
      <c r="AXP595" s="20"/>
      <c r="AXQ595" s="20"/>
      <c r="AXR595" s="20"/>
      <c r="AXS595" s="20"/>
      <c r="AXT595" s="20"/>
      <c r="AXU595" s="20"/>
      <c r="AXV595" s="20"/>
      <c r="AXW595" s="20"/>
      <c r="AXX595" s="20"/>
      <c r="AXY595" s="20"/>
      <c r="AXZ595" s="20"/>
      <c r="AYA595" s="20"/>
      <c r="AYB595" s="20"/>
      <c r="AYC595" s="20"/>
      <c r="AYD595" s="20"/>
      <c r="AYE595" s="20"/>
      <c r="AYF595" s="20"/>
      <c r="AYG595" s="20"/>
      <c r="AYH595" s="20"/>
      <c r="AYI595" s="20"/>
      <c r="AYJ595" s="20"/>
      <c r="AYK595" s="20"/>
      <c r="AYL595" s="20"/>
      <c r="AYM595" s="20"/>
      <c r="AYN595" s="20"/>
      <c r="AYO595" s="20"/>
      <c r="AYP595" s="20"/>
      <c r="AYQ595" s="20"/>
      <c r="AYR595" s="20"/>
      <c r="AYS595" s="20"/>
      <c r="AYT595" s="20"/>
      <c r="AYU595" s="20"/>
      <c r="AYV595" s="20"/>
      <c r="AYW595" s="20"/>
      <c r="AYX595" s="20"/>
      <c r="AYY595" s="20"/>
      <c r="AYZ595" s="20"/>
      <c r="AZA595" s="20"/>
      <c r="AZB595" s="20"/>
      <c r="AZC595" s="20"/>
      <c r="AZD595" s="20"/>
      <c r="AZE595" s="20"/>
      <c r="AZF595" s="20"/>
      <c r="AZG595" s="20"/>
      <c r="AZH595" s="20"/>
      <c r="AZI595" s="20"/>
      <c r="AZJ595" s="20"/>
      <c r="AZK595" s="20"/>
      <c r="AZL595" s="20"/>
      <c r="AZM595" s="20"/>
      <c r="AZN595" s="20"/>
      <c r="AZO595" s="20"/>
      <c r="AZP595" s="20"/>
      <c r="AZQ595" s="20"/>
      <c r="AZR595" s="20"/>
      <c r="AZS595" s="20"/>
      <c r="AZT595" s="20"/>
      <c r="AZU595" s="20"/>
      <c r="AZV595" s="20"/>
      <c r="AZW595" s="20"/>
      <c r="AZX595" s="20"/>
      <c r="AZY595" s="20"/>
      <c r="AZZ595" s="20"/>
      <c r="BAA595" s="20"/>
      <c r="BAB595" s="20"/>
      <c r="BAC595" s="20"/>
      <c r="BAD595" s="20"/>
      <c r="BAE595" s="20"/>
      <c r="BAF595" s="20"/>
      <c r="BAG595" s="20"/>
      <c r="BAH595" s="20"/>
      <c r="BAI595" s="20"/>
      <c r="BAJ595" s="20"/>
      <c r="BAK595" s="20"/>
      <c r="BAL595" s="20"/>
      <c r="BAM595" s="20"/>
      <c r="BAN595" s="20"/>
      <c r="BAO595" s="20"/>
      <c r="BAP595" s="20"/>
      <c r="BAQ595" s="20"/>
      <c r="BAR595" s="20"/>
      <c r="BAS595" s="20"/>
      <c r="BAT595" s="20"/>
      <c r="BAU595" s="20"/>
      <c r="BAV595" s="20"/>
      <c r="BAW595" s="20"/>
      <c r="BAX595" s="20"/>
      <c r="BAY595" s="20"/>
      <c r="BAZ595" s="20"/>
      <c r="BBA595" s="20"/>
      <c r="BBB595" s="20"/>
      <c r="BBC595" s="20"/>
      <c r="BBD595" s="20"/>
      <c r="BBE595" s="20"/>
      <c r="BBF595" s="20"/>
      <c r="BBG595" s="20"/>
      <c r="BBH595" s="20"/>
      <c r="BBI595" s="20"/>
      <c r="BBJ595" s="20"/>
      <c r="BBK595" s="20"/>
      <c r="BBL595" s="20"/>
      <c r="BBM595" s="20"/>
      <c r="BBN595" s="20"/>
      <c r="BBO595" s="20"/>
      <c r="BBP595" s="20"/>
      <c r="BBQ595" s="20"/>
      <c r="BBR595" s="20"/>
      <c r="BBS595" s="20"/>
      <c r="BBT595" s="20"/>
      <c r="BBU595" s="20"/>
      <c r="BBV595" s="20"/>
      <c r="BBW595" s="20"/>
      <c r="BBX595" s="20"/>
    </row>
    <row r="596" spans="1:1428" hidden="1" x14ac:dyDescent="0.25">
      <c r="A596" s="20"/>
      <c r="B596" s="17"/>
      <c r="C596" s="17"/>
      <c r="D596" s="20"/>
      <c r="E596" s="20"/>
      <c r="F596" s="20"/>
      <c r="G596" s="20"/>
      <c r="H596" s="20"/>
      <c r="I596" s="20"/>
      <c r="J596" s="20"/>
      <c r="K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6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20"/>
      <c r="BH596" s="20"/>
      <c r="BI596" s="20"/>
      <c r="BJ596" s="20"/>
      <c r="BK596" s="20"/>
      <c r="BL596" s="20"/>
      <c r="BM596" s="20"/>
      <c r="BN596" s="20"/>
      <c r="BO596" s="20"/>
      <c r="BP596" s="20"/>
      <c r="BQ596" s="20"/>
      <c r="BR596" s="20"/>
      <c r="BS596" s="20"/>
      <c r="BT596" s="20"/>
      <c r="BU596" s="20"/>
      <c r="BV596" s="20"/>
      <c r="BW596" s="20"/>
      <c r="BX596" s="20"/>
      <c r="BY596" s="20"/>
      <c r="BZ596" s="20"/>
      <c r="CA596" s="20"/>
      <c r="CB596" s="20"/>
      <c r="CC596" s="20"/>
      <c r="CD596" s="20"/>
      <c r="CE596" s="20"/>
      <c r="CF596" s="20"/>
      <c r="CG596" s="20"/>
      <c r="CH596" s="20"/>
      <c r="CI596" s="20"/>
      <c r="CJ596" s="20"/>
      <c r="CK596" s="20"/>
      <c r="CL596" s="20"/>
      <c r="CM596" s="20"/>
      <c r="CN596" s="20"/>
      <c r="CO596" s="20"/>
      <c r="CP596" s="20"/>
      <c r="CQ596" s="20"/>
      <c r="CR596" s="20"/>
      <c r="CS596" s="20"/>
      <c r="CT596" s="20"/>
      <c r="CU596" s="20"/>
      <c r="CV596" s="20"/>
      <c r="CW596" s="20"/>
      <c r="CX596" s="20"/>
      <c r="CY596" s="20"/>
      <c r="CZ596" s="20"/>
      <c r="DA596" s="20"/>
      <c r="DB596" s="20"/>
      <c r="DC596" s="20"/>
      <c r="DD596" s="20"/>
      <c r="DE596" s="20"/>
      <c r="DF596" s="20"/>
      <c r="DG596" s="20"/>
      <c r="DH596" s="20"/>
      <c r="DI596" s="20"/>
      <c r="DJ596" s="20"/>
      <c r="DK596" s="20"/>
      <c r="DL596" s="20"/>
      <c r="DM596" s="20"/>
      <c r="DN596" s="20"/>
      <c r="DO596" s="20"/>
      <c r="DP596" s="20"/>
      <c r="DQ596" s="20"/>
      <c r="DR596" s="20"/>
      <c r="DS596" s="20"/>
      <c r="DT596" s="20"/>
      <c r="DU596" s="20"/>
      <c r="DV596" s="20"/>
      <c r="DW596" s="20"/>
      <c r="DX596" s="20"/>
      <c r="DY596" s="20"/>
      <c r="DZ596" s="20"/>
      <c r="EA596" s="20"/>
      <c r="EB596" s="20"/>
      <c r="EC596" s="20"/>
      <c r="ED596" s="20"/>
      <c r="EE596" s="20"/>
      <c r="EF596" s="20"/>
      <c r="EG596" s="20"/>
      <c r="EH596" s="20"/>
      <c r="EI596" s="20"/>
      <c r="EJ596" s="20"/>
      <c r="EK596" s="20"/>
      <c r="EL596" s="20"/>
      <c r="EM596" s="20"/>
      <c r="EN596" s="20"/>
      <c r="EO596" s="20"/>
      <c r="EP596" s="20"/>
      <c r="EQ596" s="20"/>
      <c r="ER596" s="20"/>
      <c r="ES596" s="20"/>
      <c r="ET596" s="20"/>
      <c r="EU596" s="20"/>
      <c r="EV596" s="20"/>
      <c r="EW596" s="20"/>
      <c r="EX596" s="20"/>
      <c r="EY596" s="20"/>
      <c r="EZ596" s="20"/>
      <c r="FA596" s="20"/>
      <c r="FB596" s="20"/>
      <c r="FC596" s="20"/>
      <c r="FD596" s="20"/>
      <c r="FE596" s="20"/>
      <c r="FF596" s="20"/>
      <c r="FG596" s="20"/>
      <c r="FH596" s="20"/>
      <c r="FI596" s="20"/>
      <c r="FJ596" s="20"/>
      <c r="FK596" s="20"/>
      <c r="FL596" s="20"/>
      <c r="FM596" s="20"/>
      <c r="FN596" s="20"/>
      <c r="FO596" s="20"/>
      <c r="FP596" s="20"/>
      <c r="FQ596" s="20"/>
      <c r="FR596" s="20"/>
      <c r="FS596" s="20"/>
      <c r="FT596" s="20"/>
      <c r="FU596" s="20"/>
      <c r="FV596" s="20"/>
      <c r="FW596" s="20"/>
      <c r="FX596" s="20"/>
      <c r="FY596" s="20"/>
      <c r="FZ596" s="20"/>
      <c r="GA596" s="20"/>
      <c r="GB596" s="20"/>
      <c r="GC596" s="20"/>
      <c r="GD596" s="20"/>
      <c r="GE596" s="20"/>
      <c r="GF596" s="20"/>
      <c r="GG596" s="20"/>
      <c r="GH596" s="20"/>
      <c r="GI596" s="20"/>
      <c r="GJ596" s="20"/>
      <c r="GK596" s="20"/>
      <c r="GL596" s="20"/>
      <c r="GM596" s="20"/>
      <c r="GN596" s="20"/>
      <c r="GO596" s="20"/>
      <c r="GP596" s="20"/>
      <c r="GQ596" s="20"/>
      <c r="GR596" s="20"/>
      <c r="GS596" s="20"/>
      <c r="GT596" s="20"/>
      <c r="GU596" s="20"/>
      <c r="GV596" s="20"/>
      <c r="GW596" s="20"/>
      <c r="GX596" s="20"/>
      <c r="GY596" s="20"/>
      <c r="GZ596" s="20"/>
      <c r="HA596" s="20"/>
      <c r="HB596" s="20"/>
      <c r="HC596" s="20"/>
      <c r="HD596" s="20"/>
      <c r="HE596" s="20"/>
      <c r="HF596" s="20"/>
      <c r="HG596" s="20"/>
      <c r="HH596" s="20"/>
      <c r="HI596" s="20"/>
      <c r="HJ596" s="20"/>
      <c r="HK596" s="20"/>
      <c r="HL596" s="20"/>
      <c r="HM596" s="20"/>
      <c r="HN596" s="20"/>
      <c r="HO596" s="20"/>
      <c r="HP596" s="20"/>
      <c r="HQ596" s="20"/>
      <c r="HR596" s="20"/>
      <c r="HS596" s="20"/>
      <c r="HT596" s="20"/>
      <c r="HU596" s="20"/>
      <c r="HV596" s="20"/>
      <c r="HW596" s="20"/>
      <c r="HX596" s="20"/>
      <c r="HY596" s="20"/>
      <c r="HZ596" s="20"/>
      <c r="IA596" s="20"/>
      <c r="IB596" s="20"/>
      <c r="IC596" s="20"/>
      <c r="ID596" s="20"/>
      <c r="IE596" s="20"/>
      <c r="IF596" s="20"/>
      <c r="IG596" s="20"/>
      <c r="IH596" s="20"/>
      <c r="II596" s="20"/>
      <c r="IJ596" s="20"/>
      <c r="IK596" s="20"/>
      <c r="IL596" s="20"/>
      <c r="IN596" s="20"/>
      <c r="IO596" s="20"/>
      <c r="IP596" s="20"/>
      <c r="IQ596" s="20"/>
      <c r="IR596" s="20"/>
      <c r="IS596" s="20"/>
      <c r="IT596" s="20"/>
      <c r="IU596" s="20"/>
      <c r="IV596" s="20"/>
      <c r="IW596" s="20"/>
      <c r="IX596" s="20"/>
      <c r="IY596" s="20"/>
      <c r="IZ596" s="20"/>
      <c r="JA596" s="20"/>
      <c r="JB596" s="20"/>
      <c r="JC596" s="20"/>
      <c r="JD596" s="20"/>
      <c r="JE596" s="20"/>
      <c r="JF596" s="20"/>
      <c r="JG596" s="20"/>
      <c r="JH596" s="20"/>
      <c r="JI596" s="20"/>
      <c r="JJ596" s="20"/>
      <c r="JK596" s="20"/>
      <c r="JL596" s="20"/>
      <c r="JM596" s="20"/>
      <c r="JN596" s="20"/>
      <c r="JO596" s="20"/>
      <c r="JP596" s="20"/>
      <c r="JQ596" s="20"/>
      <c r="JR596" s="20"/>
      <c r="JS596" s="20"/>
      <c r="JT596" s="20"/>
      <c r="JU596" s="20"/>
      <c r="JV596" s="20"/>
      <c r="JW596" s="20"/>
      <c r="JX596" s="20"/>
      <c r="JY596" s="20"/>
      <c r="JZ596" s="20"/>
      <c r="KA596" s="20"/>
      <c r="KB596" s="20"/>
      <c r="KC596" s="20"/>
      <c r="KD596" s="20"/>
      <c r="KE596" s="20"/>
      <c r="KF596" s="20"/>
      <c r="KG596" s="20"/>
      <c r="KH596" s="20"/>
      <c r="KI596" s="20"/>
      <c r="KJ596" s="20"/>
      <c r="KK596" s="20"/>
      <c r="KL596" s="20"/>
      <c r="KM596" s="20"/>
      <c r="KN596" s="20"/>
      <c r="KO596" s="20"/>
      <c r="KP596" s="20"/>
      <c r="KQ596" s="20"/>
      <c r="KR596" s="20"/>
      <c r="KS596" s="20"/>
      <c r="KT596" s="20"/>
      <c r="KU596" s="20"/>
      <c r="KV596" s="20"/>
      <c r="KW596" s="20"/>
      <c r="KX596" s="20"/>
      <c r="KY596" s="20"/>
      <c r="KZ596" s="20"/>
      <c r="LA596" s="20"/>
      <c r="LB596" s="20"/>
      <c r="LC596" s="20"/>
      <c r="LD596" s="20"/>
      <c r="LE596" s="20"/>
      <c r="LF596" s="20"/>
      <c r="LG596" s="20"/>
      <c r="LH596" s="20"/>
      <c r="LI596" s="20"/>
      <c r="LJ596" s="20"/>
      <c r="LK596" s="20"/>
      <c r="LL596" s="20"/>
      <c r="LM596" s="20"/>
      <c r="LN596" s="20"/>
      <c r="LO596" s="20"/>
      <c r="LP596" s="20"/>
      <c r="LQ596" s="20"/>
      <c r="LR596" s="20"/>
      <c r="LS596" s="20"/>
      <c r="LT596" s="20"/>
      <c r="LU596" s="20"/>
      <c r="LV596" s="20"/>
      <c r="LW596" s="20"/>
      <c r="LX596" s="20"/>
      <c r="LY596" s="20"/>
      <c r="LZ596" s="20"/>
      <c r="MA596" s="20"/>
      <c r="MB596" s="20"/>
      <c r="MC596" s="20"/>
      <c r="MD596" s="20"/>
      <c r="ME596" s="20"/>
      <c r="MF596" s="20"/>
      <c r="MG596" s="20"/>
      <c r="MH596" s="20"/>
      <c r="MI596" s="20"/>
      <c r="MJ596" s="20"/>
      <c r="MK596" s="20"/>
      <c r="ML596" s="20"/>
      <c r="MM596" s="20"/>
      <c r="MN596" s="20"/>
      <c r="MO596" s="20"/>
      <c r="MP596" s="20"/>
      <c r="MQ596" s="20"/>
      <c r="MR596" s="20"/>
      <c r="MS596" s="20"/>
      <c r="MT596" s="20"/>
      <c r="MU596" s="20"/>
      <c r="MV596" s="20"/>
      <c r="MW596" s="20"/>
      <c r="MX596" s="20"/>
      <c r="MY596" s="20"/>
      <c r="MZ596" s="20"/>
      <c r="NA596" s="20"/>
      <c r="NB596" s="20"/>
      <c r="NC596" s="20"/>
      <c r="ND596" s="20"/>
      <c r="NE596" s="20"/>
      <c r="NF596" s="20"/>
      <c r="NG596" s="20"/>
      <c r="NH596" s="20"/>
      <c r="NI596" s="20"/>
      <c r="NJ596" s="20"/>
      <c r="NK596" s="20"/>
      <c r="NL596" s="20"/>
      <c r="NM596" s="20"/>
      <c r="NN596" s="20"/>
      <c r="NO596" s="20"/>
      <c r="NP596" s="20"/>
      <c r="NQ596" s="20"/>
      <c r="NR596" s="20"/>
      <c r="NS596" s="20"/>
      <c r="NT596" s="20"/>
      <c r="NU596" s="20"/>
      <c r="NV596" s="20"/>
      <c r="NW596" s="20"/>
      <c r="NX596" s="20"/>
      <c r="NY596" s="20"/>
      <c r="NZ596" s="20"/>
      <c r="OA596" s="20"/>
      <c r="OB596" s="20"/>
      <c r="OC596" s="20"/>
      <c r="OD596" s="20"/>
      <c r="OE596" s="20"/>
      <c r="OF596" s="20"/>
      <c r="OG596" s="20"/>
      <c r="OH596" s="20"/>
      <c r="OI596" s="20"/>
      <c r="OJ596" s="20"/>
      <c r="OK596" s="20"/>
      <c r="OL596" s="20"/>
      <c r="OM596" s="20"/>
      <c r="ON596" s="20"/>
      <c r="OO596" s="20"/>
      <c r="OP596" s="20"/>
      <c r="OQ596" s="20"/>
      <c r="OR596" s="20"/>
      <c r="OS596" s="20"/>
      <c r="OT596" s="20"/>
      <c r="OU596" s="20"/>
      <c r="OV596" s="20"/>
      <c r="OW596" s="20"/>
      <c r="OX596" s="20"/>
      <c r="OY596" s="20"/>
      <c r="OZ596" s="20"/>
      <c r="PA596" s="20"/>
      <c r="PB596" s="20"/>
      <c r="PC596" s="20"/>
      <c r="PD596" s="20"/>
      <c r="PE596" s="20"/>
      <c r="PF596" s="20"/>
      <c r="PG596" s="20"/>
      <c r="PH596" s="20"/>
      <c r="PI596" s="20"/>
      <c r="PJ596" s="20"/>
      <c r="PK596" s="20"/>
      <c r="PL596" s="20"/>
      <c r="PM596" s="20"/>
      <c r="PN596" s="20"/>
      <c r="PO596" s="20"/>
      <c r="PP596" s="20"/>
      <c r="PQ596" s="20"/>
      <c r="PR596" s="20"/>
      <c r="PS596" s="20"/>
      <c r="PT596" s="20"/>
      <c r="PU596" s="20"/>
      <c r="PV596" s="20"/>
      <c r="PW596" s="20"/>
      <c r="PX596" s="20"/>
      <c r="PY596" s="20"/>
      <c r="PZ596" s="20"/>
      <c r="QA596" s="20"/>
      <c r="QB596" s="20"/>
      <c r="QC596" s="20"/>
      <c r="QD596" s="20"/>
      <c r="QE596" s="20"/>
      <c r="QF596" s="20"/>
      <c r="QG596" s="20"/>
      <c r="QH596" s="20"/>
      <c r="QI596" s="20"/>
      <c r="QJ596" s="20"/>
      <c r="QK596" s="20"/>
      <c r="QL596" s="20"/>
      <c r="QM596" s="20"/>
      <c r="QN596" s="20"/>
      <c r="QO596" s="20"/>
      <c r="QP596" s="20"/>
      <c r="QQ596" s="20"/>
      <c r="QR596" s="20"/>
      <c r="QS596" s="20"/>
      <c r="QT596" s="20"/>
      <c r="QU596" s="20"/>
      <c r="QV596" s="20"/>
      <c r="QW596" s="20"/>
      <c r="QX596" s="20"/>
      <c r="QY596" s="20"/>
      <c r="QZ596" s="20"/>
      <c r="RA596" s="20"/>
      <c r="RB596" s="20"/>
      <c r="RC596" s="20"/>
      <c r="RD596" s="20"/>
      <c r="RE596" s="20"/>
      <c r="RF596" s="20"/>
      <c r="RG596" s="20"/>
      <c r="RH596" s="20"/>
      <c r="RI596" s="20"/>
      <c r="RJ596" s="20"/>
      <c r="RK596" s="20"/>
      <c r="RL596" s="20"/>
      <c r="RM596" s="20"/>
      <c r="RN596" s="20"/>
      <c r="RO596" s="20"/>
      <c r="RP596" s="20"/>
      <c r="RQ596" s="20"/>
      <c r="RR596" s="20"/>
      <c r="RS596" s="20"/>
      <c r="RT596" s="20"/>
      <c r="RU596" s="20"/>
      <c r="RV596" s="20"/>
      <c r="RW596" s="20"/>
      <c r="RX596" s="20"/>
      <c r="RY596" s="20"/>
      <c r="RZ596" s="20"/>
      <c r="SA596" s="20"/>
      <c r="SB596" s="20"/>
      <c r="SC596" s="20"/>
      <c r="SD596" s="20"/>
      <c r="SE596" s="20"/>
      <c r="SF596" s="20"/>
      <c r="SG596" s="20"/>
      <c r="SH596" s="20"/>
      <c r="SI596" s="20"/>
      <c r="SJ596" s="20"/>
      <c r="SK596" s="20"/>
      <c r="SL596" s="20"/>
      <c r="SM596" s="20"/>
      <c r="SN596" s="20"/>
      <c r="SO596" s="20"/>
      <c r="SP596" s="20"/>
      <c r="SQ596" s="20"/>
      <c r="SR596" s="20"/>
      <c r="SS596" s="20"/>
      <c r="ST596" s="20"/>
      <c r="SU596" s="20"/>
      <c r="SV596" s="20"/>
      <c r="SW596" s="20"/>
      <c r="SX596" s="20"/>
      <c r="SY596" s="20"/>
      <c r="SZ596" s="20"/>
      <c r="TA596" s="20"/>
      <c r="TB596" s="20"/>
      <c r="TC596" s="20"/>
      <c r="TD596" s="20"/>
      <c r="TE596" s="20"/>
      <c r="TF596" s="20"/>
      <c r="TG596" s="20"/>
      <c r="TH596" s="20"/>
      <c r="TI596" s="20"/>
      <c r="TJ596" s="20"/>
      <c r="TK596" s="20"/>
      <c r="TL596" s="20"/>
      <c r="TM596" s="20"/>
      <c r="TN596" s="20"/>
      <c r="TO596" s="20"/>
      <c r="TP596" s="20"/>
      <c r="TQ596" s="20"/>
      <c r="TR596" s="20"/>
      <c r="TS596" s="20"/>
      <c r="TT596" s="20"/>
      <c r="TU596" s="20"/>
      <c r="TV596" s="20"/>
      <c r="TW596" s="20"/>
      <c r="TX596" s="20"/>
      <c r="TY596" s="20"/>
      <c r="TZ596" s="20"/>
      <c r="UA596" s="20"/>
      <c r="UB596" s="20"/>
      <c r="UC596" s="20"/>
      <c r="UD596" s="20"/>
      <c r="UE596" s="20"/>
      <c r="UF596" s="20"/>
      <c r="UG596" s="20"/>
      <c r="UH596" s="20"/>
      <c r="UI596" s="20"/>
      <c r="UJ596" s="20"/>
      <c r="UK596" s="20"/>
      <c r="UL596" s="20"/>
      <c r="UM596" s="20"/>
      <c r="UN596" s="20"/>
      <c r="UO596" s="20"/>
      <c r="UP596" s="20"/>
      <c r="UQ596" s="20"/>
      <c r="UR596" s="20"/>
      <c r="US596" s="20"/>
      <c r="UT596" s="20"/>
      <c r="UU596" s="20"/>
      <c r="UV596" s="20"/>
      <c r="UW596" s="20"/>
      <c r="UX596" s="20"/>
      <c r="UY596" s="20"/>
      <c r="UZ596" s="20"/>
      <c r="VA596" s="20"/>
      <c r="VB596" s="20"/>
      <c r="VC596" s="20"/>
      <c r="VD596" s="20"/>
      <c r="VE596" s="20"/>
      <c r="VF596" s="20"/>
      <c r="VG596" s="20"/>
      <c r="VH596" s="20"/>
      <c r="VI596" s="20"/>
      <c r="VJ596" s="20"/>
      <c r="VK596" s="20"/>
      <c r="VL596" s="20"/>
      <c r="VM596" s="20"/>
      <c r="VN596" s="20"/>
      <c r="VO596" s="20"/>
      <c r="VP596" s="20"/>
      <c r="VQ596" s="20"/>
      <c r="VR596" s="20"/>
      <c r="VS596" s="20"/>
      <c r="VT596" s="20"/>
      <c r="VU596" s="20"/>
      <c r="VV596" s="20"/>
      <c r="VW596" s="20"/>
      <c r="VX596" s="20"/>
      <c r="VY596" s="20"/>
      <c r="VZ596" s="20"/>
      <c r="WA596" s="20"/>
      <c r="WB596" s="20"/>
      <c r="WC596" s="20"/>
      <c r="WD596" s="20"/>
      <c r="WE596" s="20"/>
      <c r="WF596" s="20"/>
      <c r="WG596" s="20"/>
      <c r="WH596" s="20"/>
      <c r="WI596" s="20"/>
      <c r="WJ596" s="20"/>
      <c r="WK596" s="20"/>
      <c r="WL596" s="20"/>
      <c r="WM596" s="20"/>
      <c r="WN596" s="20"/>
      <c r="WO596" s="20"/>
      <c r="WP596" s="20"/>
      <c r="WQ596" s="20"/>
      <c r="WR596" s="20"/>
      <c r="WS596" s="20"/>
      <c r="WT596" s="20"/>
      <c r="WU596" s="20"/>
      <c r="WV596" s="20"/>
      <c r="WW596" s="20"/>
      <c r="WX596" s="20"/>
      <c r="WY596" s="20"/>
      <c r="WZ596" s="20"/>
      <c r="XA596" s="20"/>
      <c r="XB596" s="20"/>
      <c r="XC596" s="20"/>
      <c r="XD596" s="20"/>
      <c r="XE596" s="20"/>
      <c r="XF596" s="20"/>
      <c r="XG596" s="20"/>
      <c r="XH596" s="20"/>
      <c r="XI596" s="20"/>
      <c r="XJ596" s="20"/>
      <c r="XK596" s="20"/>
      <c r="XL596" s="20"/>
      <c r="XM596" s="20"/>
      <c r="XN596" s="20"/>
      <c r="XO596" s="20"/>
      <c r="XP596" s="20"/>
      <c r="XQ596" s="20"/>
      <c r="XR596" s="20"/>
      <c r="XS596" s="20"/>
      <c r="XT596" s="20"/>
      <c r="XU596" s="20"/>
      <c r="XV596" s="20"/>
      <c r="XW596" s="20"/>
      <c r="XX596" s="20"/>
      <c r="XY596" s="20"/>
      <c r="XZ596" s="20"/>
      <c r="YA596" s="20"/>
      <c r="YB596" s="20"/>
      <c r="YC596" s="20"/>
      <c r="YD596" s="20"/>
      <c r="YE596" s="20"/>
      <c r="YF596" s="20"/>
      <c r="YG596" s="20"/>
      <c r="YH596" s="20"/>
      <c r="YI596" s="20"/>
      <c r="YJ596" s="20"/>
      <c r="YK596" s="20"/>
      <c r="YL596" s="20"/>
      <c r="YM596" s="20"/>
      <c r="YN596" s="20"/>
      <c r="YO596" s="20"/>
      <c r="YP596" s="20"/>
      <c r="YQ596" s="20"/>
      <c r="YR596" s="20"/>
      <c r="YS596" s="20"/>
      <c r="YT596" s="20"/>
      <c r="YU596" s="20"/>
      <c r="YV596" s="20"/>
      <c r="YW596" s="20"/>
      <c r="YX596" s="20"/>
      <c r="YY596" s="20"/>
      <c r="YZ596" s="20"/>
      <c r="ZA596" s="20"/>
      <c r="ZB596" s="20"/>
      <c r="ZC596" s="20"/>
      <c r="ZD596" s="20"/>
      <c r="ZE596" s="20"/>
      <c r="ZF596" s="20"/>
      <c r="ZG596" s="20"/>
      <c r="ZH596" s="20"/>
      <c r="ZI596" s="20"/>
      <c r="ZJ596" s="20"/>
      <c r="ZK596" s="20"/>
      <c r="ZL596" s="20"/>
      <c r="ZM596" s="20"/>
      <c r="ZN596" s="20"/>
      <c r="ZO596" s="20"/>
      <c r="ZP596" s="20"/>
      <c r="ZQ596" s="20"/>
      <c r="ZR596" s="20"/>
      <c r="ZS596" s="20"/>
      <c r="ZT596" s="20"/>
      <c r="ZU596" s="20"/>
      <c r="ZV596" s="20"/>
      <c r="ZW596" s="20"/>
      <c r="ZX596" s="20"/>
      <c r="ZY596" s="20"/>
      <c r="ZZ596" s="20"/>
      <c r="AAA596" s="20"/>
      <c r="AAB596" s="20"/>
      <c r="AAC596" s="20"/>
      <c r="AAD596" s="20"/>
      <c r="AAE596" s="20"/>
      <c r="AAF596" s="20"/>
      <c r="AAG596" s="20"/>
      <c r="AAH596" s="20"/>
      <c r="AAI596" s="20"/>
      <c r="AAJ596" s="20"/>
      <c r="AAK596" s="20"/>
      <c r="AAL596" s="20"/>
      <c r="AAM596" s="20"/>
      <c r="AAN596" s="20"/>
      <c r="AAO596" s="20"/>
      <c r="AAP596" s="20"/>
      <c r="AAQ596" s="20"/>
      <c r="AAR596" s="20"/>
      <c r="AAS596" s="20"/>
      <c r="AAT596" s="20"/>
      <c r="AAU596" s="20"/>
      <c r="AAV596" s="20"/>
      <c r="AAW596" s="20"/>
      <c r="AAX596" s="20"/>
      <c r="AAY596" s="20"/>
      <c r="AAZ596" s="20"/>
      <c r="ABA596" s="20"/>
      <c r="ABB596" s="20"/>
      <c r="ABC596" s="20"/>
      <c r="ABD596" s="20"/>
      <c r="ABE596" s="20"/>
      <c r="ABF596" s="20"/>
      <c r="ABG596" s="20"/>
      <c r="ABH596" s="20"/>
      <c r="ABI596" s="20"/>
      <c r="ABJ596" s="20"/>
      <c r="ABK596" s="20"/>
      <c r="ABL596" s="20"/>
      <c r="ABM596" s="20"/>
      <c r="ABN596" s="20"/>
      <c r="ABO596" s="20"/>
      <c r="ABP596" s="20"/>
      <c r="ABQ596" s="20"/>
      <c r="ABR596" s="20"/>
      <c r="ABS596" s="20"/>
      <c r="ABT596" s="20"/>
      <c r="ABU596" s="20"/>
      <c r="ABV596" s="20"/>
      <c r="ABW596" s="20"/>
      <c r="ABX596" s="20"/>
      <c r="ABY596" s="20"/>
      <c r="ABZ596" s="20"/>
      <c r="ACA596" s="20"/>
      <c r="ACB596" s="20"/>
      <c r="ACC596" s="20"/>
      <c r="ACD596" s="20"/>
      <c r="ACE596" s="20"/>
      <c r="ACF596" s="20"/>
      <c r="ACG596" s="20"/>
      <c r="ACH596" s="20"/>
      <c r="ACI596" s="20"/>
      <c r="ACJ596" s="20"/>
      <c r="ACK596" s="20"/>
      <c r="ACL596" s="20"/>
      <c r="ACM596" s="20"/>
      <c r="ACN596" s="20"/>
      <c r="ACO596" s="20"/>
      <c r="ACP596" s="20"/>
      <c r="ACQ596" s="20"/>
      <c r="ACR596" s="20"/>
      <c r="ACS596" s="20"/>
      <c r="ACT596" s="20"/>
      <c r="ACU596" s="20"/>
      <c r="ACV596" s="20"/>
      <c r="ACW596" s="20"/>
      <c r="ACX596" s="20"/>
      <c r="ACY596" s="20"/>
      <c r="ACZ596" s="20"/>
      <c r="ADA596" s="20"/>
      <c r="ADB596" s="20"/>
      <c r="ADC596" s="20"/>
      <c r="ADD596" s="20"/>
      <c r="ADE596" s="20"/>
      <c r="ADF596" s="20"/>
      <c r="ADG596" s="20"/>
      <c r="ADH596" s="20"/>
      <c r="ADI596" s="20"/>
      <c r="ADJ596" s="20"/>
      <c r="ADK596" s="20"/>
      <c r="ADL596" s="20"/>
      <c r="ADM596" s="20"/>
      <c r="ADN596" s="20"/>
      <c r="ADO596" s="20"/>
      <c r="ADP596" s="20"/>
      <c r="ADQ596" s="20"/>
      <c r="ADR596" s="20"/>
      <c r="ADS596" s="20"/>
      <c r="ADT596" s="20"/>
      <c r="ADU596" s="20"/>
      <c r="ADV596" s="20"/>
      <c r="ADW596" s="20"/>
      <c r="ADX596" s="20"/>
      <c r="ADY596" s="20"/>
      <c r="ADZ596" s="20"/>
      <c r="AEA596" s="20"/>
      <c r="AEB596" s="20"/>
      <c r="AEC596" s="20"/>
      <c r="AED596" s="20"/>
      <c r="AEE596" s="20"/>
      <c r="AEF596" s="20"/>
      <c r="AEG596" s="20"/>
      <c r="AEH596" s="20"/>
      <c r="AEI596" s="20"/>
      <c r="AEJ596" s="20"/>
      <c r="AEK596" s="20"/>
      <c r="AEL596" s="20"/>
      <c r="AEM596" s="20"/>
      <c r="AEN596" s="20"/>
      <c r="AEO596" s="20"/>
      <c r="AEP596" s="20"/>
      <c r="AEQ596" s="20"/>
      <c r="AER596" s="20"/>
      <c r="AES596" s="20"/>
      <c r="AET596" s="20"/>
      <c r="AEU596" s="20"/>
      <c r="AEV596" s="20"/>
      <c r="AEW596" s="20"/>
      <c r="AEX596" s="20"/>
      <c r="AEY596" s="20"/>
      <c r="AEZ596" s="20"/>
      <c r="AFA596" s="20"/>
      <c r="AFB596" s="20"/>
      <c r="AFC596" s="20"/>
      <c r="AFD596" s="20"/>
      <c r="AFE596" s="20"/>
      <c r="AFF596" s="20"/>
      <c r="AFG596" s="20"/>
      <c r="AFH596" s="20"/>
      <c r="AFI596" s="20"/>
      <c r="AFJ596" s="20"/>
      <c r="AFK596" s="20"/>
      <c r="AFL596" s="20"/>
      <c r="AFM596" s="20"/>
      <c r="AFN596" s="20"/>
      <c r="AFO596" s="20"/>
      <c r="AFP596" s="20"/>
      <c r="AFQ596" s="20"/>
      <c r="AFR596" s="20"/>
      <c r="AFS596" s="20"/>
      <c r="AFT596" s="20"/>
      <c r="AFU596" s="20"/>
      <c r="AFV596" s="20"/>
      <c r="AFW596" s="20"/>
      <c r="AFX596" s="20"/>
      <c r="AFY596" s="20"/>
      <c r="AFZ596" s="20"/>
      <c r="AGA596" s="20"/>
      <c r="AGB596" s="20"/>
      <c r="AGC596" s="20"/>
      <c r="AGD596" s="20"/>
      <c r="AGE596" s="20"/>
      <c r="AGF596" s="20"/>
      <c r="AGG596" s="20"/>
      <c r="AGH596" s="20"/>
      <c r="AGI596" s="20"/>
      <c r="AGJ596" s="20"/>
      <c r="AGK596" s="20"/>
      <c r="AGL596" s="20"/>
      <c r="AGM596" s="20"/>
      <c r="AGN596" s="20"/>
      <c r="AGO596" s="20"/>
      <c r="AGP596" s="20"/>
      <c r="AGQ596" s="20"/>
      <c r="AGR596" s="20"/>
      <c r="AGS596" s="20"/>
      <c r="AGT596" s="20"/>
      <c r="AGU596" s="20"/>
      <c r="AGV596" s="20"/>
      <c r="AGW596" s="20"/>
      <c r="AGX596" s="20"/>
      <c r="AGY596" s="20"/>
      <c r="AGZ596" s="20"/>
      <c r="AHA596" s="20"/>
      <c r="AHB596" s="20"/>
      <c r="AHC596" s="20"/>
      <c r="AHD596" s="20"/>
      <c r="AHE596" s="20"/>
      <c r="AHF596" s="20"/>
      <c r="AHG596" s="20"/>
      <c r="AHH596" s="20"/>
      <c r="AHI596" s="20"/>
      <c r="AHJ596" s="20"/>
      <c r="AHK596" s="20"/>
      <c r="AHL596" s="20"/>
      <c r="AHM596" s="20"/>
      <c r="AHN596" s="20"/>
      <c r="AHO596" s="20"/>
      <c r="AHP596" s="20"/>
      <c r="AHQ596" s="20"/>
      <c r="AHR596" s="20"/>
      <c r="AHS596" s="20"/>
      <c r="AHT596" s="20"/>
      <c r="AHU596" s="20"/>
      <c r="AHV596" s="20"/>
      <c r="AHW596" s="20"/>
      <c r="AHX596" s="20"/>
      <c r="AHY596" s="20"/>
      <c r="AHZ596" s="20"/>
      <c r="AIA596" s="20"/>
      <c r="AIB596" s="20"/>
      <c r="AIC596" s="20"/>
      <c r="AID596" s="20"/>
      <c r="AIE596" s="20"/>
      <c r="AIF596" s="20"/>
      <c r="AIG596" s="20"/>
      <c r="AIH596" s="20"/>
      <c r="AII596" s="20"/>
      <c r="AIJ596" s="20"/>
      <c r="AIK596" s="20"/>
      <c r="AIL596" s="20"/>
      <c r="AIM596" s="20"/>
      <c r="AIN596" s="20"/>
      <c r="AIO596" s="20"/>
      <c r="AIP596" s="20"/>
      <c r="AIQ596" s="20"/>
      <c r="AIR596" s="20"/>
      <c r="AIS596" s="20"/>
      <c r="AIT596" s="20"/>
      <c r="AIU596" s="20"/>
      <c r="AIV596" s="20"/>
      <c r="AIW596" s="20"/>
      <c r="AIX596" s="20"/>
      <c r="AIY596" s="20"/>
      <c r="AIZ596" s="20"/>
      <c r="AJA596" s="20"/>
      <c r="AJB596" s="20"/>
      <c r="AJC596" s="20"/>
      <c r="AJD596" s="20"/>
      <c r="AJE596" s="20"/>
      <c r="AJF596" s="20"/>
      <c r="AJG596" s="20"/>
      <c r="AJH596" s="20"/>
      <c r="AJI596" s="20"/>
      <c r="AJJ596" s="20"/>
      <c r="AJK596" s="20"/>
      <c r="AJL596" s="20"/>
      <c r="AJM596" s="20"/>
      <c r="AJN596" s="20"/>
      <c r="AJO596" s="20"/>
      <c r="AJP596" s="20"/>
      <c r="AJQ596" s="20"/>
      <c r="AJR596" s="20"/>
      <c r="AJS596" s="20"/>
      <c r="AJT596" s="20"/>
      <c r="AJU596" s="20"/>
      <c r="AJV596" s="20"/>
      <c r="AJW596" s="20"/>
      <c r="AJX596" s="20"/>
      <c r="AJY596" s="20"/>
      <c r="AJZ596" s="20"/>
      <c r="AKA596" s="20"/>
      <c r="AKB596" s="20"/>
      <c r="AKC596" s="20"/>
      <c r="AKD596" s="20"/>
      <c r="AKE596" s="20"/>
      <c r="AKF596" s="20"/>
      <c r="AKG596" s="20"/>
      <c r="AKH596" s="20"/>
      <c r="AKI596" s="20"/>
      <c r="AKJ596" s="20"/>
      <c r="AKK596" s="20"/>
      <c r="AKL596" s="20"/>
      <c r="AKM596" s="20"/>
      <c r="AKN596" s="20"/>
      <c r="AKO596" s="20"/>
      <c r="AKP596" s="20"/>
      <c r="AKQ596" s="20"/>
      <c r="AKR596" s="20"/>
      <c r="AKS596" s="20"/>
      <c r="AKT596" s="20"/>
      <c r="AKU596" s="20"/>
      <c r="AKV596" s="20"/>
      <c r="AKW596" s="20"/>
      <c r="AKX596" s="20"/>
      <c r="AKY596" s="20"/>
      <c r="AKZ596" s="20"/>
      <c r="ALA596" s="20"/>
      <c r="ALB596" s="20"/>
      <c r="ALC596" s="20"/>
      <c r="ALD596" s="20"/>
      <c r="ALE596" s="20"/>
      <c r="ALF596" s="20"/>
      <c r="ALG596" s="20"/>
      <c r="ALH596" s="20"/>
      <c r="ALI596" s="20"/>
      <c r="ALJ596" s="20"/>
      <c r="ALK596" s="20"/>
      <c r="ALL596" s="20"/>
      <c r="ALM596" s="20"/>
      <c r="ALN596" s="20"/>
      <c r="ALO596" s="20"/>
      <c r="ALP596" s="20"/>
      <c r="ALQ596" s="20"/>
      <c r="ALR596" s="20"/>
      <c r="ALS596" s="20"/>
      <c r="ALT596" s="20"/>
      <c r="ALU596" s="20"/>
      <c r="ALV596" s="20"/>
      <c r="ALW596" s="20"/>
      <c r="ALX596" s="20"/>
      <c r="ALY596" s="20"/>
      <c r="ALZ596" s="20"/>
      <c r="AMA596" s="20"/>
      <c r="AMB596" s="20"/>
      <c r="AMC596" s="20"/>
      <c r="AMD596" s="20"/>
      <c r="AME596" s="20"/>
      <c r="AMF596" s="20"/>
      <c r="AMG596" s="20"/>
      <c r="AMH596" s="20"/>
      <c r="AMI596" s="20"/>
      <c r="AMJ596" s="20"/>
      <c r="AMK596" s="20"/>
      <c r="AML596" s="20"/>
      <c r="AMM596" s="20"/>
      <c r="AMN596" s="20"/>
      <c r="AMO596" s="20"/>
      <c r="AMP596" s="20"/>
      <c r="AMQ596" s="20"/>
      <c r="AMR596" s="20"/>
      <c r="AMS596" s="20"/>
      <c r="AMT596" s="20"/>
      <c r="AMU596" s="20"/>
      <c r="AMV596" s="20"/>
      <c r="AMW596" s="20"/>
      <c r="AMX596" s="20"/>
      <c r="AMY596" s="20"/>
      <c r="AMZ596" s="20"/>
      <c r="ANA596" s="20"/>
      <c r="ANB596" s="20"/>
      <c r="ANC596" s="20"/>
      <c r="AND596" s="20"/>
      <c r="ANE596" s="20"/>
      <c r="ANF596" s="20"/>
      <c r="ANG596" s="20"/>
      <c r="ANH596" s="20"/>
      <c r="ANI596" s="20"/>
      <c r="ANJ596" s="20"/>
      <c r="ANK596" s="20"/>
      <c r="ANL596" s="20"/>
      <c r="ANM596" s="20"/>
      <c r="ANN596" s="20"/>
      <c r="ANO596" s="20"/>
      <c r="ANP596" s="20"/>
      <c r="ANQ596" s="20"/>
      <c r="ANR596" s="20"/>
      <c r="ANS596" s="20"/>
      <c r="ANT596" s="20"/>
      <c r="ANU596" s="20"/>
      <c r="ANV596" s="20"/>
      <c r="ANW596" s="20"/>
      <c r="ANX596" s="20"/>
      <c r="ANY596" s="20"/>
      <c r="ANZ596" s="20"/>
      <c r="AOA596" s="20"/>
      <c r="AOB596" s="20"/>
      <c r="AOC596" s="20"/>
      <c r="AOD596" s="20"/>
      <c r="AOE596" s="20"/>
      <c r="AOF596" s="20"/>
      <c r="AOG596" s="20"/>
      <c r="AOH596" s="20"/>
      <c r="AOI596" s="20"/>
      <c r="AOJ596" s="20"/>
      <c r="AOK596" s="20"/>
      <c r="AOL596" s="20"/>
      <c r="AOM596" s="20"/>
      <c r="AON596" s="20"/>
      <c r="AOO596" s="20"/>
      <c r="AOP596" s="20"/>
      <c r="AOQ596" s="20"/>
      <c r="AOR596" s="20"/>
      <c r="AOS596" s="20"/>
      <c r="AOT596" s="20"/>
      <c r="AOU596" s="20"/>
      <c r="AOV596" s="20"/>
      <c r="AOW596" s="20"/>
      <c r="AOX596" s="20"/>
      <c r="AOY596" s="20"/>
      <c r="AOZ596" s="20"/>
      <c r="APA596" s="20"/>
      <c r="APB596" s="20"/>
      <c r="APC596" s="20"/>
      <c r="APD596" s="20"/>
      <c r="APE596" s="20"/>
      <c r="APF596" s="20"/>
      <c r="APG596" s="20"/>
      <c r="APH596" s="20"/>
      <c r="API596" s="20"/>
      <c r="APJ596" s="20"/>
      <c r="APK596" s="20"/>
      <c r="APL596" s="20"/>
      <c r="APM596" s="20"/>
      <c r="APN596" s="20"/>
      <c r="APO596" s="20"/>
      <c r="APP596" s="20"/>
      <c r="APQ596" s="20"/>
      <c r="APR596" s="20"/>
      <c r="APS596" s="20"/>
      <c r="APT596" s="20"/>
      <c r="APU596" s="20"/>
      <c r="APV596" s="20"/>
      <c r="APW596" s="20"/>
      <c r="APX596" s="20"/>
      <c r="APY596" s="20"/>
      <c r="APZ596" s="20"/>
      <c r="AQA596" s="20"/>
      <c r="AQB596" s="20"/>
      <c r="AQC596" s="20"/>
      <c r="AQD596" s="20"/>
      <c r="AQE596" s="20"/>
      <c r="AQF596" s="20"/>
      <c r="AQG596" s="20"/>
      <c r="AQH596" s="20"/>
      <c r="AQI596" s="20"/>
      <c r="AQJ596" s="20"/>
      <c r="AQK596" s="20"/>
      <c r="AQL596" s="20"/>
      <c r="AQM596" s="20"/>
      <c r="AQN596" s="20"/>
      <c r="AQO596" s="20"/>
      <c r="AQP596" s="20"/>
      <c r="AQQ596" s="20"/>
      <c r="AQR596" s="20"/>
      <c r="AQS596" s="20"/>
      <c r="AQT596" s="20"/>
      <c r="AQU596" s="20"/>
      <c r="AQV596" s="20"/>
      <c r="AQW596" s="20"/>
      <c r="AQX596" s="20"/>
      <c r="AQY596" s="20"/>
      <c r="AQZ596" s="20"/>
      <c r="ARA596" s="20"/>
      <c r="ARB596" s="20"/>
      <c r="ARC596" s="20"/>
      <c r="ARD596" s="20"/>
      <c r="ARE596" s="20"/>
      <c r="ARF596" s="20"/>
      <c r="ARG596" s="20"/>
      <c r="ARH596" s="20"/>
      <c r="ARI596" s="20"/>
      <c r="ARJ596" s="20"/>
      <c r="ARK596" s="20"/>
      <c r="ARL596" s="20"/>
      <c r="ARM596" s="20"/>
      <c r="ARN596" s="20"/>
      <c r="ARO596" s="20"/>
      <c r="ARP596" s="20"/>
      <c r="ARQ596" s="20"/>
      <c r="ARR596" s="20"/>
      <c r="ARS596" s="20"/>
      <c r="ART596" s="20"/>
      <c r="ARU596" s="20"/>
      <c r="ARV596" s="20"/>
      <c r="ARW596" s="20"/>
      <c r="ARX596" s="20"/>
      <c r="ARY596" s="20"/>
      <c r="ARZ596" s="20"/>
      <c r="ASA596" s="20"/>
      <c r="ASB596" s="20"/>
      <c r="ASC596" s="20"/>
      <c r="ASD596" s="20"/>
      <c r="ASE596" s="20"/>
      <c r="ASF596" s="20"/>
      <c r="ASG596" s="20"/>
      <c r="ASH596" s="20"/>
      <c r="ASI596" s="20"/>
      <c r="ASJ596" s="20"/>
      <c r="ASK596" s="20"/>
      <c r="ASL596" s="20"/>
      <c r="ASM596" s="20"/>
      <c r="ASN596" s="20"/>
      <c r="ASO596" s="20"/>
      <c r="ASP596" s="20"/>
      <c r="ASQ596" s="20"/>
      <c r="ASR596" s="20"/>
      <c r="ASS596" s="20"/>
      <c r="AST596" s="20"/>
      <c r="ASU596" s="20"/>
      <c r="ASV596" s="20"/>
      <c r="ASW596" s="20"/>
      <c r="ASX596" s="20"/>
      <c r="ASY596" s="20"/>
      <c r="ASZ596" s="20"/>
      <c r="ATA596" s="20"/>
      <c r="ATB596" s="20"/>
      <c r="ATC596" s="20"/>
      <c r="ATD596" s="20"/>
      <c r="ATE596" s="20"/>
      <c r="ATF596" s="20"/>
      <c r="ATG596" s="20"/>
      <c r="ATH596" s="20"/>
      <c r="ATI596" s="20"/>
      <c r="ATJ596" s="20"/>
      <c r="ATK596" s="20"/>
      <c r="ATL596" s="20"/>
      <c r="ATM596" s="20"/>
      <c r="ATN596" s="20"/>
      <c r="ATO596" s="20"/>
      <c r="ATP596" s="20"/>
      <c r="ATQ596" s="20"/>
      <c r="ATR596" s="20"/>
      <c r="ATS596" s="20"/>
      <c r="ATT596" s="20"/>
      <c r="ATU596" s="20"/>
      <c r="ATV596" s="20"/>
      <c r="ATW596" s="20"/>
      <c r="ATX596" s="20"/>
      <c r="ATY596" s="20"/>
      <c r="ATZ596" s="20"/>
      <c r="AUA596" s="20"/>
      <c r="AUB596" s="20"/>
      <c r="AUC596" s="20"/>
      <c r="AUD596" s="20"/>
      <c r="AUF596" s="20"/>
      <c r="AUG596" s="20"/>
      <c r="AUH596" s="20"/>
      <c r="AUI596" s="20"/>
      <c r="AUJ596" s="20"/>
      <c r="AUK596" s="20"/>
      <c r="AUL596" s="20"/>
      <c r="AUM596" s="20"/>
      <c r="AUN596" s="20"/>
      <c r="AUO596" s="20"/>
      <c r="AUP596" s="20"/>
      <c r="AUQ596" s="20"/>
      <c r="AUR596" s="20"/>
      <c r="AUS596" s="20"/>
      <c r="AUT596" s="20"/>
      <c r="AUU596" s="20"/>
      <c r="AUV596" s="20"/>
      <c r="AUW596" s="20"/>
      <c r="AUX596" s="20"/>
      <c r="AUY596" s="20"/>
      <c r="AUZ596" s="20"/>
      <c r="AVA596" s="20"/>
      <c r="AVB596" s="20"/>
      <c r="AVC596" s="20"/>
      <c r="AVD596" s="20"/>
      <c r="AVE596" s="20"/>
      <c r="AVF596" s="20"/>
      <c r="AVG596" s="20"/>
      <c r="AVH596" s="20"/>
      <c r="AVI596" s="20"/>
      <c r="AVJ596" s="20"/>
      <c r="AVK596" s="20"/>
      <c r="AVL596" s="20"/>
      <c r="AVM596" s="20"/>
      <c r="AVN596" s="20"/>
      <c r="AVO596" s="20"/>
      <c r="AVP596" s="20"/>
      <c r="AVQ596" s="20"/>
      <c r="AVR596" s="20"/>
      <c r="AVS596" s="20"/>
      <c r="AVT596" s="20"/>
      <c r="AVU596" s="20"/>
      <c r="AVV596" s="20"/>
      <c r="AVW596" s="20"/>
      <c r="AVX596" s="20"/>
      <c r="AVY596" s="20"/>
      <c r="AVZ596" s="20"/>
      <c r="AWA596" s="20"/>
      <c r="AWB596" s="20"/>
      <c r="AWC596" s="20"/>
      <c r="AWD596" s="20"/>
      <c r="AWE596" s="20"/>
      <c r="AWF596" s="20"/>
      <c r="AWG596" s="20"/>
      <c r="AWH596" s="20"/>
      <c r="AWI596" s="20"/>
      <c r="AWJ596" s="20"/>
      <c r="AWK596" s="20"/>
      <c r="AWL596" s="20"/>
      <c r="AWM596" s="20"/>
      <c r="AWN596" s="20"/>
      <c r="AWO596" s="20"/>
      <c r="AWP596" s="20"/>
      <c r="AWQ596" s="20"/>
      <c r="AWR596" s="20"/>
      <c r="AWS596" s="20"/>
      <c r="AWT596" s="20"/>
      <c r="AWU596" s="20"/>
      <c r="AWV596" s="20"/>
      <c r="AWW596" s="20"/>
      <c r="AWX596" s="20"/>
      <c r="AWY596" s="20"/>
      <c r="AWZ596" s="20"/>
      <c r="AXA596" s="20"/>
      <c r="AXB596" s="20"/>
      <c r="AXC596" s="20"/>
      <c r="AXD596" s="20"/>
      <c r="AXE596" s="20"/>
      <c r="AXF596" s="20"/>
      <c r="AXG596" s="20"/>
      <c r="AXH596" s="20"/>
      <c r="AXI596" s="20"/>
      <c r="AXJ596" s="20"/>
      <c r="AXK596" s="20"/>
      <c r="AXL596" s="20"/>
      <c r="AXM596" s="20"/>
      <c r="AXN596" s="20"/>
      <c r="AXO596" s="20"/>
      <c r="AXP596" s="20"/>
      <c r="AXQ596" s="20"/>
      <c r="AXR596" s="20"/>
      <c r="AXS596" s="20"/>
      <c r="AXT596" s="20"/>
      <c r="AXU596" s="20"/>
      <c r="AXV596" s="20"/>
      <c r="AXW596" s="20"/>
      <c r="AXX596" s="20"/>
      <c r="AXY596" s="20"/>
      <c r="AXZ596" s="20"/>
      <c r="AYA596" s="20"/>
      <c r="AYB596" s="20"/>
      <c r="AYC596" s="20"/>
      <c r="AYD596" s="20"/>
      <c r="AYE596" s="20"/>
      <c r="AYF596" s="20"/>
      <c r="AYG596" s="20"/>
      <c r="AYH596" s="20"/>
      <c r="AYI596" s="20"/>
      <c r="AYJ596" s="20"/>
      <c r="AYK596" s="20"/>
      <c r="AYL596" s="20"/>
      <c r="AYM596" s="20"/>
      <c r="AYN596" s="20"/>
      <c r="AYO596" s="20"/>
      <c r="AYP596" s="20"/>
      <c r="AYQ596" s="20"/>
      <c r="AYR596" s="20"/>
      <c r="AYS596" s="20"/>
      <c r="AYT596" s="20"/>
      <c r="AYU596" s="20"/>
      <c r="AYV596" s="20"/>
      <c r="AYW596" s="20"/>
      <c r="AYX596" s="20"/>
      <c r="AYY596" s="20"/>
      <c r="AYZ596" s="20"/>
      <c r="AZA596" s="20"/>
      <c r="AZB596" s="20"/>
      <c r="AZC596" s="20"/>
      <c r="AZD596" s="20"/>
      <c r="AZE596" s="20"/>
      <c r="AZF596" s="20"/>
      <c r="AZG596" s="20"/>
      <c r="AZH596" s="20"/>
      <c r="AZI596" s="20"/>
      <c r="AZJ596" s="20"/>
      <c r="AZK596" s="20"/>
      <c r="AZL596" s="20"/>
      <c r="AZM596" s="20"/>
      <c r="AZN596" s="20"/>
      <c r="AZO596" s="20"/>
      <c r="AZP596" s="20"/>
      <c r="AZQ596" s="20"/>
      <c r="AZR596" s="20"/>
      <c r="AZS596" s="20"/>
      <c r="AZT596" s="20"/>
      <c r="AZU596" s="20"/>
      <c r="AZV596" s="20"/>
      <c r="AZW596" s="20"/>
      <c r="AZX596" s="20"/>
      <c r="AZY596" s="20"/>
      <c r="AZZ596" s="20"/>
      <c r="BAA596" s="20"/>
      <c r="BAB596" s="20"/>
      <c r="BAC596" s="20"/>
      <c r="BAD596" s="20"/>
      <c r="BAE596" s="20"/>
      <c r="BAF596" s="20"/>
      <c r="BAG596" s="20"/>
      <c r="BAH596" s="20"/>
      <c r="BAI596" s="20"/>
      <c r="BAJ596" s="20"/>
      <c r="BAK596" s="20"/>
      <c r="BAL596" s="20"/>
      <c r="BAM596" s="20"/>
      <c r="BAN596" s="20"/>
      <c r="BAO596" s="20"/>
      <c r="BAP596" s="20"/>
      <c r="BAQ596" s="20"/>
      <c r="BAR596" s="20"/>
      <c r="BAS596" s="20"/>
      <c r="BAT596" s="20"/>
      <c r="BAU596" s="20"/>
      <c r="BAV596" s="20"/>
      <c r="BAW596" s="20"/>
      <c r="BAX596" s="20"/>
      <c r="BAY596" s="20"/>
      <c r="BAZ596" s="20"/>
      <c r="BBA596" s="20"/>
      <c r="BBB596" s="20"/>
      <c r="BBC596" s="20"/>
      <c r="BBD596" s="20"/>
      <c r="BBE596" s="20"/>
      <c r="BBF596" s="20"/>
      <c r="BBG596" s="20"/>
      <c r="BBH596" s="20"/>
      <c r="BBI596" s="20"/>
      <c r="BBJ596" s="20"/>
      <c r="BBK596" s="20"/>
      <c r="BBL596" s="20"/>
      <c r="BBM596" s="20"/>
      <c r="BBN596" s="20"/>
      <c r="BBO596" s="20"/>
      <c r="BBP596" s="20"/>
      <c r="BBQ596" s="20"/>
      <c r="BBR596" s="20"/>
      <c r="BBS596" s="20"/>
      <c r="BBT596" s="20"/>
      <c r="BBU596" s="20"/>
      <c r="BBV596" s="20"/>
      <c r="BBW596" s="20"/>
      <c r="BBX596" s="20"/>
    </row>
    <row r="597" spans="1:1428" hidden="1" x14ac:dyDescent="0.25">
      <c r="A597" s="20"/>
      <c r="B597" s="21"/>
      <c r="C597" s="21"/>
      <c r="D597" s="20"/>
      <c r="E597" s="20"/>
      <c r="F597" s="20"/>
      <c r="G597" s="20"/>
      <c r="H597" s="20"/>
      <c r="I597" s="20"/>
      <c r="J597" s="20"/>
      <c r="K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6"/>
      <c r="AW597" s="20"/>
      <c r="AX597" s="20"/>
      <c r="AY597" s="20"/>
      <c r="AZ597" s="20"/>
      <c r="BA597" s="20"/>
      <c r="BB597" s="20"/>
      <c r="BC597" s="20"/>
      <c r="BD597" s="20"/>
      <c r="BE597" s="20"/>
      <c r="BF597" s="20"/>
      <c r="BG597" s="20"/>
      <c r="BH597" s="20"/>
      <c r="BI597" s="20"/>
      <c r="BJ597" s="20"/>
      <c r="BK597" s="20"/>
      <c r="BL597" s="20"/>
      <c r="BM597" s="20"/>
      <c r="BN597" s="20"/>
      <c r="BO597" s="20"/>
      <c r="BP597" s="20"/>
      <c r="BQ597" s="20"/>
      <c r="BR597" s="20"/>
      <c r="BS597" s="20"/>
      <c r="BT597" s="20"/>
      <c r="BU597" s="20"/>
      <c r="BV597" s="20"/>
      <c r="BW597" s="20"/>
      <c r="BX597" s="20"/>
      <c r="BY597" s="20"/>
      <c r="BZ597" s="20"/>
      <c r="CA597" s="20"/>
      <c r="CB597" s="20"/>
      <c r="CC597" s="20"/>
      <c r="CD597" s="20"/>
      <c r="CE597" s="20"/>
      <c r="CF597" s="20"/>
      <c r="CG597" s="20"/>
      <c r="CH597" s="20"/>
      <c r="CI597" s="20"/>
      <c r="CJ597" s="20"/>
      <c r="CK597" s="20"/>
      <c r="CL597" s="20"/>
      <c r="CM597" s="20"/>
      <c r="CN597" s="20"/>
      <c r="CO597" s="20"/>
      <c r="CP597" s="20"/>
      <c r="CQ597" s="20"/>
      <c r="CR597" s="20"/>
      <c r="CS597" s="20"/>
      <c r="CT597" s="20"/>
      <c r="CU597" s="20"/>
      <c r="CV597" s="20"/>
      <c r="CW597" s="20"/>
      <c r="CX597" s="20"/>
      <c r="CY597" s="20"/>
      <c r="CZ597" s="20"/>
      <c r="DA597" s="20"/>
      <c r="DB597" s="20"/>
      <c r="DC597" s="20"/>
      <c r="DD597" s="20"/>
      <c r="DE597" s="20"/>
      <c r="DF597" s="20"/>
      <c r="DG597" s="20"/>
      <c r="DH597" s="20"/>
      <c r="DI597" s="20"/>
      <c r="DJ597" s="20"/>
      <c r="DK597" s="20"/>
      <c r="DL597" s="20"/>
      <c r="DM597" s="20"/>
      <c r="DN597" s="20"/>
      <c r="DO597" s="20"/>
      <c r="DP597" s="20"/>
      <c r="DQ597" s="20"/>
      <c r="DR597" s="20"/>
      <c r="DS597" s="20"/>
      <c r="DT597" s="20"/>
      <c r="DU597" s="20"/>
      <c r="DV597" s="20"/>
      <c r="DW597" s="20"/>
      <c r="DX597" s="20"/>
      <c r="DY597" s="20"/>
      <c r="DZ597" s="20"/>
      <c r="EA597" s="20"/>
      <c r="EB597" s="20"/>
      <c r="EC597" s="20"/>
      <c r="ED597" s="20"/>
      <c r="EE597" s="20"/>
      <c r="EF597" s="20"/>
      <c r="EG597" s="20"/>
      <c r="EH597" s="20"/>
      <c r="EI597" s="20"/>
      <c r="EJ597" s="20"/>
      <c r="EK597" s="20"/>
      <c r="EL597" s="20"/>
      <c r="EM597" s="20"/>
      <c r="EN597" s="20"/>
      <c r="EO597" s="20"/>
      <c r="EP597" s="20"/>
      <c r="EQ597" s="20"/>
      <c r="ER597" s="20"/>
      <c r="ES597" s="20"/>
      <c r="ET597" s="20"/>
      <c r="EU597" s="20"/>
      <c r="EV597" s="20"/>
      <c r="EW597" s="20"/>
      <c r="EX597" s="20"/>
      <c r="EY597" s="20"/>
      <c r="EZ597" s="20"/>
      <c r="FA597" s="20"/>
      <c r="FB597" s="20"/>
      <c r="FC597" s="20"/>
      <c r="FD597" s="20"/>
      <c r="FE597" s="20"/>
      <c r="FF597" s="20"/>
      <c r="FG597" s="20"/>
      <c r="FH597" s="20"/>
      <c r="FI597" s="20"/>
      <c r="FJ597" s="20"/>
      <c r="FK597" s="20"/>
      <c r="FL597" s="20"/>
      <c r="FM597" s="20"/>
      <c r="FN597" s="20"/>
      <c r="FO597" s="20"/>
      <c r="FP597" s="20"/>
      <c r="FQ597" s="20"/>
      <c r="FR597" s="20"/>
      <c r="FS597" s="20"/>
      <c r="FT597" s="20"/>
      <c r="FU597" s="20"/>
      <c r="FV597" s="20"/>
      <c r="FW597" s="20"/>
      <c r="FX597" s="20"/>
      <c r="FY597" s="20"/>
      <c r="FZ597" s="20"/>
      <c r="GA597" s="20"/>
      <c r="GB597" s="20"/>
      <c r="GC597" s="20"/>
      <c r="GD597" s="20"/>
      <c r="GE597" s="20"/>
      <c r="GF597" s="20"/>
      <c r="GG597" s="20"/>
      <c r="GH597" s="20"/>
      <c r="GI597" s="20"/>
      <c r="GJ597" s="20"/>
      <c r="GK597" s="20"/>
      <c r="GL597" s="20"/>
      <c r="GM597" s="20"/>
      <c r="GN597" s="20"/>
      <c r="GO597" s="20"/>
      <c r="GP597" s="20"/>
      <c r="GQ597" s="20"/>
      <c r="GR597" s="20"/>
      <c r="GS597" s="20"/>
      <c r="GT597" s="20"/>
      <c r="GU597" s="20"/>
      <c r="GV597" s="20"/>
      <c r="GW597" s="20"/>
      <c r="GX597" s="20"/>
      <c r="GY597" s="20"/>
      <c r="GZ597" s="20"/>
      <c r="HA597" s="20"/>
      <c r="HB597" s="20"/>
      <c r="HC597" s="20"/>
      <c r="HD597" s="20"/>
      <c r="HE597" s="20"/>
      <c r="HF597" s="20"/>
      <c r="HG597" s="20"/>
      <c r="HH597" s="20"/>
      <c r="HI597" s="20"/>
      <c r="HJ597" s="20"/>
      <c r="HK597" s="20"/>
      <c r="HL597" s="20"/>
      <c r="HM597" s="20"/>
      <c r="HN597" s="20"/>
      <c r="HO597" s="20"/>
      <c r="HP597" s="20"/>
      <c r="HQ597" s="20"/>
      <c r="HR597" s="20"/>
      <c r="HS597" s="20"/>
      <c r="HT597" s="20"/>
      <c r="HU597" s="20"/>
      <c r="HV597" s="20"/>
      <c r="HW597" s="20"/>
      <c r="HX597" s="20"/>
      <c r="HY597" s="20"/>
      <c r="HZ597" s="20"/>
      <c r="IA597" s="20"/>
      <c r="IB597" s="20"/>
      <c r="IC597" s="20"/>
      <c r="ID597" s="20"/>
      <c r="IE597" s="20"/>
      <c r="IF597" s="20"/>
      <c r="IG597" s="20"/>
      <c r="IH597" s="20"/>
      <c r="II597" s="20"/>
      <c r="IJ597" s="20"/>
      <c r="IK597" s="20"/>
      <c r="IL597" s="20"/>
      <c r="IM597" s="20"/>
      <c r="IN597" s="20"/>
      <c r="IO597" s="20"/>
      <c r="IP597" s="20"/>
      <c r="IQ597" s="20"/>
      <c r="IR597" s="20"/>
      <c r="IS597" s="20"/>
      <c r="IT597" s="20"/>
      <c r="IU597" s="20"/>
      <c r="IV597" s="20"/>
      <c r="IW597" s="20"/>
      <c r="IX597" s="20"/>
      <c r="IY597" s="20"/>
      <c r="IZ597" s="20"/>
      <c r="JA597" s="20"/>
      <c r="JB597" s="20"/>
      <c r="JC597" s="20"/>
      <c r="JD597" s="20"/>
      <c r="JE597" s="20"/>
      <c r="JF597" s="20"/>
      <c r="JG597" s="20"/>
      <c r="JH597" s="20"/>
      <c r="JI597" s="20"/>
      <c r="JJ597" s="20"/>
      <c r="JK597" s="20"/>
      <c r="JL597" s="20"/>
      <c r="JM597" s="20"/>
      <c r="JN597" s="20"/>
      <c r="JO597" s="20"/>
      <c r="JP597" s="20"/>
      <c r="JQ597" s="20"/>
      <c r="JR597" s="20"/>
      <c r="JS597" s="20"/>
      <c r="JT597" s="20"/>
      <c r="JU597" s="20"/>
      <c r="JV597" s="20"/>
      <c r="JW597" s="20"/>
      <c r="JX597" s="20"/>
      <c r="JY597" s="20"/>
      <c r="JZ597" s="20"/>
      <c r="KA597" s="20"/>
      <c r="KB597" s="20"/>
      <c r="KC597" s="20"/>
      <c r="KD597" s="20"/>
      <c r="KE597" s="20"/>
      <c r="KF597" s="20"/>
      <c r="KG597" s="20"/>
      <c r="KH597" s="20"/>
      <c r="KI597" s="20"/>
      <c r="KJ597" s="20"/>
      <c r="KK597" s="20"/>
      <c r="KL597" s="20"/>
      <c r="KM597" s="20"/>
      <c r="KN597" s="20"/>
      <c r="KO597" s="20"/>
      <c r="KP597" s="20"/>
      <c r="KQ597" s="20"/>
      <c r="KR597" s="20"/>
      <c r="KS597" s="20"/>
      <c r="KT597" s="20"/>
      <c r="KU597" s="20"/>
      <c r="KV597" s="20"/>
      <c r="KW597" s="20"/>
      <c r="KX597" s="20"/>
      <c r="KY597" s="20"/>
      <c r="KZ597" s="20"/>
      <c r="LA597" s="20"/>
      <c r="LB597" s="20"/>
      <c r="LC597" s="20"/>
      <c r="LD597" s="20"/>
      <c r="LE597" s="20"/>
      <c r="LF597" s="20"/>
      <c r="LG597" s="20"/>
      <c r="LH597" s="20"/>
      <c r="LI597" s="20"/>
      <c r="LJ597" s="20"/>
      <c r="LK597" s="20"/>
      <c r="LL597" s="20"/>
      <c r="LM597" s="20"/>
      <c r="LN597" s="20"/>
      <c r="LO597" s="20"/>
      <c r="LP597" s="20"/>
      <c r="LQ597" s="20"/>
      <c r="LR597" s="20"/>
      <c r="LS597" s="20"/>
      <c r="LT597" s="20"/>
      <c r="LU597" s="20"/>
      <c r="LV597" s="20"/>
      <c r="LW597" s="20"/>
      <c r="LX597" s="20"/>
      <c r="LY597" s="20"/>
      <c r="LZ597" s="20"/>
      <c r="MA597" s="20"/>
      <c r="MB597" s="20"/>
      <c r="MC597" s="20"/>
      <c r="MD597" s="20"/>
      <c r="ME597" s="20"/>
      <c r="MF597" s="20"/>
      <c r="MG597" s="20"/>
      <c r="MH597" s="20"/>
      <c r="MI597" s="20"/>
      <c r="MJ597" s="20"/>
      <c r="MK597" s="20"/>
      <c r="ML597" s="20"/>
      <c r="MM597" s="20"/>
      <c r="MN597" s="20"/>
      <c r="MO597" s="20"/>
      <c r="MP597" s="20"/>
      <c r="MQ597" s="20"/>
      <c r="MR597" s="20"/>
      <c r="MS597" s="20"/>
      <c r="MT597" s="20"/>
      <c r="MU597" s="20"/>
      <c r="MV597" s="20"/>
      <c r="MW597" s="20"/>
      <c r="MX597" s="20"/>
      <c r="MY597" s="20"/>
      <c r="MZ597" s="20"/>
      <c r="NA597" s="20"/>
      <c r="NB597" s="20"/>
      <c r="NC597" s="20"/>
      <c r="ND597" s="20"/>
      <c r="NE597" s="20"/>
      <c r="NF597" s="20"/>
      <c r="NG597" s="20"/>
      <c r="NH597" s="20"/>
      <c r="NI597" s="20"/>
      <c r="NJ597" s="20"/>
      <c r="NK597" s="20"/>
      <c r="NL597" s="20"/>
      <c r="NM597" s="20"/>
      <c r="NN597" s="20"/>
      <c r="NO597" s="20"/>
      <c r="NP597" s="20"/>
      <c r="NQ597" s="20"/>
      <c r="NR597" s="20"/>
      <c r="NS597" s="20"/>
      <c r="NT597" s="20"/>
      <c r="NU597" s="20"/>
      <c r="NV597" s="20"/>
      <c r="NW597" s="20"/>
      <c r="NX597" s="20"/>
      <c r="NY597" s="20"/>
      <c r="NZ597" s="20"/>
      <c r="OA597" s="20"/>
      <c r="OB597" s="20"/>
      <c r="OC597" s="20"/>
      <c r="OD597" s="20"/>
      <c r="OE597" s="20"/>
      <c r="OF597" s="20"/>
      <c r="OG597" s="20"/>
      <c r="OH597" s="20"/>
      <c r="OI597" s="20"/>
      <c r="OJ597" s="20"/>
      <c r="OK597" s="20"/>
      <c r="OL597" s="20"/>
      <c r="OM597" s="20"/>
      <c r="ON597" s="20"/>
      <c r="OO597" s="20"/>
      <c r="OP597" s="20"/>
      <c r="OQ597" s="20"/>
      <c r="OR597" s="20"/>
      <c r="OS597" s="20"/>
      <c r="OT597" s="20"/>
      <c r="OU597" s="20"/>
      <c r="OV597" s="20"/>
      <c r="OW597" s="20"/>
      <c r="OX597" s="20"/>
      <c r="OY597" s="20"/>
      <c r="OZ597" s="20"/>
      <c r="PA597" s="20"/>
      <c r="PB597" s="20"/>
      <c r="PC597" s="20"/>
      <c r="PD597" s="20"/>
      <c r="PE597" s="20"/>
      <c r="PF597" s="20"/>
      <c r="PG597" s="20"/>
      <c r="PH597" s="20"/>
      <c r="PI597" s="20"/>
      <c r="PJ597" s="20"/>
      <c r="PK597" s="20"/>
      <c r="PL597" s="20"/>
      <c r="PM597" s="20"/>
      <c r="PN597" s="20"/>
      <c r="PO597" s="20"/>
      <c r="PP597" s="20"/>
      <c r="PQ597" s="20"/>
      <c r="PR597" s="20"/>
      <c r="PS597" s="20"/>
      <c r="PT597" s="20"/>
      <c r="PU597" s="20"/>
      <c r="PV597" s="20"/>
      <c r="PW597" s="20"/>
      <c r="PX597" s="20"/>
      <c r="PY597" s="20"/>
      <c r="PZ597" s="20"/>
      <c r="QA597" s="20"/>
      <c r="QB597" s="20"/>
      <c r="QC597" s="20"/>
      <c r="QD597" s="20"/>
      <c r="QE597" s="20"/>
      <c r="QF597" s="20"/>
      <c r="QG597" s="20"/>
      <c r="QH597" s="20"/>
      <c r="QI597" s="20"/>
      <c r="QJ597" s="20"/>
      <c r="QK597" s="20"/>
      <c r="QL597" s="20"/>
      <c r="QM597" s="20"/>
      <c r="QN597" s="20"/>
      <c r="QO597" s="20"/>
      <c r="QP597" s="20"/>
      <c r="QQ597" s="20"/>
      <c r="QR597" s="20"/>
      <c r="QS597" s="20"/>
      <c r="QT597" s="20"/>
      <c r="QU597" s="20"/>
      <c r="QV597" s="20"/>
      <c r="QW597" s="20"/>
      <c r="QX597" s="20"/>
      <c r="QY597" s="20"/>
      <c r="QZ597" s="20"/>
      <c r="RA597" s="20"/>
      <c r="RB597" s="20"/>
      <c r="RC597" s="20"/>
      <c r="RD597" s="20"/>
      <c r="RE597" s="20"/>
      <c r="RF597" s="20"/>
      <c r="RG597" s="20"/>
      <c r="RH597" s="20"/>
      <c r="RI597" s="20"/>
      <c r="RJ597" s="20"/>
      <c r="RK597" s="20"/>
      <c r="RL597" s="20"/>
      <c r="RM597" s="20"/>
      <c r="RN597" s="20"/>
      <c r="RO597" s="20"/>
      <c r="RP597" s="20"/>
      <c r="RQ597" s="20"/>
      <c r="RR597" s="20"/>
      <c r="RS597" s="20"/>
      <c r="RT597" s="20"/>
      <c r="RU597" s="20"/>
      <c r="RV597" s="20"/>
      <c r="RW597" s="20"/>
      <c r="RX597" s="20"/>
      <c r="RY597" s="20"/>
      <c r="RZ597" s="20"/>
      <c r="SA597" s="20"/>
      <c r="SB597" s="20"/>
      <c r="SC597" s="20"/>
      <c r="SD597" s="20"/>
      <c r="SE597" s="20"/>
      <c r="SF597" s="20"/>
      <c r="SG597" s="20"/>
      <c r="SH597" s="20"/>
      <c r="SI597" s="20"/>
      <c r="SJ597" s="20"/>
      <c r="SK597" s="20"/>
      <c r="SL597" s="20"/>
      <c r="SM597" s="20"/>
      <c r="SN597" s="20"/>
      <c r="SO597" s="20"/>
      <c r="SP597" s="20"/>
      <c r="SQ597" s="20"/>
      <c r="SR597" s="20"/>
      <c r="SS597" s="20"/>
      <c r="ST597" s="20"/>
      <c r="SU597" s="20"/>
      <c r="SV597" s="20"/>
      <c r="SW597" s="20"/>
      <c r="SX597" s="20"/>
      <c r="SY597" s="20"/>
      <c r="SZ597" s="20"/>
      <c r="TA597" s="20"/>
      <c r="TB597" s="20"/>
      <c r="TC597" s="20"/>
      <c r="TD597" s="20"/>
      <c r="TE597" s="20"/>
      <c r="TF597" s="20"/>
      <c r="TG597" s="20"/>
      <c r="TH597" s="20"/>
      <c r="TI597" s="20"/>
      <c r="TJ597" s="20"/>
      <c r="TK597" s="20"/>
      <c r="TL597" s="20"/>
      <c r="TM597" s="20"/>
      <c r="TN597" s="20"/>
      <c r="TO597" s="20"/>
      <c r="TP597" s="20"/>
      <c r="TQ597" s="20"/>
      <c r="TR597" s="20"/>
      <c r="TS597" s="20"/>
      <c r="TT597" s="20"/>
      <c r="TU597" s="20"/>
      <c r="TV597" s="20"/>
      <c r="TW597" s="20"/>
      <c r="TX597" s="20"/>
      <c r="TY597" s="20"/>
      <c r="TZ597" s="20"/>
      <c r="UA597" s="20"/>
      <c r="UB597" s="20"/>
      <c r="UC597" s="20"/>
      <c r="UD597" s="20"/>
      <c r="UE597" s="20"/>
      <c r="UF597" s="20"/>
      <c r="UG597" s="20"/>
      <c r="UH597" s="20"/>
      <c r="UI597" s="20"/>
      <c r="UJ597" s="20"/>
      <c r="UK597" s="20"/>
      <c r="UL597" s="20"/>
      <c r="UM597" s="20"/>
      <c r="UN597" s="20"/>
      <c r="UO597" s="20"/>
      <c r="UP597" s="20"/>
      <c r="UQ597" s="20"/>
      <c r="UR597" s="20"/>
      <c r="US597" s="20"/>
      <c r="UT597" s="20"/>
      <c r="UU597" s="20"/>
      <c r="UV597" s="20"/>
      <c r="UW597" s="20"/>
      <c r="UX597" s="20"/>
      <c r="UY597" s="20"/>
      <c r="UZ597" s="20"/>
      <c r="VA597" s="20"/>
      <c r="VB597" s="20"/>
      <c r="VC597" s="20"/>
      <c r="VD597" s="20"/>
      <c r="VE597" s="20"/>
      <c r="VF597" s="20"/>
      <c r="VG597" s="20"/>
      <c r="VH597" s="20"/>
      <c r="VI597" s="20"/>
      <c r="VJ597" s="20"/>
      <c r="VK597" s="20"/>
      <c r="VL597" s="20"/>
      <c r="VM597" s="20"/>
      <c r="VN597" s="20"/>
      <c r="VO597" s="20"/>
      <c r="VP597" s="20"/>
      <c r="VQ597" s="20"/>
      <c r="VR597" s="20"/>
      <c r="VS597" s="20"/>
      <c r="VT597" s="20"/>
      <c r="VU597" s="20"/>
      <c r="VV597" s="20"/>
      <c r="VW597" s="20"/>
      <c r="VX597" s="20"/>
      <c r="VY597" s="20"/>
      <c r="VZ597" s="20"/>
      <c r="WA597" s="20"/>
      <c r="WB597" s="20"/>
      <c r="WC597" s="20"/>
      <c r="WD597" s="20"/>
      <c r="WE597" s="20"/>
      <c r="WF597" s="20"/>
      <c r="WG597" s="20"/>
      <c r="WH597" s="20"/>
      <c r="WI597" s="20"/>
      <c r="WJ597" s="20"/>
      <c r="WK597" s="20"/>
      <c r="WL597" s="20"/>
      <c r="WM597" s="20"/>
      <c r="WN597" s="20"/>
      <c r="WO597" s="20"/>
      <c r="WP597" s="20"/>
      <c r="WQ597" s="20"/>
      <c r="WR597" s="20"/>
      <c r="WS597" s="20"/>
      <c r="WT597" s="20"/>
      <c r="WU597" s="20"/>
      <c r="WV597" s="20"/>
      <c r="WW597" s="20"/>
      <c r="WX597" s="20"/>
      <c r="WY597" s="20"/>
      <c r="WZ597" s="20"/>
      <c r="XA597" s="20"/>
      <c r="XB597" s="20"/>
      <c r="XC597" s="20"/>
      <c r="XD597" s="20"/>
      <c r="XE597" s="20"/>
      <c r="XF597" s="20"/>
      <c r="XG597" s="20"/>
      <c r="XH597" s="20"/>
      <c r="XI597" s="20"/>
      <c r="XJ597" s="20"/>
      <c r="XK597" s="20"/>
      <c r="XL597" s="20"/>
      <c r="XM597" s="20"/>
      <c r="XN597" s="20"/>
      <c r="XO597" s="20"/>
      <c r="XP597" s="20"/>
      <c r="XQ597" s="20"/>
      <c r="XR597" s="20"/>
      <c r="XS597" s="20"/>
      <c r="XT597" s="20"/>
      <c r="XU597" s="20"/>
      <c r="XV597" s="20"/>
      <c r="XW597" s="20"/>
      <c r="XX597" s="20"/>
      <c r="XY597" s="20"/>
      <c r="XZ597" s="20"/>
      <c r="YA597" s="20"/>
      <c r="YB597" s="20"/>
      <c r="YC597" s="20"/>
      <c r="YD597" s="20"/>
      <c r="YE597" s="20"/>
      <c r="YF597" s="20"/>
      <c r="YG597" s="20"/>
      <c r="YH597" s="20"/>
      <c r="YI597" s="20"/>
      <c r="YJ597" s="20"/>
      <c r="YK597" s="20"/>
      <c r="YL597" s="20"/>
      <c r="YM597" s="20"/>
      <c r="YN597" s="20"/>
      <c r="YO597" s="20"/>
      <c r="YP597" s="20"/>
      <c r="YQ597" s="20"/>
      <c r="YR597" s="20"/>
      <c r="YS597" s="20"/>
      <c r="YT597" s="20"/>
      <c r="YU597" s="20"/>
      <c r="YV597" s="20"/>
      <c r="YW597" s="20"/>
      <c r="YX597" s="20"/>
      <c r="YY597" s="20"/>
      <c r="YZ597" s="20"/>
      <c r="ZA597" s="20"/>
      <c r="ZB597" s="20"/>
      <c r="ZC597" s="20"/>
      <c r="ZD597" s="20"/>
      <c r="ZE597" s="20"/>
      <c r="ZF597" s="20"/>
      <c r="ZG597" s="20"/>
      <c r="ZH597" s="20"/>
      <c r="ZI597" s="20"/>
      <c r="ZJ597" s="20"/>
      <c r="ZK597" s="20"/>
      <c r="ZL597" s="20"/>
      <c r="ZM597" s="20"/>
      <c r="ZN597" s="20"/>
      <c r="ZO597" s="20"/>
      <c r="ZP597" s="20"/>
      <c r="ZQ597" s="20"/>
      <c r="ZR597" s="20"/>
      <c r="ZS597" s="20"/>
      <c r="ZT597" s="20"/>
      <c r="ZU597" s="20"/>
      <c r="ZV597" s="20"/>
      <c r="ZW597" s="20"/>
      <c r="ZX597" s="20"/>
      <c r="ZY597" s="20"/>
      <c r="ZZ597" s="20"/>
      <c r="AAA597" s="20"/>
      <c r="AAB597" s="20"/>
      <c r="AAC597" s="20"/>
      <c r="AAD597" s="20"/>
      <c r="AAE597" s="20"/>
      <c r="AAF597" s="20"/>
      <c r="AAG597" s="20"/>
      <c r="AAH597" s="20"/>
      <c r="AAI597" s="20"/>
      <c r="AAJ597" s="20"/>
      <c r="AAK597" s="20"/>
      <c r="AAL597" s="20"/>
      <c r="AAM597" s="20"/>
      <c r="AAN597" s="20"/>
      <c r="AAO597" s="20"/>
      <c r="AAP597" s="20"/>
      <c r="AAQ597" s="20"/>
      <c r="AAR597" s="20"/>
      <c r="AAS597" s="20"/>
      <c r="AAT597" s="20"/>
      <c r="AAU597" s="20"/>
      <c r="AAV597" s="20"/>
      <c r="AAW597" s="20"/>
      <c r="AAX597" s="20"/>
      <c r="AAY597" s="20"/>
      <c r="AAZ597" s="20"/>
      <c r="ABA597" s="20"/>
      <c r="ABB597" s="20"/>
      <c r="ABC597" s="20"/>
      <c r="ABD597" s="20"/>
      <c r="ABE597" s="20"/>
      <c r="ABF597" s="20"/>
      <c r="ABG597" s="20"/>
      <c r="ABH597" s="20"/>
      <c r="ABI597" s="20"/>
      <c r="ABJ597" s="20"/>
      <c r="ABK597" s="20"/>
      <c r="ABL597" s="20"/>
      <c r="ABM597" s="20"/>
      <c r="ABN597" s="20"/>
      <c r="ABO597" s="20"/>
      <c r="ABP597" s="20"/>
      <c r="ABQ597" s="20"/>
      <c r="ABR597" s="20"/>
      <c r="ABS597" s="20"/>
      <c r="ABT597" s="20"/>
      <c r="ABU597" s="20"/>
      <c r="ABV597" s="20"/>
      <c r="ABW597" s="20"/>
      <c r="ABX597" s="20"/>
      <c r="ABY597" s="20"/>
      <c r="ABZ597" s="20"/>
      <c r="ACA597" s="20"/>
      <c r="ACB597" s="20"/>
      <c r="ACC597" s="20"/>
      <c r="ACD597" s="20"/>
      <c r="ACE597" s="20"/>
      <c r="ACF597" s="20"/>
      <c r="ACG597" s="20"/>
      <c r="ACH597" s="20"/>
      <c r="ACI597" s="20"/>
      <c r="ACJ597" s="20"/>
      <c r="ACK597" s="20"/>
      <c r="ACL597" s="20"/>
      <c r="ACM597" s="20"/>
      <c r="ACN597" s="20"/>
      <c r="ACO597" s="20"/>
      <c r="ACP597" s="20"/>
      <c r="ACQ597" s="20"/>
      <c r="ACR597" s="20"/>
      <c r="ACS597" s="20"/>
      <c r="ACT597" s="20"/>
      <c r="ACU597" s="20"/>
      <c r="ACV597" s="20"/>
      <c r="ACW597" s="20"/>
      <c r="ACX597" s="20"/>
      <c r="ACY597" s="20"/>
      <c r="ACZ597" s="20"/>
      <c r="ADA597" s="20"/>
      <c r="ADB597" s="20"/>
      <c r="ADC597" s="20"/>
      <c r="ADD597" s="20"/>
      <c r="ADE597" s="20"/>
      <c r="ADF597" s="20"/>
      <c r="ADG597" s="20"/>
      <c r="ADH597" s="20"/>
      <c r="ADI597" s="20"/>
      <c r="ADJ597" s="20"/>
      <c r="ADK597" s="20"/>
      <c r="ADL597" s="20"/>
      <c r="ADM597" s="20"/>
      <c r="ADN597" s="20"/>
      <c r="ADO597" s="20"/>
      <c r="ADP597" s="20"/>
      <c r="ADQ597" s="20"/>
      <c r="ADR597" s="20"/>
      <c r="ADS597" s="20"/>
      <c r="ADT597" s="20"/>
      <c r="ADU597" s="20"/>
      <c r="ADV597" s="20"/>
      <c r="ADW597" s="20"/>
      <c r="ADX597" s="20"/>
      <c r="ADY597" s="20"/>
      <c r="ADZ597" s="20"/>
      <c r="AEA597" s="20"/>
      <c r="AEB597" s="20"/>
      <c r="AEC597" s="20"/>
      <c r="AED597" s="20"/>
      <c r="AEE597" s="20"/>
      <c r="AEF597" s="20"/>
      <c r="AEG597" s="20"/>
      <c r="AEH597" s="20"/>
      <c r="AEI597" s="20"/>
      <c r="AEJ597" s="20"/>
      <c r="AEK597" s="20"/>
      <c r="AEL597" s="20"/>
      <c r="AEM597" s="20"/>
      <c r="AEN597" s="20"/>
      <c r="AEO597" s="20"/>
      <c r="AEP597" s="20"/>
      <c r="AEQ597" s="20"/>
      <c r="AER597" s="20"/>
      <c r="AES597" s="20"/>
      <c r="AET597" s="20"/>
      <c r="AEU597" s="20"/>
      <c r="AEV597" s="20"/>
      <c r="AEW597" s="20"/>
      <c r="AEX597" s="20"/>
      <c r="AEY597" s="20"/>
      <c r="AEZ597" s="20"/>
      <c r="AFA597" s="20"/>
      <c r="AFB597" s="20"/>
      <c r="AFC597" s="20"/>
      <c r="AFD597" s="20"/>
      <c r="AFE597" s="20"/>
      <c r="AFF597" s="20"/>
      <c r="AFG597" s="20"/>
      <c r="AFH597" s="20"/>
      <c r="AFI597" s="20"/>
      <c r="AFJ597" s="20"/>
      <c r="AFK597" s="20"/>
      <c r="AFL597" s="20"/>
      <c r="AFM597" s="20"/>
      <c r="AFN597" s="20"/>
      <c r="AFO597" s="20"/>
      <c r="AFP597" s="20"/>
      <c r="AFQ597" s="20"/>
      <c r="AFR597" s="20"/>
      <c r="AFS597" s="20"/>
      <c r="AFT597" s="20"/>
      <c r="AFU597" s="20"/>
      <c r="AFV597" s="20"/>
      <c r="AFW597" s="20"/>
      <c r="AFX597" s="20"/>
      <c r="AFY597" s="20"/>
      <c r="AFZ597" s="20"/>
      <c r="AGA597" s="20"/>
      <c r="AGB597" s="20"/>
      <c r="AGC597" s="20"/>
      <c r="AGD597" s="20"/>
      <c r="AGE597" s="20"/>
      <c r="AGF597" s="20"/>
      <c r="AGG597" s="20"/>
      <c r="AGH597" s="20"/>
      <c r="AGI597" s="20"/>
      <c r="AGJ597" s="20"/>
      <c r="AGK597" s="20"/>
      <c r="AGL597" s="20"/>
      <c r="AGM597" s="20"/>
      <c r="AGN597" s="20"/>
      <c r="AGO597" s="20"/>
      <c r="AGP597" s="20"/>
      <c r="AGQ597" s="20"/>
      <c r="AGR597" s="20"/>
      <c r="AGS597" s="20"/>
      <c r="AGT597" s="20"/>
      <c r="AGU597" s="20"/>
      <c r="AGV597" s="20"/>
      <c r="AGW597" s="20"/>
      <c r="AGX597" s="20"/>
      <c r="AGY597" s="20"/>
      <c r="AGZ597" s="20"/>
      <c r="AHA597" s="20"/>
      <c r="AHB597" s="20"/>
      <c r="AHC597" s="20"/>
      <c r="AHD597" s="20"/>
      <c r="AHE597" s="20"/>
      <c r="AHF597" s="20"/>
      <c r="AHG597" s="20"/>
      <c r="AHH597" s="20"/>
      <c r="AHI597" s="20"/>
      <c r="AHJ597" s="20"/>
      <c r="AHK597" s="20"/>
      <c r="AHL597" s="20"/>
      <c r="AHM597" s="20"/>
      <c r="AHN597" s="20"/>
      <c r="AHO597" s="20"/>
      <c r="AHP597" s="20"/>
      <c r="AHQ597" s="20"/>
      <c r="AHR597" s="20"/>
      <c r="AHS597" s="20"/>
      <c r="AHT597" s="20"/>
      <c r="AHU597" s="20"/>
      <c r="AHV597" s="20"/>
      <c r="AHW597" s="20"/>
      <c r="AHX597" s="20"/>
      <c r="AHY597" s="20"/>
      <c r="AHZ597" s="20"/>
      <c r="AIA597" s="20"/>
      <c r="AIB597" s="20"/>
      <c r="AIC597" s="20"/>
      <c r="AID597" s="20"/>
      <c r="AIE597" s="20"/>
      <c r="AIF597" s="20"/>
      <c r="AIG597" s="20"/>
      <c r="AIH597" s="20"/>
      <c r="AII597" s="20"/>
      <c r="AIJ597" s="20"/>
      <c r="AIK597" s="20"/>
      <c r="AIL597" s="20"/>
      <c r="AIM597" s="20"/>
      <c r="AIN597" s="20"/>
      <c r="AIO597" s="20"/>
      <c r="AIP597" s="20"/>
      <c r="AIQ597" s="20"/>
      <c r="AIR597" s="20"/>
      <c r="AIS597" s="20"/>
      <c r="AIT597" s="20"/>
      <c r="AIU597" s="20"/>
      <c r="AIV597" s="20"/>
      <c r="AIW597" s="20"/>
      <c r="AIX597" s="20"/>
      <c r="AIY597" s="20"/>
      <c r="AIZ597" s="20"/>
      <c r="AJA597" s="20"/>
      <c r="AJB597" s="20"/>
      <c r="AJC597" s="20"/>
      <c r="AJD597" s="20"/>
      <c r="AJE597" s="20"/>
      <c r="AJF597" s="20"/>
      <c r="AJG597" s="20"/>
      <c r="AJH597" s="20"/>
      <c r="AJI597" s="20"/>
      <c r="AJJ597" s="20"/>
      <c r="AJK597" s="20"/>
      <c r="AJL597" s="20"/>
      <c r="AJM597" s="20"/>
      <c r="AJN597" s="20"/>
      <c r="AJO597" s="20"/>
      <c r="AJP597" s="20"/>
      <c r="AJQ597" s="20"/>
      <c r="AJR597" s="20"/>
      <c r="AJS597" s="20"/>
      <c r="AJT597" s="20"/>
      <c r="AJU597" s="20"/>
      <c r="AJV597" s="20"/>
      <c r="AJW597" s="20"/>
      <c r="AJX597" s="20"/>
      <c r="AJY597" s="20"/>
      <c r="AJZ597" s="20"/>
      <c r="AKA597" s="20"/>
      <c r="AKB597" s="20"/>
      <c r="AKC597" s="20"/>
      <c r="AKD597" s="20"/>
      <c r="AKE597" s="20"/>
      <c r="AKF597" s="20"/>
      <c r="AKG597" s="20"/>
      <c r="AKH597" s="20"/>
      <c r="AKI597" s="20"/>
      <c r="AKJ597" s="20"/>
      <c r="AKK597" s="20"/>
      <c r="AKL597" s="20"/>
      <c r="AKM597" s="20"/>
      <c r="AKN597" s="20"/>
      <c r="AKO597" s="20"/>
      <c r="AKP597" s="20"/>
      <c r="AKQ597" s="20"/>
      <c r="AKR597" s="20"/>
      <c r="AKS597" s="20"/>
      <c r="AKT597" s="20"/>
      <c r="AKU597" s="20"/>
      <c r="AKV597" s="20"/>
      <c r="AKW597" s="20"/>
      <c r="AKX597" s="20"/>
      <c r="AKY597" s="20"/>
      <c r="AKZ597" s="20"/>
      <c r="ALA597" s="20"/>
      <c r="ALB597" s="20"/>
      <c r="ALC597" s="20"/>
      <c r="ALD597" s="20"/>
      <c r="ALE597" s="20"/>
      <c r="ALF597" s="20"/>
      <c r="ALG597" s="20"/>
      <c r="ALH597" s="20"/>
      <c r="ALI597" s="20"/>
      <c r="ALJ597" s="20"/>
      <c r="ALK597" s="20"/>
      <c r="ALL597" s="20"/>
      <c r="ALM597" s="20"/>
      <c r="ALN597" s="20"/>
      <c r="ALO597" s="20"/>
      <c r="ALP597" s="20"/>
      <c r="ALQ597" s="20"/>
      <c r="ALR597" s="20"/>
      <c r="ALS597" s="20"/>
      <c r="ALT597" s="20"/>
      <c r="ALU597" s="20"/>
      <c r="ALV597" s="20"/>
      <c r="ALW597" s="20"/>
      <c r="ALX597" s="20"/>
      <c r="ALY597" s="20"/>
      <c r="ALZ597" s="20"/>
      <c r="AMA597" s="20"/>
      <c r="AMB597" s="20"/>
      <c r="AMC597" s="20"/>
      <c r="AMD597" s="20"/>
      <c r="AME597" s="20"/>
      <c r="AMF597" s="20"/>
      <c r="AMG597" s="20"/>
      <c r="AMH597" s="20"/>
      <c r="AMI597" s="20"/>
      <c r="AMJ597" s="20"/>
      <c r="AMK597" s="20"/>
      <c r="AML597" s="20"/>
      <c r="AMM597" s="20"/>
      <c r="AMN597" s="20"/>
      <c r="AMO597" s="20"/>
      <c r="AMP597" s="20"/>
      <c r="AMQ597" s="20"/>
      <c r="AMR597" s="20"/>
      <c r="AMS597" s="20"/>
      <c r="AMT597" s="20"/>
      <c r="AMU597" s="20"/>
      <c r="AMV597" s="20"/>
      <c r="AMW597" s="20"/>
      <c r="AMX597" s="20"/>
      <c r="AMY597" s="20"/>
      <c r="AMZ597" s="20"/>
      <c r="ANA597" s="20"/>
      <c r="ANB597" s="20"/>
      <c r="ANC597" s="20"/>
      <c r="AND597" s="20"/>
      <c r="ANE597" s="20"/>
      <c r="ANF597" s="20"/>
      <c r="ANG597" s="20"/>
      <c r="ANH597" s="20"/>
      <c r="ANI597" s="20"/>
      <c r="ANJ597" s="20"/>
      <c r="ANK597" s="20"/>
      <c r="ANL597" s="20"/>
      <c r="ANM597" s="20"/>
      <c r="ANN597" s="20"/>
      <c r="ANO597" s="20"/>
      <c r="ANP597" s="20"/>
      <c r="ANQ597" s="20"/>
      <c r="ANR597" s="20"/>
      <c r="ANS597" s="20"/>
      <c r="ANT597" s="20"/>
      <c r="ANU597" s="20"/>
      <c r="ANV597" s="20"/>
      <c r="ANW597" s="20"/>
      <c r="ANX597" s="20"/>
      <c r="ANY597" s="20"/>
      <c r="ANZ597" s="20"/>
      <c r="AOA597" s="20"/>
      <c r="AOB597" s="20"/>
      <c r="AOC597" s="20"/>
      <c r="AOD597" s="20"/>
      <c r="AOE597" s="20"/>
      <c r="AOF597" s="20"/>
      <c r="AOG597" s="20"/>
      <c r="AOH597" s="20"/>
      <c r="AOI597" s="20"/>
      <c r="AOJ597" s="20"/>
      <c r="AOK597" s="20"/>
      <c r="AOL597" s="20"/>
      <c r="AOM597" s="20"/>
      <c r="AON597" s="20"/>
      <c r="AOO597" s="20"/>
      <c r="AOP597" s="20"/>
      <c r="AOQ597" s="20"/>
      <c r="AOR597" s="20"/>
      <c r="AOS597" s="20"/>
      <c r="AOT597" s="20"/>
      <c r="AOU597" s="20"/>
      <c r="AOV597" s="20"/>
      <c r="AOW597" s="20"/>
      <c r="AOX597" s="20"/>
      <c r="AOY597" s="20"/>
      <c r="AOZ597" s="20"/>
      <c r="APA597" s="20"/>
      <c r="APB597" s="20"/>
      <c r="APC597" s="20"/>
      <c r="APD597" s="20"/>
      <c r="APE597" s="20"/>
      <c r="APF597" s="20"/>
      <c r="APG597" s="20"/>
      <c r="APH597" s="20"/>
      <c r="API597" s="20"/>
      <c r="APJ597" s="20"/>
      <c r="APK597" s="20"/>
      <c r="APL597" s="20"/>
      <c r="APM597" s="20"/>
      <c r="APN597" s="20"/>
      <c r="APO597" s="20"/>
      <c r="APP597" s="20"/>
      <c r="APQ597" s="20"/>
      <c r="APR597" s="20"/>
      <c r="APS597" s="20"/>
      <c r="APT597" s="20"/>
      <c r="APU597" s="20"/>
      <c r="APV597" s="20"/>
      <c r="APW597" s="20"/>
      <c r="APX597" s="20"/>
      <c r="APY597" s="20"/>
      <c r="APZ597" s="20"/>
      <c r="AQA597" s="20"/>
      <c r="AQB597" s="20"/>
      <c r="AQC597" s="20"/>
      <c r="AQD597" s="20"/>
      <c r="AQE597" s="20"/>
      <c r="AQF597" s="20"/>
      <c r="AQG597" s="20"/>
      <c r="AQH597" s="20"/>
      <c r="AQI597" s="20"/>
      <c r="AQJ597" s="20"/>
      <c r="AQK597" s="20"/>
      <c r="AQL597" s="20"/>
      <c r="AQM597" s="20"/>
      <c r="AQN597" s="20"/>
      <c r="AQO597" s="20"/>
      <c r="AQP597" s="20"/>
      <c r="AQQ597" s="20"/>
      <c r="AQR597" s="20"/>
      <c r="AQS597" s="20"/>
      <c r="AQT597" s="20"/>
      <c r="AQU597" s="20"/>
      <c r="AQV597" s="20"/>
      <c r="AQW597" s="20"/>
      <c r="AQX597" s="20"/>
      <c r="AQY597" s="20"/>
      <c r="AQZ597" s="20"/>
      <c r="ARA597" s="20"/>
      <c r="ARB597" s="20"/>
      <c r="ARC597" s="20"/>
      <c r="ARD597" s="20"/>
      <c r="ARE597" s="20"/>
      <c r="ARF597" s="20"/>
      <c r="ARG597" s="20"/>
      <c r="ARH597" s="20"/>
      <c r="ARI597" s="20"/>
      <c r="ARJ597" s="20"/>
      <c r="ARK597" s="20"/>
      <c r="ARL597" s="20"/>
      <c r="ARM597" s="20"/>
      <c r="ARN597" s="20"/>
      <c r="ARO597" s="20"/>
      <c r="ARP597" s="20"/>
      <c r="ARQ597" s="20"/>
      <c r="ARR597" s="20"/>
      <c r="ARS597" s="20"/>
      <c r="ART597" s="20"/>
      <c r="ARU597" s="20"/>
      <c r="ARV597" s="20"/>
      <c r="ARW597" s="20"/>
      <c r="ARX597" s="20"/>
      <c r="ARY597" s="20"/>
      <c r="ARZ597" s="20"/>
      <c r="ASA597" s="20"/>
      <c r="ASB597" s="20"/>
      <c r="ASC597" s="20"/>
      <c r="ASD597" s="20"/>
      <c r="ASE597" s="20"/>
      <c r="ASF597" s="20"/>
      <c r="ASG597" s="20"/>
      <c r="ASH597" s="20"/>
      <c r="ASI597" s="20"/>
      <c r="ASJ597" s="20"/>
      <c r="ASK597" s="20"/>
      <c r="ASL597" s="20"/>
      <c r="ASM597" s="20"/>
      <c r="ASN597" s="20"/>
      <c r="ASO597" s="20"/>
      <c r="ASP597" s="20"/>
      <c r="ASQ597" s="20"/>
      <c r="ASR597" s="20"/>
      <c r="ASS597" s="20"/>
      <c r="AST597" s="20"/>
      <c r="ASU597" s="20"/>
      <c r="ASV597" s="20"/>
      <c r="ASW597" s="20"/>
      <c r="ASX597" s="20"/>
      <c r="ASY597" s="20"/>
      <c r="ASZ597" s="20"/>
      <c r="ATA597" s="20"/>
      <c r="ATB597" s="20"/>
      <c r="ATC597" s="20"/>
      <c r="ATD597" s="20"/>
      <c r="ATE597" s="20"/>
      <c r="ATF597" s="20"/>
      <c r="ATG597" s="20"/>
      <c r="ATH597" s="20"/>
      <c r="ATI597" s="20"/>
      <c r="ATJ597" s="20"/>
      <c r="ATK597" s="20"/>
      <c r="ATL597" s="20"/>
      <c r="ATM597" s="20"/>
      <c r="ATN597" s="20"/>
      <c r="ATO597" s="20"/>
      <c r="ATP597" s="20"/>
      <c r="ATQ597" s="20"/>
      <c r="ATR597" s="20"/>
      <c r="ATS597" s="20"/>
      <c r="ATT597" s="20"/>
      <c r="ATU597" s="20"/>
      <c r="ATV597" s="20"/>
      <c r="ATW597" s="20"/>
      <c r="ATX597" s="20"/>
      <c r="ATY597" s="20"/>
      <c r="ATZ597" s="20"/>
      <c r="AUA597" s="20"/>
      <c r="AUB597" s="20"/>
      <c r="AUC597" s="20"/>
      <c r="AUD597" s="20"/>
      <c r="AUF597" s="20"/>
      <c r="AUG597" s="20"/>
      <c r="AUH597" s="20"/>
      <c r="AUI597" s="20"/>
      <c r="AUJ597" s="20"/>
      <c r="AUK597" s="20"/>
      <c r="AUL597" s="20"/>
      <c r="AUM597" s="20"/>
      <c r="AUN597" s="20"/>
      <c r="AUO597" s="20"/>
      <c r="AUP597" s="20"/>
      <c r="AUQ597" s="20"/>
      <c r="AUR597" s="20"/>
      <c r="AUS597" s="20"/>
      <c r="AUT597" s="20"/>
      <c r="AUU597" s="20"/>
      <c r="AUV597" s="20"/>
      <c r="AUW597" s="20"/>
      <c r="AUX597" s="20"/>
      <c r="AUY597" s="20"/>
      <c r="AUZ597" s="20"/>
      <c r="AVA597" s="20"/>
      <c r="AVB597" s="20"/>
      <c r="AVC597" s="20"/>
      <c r="AVD597" s="20"/>
      <c r="AVE597" s="20"/>
      <c r="AVF597" s="20"/>
      <c r="AVG597" s="20"/>
      <c r="AVH597" s="20"/>
      <c r="AVI597" s="20"/>
      <c r="AVJ597" s="20"/>
      <c r="AVK597" s="20"/>
      <c r="AVL597" s="20"/>
      <c r="AVM597" s="20"/>
      <c r="AVN597" s="20"/>
      <c r="AVO597" s="20"/>
      <c r="AVP597" s="20"/>
      <c r="AVQ597" s="20"/>
      <c r="AVR597" s="20"/>
      <c r="AVS597" s="20"/>
      <c r="AVT597" s="20"/>
      <c r="AVU597" s="20"/>
      <c r="AVV597" s="20"/>
      <c r="AVW597" s="20"/>
      <c r="AVX597" s="20"/>
      <c r="AVY597" s="20"/>
      <c r="AVZ597" s="20"/>
      <c r="AWA597" s="20"/>
      <c r="AWB597" s="20"/>
      <c r="AWC597" s="20"/>
      <c r="AWD597" s="20"/>
      <c r="AWE597" s="20"/>
      <c r="AWF597" s="20"/>
      <c r="AWG597" s="20"/>
      <c r="AWH597" s="20"/>
      <c r="AWI597" s="20"/>
      <c r="AWJ597" s="20"/>
      <c r="AWK597" s="20"/>
      <c r="AWL597" s="20"/>
      <c r="AWM597" s="20"/>
      <c r="AWN597" s="20"/>
      <c r="AWO597" s="20"/>
      <c r="AWP597" s="20"/>
      <c r="AWQ597" s="20"/>
      <c r="AWR597" s="20"/>
      <c r="AWS597" s="20"/>
      <c r="AWT597" s="20"/>
      <c r="AWU597" s="20"/>
      <c r="AWV597" s="20"/>
      <c r="AWW597" s="20"/>
      <c r="AWX597" s="20"/>
      <c r="AWY597" s="20"/>
      <c r="AWZ597" s="20"/>
      <c r="AXA597" s="20"/>
      <c r="AXB597" s="20"/>
      <c r="AXC597" s="20"/>
      <c r="AXD597" s="20"/>
      <c r="AXE597" s="20"/>
      <c r="AXF597" s="20"/>
      <c r="AXG597" s="20"/>
      <c r="AXH597" s="20"/>
      <c r="AXI597" s="20"/>
      <c r="AXJ597" s="20"/>
      <c r="AXK597" s="20"/>
      <c r="AXL597" s="20"/>
      <c r="AXM597" s="20"/>
      <c r="AXN597" s="20"/>
      <c r="AXO597" s="20"/>
      <c r="AXP597" s="20"/>
      <c r="AXQ597" s="20"/>
      <c r="AXR597" s="20"/>
      <c r="AXS597" s="20"/>
      <c r="AXT597" s="20"/>
      <c r="AXU597" s="20"/>
      <c r="AXV597" s="20"/>
      <c r="AXW597" s="20"/>
      <c r="AXX597" s="20"/>
      <c r="AXY597" s="20"/>
      <c r="AXZ597" s="20"/>
      <c r="AYA597" s="20"/>
      <c r="AYB597" s="20"/>
      <c r="AYC597" s="20"/>
      <c r="AYD597" s="20"/>
      <c r="AYE597" s="20"/>
      <c r="AYF597" s="20"/>
      <c r="AYG597" s="20"/>
      <c r="AYH597" s="20"/>
      <c r="AYI597" s="20"/>
      <c r="AYJ597" s="20"/>
      <c r="AYK597" s="20"/>
      <c r="AYL597" s="20"/>
      <c r="AYM597" s="20"/>
      <c r="AYN597" s="20"/>
      <c r="AYO597" s="20"/>
      <c r="AYP597" s="20"/>
      <c r="AYQ597" s="20"/>
      <c r="AYR597" s="20"/>
      <c r="AYS597" s="20"/>
      <c r="AYT597" s="20"/>
      <c r="AYU597" s="20"/>
      <c r="AYV597" s="20"/>
      <c r="AYW597" s="20"/>
      <c r="AYX597" s="20"/>
      <c r="AYY597" s="20"/>
      <c r="AYZ597" s="20"/>
      <c r="AZA597" s="20"/>
      <c r="AZB597" s="20"/>
      <c r="AZC597" s="20"/>
      <c r="AZD597" s="20"/>
      <c r="AZE597" s="20"/>
      <c r="AZF597" s="20"/>
      <c r="AZG597" s="20"/>
      <c r="AZH597" s="20"/>
      <c r="AZI597" s="20"/>
      <c r="AZJ597" s="20"/>
      <c r="AZK597" s="20"/>
      <c r="AZL597" s="20"/>
      <c r="AZM597" s="20"/>
      <c r="AZN597" s="20"/>
      <c r="AZO597" s="20"/>
      <c r="AZP597" s="20"/>
      <c r="AZQ597" s="20"/>
      <c r="AZR597" s="20"/>
      <c r="AZS597" s="20"/>
      <c r="AZT597" s="20"/>
      <c r="AZU597" s="20"/>
      <c r="AZV597" s="20"/>
      <c r="AZW597" s="20"/>
      <c r="AZX597" s="20"/>
      <c r="AZY597" s="20"/>
      <c r="AZZ597" s="20"/>
      <c r="BAA597" s="20"/>
      <c r="BAB597" s="20"/>
      <c r="BAC597" s="20"/>
      <c r="BAD597" s="20"/>
      <c r="BAE597" s="20"/>
      <c r="BAF597" s="20"/>
      <c r="BAG597" s="20"/>
      <c r="BAH597" s="20"/>
      <c r="BAI597" s="20"/>
      <c r="BAJ597" s="20"/>
      <c r="BAK597" s="20"/>
      <c r="BAL597" s="20"/>
      <c r="BAM597" s="20"/>
      <c r="BAN597" s="20"/>
      <c r="BAO597" s="20"/>
      <c r="BAP597" s="20"/>
      <c r="BAQ597" s="20"/>
      <c r="BAR597" s="20"/>
      <c r="BAS597" s="20"/>
      <c r="BAT597" s="20"/>
      <c r="BAU597" s="20"/>
      <c r="BAV597" s="20"/>
      <c r="BAW597" s="20"/>
      <c r="BAX597" s="20"/>
      <c r="BAY597" s="20"/>
      <c r="BAZ597" s="20"/>
      <c r="BBA597" s="20"/>
      <c r="BBB597" s="20"/>
      <c r="BBC597" s="20"/>
      <c r="BBD597" s="20"/>
      <c r="BBE597" s="20"/>
      <c r="BBF597" s="20"/>
      <c r="BBG597" s="20"/>
      <c r="BBH597" s="20"/>
      <c r="BBI597" s="20"/>
      <c r="BBJ597" s="20"/>
      <c r="BBK597" s="20"/>
      <c r="BBL597" s="20"/>
      <c r="BBM597" s="20"/>
      <c r="BBN597" s="20"/>
      <c r="BBO597" s="20"/>
      <c r="BBP597" s="20"/>
      <c r="BBQ597" s="20"/>
      <c r="BBR597" s="20"/>
      <c r="BBS597" s="20"/>
      <c r="BBT597" s="20"/>
      <c r="BBU597" s="20"/>
      <c r="BBV597" s="20"/>
      <c r="BBW597" s="20"/>
      <c r="BBX597" s="20"/>
    </row>
    <row r="598" spans="1:1428" hidden="1" x14ac:dyDescent="0.25">
      <c r="A598" s="20"/>
      <c r="B598" s="17"/>
      <c r="C598" s="17"/>
      <c r="D598" s="20"/>
      <c r="E598" s="20"/>
      <c r="F598" s="20"/>
      <c r="G598" s="20"/>
      <c r="H598" s="20"/>
      <c r="I598" s="20"/>
      <c r="J598" s="20"/>
      <c r="K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6"/>
      <c r="AW598" s="20"/>
      <c r="AX598" s="20"/>
      <c r="AY598" s="20"/>
      <c r="AZ598" s="20"/>
      <c r="BA598" s="20"/>
      <c r="BB598" s="20"/>
      <c r="BC598" s="20"/>
      <c r="BD598" s="20"/>
      <c r="BE598" s="20"/>
      <c r="BF598" s="20"/>
      <c r="BG598" s="20"/>
      <c r="BH598" s="20"/>
      <c r="BI598" s="20"/>
      <c r="BJ598" s="20"/>
      <c r="BK598" s="20"/>
      <c r="BL598" s="20"/>
      <c r="BM598" s="20"/>
      <c r="BN598" s="20"/>
      <c r="BO598" s="20"/>
      <c r="BP598" s="20"/>
      <c r="BQ598" s="20"/>
      <c r="BR598" s="20"/>
      <c r="BS598" s="20"/>
      <c r="BT598" s="20"/>
      <c r="BU598" s="20"/>
      <c r="BV598" s="20"/>
      <c r="BW598" s="20"/>
      <c r="BX598" s="20"/>
      <c r="BY598" s="20"/>
      <c r="BZ598" s="20"/>
      <c r="CA598" s="20"/>
      <c r="CB598" s="20"/>
      <c r="CC598" s="20"/>
      <c r="CD598" s="20"/>
      <c r="CE598" s="20"/>
      <c r="CF598" s="20"/>
      <c r="CG598" s="20"/>
      <c r="CH598" s="20"/>
      <c r="CI598" s="20"/>
      <c r="CJ598" s="20"/>
      <c r="CK598" s="20"/>
      <c r="CL598" s="20"/>
      <c r="CM598" s="20"/>
      <c r="CN598" s="20"/>
      <c r="CO598" s="20"/>
      <c r="CP598" s="20"/>
      <c r="CQ598" s="20"/>
      <c r="CR598" s="20"/>
      <c r="CS598" s="20"/>
      <c r="CT598" s="20"/>
      <c r="CU598" s="20"/>
      <c r="CV598" s="20"/>
      <c r="CW598" s="20"/>
      <c r="CX598" s="20"/>
      <c r="CY598" s="20"/>
      <c r="CZ598" s="20"/>
      <c r="DA598" s="20"/>
      <c r="DB598" s="20"/>
      <c r="DC598" s="20"/>
      <c r="DD598" s="20"/>
      <c r="DE598" s="20"/>
      <c r="DF598" s="20"/>
      <c r="DG598" s="20"/>
      <c r="DH598" s="20"/>
      <c r="DI598" s="20"/>
      <c r="DJ598" s="20"/>
      <c r="DK598" s="20"/>
      <c r="DL598" s="20"/>
      <c r="DM598" s="20"/>
      <c r="DN598" s="20"/>
      <c r="DO598" s="20"/>
      <c r="DP598" s="20"/>
      <c r="DQ598" s="20"/>
      <c r="DR598" s="20"/>
      <c r="DS598" s="20"/>
      <c r="DT598" s="20"/>
      <c r="DU598" s="20"/>
      <c r="DV598" s="20"/>
      <c r="DW598" s="20"/>
      <c r="DX598" s="20"/>
      <c r="DY598" s="20"/>
      <c r="DZ598" s="20"/>
      <c r="EA598" s="20"/>
      <c r="EB598" s="20"/>
      <c r="EC598" s="20"/>
      <c r="ED598" s="20"/>
      <c r="EE598" s="20"/>
      <c r="EF598" s="20"/>
      <c r="EG598" s="20"/>
      <c r="EH598" s="20"/>
      <c r="EI598" s="20"/>
      <c r="EJ598" s="20"/>
      <c r="EK598" s="20"/>
      <c r="EL598" s="20"/>
      <c r="EM598" s="20"/>
      <c r="EN598" s="20"/>
      <c r="EO598" s="20"/>
      <c r="EP598" s="20"/>
      <c r="EQ598" s="20"/>
      <c r="ER598" s="20"/>
      <c r="ES598" s="20"/>
      <c r="ET598" s="20"/>
      <c r="EU598" s="20"/>
      <c r="EV598" s="20"/>
      <c r="EW598" s="20"/>
      <c r="EX598" s="20"/>
      <c r="EY598" s="20"/>
      <c r="EZ598" s="20"/>
      <c r="FA598" s="20"/>
      <c r="FB598" s="20"/>
      <c r="FC598" s="20"/>
      <c r="FD598" s="20"/>
      <c r="FE598" s="20"/>
      <c r="FF598" s="20"/>
      <c r="FG598" s="20"/>
      <c r="FH598" s="20"/>
      <c r="FI598" s="20"/>
      <c r="FJ598" s="20"/>
      <c r="FK598" s="20"/>
      <c r="FL598" s="20"/>
      <c r="FM598" s="20"/>
      <c r="FN598" s="20"/>
      <c r="FO598" s="20"/>
      <c r="FP598" s="20"/>
      <c r="FQ598" s="20"/>
      <c r="FR598" s="20"/>
      <c r="FS598" s="20"/>
      <c r="FT598" s="20"/>
      <c r="FU598" s="20"/>
      <c r="FV598" s="20"/>
      <c r="FW598" s="20"/>
      <c r="FX598" s="20"/>
      <c r="FY598" s="20"/>
      <c r="FZ598" s="20"/>
      <c r="GA598" s="20"/>
      <c r="GB598" s="20"/>
      <c r="GC598" s="20"/>
      <c r="GD598" s="20"/>
      <c r="GE598" s="20"/>
      <c r="GF598" s="20"/>
      <c r="GG598" s="20"/>
      <c r="GH598" s="20"/>
      <c r="GI598" s="20"/>
      <c r="GJ598" s="20"/>
      <c r="GK598" s="20"/>
      <c r="GL598" s="20"/>
      <c r="GM598" s="20"/>
      <c r="GN598" s="20"/>
      <c r="GO598" s="20"/>
      <c r="GP598" s="20"/>
      <c r="GQ598" s="20"/>
      <c r="GR598" s="20"/>
      <c r="GS598" s="20"/>
      <c r="GT598" s="20"/>
      <c r="GU598" s="20"/>
      <c r="GV598" s="20"/>
      <c r="GW598" s="20"/>
      <c r="GX598" s="20"/>
      <c r="GY598" s="20"/>
      <c r="GZ598" s="20"/>
      <c r="HA598" s="20"/>
      <c r="HB598" s="20"/>
      <c r="HC598" s="20"/>
      <c r="HD598" s="20"/>
      <c r="HE598" s="20"/>
      <c r="HF598" s="20"/>
      <c r="HG598" s="20"/>
      <c r="HH598" s="20"/>
      <c r="HI598" s="20"/>
      <c r="HJ598" s="20"/>
      <c r="HK598" s="20"/>
      <c r="HL598" s="20"/>
      <c r="HM598" s="20"/>
      <c r="HN598" s="20"/>
      <c r="HO598" s="20"/>
      <c r="HP598" s="20"/>
      <c r="HQ598" s="20"/>
      <c r="HR598" s="20"/>
      <c r="HS598" s="20"/>
      <c r="HT598" s="20"/>
      <c r="HU598" s="20"/>
      <c r="HV598" s="20"/>
      <c r="HW598" s="20"/>
      <c r="HX598" s="20"/>
      <c r="HY598" s="20"/>
      <c r="HZ598" s="20"/>
      <c r="IA598" s="20"/>
      <c r="IB598" s="20"/>
      <c r="IC598" s="20"/>
      <c r="ID598" s="20"/>
      <c r="IE598" s="20"/>
      <c r="IF598" s="20"/>
      <c r="IG598" s="20"/>
      <c r="IH598" s="20"/>
      <c r="II598" s="20"/>
      <c r="IJ598" s="20"/>
      <c r="IK598" s="20"/>
      <c r="IL598" s="20"/>
      <c r="IM598" s="20"/>
      <c r="IN598" s="20"/>
      <c r="IO598" s="20"/>
      <c r="IP598" s="20"/>
      <c r="IQ598" s="20"/>
      <c r="IR598" s="20"/>
      <c r="IS598" s="20"/>
      <c r="IT598" s="20"/>
      <c r="IU598" s="20"/>
      <c r="IV598" s="20"/>
      <c r="IW598" s="20"/>
      <c r="IX598" s="20"/>
      <c r="IY598" s="20"/>
      <c r="IZ598" s="20"/>
      <c r="JA598" s="20"/>
      <c r="JB598" s="20"/>
      <c r="JC598" s="20"/>
      <c r="JD598" s="20"/>
      <c r="JE598" s="20"/>
      <c r="JF598" s="20"/>
      <c r="JG598" s="20"/>
      <c r="JH598" s="20"/>
      <c r="JI598" s="20"/>
      <c r="JJ598" s="20"/>
      <c r="JK598" s="20"/>
      <c r="JL598" s="20"/>
      <c r="JM598" s="20"/>
      <c r="JN598" s="20"/>
      <c r="JO598" s="20"/>
      <c r="JP598" s="20"/>
      <c r="JQ598" s="20"/>
      <c r="JR598" s="20"/>
      <c r="JS598" s="20"/>
      <c r="JT598" s="20"/>
      <c r="JU598" s="20"/>
      <c r="JV598" s="20"/>
      <c r="JW598" s="20"/>
      <c r="JX598" s="20"/>
      <c r="JY598" s="20"/>
      <c r="JZ598" s="20"/>
      <c r="KA598" s="20"/>
      <c r="KB598" s="20"/>
      <c r="KC598" s="20"/>
      <c r="KD598" s="20"/>
      <c r="KE598" s="20"/>
      <c r="KF598" s="20"/>
      <c r="KG598" s="20"/>
      <c r="KH598" s="20"/>
      <c r="KI598" s="20"/>
      <c r="KJ598" s="20"/>
      <c r="KK598" s="20"/>
      <c r="KL598" s="20"/>
      <c r="KM598" s="20"/>
      <c r="KN598" s="20"/>
      <c r="KO598" s="20"/>
      <c r="KP598" s="20"/>
      <c r="KQ598" s="20"/>
      <c r="KR598" s="20"/>
      <c r="KS598" s="20"/>
      <c r="KT598" s="20"/>
      <c r="KU598" s="20"/>
      <c r="KV598" s="20"/>
      <c r="KW598" s="20"/>
      <c r="KX598" s="20"/>
      <c r="KY598" s="20"/>
      <c r="KZ598" s="20"/>
      <c r="LA598" s="20"/>
      <c r="LB598" s="20"/>
      <c r="LC598" s="20"/>
      <c r="LD598" s="20"/>
      <c r="LE598" s="20"/>
      <c r="LF598" s="20"/>
      <c r="LG598" s="20"/>
      <c r="LH598" s="20"/>
      <c r="LI598" s="20"/>
      <c r="LJ598" s="20"/>
      <c r="LK598" s="20"/>
      <c r="LL598" s="20"/>
      <c r="LM598" s="20"/>
      <c r="LN598" s="20"/>
      <c r="LO598" s="20"/>
      <c r="LP598" s="20"/>
      <c r="LQ598" s="20"/>
      <c r="LR598" s="20"/>
      <c r="LS598" s="20"/>
      <c r="LT598" s="20"/>
      <c r="LU598" s="20"/>
      <c r="LV598" s="20"/>
      <c r="LW598" s="20"/>
      <c r="LX598" s="20"/>
      <c r="LY598" s="20"/>
      <c r="LZ598" s="20"/>
      <c r="MA598" s="20"/>
      <c r="MB598" s="20"/>
      <c r="MC598" s="20"/>
      <c r="MD598" s="20"/>
      <c r="ME598" s="20"/>
      <c r="MF598" s="20"/>
      <c r="MG598" s="20"/>
      <c r="MH598" s="20"/>
      <c r="MI598" s="20"/>
      <c r="MJ598" s="20"/>
      <c r="MK598" s="20"/>
      <c r="ML598" s="20"/>
      <c r="MM598" s="20"/>
      <c r="MN598" s="20"/>
      <c r="MO598" s="20"/>
      <c r="MP598" s="20"/>
      <c r="MQ598" s="20"/>
      <c r="MR598" s="20"/>
      <c r="MS598" s="20"/>
      <c r="MT598" s="20"/>
      <c r="MU598" s="20"/>
      <c r="MV598" s="20"/>
      <c r="MW598" s="20"/>
      <c r="MX598" s="20"/>
      <c r="MY598" s="20"/>
      <c r="MZ598" s="20"/>
      <c r="NA598" s="20"/>
      <c r="NB598" s="20"/>
      <c r="NC598" s="20"/>
      <c r="ND598" s="20"/>
      <c r="NE598" s="20"/>
      <c r="NF598" s="20"/>
      <c r="NG598" s="20"/>
      <c r="NH598" s="20"/>
      <c r="NI598" s="20"/>
      <c r="NJ598" s="20"/>
      <c r="NK598" s="20"/>
      <c r="NL598" s="20"/>
      <c r="NM598" s="20"/>
      <c r="NN598" s="20"/>
      <c r="NO598" s="20"/>
      <c r="NP598" s="20"/>
      <c r="NQ598" s="20"/>
      <c r="NR598" s="20"/>
      <c r="NS598" s="20"/>
      <c r="NT598" s="20"/>
      <c r="NU598" s="20"/>
      <c r="NV598" s="20"/>
      <c r="NW598" s="20"/>
      <c r="NX598" s="20"/>
      <c r="NY598" s="20"/>
      <c r="NZ598" s="20"/>
      <c r="OA598" s="20"/>
      <c r="OB598" s="20"/>
      <c r="OC598" s="20"/>
      <c r="OD598" s="20"/>
      <c r="OE598" s="20"/>
      <c r="OF598" s="20"/>
      <c r="OG598" s="20"/>
      <c r="OH598" s="20"/>
      <c r="OI598" s="20"/>
      <c r="OJ598" s="20"/>
      <c r="OK598" s="20"/>
      <c r="OL598" s="20"/>
      <c r="OM598" s="20"/>
      <c r="ON598" s="20"/>
      <c r="OO598" s="20"/>
      <c r="OP598" s="20"/>
      <c r="OQ598" s="20"/>
      <c r="OR598" s="20"/>
      <c r="OS598" s="20"/>
      <c r="OT598" s="20"/>
      <c r="OU598" s="20"/>
      <c r="OV598" s="20"/>
      <c r="OW598" s="20"/>
      <c r="OX598" s="20"/>
      <c r="OY598" s="20"/>
      <c r="OZ598" s="20"/>
      <c r="PA598" s="20"/>
      <c r="PB598" s="20"/>
      <c r="PC598" s="20"/>
      <c r="PD598" s="20"/>
      <c r="PE598" s="20"/>
      <c r="PF598" s="20"/>
      <c r="PG598" s="20"/>
      <c r="PH598" s="20"/>
      <c r="PI598" s="20"/>
      <c r="PJ598" s="20"/>
      <c r="PK598" s="20"/>
      <c r="PL598" s="20"/>
      <c r="PM598" s="20"/>
      <c r="PN598" s="20"/>
      <c r="PO598" s="20"/>
      <c r="PP598" s="20"/>
      <c r="PQ598" s="20"/>
      <c r="PR598" s="20"/>
      <c r="PS598" s="20"/>
      <c r="PT598" s="20"/>
      <c r="PU598" s="20"/>
      <c r="PV598" s="20"/>
      <c r="PW598" s="20"/>
      <c r="PX598" s="20"/>
      <c r="PY598" s="20"/>
      <c r="PZ598" s="20"/>
      <c r="QA598" s="20"/>
      <c r="QB598" s="20"/>
      <c r="QC598" s="20"/>
      <c r="QD598" s="20"/>
      <c r="QE598" s="20"/>
      <c r="QF598" s="20"/>
      <c r="QG598" s="20"/>
      <c r="QH598" s="20"/>
      <c r="QI598" s="20"/>
      <c r="QJ598" s="20"/>
      <c r="QK598" s="20"/>
      <c r="QL598" s="20"/>
      <c r="QM598" s="20"/>
      <c r="QN598" s="20"/>
      <c r="QO598" s="20"/>
      <c r="QP598" s="20"/>
      <c r="QQ598" s="20"/>
      <c r="QR598" s="20"/>
      <c r="QS598" s="20"/>
      <c r="QT598" s="20"/>
      <c r="QU598" s="20"/>
      <c r="QV598" s="20"/>
      <c r="QW598" s="20"/>
      <c r="QX598" s="20"/>
      <c r="QY598" s="20"/>
      <c r="QZ598" s="20"/>
      <c r="RA598" s="20"/>
      <c r="RB598" s="20"/>
      <c r="RC598" s="20"/>
      <c r="RD598" s="20"/>
      <c r="RE598" s="20"/>
      <c r="RF598" s="20"/>
      <c r="RG598" s="20"/>
      <c r="RH598" s="20"/>
      <c r="RI598" s="20"/>
      <c r="RJ598" s="20"/>
      <c r="RK598" s="20"/>
      <c r="RL598" s="20"/>
      <c r="RM598" s="20"/>
      <c r="RN598" s="20"/>
      <c r="RO598" s="20"/>
      <c r="RP598" s="20"/>
      <c r="RQ598" s="20"/>
      <c r="RR598" s="20"/>
      <c r="RS598" s="20"/>
      <c r="RT598" s="20"/>
      <c r="RU598" s="20"/>
      <c r="RV598" s="20"/>
      <c r="RW598" s="20"/>
      <c r="RX598" s="20"/>
      <c r="RY598" s="20"/>
      <c r="RZ598" s="20"/>
      <c r="SA598" s="20"/>
      <c r="SB598" s="20"/>
      <c r="SC598" s="20"/>
      <c r="SD598" s="20"/>
      <c r="SE598" s="20"/>
      <c r="SF598" s="20"/>
      <c r="SG598" s="20"/>
      <c r="SH598" s="20"/>
      <c r="SI598" s="20"/>
      <c r="SJ598" s="20"/>
      <c r="SK598" s="20"/>
      <c r="SL598" s="20"/>
      <c r="SM598" s="20"/>
      <c r="SN598" s="20"/>
      <c r="SO598" s="20"/>
      <c r="SP598" s="20"/>
      <c r="SQ598" s="20"/>
      <c r="SR598" s="20"/>
      <c r="SS598" s="20"/>
      <c r="ST598" s="20"/>
      <c r="SU598" s="20"/>
      <c r="SV598" s="20"/>
      <c r="SW598" s="20"/>
      <c r="SX598" s="20"/>
      <c r="SY598" s="20"/>
      <c r="SZ598" s="20"/>
      <c r="TA598" s="20"/>
      <c r="TB598" s="20"/>
      <c r="TC598" s="20"/>
      <c r="TD598" s="20"/>
      <c r="TE598" s="20"/>
      <c r="TF598" s="20"/>
      <c r="TG598" s="20"/>
      <c r="TH598" s="20"/>
      <c r="TI598" s="20"/>
      <c r="TJ598" s="20"/>
      <c r="TK598" s="20"/>
      <c r="TL598" s="20"/>
      <c r="TM598" s="20"/>
      <c r="TN598" s="20"/>
      <c r="TO598" s="20"/>
      <c r="TP598" s="20"/>
      <c r="TQ598" s="20"/>
      <c r="TR598" s="20"/>
      <c r="TS598" s="20"/>
      <c r="TT598" s="20"/>
      <c r="TU598" s="20"/>
      <c r="TV598" s="20"/>
      <c r="TW598" s="20"/>
      <c r="TX598" s="20"/>
      <c r="TY598" s="20"/>
      <c r="TZ598" s="20"/>
      <c r="UA598" s="20"/>
      <c r="UB598" s="20"/>
      <c r="UC598" s="20"/>
      <c r="UD598" s="20"/>
      <c r="UE598" s="20"/>
      <c r="UF598" s="20"/>
      <c r="UG598" s="20"/>
      <c r="UH598" s="20"/>
      <c r="UI598" s="20"/>
      <c r="UJ598" s="20"/>
      <c r="UK598" s="20"/>
      <c r="UL598" s="20"/>
      <c r="UM598" s="20"/>
      <c r="UN598" s="20"/>
      <c r="UO598" s="20"/>
      <c r="UP598" s="20"/>
      <c r="UQ598" s="20"/>
      <c r="UR598" s="20"/>
      <c r="US598" s="20"/>
      <c r="UT598" s="20"/>
      <c r="UU598" s="20"/>
      <c r="UV598" s="20"/>
      <c r="UW598" s="20"/>
      <c r="UX598" s="20"/>
      <c r="UY598" s="20"/>
      <c r="UZ598" s="20"/>
      <c r="VA598" s="20"/>
      <c r="VB598" s="20"/>
      <c r="VC598" s="20"/>
      <c r="VD598" s="20"/>
      <c r="VE598" s="20"/>
      <c r="VF598" s="20"/>
      <c r="VG598" s="20"/>
      <c r="VH598" s="20"/>
      <c r="VI598" s="20"/>
      <c r="VJ598" s="20"/>
      <c r="VK598" s="20"/>
      <c r="VL598" s="20"/>
      <c r="VM598" s="20"/>
      <c r="VN598" s="20"/>
      <c r="VO598" s="20"/>
      <c r="VP598" s="20"/>
      <c r="VQ598" s="20"/>
      <c r="VR598" s="20"/>
      <c r="VS598" s="20"/>
      <c r="VT598" s="20"/>
      <c r="VU598" s="20"/>
      <c r="VV598" s="20"/>
      <c r="VW598" s="20"/>
      <c r="VX598" s="20"/>
      <c r="VY598" s="20"/>
      <c r="VZ598" s="20"/>
      <c r="WA598" s="20"/>
      <c r="WB598" s="20"/>
      <c r="WC598" s="20"/>
      <c r="WD598" s="20"/>
      <c r="WE598" s="20"/>
      <c r="WF598" s="20"/>
      <c r="WG598" s="20"/>
      <c r="WH598" s="20"/>
      <c r="WI598" s="20"/>
      <c r="WJ598" s="20"/>
      <c r="WK598" s="20"/>
      <c r="WL598" s="20"/>
      <c r="WM598" s="20"/>
      <c r="WN598" s="20"/>
      <c r="WO598" s="20"/>
      <c r="WP598" s="20"/>
      <c r="WQ598" s="20"/>
      <c r="WR598" s="20"/>
      <c r="WS598" s="20"/>
      <c r="WT598" s="20"/>
      <c r="WU598" s="20"/>
      <c r="WV598" s="20"/>
      <c r="WW598" s="20"/>
      <c r="WX598" s="20"/>
      <c r="WY598" s="20"/>
      <c r="WZ598" s="20"/>
      <c r="XA598" s="20"/>
      <c r="XB598" s="20"/>
      <c r="XC598" s="20"/>
      <c r="XD598" s="20"/>
      <c r="XE598" s="20"/>
      <c r="XF598" s="20"/>
      <c r="XG598" s="20"/>
      <c r="XH598" s="20"/>
      <c r="XI598" s="20"/>
      <c r="XJ598" s="20"/>
      <c r="XK598" s="20"/>
      <c r="XL598" s="20"/>
      <c r="XM598" s="20"/>
      <c r="XN598" s="20"/>
      <c r="XO598" s="20"/>
      <c r="XP598" s="20"/>
      <c r="XQ598" s="20"/>
      <c r="XR598" s="20"/>
      <c r="XS598" s="20"/>
      <c r="XT598" s="20"/>
      <c r="XU598" s="20"/>
      <c r="XV598" s="20"/>
      <c r="XW598" s="20"/>
      <c r="XX598" s="20"/>
      <c r="XY598" s="20"/>
      <c r="XZ598" s="20"/>
      <c r="YA598" s="20"/>
      <c r="YB598" s="20"/>
      <c r="YC598" s="20"/>
      <c r="YD598" s="20"/>
      <c r="YE598" s="20"/>
      <c r="YF598" s="20"/>
      <c r="YG598" s="20"/>
      <c r="YH598" s="20"/>
      <c r="YI598" s="20"/>
      <c r="YJ598" s="20"/>
      <c r="YK598" s="20"/>
      <c r="YL598" s="20"/>
      <c r="YM598" s="20"/>
      <c r="YN598" s="20"/>
      <c r="YO598" s="20"/>
      <c r="YP598" s="20"/>
      <c r="YQ598" s="20"/>
      <c r="YR598" s="20"/>
      <c r="YS598" s="20"/>
      <c r="YT598" s="20"/>
      <c r="YU598" s="20"/>
      <c r="YV598" s="20"/>
      <c r="YW598" s="20"/>
      <c r="YX598" s="20"/>
      <c r="YY598" s="20"/>
      <c r="YZ598" s="20"/>
      <c r="ZA598" s="20"/>
      <c r="ZB598" s="20"/>
      <c r="ZC598" s="20"/>
      <c r="ZD598" s="20"/>
      <c r="ZE598" s="20"/>
      <c r="ZF598" s="20"/>
      <c r="ZG598" s="20"/>
      <c r="ZH598" s="20"/>
      <c r="ZI598" s="20"/>
      <c r="ZJ598" s="20"/>
      <c r="ZK598" s="20"/>
      <c r="ZL598" s="20"/>
      <c r="ZM598" s="20"/>
      <c r="ZN598" s="20"/>
      <c r="ZO598" s="20"/>
      <c r="ZP598" s="20"/>
      <c r="ZQ598" s="20"/>
      <c r="ZR598" s="20"/>
      <c r="ZS598" s="20"/>
      <c r="ZT598" s="20"/>
      <c r="ZU598" s="20"/>
      <c r="ZV598" s="20"/>
      <c r="ZW598" s="20"/>
      <c r="ZX598" s="20"/>
      <c r="ZY598" s="20"/>
      <c r="ZZ598" s="20"/>
      <c r="AAA598" s="20"/>
      <c r="AAB598" s="20"/>
      <c r="AAC598" s="20"/>
      <c r="AAD598" s="20"/>
      <c r="AAE598" s="20"/>
      <c r="AAF598" s="20"/>
      <c r="AAG598" s="20"/>
      <c r="AAH598" s="20"/>
      <c r="AAI598" s="20"/>
      <c r="AAJ598" s="20"/>
      <c r="AAK598" s="20"/>
      <c r="AAL598" s="20"/>
      <c r="AAM598" s="20"/>
      <c r="AAN598" s="20"/>
      <c r="AAO598" s="20"/>
      <c r="AAP598" s="20"/>
      <c r="AAQ598" s="20"/>
      <c r="AAR598" s="20"/>
      <c r="AAS598" s="20"/>
      <c r="AAT598" s="20"/>
      <c r="AAU598" s="20"/>
      <c r="AAV598" s="20"/>
      <c r="AAW598" s="20"/>
      <c r="AAX598" s="20"/>
      <c r="AAY598" s="20"/>
      <c r="AAZ598" s="20"/>
      <c r="ABA598" s="20"/>
      <c r="ABB598" s="20"/>
      <c r="ABC598" s="20"/>
      <c r="ABD598" s="20"/>
      <c r="ABE598" s="20"/>
      <c r="ABF598" s="20"/>
      <c r="ABG598" s="20"/>
      <c r="ABH598" s="20"/>
      <c r="ABI598" s="20"/>
      <c r="ABJ598" s="20"/>
      <c r="ABK598" s="20"/>
      <c r="ABL598" s="20"/>
      <c r="ABM598" s="20"/>
      <c r="ABN598" s="20"/>
      <c r="ABO598" s="20"/>
      <c r="ABP598" s="20"/>
      <c r="ABQ598" s="20"/>
      <c r="ABR598" s="20"/>
      <c r="ABS598" s="20"/>
      <c r="ABT598" s="20"/>
      <c r="ABU598" s="20"/>
      <c r="ABV598" s="20"/>
      <c r="ABW598" s="20"/>
      <c r="ABX598" s="20"/>
      <c r="ABY598" s="20"/>
      <c r="ABZ598" s="20"/>
      <c r="ACA598" s="20"/>
      <c r="ACB598" s="20"/>
      <c r="ACC598" s="20"/>
      <c r="ACD598" s="20"/>
      <c r="ACE598" s="20"/>
      <c r="ACF598" s="20"/>
      <c r="ACG598" s="20"/>
      <c r="ACH598" s="20"/>
      <c r="ACI598" s="20"/>
      <c r="ACJ598" s="20"/>
      <c r="ACK598" s="20"/>
      <c r="ACL598" s="20"/>
      <c r="ACM598" s="20"/>
      <c r="ACN598" s="20"/>
      <c r="ACO598" s="20"/>
      <c r="ACP598" s="20"/>
      <c r="ACQ598" s="20"/>
      <c r="ACR598" s="20"/>
      <c r="ACS598" s="20"/>
      <c r="ACT598" s="20"/>
      <c r="ACU598" s="20"/>
      <c r="ACV598" s="20"/>
      <c r="ACW598" s="20"/>
      <c r="ACX598" s="20"/>
      <c r="ACY598" s="20"/>
      <c r="ACZ598" s="20"/>
      <c r="ADA598" s="20"/>
      <c r="ADB598" s="20"/>
      <c r="ADC598" s="20"/>
      <c r="ADD598" s="20"/>
      <c r="ADE598" s="20"/>
      <c r="ADF598" s="20"/>
      <c r="ADG598" s="20"/>
      <c r="ADH598" s="20"/>
      <c r="ADI598" s="20"/>
      <c r="ADJ598" s="20"/>
      <c r="ADK598" s="20"/>
      <c r="ADL598" s="20"/>
      <c r="ADM598" s="20"/>
      <c r="ADN598" s="20"/>
      <c r="ADO598" s="20"/>
      <c r="ADP598" s="20"/>
      <c r="ADQ598" s="20"/>
      <c r="ADR598" s="20"/>
      <c r="ADS598" s="20"/>
      <c r="ADT598" s="20"/>
      <c r="ADU598" s="20"/>
      <c r="ADV598" s="20"/>
      <c r="ADW598" s="20"/>
      <c r="ADX598" s="20"/>
      <c r="ADY598" s="20"/>
      <c r="ADZ598" s="20"/>
      <c r="AEA598" s="20"/>
      <c r="AEB598" s="20"/>
      <c r="AEC598" s="20"/>
      <c r="AED598" s="20"/>
      <c r="AEE598" s="20"/>
      <c r="AEF598" s="20"/>
      <c r="AEG598" s="20"/>
      <c r="AEH598" s="20"/>
      <c r="AEI598" s="20"/>
      <c r="AEJ598" s="20"/>
      <c r="AEK598" s="20"/>
      <c r="AEL598" s="20"/>
      <c r="AEM598" s="20"/>
      <c r="AEN598" s="20"/>
      <c r="AEO598" s="20"/>
      <c r="AEP598" s="20"/>
      <c r="AEQ598" s="20"/>
      <c r="AER598" s="20"/>
      <c r="AES598" s="20"/>
      <c r="AET598" s="20"/>
      <c r="AEU598" s="20"/>
      <c r="AEV598" s="20"/>
      <c r="AEW598" s="20"/>
      <c r="AEX598" s="20"/>
      <c r="AEY598" s="20"/>
      <c r="AEZ598" s="20"/>
      <c r="AFA598" s="20"/>
      <c r="AFB598" s="20"/>
      <c r="AFC598" s="20"/>
      <c r="AFD598" s="20"/>
      <c r="AFE598" s="20"/>
      <c r="AFF598" s="20"/>
      <c r="AFG598" s="20"/>
      <c r="AFH598" s="20"/>
      <c r="AFI598" s="20"/>
      <c r="AFJ598" s="20"/>
      <c r="AFK598" s="20"/>
      <c r="AFL598" s="20"/>
      <c r="AFM598" s="20"/>
      <c r="AFN598" s="20"/>
      <c r="AFO598" s="20"/>
      <c r="AFP598" s="20"/>
      <c r="AFQ598" s="20"/>
      <c r="AFR598" s="20"/>
      <c r="AFS598" s="20"/>
      <c r="AFT598" s="20"/>
      <c r="AFU598" s="20"/>
      <c r="AFV598" s="20"/>
      <c r="AFW598" s="20"/>
      <c r="AFX598" s="20"/>
      <c r="AFY598" s="20"/>
      <c r="AFZ598" s="20"/>
      <c r="AGA598" s="20"/>
      <c r="AGB598" s="20"/>
      <c r="AGC598" s="20"/>
      <c r="AGD598" s="20"/>
      <c r="AGE598" s="20"/>
      <c r="AGF598" s="20"/>
      <c r="AGG598" s="20"/>
      <c r="AGH598" s="20"/>
      <c r="AGI598" s="20"/>
      <c r="AGJ598" s="20"/>
      <c r="AGK598" s="20"/>
      <c r="AGL598" s="20"/>
      <c r="AGM598" s="20"/>
      <c r="AGN598" s="20"/>
      <c r="AGO598" s="20"/>
      <c r="AGP598" s="20"/>
      <c r="AGQ598" s="20"/>
      <c r="AGR598" s="20"/>
      <c r="AGS598" s="20"/>
      <c r="AGT598" s="20"/>
      <c r="AGU598" s="20"/>
      <c r="AGV598" s="20"/>
      <c r="AGW598" s="20"/>
      <c r="AGX598" s="20"/>
      <c r="AGY598" s="20"/>
      <c r="AGZ598" s="20"/>
      <c r="AHA598" s="20"/>
      <c r="AHB598" s="20"/>
      <c r="AHC598" s="20"/>
      <c r="AHD598" s="20"/>
      <c r="AHE598" s="20"/>
      <c r="AHF598" s="20"/>
      <c r="AHG598" s="20"/>
      <c r="AHH598" s="20"/>
      <c r="AHI598" s="20"/>
      <c r="AHJ598" s="20"/>
      <c r="AHK598" s="20"/>
      <c r="AHL598" s="20"/>
      <c r="AHM598" s="20"/>
      <c r="AHN598" s="20"/>
      <c r="AHO598" s="20"/>
      <c r="AHP598" s="20"/>
      <c r="AHQ598" s="20"/>
      <c r="AHR598" s="20"/>
      <c r="AHS598" s="20"/>
      <c r="AHT598" s="20"/>
      <c r="AHU598" s="20"/>
      <c r="AHV598" s="20"/>
      <c r="AHW598" s="20"/>
      <c r="AHX598" s="20"/>
      <c r="AHY598" s="20"/>
      <c r="AHZ598" s="20"/>
      <c r="AIA598" s="20"/>
      <c r="AIB598" s="20"/>
      <c r="AIC598" s="20"/>
      <c r="AID598" s="20"/>
      <c r="AIE598" s="20"/>
      <c r="AIF598" s="20"/>
      <c r="AIG598" s="20"/>
      <c r="AIH598" s="20"/>
      <c r="AII598" s="20"/>
      <c r="AIJ598" s="20"/>
      <c r="AIK598" s="20"/>
      <c r="AIL598" s="20"/>
      <c r="AIM598" s="20"/>
      <c r="AIN598" s="20"/>
      <c r="AIO598" s="20"/>
      <c r="AIP598" s="20"/>
      <c r="AIQ598" s="20"/>
      <c r="AIR598" s="20"/>
      <c r="AIS598" s="20"/>
      <c r="AIT598" s="20"/>
      <c r="AIU598" s="20"/>
      <c r="AIV598" s="20"/>
      <c r="AIW598" s="20"/>
      <c r="AIX598" s="20"/>
      <c r="AIY598" s="20"/>
      <c r="AIZ598" s="20"/>
      <c r="AJA598" s="20"/>
      <c r="AJB598" s="20"/>
      <c r="AJC598" s="20"/>
      <c r="AJD598" s="20"/>
      <c r="AJE598" s="20"/>
      <c r="AJF598" s="20"/>
      <c r="AJG598" s="20"/>
      <c r="AJH598" s="20"/>
      <c r="AJI598" s="20"/>
      <c r="AJJ598" s="20"/>
      <c r="AJK598" s="20"/>
      <c r="AJL598" s="20"/>
      <c r="AJM598" s="20"/>
      <c r="AJN598" s="20"/>
      <c r="AJO598" s="20"/>
      <c r="AJP598" s="20"/>
      <c r="AJQ598" s="20"/>
      <c r="AJR598" s="20"/>
      <c r="AJS598" s="20"/>
      <c r="AJT598" s="20"/>
      <c r="AJU598" s="20"/>
      <c r="AJV598" s="20"/>
      <c r="AJW598" s="20"/>
      <c r="AJX598" s="20"/>
      <c r="AJY598" s="20"/>
      <c r="AJZ598" s="20"/>
      <c r="AKA598" s="20"/>
      <c r="AKB598" s="20"/>
      <c r="AKC598" s="20"/>
      <c r="AKD598" s="20"/>
      <c r="AKE598" s="20"/>
      <c r="AKF598" s="20"/>
      <c r="AKG598" s="20"/>
      <c r="AKH598" s="20"/>
      <c r="AKI598" s="20"/>
      <c r="AKJ598" s="20"/>
      <c r="AKK598" s="20"/>
      <c r="AKL598" s="20"/>
      <c r="AKM598" s="20"/>
      <c r="AKN598" s="20"/>
      <c r="AKO598" s="20"/>
      <c r="AKP598" s="20"/>
      <c r="AKQ598" s="20"/>
      <c r="AKR598" s="20"/>
      <c r="AKS598" s="20"/>
      <c r="AKT598" s="20"/>
      <c r="AKU598" s="20"/>
      <c r="AKV598" s="20"/>
      <c r="AKW598" s="20"/>
      <c r="AKX598" s="20"/>
      <c r="AKY598" s="20"/>
      <c r="AKZ598" s="20"/>
      <c r="ALA598" s="20"/>
      <c r="ALB598" s="20"/>
      <c r="ALC598" s="20"/>
      <c r="ALD598" s="20"/>
      <c r="ALE598" s="20"/>
      <c r="ALF598" s="20"/>
      <c r="ALG598" s="20"/>
      <c r="ALH598" s="20"/>
      <c r="ALI598" s="20"/>
      <c r="ALJ598" s="20"/>
      <c r="ALK598" s="20"/>
      <c r="ALL598" s="20"/>
      <c r="ALM598" s="20"/>
      <c r="ALN598" s="20"/>
      <c r="ALO598" s="20"/>
      <c r="ALP598" s="20"/>
      <c r="ALQ598" s="20"/>
      <c r="ALR598" s="20"/>
      <c r="ALS598" s="20"/>
      <c r="ALT598" s="20"/>
      <c r="ALU598" s="20"/>
      <c r="ALV598" s="20"/>
      <c r="ALW598" s="20"/>
      <c r="ALX598" s="20"/>
      <c r="ALY598" s="20"/>
      <c r="ALZ598" s="20"/>
      <c r="AMA598" s="20"/>
      <c r="AMB598" s="20"/>
      <c r="AMC598" s="20"/>
      <c r="AMD598" s="20"/>
      <c r="AME598" s="20"/>
      <c r="AMF598" s="20"/>
      <c r="AMG598" s="20"/>
      <c r="AMH598" s="20"/>
      <c r="AMI598" s="20"/>
      <c r="AMJ598" s="20"/>
      <c r="AMK598" s="20"/>
      <c r="AML598" s="20"/>
      <c r="AMM598" s="20"/>
      <c r="AMN598" s="20"/>
      <c r="AMO598" s="20"/>
      <c r="AMP598" s="20"/>
      <c r="AMQ598" s="20"/>
      <c r="AMR598" s="20"/>
      <c r="AMS598" s="20"/>
      <c r="AMT598" s="20"/>
      <c r="AMU598" s="20"/>
      <c r="AMV598" s="20"/>
      <c r="AMW598" s="20"/>
      <c r="AMX598" s="20"/>
      <c r="AMY598" s="20"/>
      <c r="AMZ598" s="20"/>
      <c r="ANA598" s="20"/>
      <c r="ANB598" s="20"/>
      <c r="ANC598" s="20"/>
      <c r="AND598" s="20"/>
      <c r="ANE598" s="20"/>
      <c r="ANF598" s="20"/>
      <c r="ANG598" s="20"/>
      <c r="ANH598" s="20"/>
      <c r="ANI598" s="20"/>
      <c r="ANJ598" s="20"/>
      <c r="ANK598" s="20"/>
      <c r="ANL598" s="20"/>
      <c r="ANM598" s="20"/>
      <c r="ANN598" s="20"/>
      <c r="ANO598" s="20"/>
      <c r="ANP598" s="20"/>
      <c r="ANQ598" s="20"/>
      <c r="ANR598" s="20"/>
      <c r="ANS598" s="20"/>
      <c r="ANT598" s="20"/>
      <c r="ANU598" s="20"/>
      <c r="ANV598" s="20"/>
      <c r="ANW598" s="20"/>
      <c r="ANX598" s="20"/>
      <c r="ANY598" s="20"/>
      <c r="ANZ598" s="20"/>
      <c r="AOA598" s="20"/>
      <c r="AOB598" s="20"/>
      <c r="AOC598" s="20"/>
      <c r="AOD598" s="20"/>
      <c r="AOE598" s="20"/>
      <c r="AOF598" s="20"/>
      <c r="AOG598" s="20"/>
      <c r="AOH598" s="20"/>
      <c r="AOI598" s="20"/>
      <c r="AOJ598" s="20"/>
      <c r="AOK598" s="20"/>
      <c r="AOL598" s="20"/>
      <c r="AOM598" s="20"/>
      <c r="AON598" s="20"/>
      <c r="AOO598" s="20"/>
      <c r="AOP598" s="20"/>
      <c r="AOQ598" s="20"/>
      <c r="AOR598" s="20"/>
      <c r="AOS598" s="20"/>
      <c r="AOT598" s="20"/>
      <c r="AOU598" s="20"/>
      <c r="AOV598" s="20"/>
      <c r="AOW598" s="20"/>
      <c r="AOX598" s="20"/>
      <c r="AOY598" s="20"/>
      <c r="AOZ598" s="20"/>
      <c r="APA598" s="20"/>
      <c r="APB598" s="20"/>
      <c r="APC598" s="20"/>
      <c r="APD598" s="20"/>
      <c r="APE598" s="20"/>
      <c r="APF598" s="20"/>
      <c r="APG598" s="20"/>
      <c r="APH598" s="20"/>
      <c r="API598" s="20"/>
      <c r="APJ598" s="20"/>
      <c r="APK598" s="20"/>
      <c r="APL598" s="20"/>
      <c r="APM598" s="20"/>
      <c r="APN598" s="20"/>
      <c r="APO598" s="20"/>
      <c r="APP598" s="20"/>
      <c r="APQ598" s="20"/>
      <c r="APR598" s="20"/>
      <c r="APS598" s="20"/>
      <c r="APT598" s="20"/>
      <c r="APU598" s="20"/>
      <c r="APV598" s="20"/>
      <c r="APW598" s="20"/>
      <c r="APX598" s="20"/>
      <c r="APY598" s="20"/>
      <c r="APZ598" s="20"/>
      <c r="AQA598" s="20"/>
      <c r="AQB598" s="20"/>
      <c r="AQC598" s="20"/>
      <c r="AQD598" s="20"/>
      <c r="AQE598" s="20"/>
      <c r="AQF598" s="20"/>
      <c r="AQG598" s="20"/>
      <c r="AQH598" s="20"/>
      <c r="AQI598" s="20"/>
      <c r="AQJ598" s="20"/>
      <c r="AQK598" s="20"/>
      <c r="AQL598" s="20"/>
      <c r="AQM598" s="20"/>
      <c r="AQN598" s="20"/>
      <c r="AQO598" s="20"/>
      <c r="AQP598" s="20"/>
      <c r="AQQ598" s="20"/>
      <c r="AQR598" s="20"/>
      <c r="AQS598" s="20"/>
      <c r="AQT598" s="20"/>
      <c r="AQU598" s="20"/>
      <c r="AQV598" s="20"/>
      <c r="AQW598" s="20"/>
      <c r="AQX598" s="20"/>
      <c r="AQY598" s="20"/>
      <c r="AQZ598" s="20"/>
      <c r="ARA598" s="20"/>
      <c r="ARB598" s="20"/>
      <c r="ARC598" s="20"/>
      <c r="ARD598" s="20"/>
      <c r="ARE598" s="20"/>
      <c r="ARF598" s="20"/>
      <c r="ARG598" s="20"/>
      <c r="ARH598" s="20"/>
      <c r="ARI598" s="20"/>
      <c r="ARJ598" s="20"/>
      <c r="ARK598" s="20"/>
      <c r="ARL598" s="20"/>
      <c r="ARM598" s="20"/>
      <c r="ARN598" s="20"/>
      <c r="ARO598" s="20"/>
      <c r="ARP598" s="20"/>
      <c r="ARQ598" s="20"/>
      <c r="ARR598" s="20"/>
      <c r="ARS598" s="20"/>
      <c r="ART598" s="20"/>
      <c r="ARU598" s="20"/>
      <c r="ARV598" s="20"/>
      <c r="ARW598" s="20"/>
      <c r="ARX598" s="20"/>
      <c r="ARY598" s="20"/>
      <c r="ARZ598" s="20"/>
      <c r="ASA598" s="20"/>
      <c r="ASB598" s="20"/>
      <c r="ASC598" s="20"/>
      <c r="ASD598" s="20"/>
      <c r="ASE598" s="20"/>
      <c r="ASF598" s="20"/>
      <c r="ASG598" s="20"/>
      <c r="ASH598" s="20"/>
      <c r="ASI598" s="20"/>
      <c r="ASJ598" s="20"/>
      <c r="ASK598" s="20"/>
      <c r="ASL598" s="20"/>
      <c r="ASM598" s="20"/>
      <c r="ASN598" s="20"/>
      <c r="ASO598" s="20"/>
      <c r="ASP598" s="20"/>
      <c r="ASQ598" s="20"/>
      <c r="ASR598" s="20"/>
      <c r="ASS598" s="20"/>
      <c r="AST598" s="20"/>
      <c r="ASU598" s="20"/>
      <c r="ASV598" s="20"/>
      <c r="ASW598" s="20"/>
      <c r="ASX598" s="20"/>
      <c r="ASY598" s="20"/>
      <c r="ASZ598" s="20"/>
      <c r="ATA598" s="20"/>
      <c r="ATB598" s="20"/>
      <c r="ATC598" s="20"/>
      <c r="ATD598" s="20"/>
      <c r="ATE598" s="20"/>
      <c r="ATF598" s="20"/>
      <c r="ATG598" s="20"/>
      <c r="ATH598" s="20"/>
      <c r="ATI598" s="20"/>
      <c r="ATJ598" s="20"/>
      <c r="ATK598" s="20"/>
      <c r="ATL598" s="20"/>
      <c r="ATM598" s="20"/>
      <c r="ATN598" s="20"/>
      <c r="ATO598" s="20"/>
      <c r="ATP598" s="20"/>
      <c r="ATQ598" s="20"/>
      <c r="ATR598" s="20"/>
      <c r="ATS598" s="20"/>
      <c r="ATT598" s="20"/>
      <c r="ATU598" s="20"/>
      <c r="ATV598" s="20"/>
      <c r="ATW598" s="20"/>
      <c r="ATX598" s="20"/>
      <c r="ATY598" s="20"/>
      <c r="ATZ598" s="20"/>
      <c r="AUA598" s="20"/>
      <c r="AUB598" s="20"/>
      <c r="AUC598" s="20"/>
      <c r="AUD598" s="20"/>
      <c r="AUF598" s="20"/>
      <c r="AUG598" s="20"/>
      <c r="AUH598" s="20"/>
      <c r="AUI598" s="20"/>
      <c r="AUJ598" s="20"/>
      <c r="AUK598" s="20"/>
      <c r="AUL598" s="20"/>
      <c r="AUM598" s="20"/>
      <c r="AUN598" s="20"/>
      <c r="AUO598" s="20"/>
      <c r="AUP598" s="20"/>
      <c r="AUQ598" s="20"/>
      <c r="AUR598" s="20"/>
      <c r="AUS598" s="20"/>
      <c r="AUT598" s="20"/>
      <c r="AUU598" s="20"/>
      <c r="AUV598" s="20"/>
      <c r="AUW598" s="20"/>
      <c r="AUX598" s="20"/>
      <c r="AUY598" s="20"/>
      <c r="AUZ598" s="20"/>
      <c r="AVA598" s="20"/>
      <c r="AVB598" s="20"/>
      <c r="AVC598" s="20"/>
      <c r="AVD598" s="20"/>
      <c r="AVE598" s="20"/>
      <c r="AVF598" s="20"/>
      <c r="AVG598" s="20"/>
      <c r="AVH598" s="20"/>
      <c r="AVI598" s="20"/>
      <c r="AVJ598" s="20"/>
      <c r="AVK598" s="20"/>
      <c r="AVL598" s="20"/>
      <c r="AVM598" s="20"/>
      <c r="AVN598" s="20"/>
      <c r="AVO598" s="20"/>
      <c r="AVP598" s="20"/>
      <c r="AVQ598" s="20"/>
      <c r="AVR598" s="20"/>
      <c r="AVS598" s="20"/>
      <c r="AVT598" s="20"/>
      <c r="AVU598" s="20"/>
      <c r="AVV598" s="20"/>
      <c r="AVW598" s="20"/>
      <c r="AVX598" s="20"/>
      <c r="AVY598" s="20"/>
      <c r="AVZ598" s="20"/>
      <c r="AWA598" s="20"/>
      <c r="AWB598" s="20"/>
      <c r="AWC598" s="20"/>
      <c r="AWD598" s="20"/>
      <c r="AWE598" s="20"/>
      <c r="AWF598" s="20"/>
      <c r="AWG598" s="20"/>
      <c r="AWH598" s="20"/>
      <c r="AWI598" s="20"/>
      <c r="AWJ598" s="20"/>
      <c r="AWK598" s="20"/>
      <c r="AWL598" s="20"/>
      <c r="AWM598" s="20"/>
      <c r="AWN598" s="20"/>
      <c r="AWO598" s="20"/>
      <c r="AWP598" s="20"/>
      <c r="AWQ598" s="20"/>
      <c r="AWR598" s="20"/>
      <c r="AWS598" s="20"/>
      <c r="AWT598" s="20"/>
      <c r="AWU598" s="20"/>
      <c r="AWV598" s="20"/>
      <c r="AWW598" s="20"/>
      <c r="AWX598" s="20"/>
      <c r="AWY598" s="20"/>
      <c r="AWZ598" s="20"/>
      <c r="AXA598" s="20"/>
      <c r="AXB598" s="20"/>
      <c r="AXC598" s="20"/>
      <c r="AXD598" s="20"/>
      <c r="AXE598" s="20"/>
      <c r="AXF598" s="20"/>
      <c r="AXG598" s="20"/>
      <c r="AXH598" s="20"/>
      <c r="AXI598" s="20"/>
      <c r="AXJ598" s="20"/>
      <c r="AXK598" s="20"/>
      <c r="AXL598" s="20"/>
      <c r="AXM598" s="20"/>
      <c r="AXN598" s="20"/>
      <c r="AXO598" s="20"/>
      <c r="AXP598" s="20"/>
      <c r="AXQ598" s="20"/>
      <c r="AXR598" s="20"/>
      <c r="AXS598" s="20"/>
      <c r="AXT598" s="20"/>
      <c r="AXU598" s="20"/>
      <c r="AXV598" s="20"/>
      <c r="AXW598" s="20"/>
      <c r="AXX598" s="20"/>
      <c r="AXY598" s="20"/>
      <c r="AXZ598" s="20"/>
      <c r="AYA598" s="20"/>
      <c r="AYB598" s="20"/>
      <c r="AYC598" s="20"/>
      <c r="AYD598" s="20"/>
      <c r="AYE598" s="20"/>
      <c r="AYF598" s="20"/>
      <c r="AYG598" s="20"/>
      <c r="AYH598" s="20"/>
      <c r="AYI598" s="20"/>
      <c r="AYJ598" s="20"/>
      <c r="AYK598" s="20"/>
      <c r="AYL598" s="20"/>
      <c r="AYM598" s="20"/>
      <c r="AYN598" s="20"/>
      <c r="AYO598" s="20"/>
      <c r="AYP598" s="20"/>
      <c r="AYQ598" s="20"/>
      <c r="AYR598" s="20"/>
      <c r="AYS598" s="20"/>
      <c r="AYT598" s="20"/>
      <c r="AYU598" s="20"/>
      <c r="AYV598" s="20"/>
      <c r="AYW598" s="20"/>
      <c r="AYX598" s="20"/>
      <c r="AYY598" s="20"/>
      <c r="AYZ598" s="20"/>
      <c r="AZA598" s="20"/>
      <c r="AZB598" s="20"/>
      <c r="AZC598" s="20"/>
      <c r="AZD598" s="20"/>
      <c r="AZE598" s="20"/>
      <c r="AZF598" s="20"/>
      <c r="AZG598" s="20"/>
      <c r="AZH598" s="20"/>
      <c r="AZI598" s="20"/>
      <c r="AZJ598" s="20"/>
      <c r="AZK598" s="20"/>
      <c r="AZL598" s="20"/>
      <c r="AZM598" s="20"/>
      <c r="AZN598" s="20"/>
      <c r="AZO598" s="20"/>
      <c r="AZP598" s="20"/>
      <c r="AZQ598" s="20"/>
      <c r="AZR598" s="20"/>
      <c r="AZS598" s="20"/>
      <c r="AZT598" s="20"/>
      <c r="AZU598" s="20"/>
      <c r="AZV598" s="20"/>
      <c r="AZW598" s="20"/>
      <c r="AZX598" s="20"/>
      <c r="AZY598" s="20"/>
      <c r="AZZ598" s="20"/>
      <c r="BAA598" s="20"/>
      <c r="BAB598" s="20"/>
      <c r="BAC598" s="20"/>
      <c r="BAD598" s="20"/>
      <c r="BAE598" s="20"/>
      <c r="BAF598" s="20"/>
      <c r="BAG598" s="20"/>
      <c r="BAH598" s="20"/>
      <c r="BAI598" s="20"/>
      <c r="BAJ598" s="20"/>
      <c r="BAK598" s="20"/>
      <c r="BAL598" s="20"/>
      <c r="BAM598" s="20"/>
      <c r="BAN598" s="20"/>
      <c r="BAO598" s="20"/>
      <c r="BAP598" s="20"/>
      <c r="BAQ598" s="20"/>
      <c r="BAR598" s="20"/>
      <c r="BAS598" s="20"/>
      <c r="BAT598" s="20"/>
      <c r="BAU598" s="20"/>
      <c r="BAV598" s="20"/>
      <c r="BAW598" s="20"/>
      <c r="BAX598" s="20"/>
      <c r="BAY598" s="20"/>
      <c r="BAZ598" s="20"/>
      <c r="BBA598" s="20"/>
      <c r="BBB598" s="20"/>
      <c r="BBC598" s="20"/>
      <c r="BBD598" s="20"/>
      <c r="BBE598" s="20"/>
      <c r="BBF598" s="20"/>
      <c r="BBG598" s="20"/>
      <c r="BBH598" s="20"/>
      <c r="BBI598" s="20"/>
      <c r="BBJ598" s="20"/>
      <c r="BBK598" s="20"/>
      <c r="BBL598" s="20"/>
      <c r="BBM598" s="20"/>
      <c r="BBN598" s="20"/>
      <c r="BBO598" s="20"/>
      <c r="BBP598" s="20"/>
      <c r="BBQ598" s="20"/>
      <c r="BBR598" s="20"/>
      <c r="BBS598" s="20"/>
      <c r="BBT598" s="20"/>
      <c r="BBU598" s="20"/>
      <c r="BBV598" s="20"/>
      <c r="BBW598" s="20"/>
      <c r="BBX598" s="20"/>
    </row>
    <row r="599" spans="1:1428" hidden="1" x14ac:dyDescent="0.25">
      <c r="A599" s="20"/>
      <c r="B599" s="17"/>
      <c r="C599" s="17"/>
      <c r="D599" s="20"/>
      <c r="E599" s="20"/>
      <c r="F599" s="20"/>
      <c r="G599" s="20"/>
      <c r="H599" s="20"/>
      <c r="I599" s="20"/>
      <c r="J599" s="20"/>
      <c r="K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6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  <c r="BG599" s="20"/>
      <c r="BH599" s="20"/>
      <c r="BI599" s="20"/>
      <c r="BJ599" s="20"/>
      <c r="BK599" s="20"/>
      <c r="BL599" s="20"/>
      <c r="BM599" s="20"/>
      <c r="BN599" s="20"/>
      <c r="BO599" s="20"/>
      <c r="BP599" s="20"/>
      <c r="BQ599" s="20"/>
      <c r="BR599" s="20"/>
      <c r="BS599" s="20"/>
      <c r="BT599" s="20"/>
      <c r="BU599" s="20"/>
      <c r="BV599" s="20"/>
      <c r="BW599" s="20"/>
      <c r="BX599" s="20"/>
      <c r="BY599" s="20"/>
      <c r="BZ599" s="20"/>
      <c r="CA599" s="20"/>
      <c r="CB599" s="20"/>
      <c r="CC599" s="20"/>
      <c r="CD599" s="20"/>
      <c r="CE599" s="20"/>
      <c r="CF599" s="20"/>
      <c r="CG599" s="20"/>
      <c r="CH599" s="20"/>
      <c r="CI599" s="20"/>
      <c r="CJ599" s="20"/>
      <c r="CK599" s="20"/>
      <c r="CL599" s="20"/>
      <c r="CM599" s="20"/>
      <c r="CN599" s="20"/>
      <c r="CO599" s="20"/>
      <c r="CP599" s="20"/>
      <c r="CQ599" s="20"/>
      <c r="CR599" s="20"/>
      <c r="CS599" s="20"/>
      <c r="CT599" s="20"/>
      <c r="CU599" s="20"/>
      <c r="CV599" s="20"/>
      <c r="CW599" s="20"/>
      <c r="CX599" s="20"/>
      <c r="CY599" s="20"/>
      <c r="CZ599" s="20"/>
      <c r="DA599" s="20"/>
      <c r="DB599" s="20"/>
      <c r="DC599" s="20"/>
      <c r="DD599" s="20"/>
      <c r="DE599" s="20"/>
      <c r="DF599" s="20"/>
      <c r="DG599" s="20"/>
      <c r="DH599" s="20"/>
      <c r="DI599" s="20"/>
      <c r="DJ599" s="20"/>
      <c r="DK599" s="20"/>
      <c r="DL599" s="20"/>
      <c r="DM599" s="20"/>
      <c r="DN599" s="20"/>
      <c r="DO599" s="20"/>
      <c r="DP599" s="20"/>
      <c r="DQ599" s="20"/>
      <c r="DR599" s="20"/>
      <c r="DS599" s="20"/>
      <c r="DT599" s="20"/>
      <c r="DU599" s="20"/>
      <c r="DV599" s="20"/>
      <c r="DW599" s="20"/>
      <c r="DX599" s="20"/>
      <c r="DY599" s="20"/>
      <c r="DZ599" s="20"/>
      <c r="EA599" s="20"/>
      <c r="EB599" s="20"/>
      <c r="EC599" s="20"/>
      <c r="ED599" s="20"/>
      <c r="EE599" s="20"/>
      <c r="EF599" s="20"/>
      <c r="EG599" s="20"/>
      <c r="EH599" s="20"/>
      <c r="EI599" s="20"/>
      <c r="EJ599" s="20"/>
      <c r="EK599" s="20"/>
      <c r="EL599" s="20"/>
      <c r="EM599" s="20"/>
      <c r="EN599" s="20"/>
      <c r="EO599" s="20"/>
      <c r="EP599" s="20"/>
      <c r="EQ599" s="20"/>
      <c r="ER599" s="20"/>
      <c r="ES599" s="20"/>
      <c r="ET599" s="20"/>
      <c r="EU599" s="20"/>
      <c r="EV599" s="20"/>
      <c r="EW599" s="20"/>
      <c r="EX599" s="20"/>
      <c r="EY599" s="20"/>
      <c r="EZ599" s="20"/>
      <c r="FA599" s="20"/>
      <c r="FB599" s="20"/>
      <c r="FC599" s="20"/>
      <c r="FD599" s="20"/>
      <c r="FE599" s="20"/>
      <c r="FF599" s="20"/>
      <c r="FG599" s="20"/>
      <c r="FH599" s="20"/>
      <c r="FI599" s="20"/>
      <c r="FJ599" s="20"/>
      <c r="FK599" s="20"/>
      <c r="FL599" s="20"/>
      <c r="FM599" s="20"/>
      <c r="FN599" s="20"/>
      <c r="FO599" s="20"/>
      <c r="FP599" s="20"/>
      <c r="FQ599" s="20"/>
      <c r="FR599" s="20"/>
      <c r="FS599" s="20"/>
      <c r="FT599" s="20"/>
      <c r="FU599" s="20"/>
      <c r="FV599" s="20"/>
      <c r="FW599" s="20"/>
      <c r="FX599" s="20"/>
      <c r="FY599" s="20"/>
      <c r="FZ599" s="20"/>
      <c r="GA599" s="20"/>
      <c r="GB599" s="20"/>
      <c r="GC599" s="20"/>
      <c r="GD599" s="20"/>
      <c r="GE599" s="20"/>
      <c r="GF599" s="20"/>
      <c r="GG599" s="20"/>
      <c r="GH599" s="20"/>
      <c r="GI599" s="20"/>
      <c r="GJ599" s="20"/>
      <c r="GK599" s="20"/>
      <c r="GL599" s="20"/>
      <c r="GM599" s="20"/>
      <c r="GN599" s="20"/>
      <c r="GO599" s="20"/>
      <c r="GP599" s="20"/>
      <c r="GQ599" s="20"/>
      <c r="GR599" s="20"/>
      <c r="GS599" s="20"/>
      <c r="GT599" s="20"/>
      <c r="GU599" s="20"/>
      <c r="GV599" s="20"/>
      <c r="GW599" s="20"/>
      <c r="GX599" s="20"/>
      <c r="GY599" s="20"/>
      <c r="GZ599" s="20"/>
      <c r="HA599" s="20"/>
      <c r="HB599" s="20"/>
      <c r="HC599" s="20"/>
      <c r="HD599" s="20"/>
      <c r="HE599" s="20"/>
      <c r="HF599" s="20"/>
      <c r="HG599" s="20"/>
      <c r="HH599" s="20"/>
      <c r="HI599" s="20"/>
      <c r="HJ599" s="20"/>
      <c r="HK599" s="20"/>
      <c r="HL599" s="20"/>
      <c r="HM599" s="20"/>
      <c r="HN599" s="20"/>
      <c r="HO599" s="20"/>
      <c r="HP599" s="20"/>
      <c r="HQ599" s="20"/>
      <c r="HR599" s="20"/>
      <c r="HS599" s="20"/>
      <c r="HT599" s="20"/>
      <c r="HU599" s="20"/>
      <c r="HV599" s="20"/>
      <c r="HW599" s="20"/>
      <c r="HX599" s="20"/>
      <c r="HY599" s="20"/>
      <c r="HZ599" s="20"/>
      <c r="IA599" s="20"/>
      <c r="IB599" s="20"/>
      <c r="IC599" s="20"/>
      <c r="ID599" s="20"/>
      <c r="IE599" s="20"/>
      <c r="IF599" s="20"/>
      <c r="IG599" s="20"/>
      <c r="IH599" s="20"/>
      <c r="II599" s="20"/>
      <c r="IJ599" s="20"/>
      <c r="IK599" s="20"/>
      <c r="IL599" s="20"/>
      <c r="IM599" s="20"/>
      <c r="IN599" s="20"/>
      <c r="IO599" s="20"/>
      <c r="IP599" s="20"/>
      <c r="IQ599" s="20"/>
      <c r="IR599" s="20"/>
      <c r="IS599" s="20"/>
      <c r="IT599" s="20"/>
      <c r="IU599" s="20"/>
      <c r="IV599" s="20"/>
      <c r="IW599" s="20"/>
      <c r="IX599" s="20"/>
      <c r="IY599" s="20"/>
      <c r="IZ599" s="20"/>
      <c r="JA599" s="20"/>
      <c r="JB599" s="20"/>
      <c r="JC599" s="20"/>
      <c r="JD599" s="20"/>
      <c r="JE599" s="20"/>
      <c r="JF599" s="20"/>
      <c r="JG599" s="20"/>
      <c r="JH599" s="20"/>
      <c r="JI599" s="20"/>
      <c r="JJ599" s="20"/>
      <c r="JK599" s="20"/>
      <c r="JL599" s="20"/>
      <c r="JM599" s="20"/>
      <c r="JN599" s="20"/>
      <c r="JO599" s="20"/>
      <c r="JP599" s="20"/>
      <c r="JQ599" s="20"/>
      <c r="JR599" s="20"/>
      <c r="JS599" s="20"/>
      <c r="JT599" s="20"/>
      <c r="JU599" s="20"/>
      <c r="JV599" s="20"/>
      <c r="JW599" s="20"/>
      <c r="JX599" s="20"/>
      <c r="JY599" s="20"/>
      <c r="JZ599" s="20"/>
      <c r="KA599" s="20"/>
      <c r="KB599" s="20"/>
      <c r="KC599" s="20"/>
      <c r="KD599" s="20"/>
      <c r="KE599" s="20"/>
      <c r="KF599" s="20"/>
      <c r="KG599" s="20"/>
      <c r="KH599" s="20"/>
      <c r="KI599" s="20"/>
      <c r="KJ599" s="20"/>
      <c r="KK599" s="20"/>
      <c r="KL599" s="20"/>
      <c r="KM599" s="20"/>
      <c r="KN599" s="20"/>
      <c r="KO599" s="20"/>
      <c r="KP599" s="20"/>
      <c r="KQ599" s="20"/>
      <c r="KR599" s="20"/>
      <c r="KS599" s="20"/>
      <c r="KT599" s="20"/>
      <c r="KU599" s="20"/>
      <c r="KV599" s="20"/>
      <c r="KW599" s="20"/>
      <c r="KX599" s="20"/>
      <c r="KY599" s="20"/>
      <c r="KZ599" s="20"/>
      <c r="LA599" s="20"/>
      <c r="LB599" s="20"/>
      <c r="LC599" s="20"/>
      <c r="LD599" s="20"/>
      <c r="LE599" s="20"/>
      <c r="LF599" s="20"/>
      <c r="LG599" s="20"/>
      <c r="LH599" s="20"/>
      <c r="LI599" s="20"/>
      <c r="LJ599" s="20"/>
      <c r="LK599" s="20"/>
      <c r="LL599" s="20"/>
      <c r="LM599" s="20"/>
      <c r="LN599" s="20"/>
      <c r="LO599" s="20"/>
      <c r="LP599" s="20"/>
      <c r="LQ599" s="20"/>
      <c r="LR599" s="20"/>
      <c r="LS599" s="20"/>
      <c r="LT599" s="20"/>
      <c r="LU599" s="20"/>
      <c r="LV599" s="20"/>
      <c r="LW599" s="20"/>
      <c r="LX599" s="20"/>
      <c r="LY599" s="20"/>
      <c r="LZ599" s="20"/>
      <c r="MA599" s="20"/>
      <c r="MB599" s="20"/>
      <c r="MC599" s="20"/>
      <c r="MD599" s="20"/>
      <c r="ME599" s="20"/>
      <c r="MF599" s="20"/>
      <c r="MG599" s="20"/>
      <c r="MH599" s="20"/>
      <c r="MI599" s="20"/>
      <c r="MJ599" s="20"/>
      <c r="MK599" s="20"/>
      <c r="ML599" s="20"/>
      <c r="MM599" s="20"/>
      <c r="MN599" s="20"/>
      <c r="MO599" s="20"/>
      <c r="MP599" s="20"/>
      <c r="MQ599" s="20"/>
      <c r="MR599" s="20"/>
      <c r="MS599" s="20"/>
      <c r="MT599" s="20"/>
      <c r="MU599" s="20"/>
      <c r="MV599" s="20"/>
      <c r="MW599" s="20"/>
      <c r="MX599" s="20"/>
      <c r="MY599" s="20"/>
      <c r="MZ599" s="20"/>
      <c r="NA599" s="20"/>
      <c r="NB599" s="20"/>
      <c r="NC599" s="20"/>
      <c r="ND599" s="20"/>
      <c r="NE599" s="20"/>
      <c r="NF599" s="20"/>
      <c r="NG599" s="20"/>
      <c r="NH599" s="20"/>
      <c r="NI599" s="20"/>
      <c r="NJ599" s="20"/>
      <c r="NK599" s="20"/>
      <c r="NL599" s="20"/>
      <c r="NM599" s="20"/>
      <c r="NN599" s="20"/>
      <c r="NO599" s="20"/>
      <c r="NP599" s="20"/>
      <c r="NQ599" s="20"/>
      <c r="NR599" s="20"/>
      <c r="NS599" s="20"/>
      <c r="NT599" s="20"/>
      <c r="NU599" s="20"/>
      <c r="NV599" s="20"/>
      <c r="NW599" s="20"/>
      <c r="NX599" s="20"/>
      <c r="NY599" s="20"/>
      <c r="NZ599" s="20"/>
      <c r="OA599" s="20"/>
      <c r="OB599" s="20"/>
      <c r="OC599" s="20"/>
      <c r="OD599" s="20"/>
      <c r="OE599" s="20"/>
      <c r="OF599" s="20"/>
      <c r="OG599" s="20"/>
      <c r="OH599" s="20"/>
      <c r="OI599" s="20"/>
      <c r="OJ599" s="20"/>
      <c r="OK599" s="20"/>
      <c r="OL599" s="20"/>
      <c r="OM599" s="20"/>
      <c r="ON599" s="20"/>
      <c r="OO599" s="20"/>
      <c r="OP599" s="20"/>
      <c r="OQ599" s="20"/>
      <c r="OR599" s="20"/>
      <c r="OS599" s="20"/>
      <c r="OT599" s="20"/>
      <c r="OU599" s="20"/>
      <c r="OV599" s="20"/>
      <c r="OW599" s="20"/>
      <c r="OX599" s="20"/>
      <c r="OY599" s="20"/>
      <c r="OZ599" s="20"/>
      <c r="PA599" s="20"/>
      <c r="PB599" s="20"/>
      <c r="PC599" s="20"/>
      <c r="PD599" s="20"/>
      <c r="PE599" s="20"/>
      <c r="PF599" s="20"/>
      <c r="PG599" s="20"/>
      <c r="PH599" s="20"/>
      <c r="PI599" s="20"/>
      <c r="PJ599" s="20"/>
      <c r="PK599" s="20"/>
      <c r="PL599" s="20"/>
      <c r="PM599" s="20"/>
      <c r="PN599" s="20"/>
      <c r="PO599" s="20"/>
      <c r="PP599" s="20"/>
      <c r="PQ599" s="20"/>
      <c r="PR599" s="20"/>
      <c r="PS599" s="20"/>
      <c r="PT599" s="20"/>
      <c r="PU599" s="20"/>
      <c r="PV599" s="20"/>
      <c r="PW599" s="20"/>
      <c r="PX599" s="20"/>
      <c r="PY599" s="20"/>
      <c r="PZ599" s="20"/>
      <c r="QA599" s="20"/>
      <c r="QB599" s="20"/>
      <c r="QC599" s="20"/>
      <c r="QD599" s="20"/>
      <c r="QE599" s="20"/>
      <c r="QF599" s="20"/>
      <c r="QG599" s="20"/>
      <c r="QH599" s="20"/>
      <c r="QI599" s="20"/>
      <c r="QJ599" s="20"/>
      <c r="QK599" s="20"/>
      <c r="QL599" s="20"/>
      <c r="QM599" s="20"/>
      <c r="QN599" s="20"/>
      <c r="QO599" s="20"/>
      <c r="QP599" s="20"/>
      <c r="QQ599" s="20"/>
      <c r="QR599" s="20"/>
      <c r="QS599" s="20"/>
      <c r="QT599" s="20"/>
      <c r="QU599" s="20"/>
      <c r="QV599" s="20"/>
      <c r="QW599" s="20"/>
      <c r="QX599" s="20"/>
      <c r="QY599" s="20"/>
      <c r="QZ599" s="20"/>
      <c r="RA599" s="20"/>
      <c r="RB599" s="20"/>
      <c r="RC599" s="20"/>
      <c r="RD599" s="20"/>
      <c r="RE599" s="20"/>
      <c r="RF599" s="20"/>
      <c r="RG599" s="20"/>
      <c r="RH599" s="20"/>
      <c r="RI599" s="20"/>
      <c r="RJ599" s="20"/>
      <c r="RK599" s="20"/>
      <c r="RL599" s="20"/>
      <c r="RM599" s="20"/>
      <c r="RN599" s="20"/>
      <c r="RO599" s="20"/>
      <c r="RP599" s="20"/>
      <c r="RQ599" s="20"/>
      <c r="RR599" s="20"/>
      <c r="RS599" s="20"/>
      <c r="RT599" s="20"/>
      <c r="RU599" s="20"/>
      <c r="RV599" s="20"/>
      <c r="RW599" s="20"/>
      <c r="RX599" s="20"/>
      <c r="RY599" s="20"/>
      <c r="RZ599" s="20"/>
      <c r="SA599" s="20"/>
      <c r="SB599" s="20"/>
      <c r="SC599" s="20"/>
      <c r="SD599" s="20"/>
      <c r="SE599" s="20"/>
      <c r="SF599" s="20"/>
      <c r="SG599" s="20"/>
      <c r="SH599" s="20"/>
      <c r="SI599" s="20"/>
      <c r="SJ599" s="20"/>
      <c r="SK599" s="20"/>
      <c r="SL599" s="20"/>
      <c r="SM599" s="20"/>
      <c r="SN599" s="20"/>
      <c r="SO599" s="20"/>
      <c r="SP599" s="20"/>
      <c r="SQ599" s="20"/>
      <c r="SR599" s="20"/>
      <c r="SS599" s="20"/>
      <c r="ST599" s="20"/>
      <c r="SU599" s="20"/>
      <c r="SV599" s="20"/>
      <c r="SW599" s="20"/>
      <c r="SX599" s="20"/>
      <c r="SY599" s="20"/>
      <c r="SZ599" s="20"/>
      <c r="TA599" s="20"/>
      <c r="TB599" s="20"/>
      <c r="TC599" s="20"/>
      <c r="TD599" s="20"/>
      <c r="TE599" s="20"/>
      <c r="TF599" s="20"/>
      <c r="TG599" s="20"/>
      <c r="TH599" s="20"/>
      <c r="TI599" s="20"/>
      <c r="TJ599" s="20"/>
      <c r="TK599" s="20"/>
      <c r="TL599" s="20"/>
      <c r="TM599" s="20"/>
      <c r="TN599" s="20"/>
      <c r="TO599" s="20"/>
      <c r="TP599" s="20"/>
      <c r="TQ599" s="20"/>
      <c r="TR599" s="20"/>
      <c r="TS599" s="20"/>
      <c r="TT599" s="20"/>
      <c r="TU599" s="20"/>
      <c r="TV599" s="20"/>
      <c r="TW599" s="20"/>
      <c r="TX599" s="20"/>
      <c r="TY599" s="20"/>
      <c r="TZ599" s="20"/>
      <c r="UA599" s="20"/>
      <c r="UB599" s="20"/>
      <c r="UC599" s="20"/>
      <c r="UD599" s="20"/>
      <c r="UE599" s="20"/>
      <c r="UF599" s="20"/>
      <c r="UG599" s="20"/>
      <c r="UH599" s="20"/>
      <c r="UI599" s="20"/>
      <c r="UJ599" s="20"/>
      <c r="UK599" s="20"/>
      <c r="UL599" s="20"/>
      <c r="UM599" s="20"/>
      <c r="UN599" s="20"/>
      <c r="UO599" s="20"/>
      <c r="UP599" s="20"/>
      <c r="UQ599" s="20"/>
      <c r="UR599" s="20"/>
      <c r="US599" s="20"/>
      <c r="UT599" s="20"/>
      <c r="UU599" s="20"/>
      <c r="UV599" s="20"/>
      <c r="UW599" s="20"/>
      <c r="UX599" s="20"/>
      <c r="UY599" s="20"/>
      <c r="UZ599" s="20"/>
      <c r="VA599" s="20"/>
      <c r="VB599" s="20"/>
      <c r="VC599" s="20"/>
      <c r="VD599" s="20"/>
      <c r="VE599" s="20"/>
      <c r="VF599" s="20"/>
      <c r="VG599" s="20"/>
      <c r="VH599" s="20"/>
      <c r="VI599" s="20"/>
      <c r="VJ599" s="20"/>
      <c r="VK599" s="20"/>
      <c r="VL599" s="20"/>
      <c r="VM599" s="20"/>
      <c r="VN599" s="20"/>
      <c r="VO599" s="20"/>
      <c r="VP599" s="20"/>
      <c r="VQ599" s="20"/>
      <c r="VR599" s="20"/>
      <c r="VS599" s="20"/>
      <c r="VT599" s="20"/>
      <c r="VU599" s="20"/>
      <c r="VV599" s="20"/>
      <c r="VW599" s="20"/>
      <c r="VX599" s="20"/>
      <c r="VY599" s="20"/>
      <c r="VZ599" s="20"/>
      <c r="WA599" s="20"/>
      <c r="WB599" s="20"/>
      <c r="WC599" s="20"/>
      <c r="WD599" s="20"/>
      <c r="WE599" s="20"/>
      <c r="WF599" s="20"/>
      <c r="WG599" s="20"/>
      <c r="WH599" s="20"/>
      <c r="WI599" s="20"/>
      <c r="WJ599" s="20"/>
      <c r="WK599" s="20"/>
      <c r="WL599" s="20"/>
      <c r="WM599" s="20"/>
      <c r="WN599" s="20"/>
      <c r="WO599" s="20"/>
      <c r="WP599" s="20"/>
      <c r="WQ599" s="20"/>
      <c r="WR599" s="20"/>
      <c r="WS599" s="20"/>
      <c r="WT599" s="20"/>
      <c r="WU599" s="20"/>
      <c r="WV599" s="20"/>
      <c r="WW599" s="20"/>
      <c r="WX599" s="20"/>
      <c r="WY599" s="20"/>
      <c r="WZ599" s="20"/>
      <c r="XA599" s="20"/>
      <c r="XB599" s="20"/>
      <c r="XC599" s="20"/>
      <c r="XD599" s="20"/>
      <c r="XE599" s="20"/>
      <c r="XF599" s="20"/>
      <c r="XG599" s="20"/>
      <c r="XH599" s="20"/>
      <c r="XI599" s="20"/>
      <c r="XJ599" s="20"/>
      <c r="XK599" s="20"/>
      <c r="XL599" s="20"/>
      <c r="XM599" s="20"/>
      <c r="XN599" s="20"/>
      <c r="XO599" s="20"/>
      <c r="XP599" s="20"/>
      <c r="XQ599" s="20"/>
      <c r="XR599" s="20"/>
      <c r="XS599" s="20"/>
      <c r="XT599" s="20"/>
      <c r="XU599" s="20"/>
      <c r="XV599" s="20"/>
      <c r="XW599" s="20"/>
      <c r="XX599" s="20"/>
      <c r="XY599" s="20"/>
      <c r="XZ599" s="20"/>
      <c r="YA599" s="20"/>
      <c r="YB599" s="20"/>
      <c r="YC599" s="20"/>
      <c r="YD599" s="20"/>
      <c r="YE599" s="20"/>
      <c r="YF599" s="20"/>
      <c r="YG599" s="20"/>
      <c r="YH599" s="20"/>
      <c r="YI599" s="20"/>
      <c r="YJ599" s="20"/>
      <c r="YK599" s="20"/>
      <c r="YL599" s="20"/>
      <c r="YM599" s="20"/>
      <c r="YN599" s="20"/>
      <c r="YO599" s="20"/>
      <c r="YP599" s="20"/>
      <c r="YQ599" s="20"/>
      <c r="YR599" s="20"/>
      <c r="YS599" s="20"/>
      <c r="YT599" s="20"/>
      <c r="YU599" s="20"/>
      <c r="YV599" s="20"/>
      <c r="YW599" s="20"/>
      <c r="YX599" s="20"/>
      <c r="YY599" s="20"/>
      <c r="YZ599" s="20"/>
      <c r="ZA599" s="20"/>
      <c r="ZB599" s="20"/>
      <c r="ZC599" s="20"/>
      <c r="ZD599" s="20"/>
      <c r="ZE599" s="20"/>
      <c r="ZF599" s="20"/>
      <c r="ZG599" s="20"/>
      <c r="ZH599" s="20"/>
      <c r="ZI599" s="20"/>
      <c r="ZJ599" s="20"/>
      <c r="ZK599" s="20"/>
      <c r="ZL599" s="20"/>
      <c r="ZM599" s="20"/>
      <c r="ZN599" s="20"/>
      <c r="ZO599" s="20"/>
      <c r="ZP599" s="20"/>
      <c r="ZQ599" s="20"/>
      <c r="ZR599" s="20"/>
      <c r="ZS599" s="20"/>
      <c r="ZT599" s="20"/>
      <c r="ZU599" s="20"/>
      <c r="ZV599" s="20"/>
      <c r="ZW599" s="20"/>
      <c r="ZX599" s="20"/>
      <c r="ZY599" s="20"/>
      <c r="ZZ599" s="20"/>
      <c r="AAA599" s="20"/>
      <c r="AAB599" s="20"/>
      <c r="AAC599" s="20"/>
      <c r="AAD599" s="20"/>
      <c r="AAE599" s="20"/>
      <c r="AAF599" s="20"/>
      <c r="AAG599" s="20"/>
      <c r="AAH599" s="20"/>
      <c r="AAI599" s="20"/>
      <c r="AAJ599" s="20"/>
      <c r="AAK599" s="20"/>
      <c r="AAL599" s="20"/>
      <c r="AAM599" s="20"/>
      <c r="AAN599" s="20"/>
      <c r="AAO599" s="20"/>
      <c r="AAP599" s="20"/>
      <c r="AAQ599" s="20"/>
      <c r="AAR599" s="20"/>
      <c r="AAS599" s="20"/>
      <c r="AAT599" s="20"/>
      <c r="AAU599" s="20"/>
      <c r="AAV599" s="20"/>
      <c r="AAW599" s="20"/>
      <c r="AAX599" s="20"/>
      <c r="AAY599" s="20"/>
      <c r="AAZ599" s="20"/>
      <c r="ABA599" s="20"/>
      <c r="ABB599" s="20"/>
      <c r="ABC599" s="20"/>
      <c r="ABD599" s="20"/>
      <c r="ABE599" s="20"/>
      <c r="ABF599" s="20"/>
      <c r="ABG599" s="20"/>
      <c r="ABH599" s="20"/>
      <c r="ABI599" s="20"/>
      <c r="ABJ599" s="20"/>
      <c r="ABK599" s="20"/>
      <c r="ABL599" s="20"/>
      <c r="ABM599" s="20"/>
      <c r="ABN599" s="20"/>
      <c r="ABO599" s="20"/>
      <c r="ABP599" s="20"/>
      <c r="ABQ599" s="20"/>
      <c r="ABR599" s="20"/>
      <c r="ABS599" s="20"/>
      <c r="ABT599" s="20"/>
      <c r="ABU599" s="20"/>
      <c r="ABV599" s="20"/>
      <c r="ABW599" s="20"/>
      <c r="ABX599" s="20"/>
      <c r="ABY599" s="20"/>
      <c r="ABZ599" s="20"/>
      <c r="ACA599" s="20"/>
      <c r="ACB599" s="20"/>
      <c r="ACC599" s="20"/>
      <c r="ACD599" s="20"/>
      <c r="ACE599" s="20"/>
      <c r="ACF599" s="20"/>
      <c r="ACG599" s="20"/>
      <c r="ACH599" s="20"/>
      <c r="ACI599" s="20"/>
      <c r="ACJ599" s="20"/>
      <c r="ACK599" s="20"/>
      <c r="ACL599" s="20"/>
      <c r="ACM599" s="20"/>
      <c r="ACN599" s="20"/>
      <c r="ACO599" s="20"/>
      <c r="ACP599" s="20"/>
      <c r="ACQ599" s="20"/>
      <c r="ACR599" s="20"/>
      <c r="ACS599" s="20"/>
      <c r="ACT599" s="20"/>
      <c r="ACU599" s="20"/>
      <c r="ACV599" s="20"/>
      <c r="ACW599" s="20"/>
      <c r="ACX599" s="20"/>
      <c r="ACY599" s="20"/>
      <c r="ACZ599" s="20"/>
      <c r="ADA599" s="20"/>
      <c r="ADB599" s="20"/>
      <c r="ADC599" s="20"/>
      <c r="ADD599" s="20"/>
      <c r="ADE599" s="20"/>
      <c r="ADF599" s="20"/>
      <c r="ADG599" s="20"/>
      <c r="ADH599" s="20"/>
      <c r="ADI599" s="20"/>
      <c r="ADJ599" s="20"/>
      <c r="ADK599" s="20"/>
      <c r="ADL599" s="20"/>
      <c r="ADM599" s="20"/>
      <c r="ADN599" s="20"/>
      <c r="ADO599" s="20"/>
      <c r="ADP599" s="20"/>
      <c r="ADQ599" s="20"/>
      <c r="ADR599" s="20"/>
      <c r="ADS599" s="20"/>
      <c r="ADT599" s="20"/>
      <c r="ADU599" s="20"/>
      <c r="ADV599" s="20"/>
      <c r="ADW599" s="20"/>
      <c r="ADX599" s="20"/>
      <c r="ADY599" s="20"/>
      <c r="ADZ599" s="20"/>
      <c r="AEA599" s="20"/>
      <c r="AEB599" s="20"/>
      <c r="AEC599" s="20"/>
      <c r="AED599" s="20"/>
      <c r="AEE599" s="20"/>
      <c r="AEF599" s="20"/>
      <c r="AEG599" s="20"/>
      <c r="AEH599" s="20"/>
      <c r="AEI599" s="20"/>
      <c r="AEJ599" s="20"/>
      <c r="AEK599" s="20"/>
      <c r="AEL599" s="20"/>
      <c r="AEM599" s="20"/>
      <c r="AEN599" s="20"/>
      <c r="AEO599" s="20"/>
      <c r="AEP599" s="20"/>
      <c r="AEQ599" s="20"/>
      <c r="AER599" s="20"/>
      <c r="AES599" s="20"/>
      <c r="AET599" s="20"/>
      <c r="AEU599" s="20"/>
      <c r="AEV599" s="20"/>
      <c r="AEW599" s="20"/>
      <c r="AEX599" s="20"/>
      <c r="AEY599" s="20"/>
      <c r="AEZ599" s="20"/>
      <c r="AFA599" s="20"/>
      <c r="AFB599" s="20"/>
      <c r="AFC599" s="20"/>
      <c r="AFD599" s="20"/>
      <c r="AFE599" s="20"/>
      <c r="AFF599" s="20"/>
      <c r="AFG599" s="20"/>
      <c r="AFH599" s="20"/>
      <c r="AFI599" s="20"/>
      <c r="AFJ599" s="20"/>
      <c r="AFK599" s="20"/>
      <c r="AFL599" s="20"/>
      <c r="AFM599" s="20"/>
      <c r="AFN599" s="20"/>
      <c r="AFO599" s="20"/>
      <c r="AFP599" s="20"/>
      <c r="AFQ599" s="20"/>
      <c r="AFR599" s="20"/>
      <c r="AFS599" s="20"/>
      <c r="AFT599" s="20"/>
      <c r="AFU599" s="20"/>
      <c r="AFV599" s="20"/>
      <c r="AFW599" s="20"/>
      <c r="AFX599" s="20"/>
      <c r="AFY599" s="20"/>
      <c r="AFZ599" s="20"/>
      <c r="AGA599" s="20"/>
      <c r="AGB599" s="20"/>
      <c r="AGC599" s="20"/>
      <c r="AGD599" s="20"/>
      <c r="AGE599" s="20"/>
      <c r="AGF599" s="20"/>
      <c r="AGG599" s="20"/>
      <c r="AGH599" s="20"/>
      <c r="AGI599" s="20"/>
      <c r="AGJ599" s="20"/>
      <c r="AGK599" s="20"/>
      <c r="AGL599" s="20"/>
      <c r="AGM599" s="20"/>
      <c r="AGN599" s="20"/>
      <c r="AGO599" s="20"/>
      <c r="AGP599" s="20"/>
      <c r="AGQ599" s="20"/>
      <c r="AGR599" s="20"/>
      <c r="AGS599" s="20"/>
      <c r="AGT599" s="20"/>
      <c r="AGU599" s="20"/>
      <c r="AGV599" s="20"/>
      <c r="AGW599" s="20"/>
      <c r="AGX599" s="20"/>
      <c r="AGY599" s="20"/>
      <c r="AGZ599" s="20"/>
      <c r="AHA599" s="20"/>
      <c r="AHB599" s="20"/>
      <c r="AHC599" s="20"/>
      <c r="AHD599" s="20"/>
      <c r="AHE599" s="20"/>
      <c r="AHF599" s="20"/>
      <c r="AHG599" s="20"/>
      <c r="AHH599" s="20"/>
      <c r="AHI599" s="20"/>
      <c r="AHJ599" s="20"/>
      <c r="AHK599" s="20"/>
      <c r="AHL599" s="20"/>
      <c r="AHM599" s="20"/>
      <c r="AHN599" s="20"/>
      <c r="AHO599" s="20"/>
      <c r="AHP599" s="20"/>
      <c r="AHQ599" s="20"/>
      <c r="AHR599" s="20"/>
      <c r="AHS599" s="20"/>
      <c r="AHT599" s="20"/>
      <c r="AHU599" s="20"/>
      <c r="AHV599" s="20"/>
      <c r="AHW599" s="20"/>
      <c r="AHX599" s="20"/>
      <c r="AHY599" s="20"/>
      <c r="AHZ599" s="20"/>
      <c r="AIA599" s="20"/>
      <c r="AIB599" s="20"/>
      <c r="AIC599" s="20"/>
      <c r="AID599" s="20"/>
      <c r="AIE599" s="20"/>
      <c r="AIF599" s="20"/>
      <c r="AIG599" s="20"/>
      <c r="AIH599" s="20"/>
      <c r="AII599" s="20"/>
      <c r="AIJ599" s="20"/>
      <c r="AIK599" s="20"/>
      <c r="AIL599" s="20"/>
      <c r="AIM599" s="20"/>
      <c r="AIN599" s="20"/>
      <c r="AIO599" s="20"/>
      <c r="AIP599" s="20"/>
      <c r="AIQ599" s="20"/>
      <c r="AIR599" s="20"/>
      <c r="AIS599" s="20"/>
      <c r="AIT599" s="20"/>
      <c r="AIU599" s="20"/>
      <c r="AIV599" s="20"/>
      <c r="AIW599" s="20"/>
      <c r="AIX599" s="20"/>
      <c r="AIY599" s="20"/>
      <c r="AIZ599" s="20"/>
      <c r="AJA599" s="20"/>
      <c r="AJB599" s="20"/>
      <c r="AJC599" s="20"/>
      <c r="AJD599" s="20"/>
      <c r="AJE599" s="20"/>
      <c r="AJF599" s="20"/>
      <c r="AJG599" s="20"/>
      <c r="AJH599" s="20"/>
      <c r="AJI599" s="20"/>
      <c r="AJJ599" s="20"/>
      <c r="AJK599" s="20"/>
      <c r="AJL599" s="20"/>
      <c r="AJM599" s="20"/>
      <c r="AJN599" s="20"/>
      <c r="AJO599" s="20"/>
      <c r="AJP599" s="20"/>
      <c r="AJQ599" s="20"/>
      <c r="AJR599" s="20"/>
      <c r="AJS599" s="20"/>
      <c r="AJT599" s="20"/>
      <c r="AJU599" s="20"/>
      <c r="AJV599" s="20"/>
      <c r="AJW599" s="20"/>
      <c r="AJX599" s="20"/>
      <c r="AJY599" s="20"/>
      <c r="AJZ599" s="20"/>
      <c r="AKA599" s="20"/>
      <c r="AKB599" s="20"/>
      <c r="AKC599" s="20"/>
      <c r="AKD599" s="20"/>
      <c r="AKE599" s="20"/>
      <c r="AKF599" s="20"/>
      <c r="AKG599" s="20"/>
      <c r="AKH599" s="20"/>
      <c r="AKI599" s="20"/>
      <c r="AKJ599" s="20"/>
      <c r="AKK599" s="20"/>
      <c r="AKL599" s="20"/>
      <c r="AKM599" s="20"/>
      <c r="AKN599" s="20"/>
      <c r="AKO599" s="20"/>
      <c r="AKP599" s="20"/>
      <c r="AKQ599" s="20"/>
      <c r="AKR599" s="20"/>
      <c r="AKS599" s="20"/>
      <c r="AKT599" s="20"/>
      <c r="AKU599" s="20"/>
      <c r="AKV599" s="20"/>
      <c r="AKW599" s="20"/>
      <c r="AKX599" s="20"/>
      <c r="AKY599" s="20"/>
      <c r="AKZ599" s="20"/>
      <c r="ALA599" s="20"/>
      <c r="ALB599" s="20"/>
      <c r="ALC599" s="20"/>
      <c r="ALD599" s="20"/>
      <c r="ALE599" s="20"/>
      <c r="ALF599" s="20"/>
      <c r="ALG599" s="20"/>
      <c r="ALH599" s="20"/>
      <c r="ALI599" s="20"/>
      <c r="ALJ599" s="20"/>
      <c r="ALK599" s="20"/>
      <c r="ALL599" s="20"/>
      <c r="ALM599" s="20"/>
      <c r="ALN599" s="20"/>
      <c r="ALO599" s="20"/>
      <c r="ALP599" s="20"/>
      <c r="ALQ599" s="20"/>
      <c r="ALR599" s="20"/>
      <c r="ALS599" s="20"/>
      <c r="ALT599" s="20"/>
      <c r="ALU599" s="20"/>
      <c r="ALV599" s="20"/>
      <c r="ALW599" s="20"/>
      <c r="ALX599" s="20"/>
      <c r="ALY599" s="20"/>
      <c r="ALZ599" s="20"/>
      <c r="AMA599" s="20"/>
      <c r="AMB599" s="20"/>
      <c r="AMC599" s="20"/>
      <c r="AMD599" s="20"/>
      <c r="AME599" s="20"/>
      <c r="AMF599" s="20"/>
      <c r="AMG599" s="20"/>
      <c r="AMH599" s="20"/>
      <c r="AMI599" s="20"/>
      <c r="AMJ599" s="20"/>
      <c r="AMK599" s="20"/>
      <c r="AML599" s="20"/>
      <c r="AMM599" s="20"/>
      <c r="AMN599" s="20"/>
      <c r="AMO599" s="20"/>
      <c r="AMP599" s="20"/>
      <c r="AMQ599" s="20"/>
      <c r="AMR599" s="20"/>
      <c r="AMS599" s="20"/>
      <c r="AMT599" s="20"/>
      <c r="AMU599" s="20"/>
      <c r="AMV599" s="20"/>
      <c r="AMW599" s="20"/>
      <c r="AMX599" s="20"/>
      <c r="AMY599" s="20"/>
      <c r="AMZ599" s="20"/>
      <c r="ANA599" s="20"/>
      <c r="ANB599" s="20"/>
      <c r="ANC599" s="20"/>
      <c r="AND599" s="20"/>
      <c r="ANE599" s="20"/>
      <c r="ANF599" s="20"/>
      <c r="ANG599" s="20"/>
      <c r="ANH599" s="20"/>
      <c r="ANI599" s="20"/>
      <c r="ANJ599" s="20"/>
      <c r="ANK599" s="20"/>
      <c r="ANL599" s="20"/>
      <c r="ANM599" s="20"/>
      <c r="ANN599" s="20"/>
      <c r="ANO599" s="20"/>
      <c r="ANP599" s="20"/>
      <c r="ANQ599" s="20"/>
      <c r="ANR599" s="20"/>
      <c r="ANS599" s="20"/>
      <c r="ANT599" s="20"/>
      <c r="ANU599" s="20"/>
      <c r="ANV599" s="20"/>
      <c r="ANW599" s="20"/>
      <c r="ANX599" s="20"/>
      <c r="ANY599" s="20"/>
      <c r="ANZ599" s="20"/>
      <c r="AOA599" s="20"/>
      <c r="AOB599" s="20"/>
      <c r="AOC599" s="20"/>
      <c r="AOD599" s="20"/>
      <c r="AOE599" s="20"/>
      <c r="AOF599" s="20"/>
      <c r="AOG599" s="20"/>
      <c r="AOH599" s="20"/>
      <c r="AOI599" s="20"/>
      <c r="AOJ599" s="20"/>
      <c r="AOK599" s="20"/>
      <c r="AOL599" s="20"/>
      <c r="AOM599" s="20"/>
      <c r="AON599" s="20"/>
      <c r="AOO599" s="20"/>
      <c r="AOP599" s="20"/>
      <c r="AOQ599" s="20"/>
      <c r="AOR599" s="20"/>
      <c r="AOS599" s="20"/>
      <c r="AOT599" s="20"/>
      <c r="AOU599" s="20"/>
      <c r="AOV599" s="20"/>
      <c r="AOW599" s="20"/>
      <c r="AOX599" s="20"/>
      <c r="AOY599" s="20"/>
      <c r="AOZ599" s="20"/>
      <c r="APA599" s="20"/>
      <c r="APB599" s="20"/>
      <c r="APC599" s="20"/>
      <c r="APD599" s="20"/>
      <c r="APE599" s="20"/>
      <c r="APF599" s="20"/>
      <c r="APG599" s="20"/>
      <c r="APH599" s="20"/>
      <c r="API599" s="20"/>
      <c r="APJ599" s="20"/>
      <c r="APK599" s="20"/>
      <c r="APL599" s="20"/>
      <c r="APM599" s="20"/>
      <c r="APN599" s="20"/>
      <c r="APO599" s="20"/>
      <c r="APP599" s="20"/>
      <c r="APQ599" s="20"/>
      <c r="APR599" s="20"/>
      <c r="APS599" s="20"/>
      <c r="APT599" s="20"/>
      <c r="APU599" s="20"/>
      <c r="APV599" s="20"/>
      <c r="APW599" s="20"/>
      <c r="APX599" s="20"/>
      <c r="APY599" s="20"/>
      <c r="APZ599" s="20"/>
      <c r="AQA599" s="20"/>
      <c r="AQB599" s="20"/>
      <c r="AQC599" s="20"/>
      <c r="AQD599" s="20"/>
      <c r="AQE599" s="20"/>
      <c r="AQF599" s="20"/>
      <c r="AQG599" s="20"/>
      <c r="AQH599" s="20"/>
      <c r="AQI599" s="20"/>
      <c r="AQJ599" s="20"/>
      <c r="AQK599" s="20"/>
      <c r="AQL599" s="20"/>
      <c r="AQM599" s="20"/>
      <c r="AQN599" s="20"/>
      <c r="AQO599" s="20"/>
      <c r="AQP599" s="20"/>
      <c r="AQQ599" s="20"/>
      <c r="AQR599" s="20"/>
      <c r="AQS599" s="20"/>
      <c r="AQT599" s="20"/>
      <c r="AQU599" s="20"/>
      <c r="AQV599" s="20"/>
      <c r="AQW599" s="20"/>
      <c r="AQX599" s="20"/>
      <c r="AQY599" s="20"/>
      <c r="AQZ599" s="20"/>
      <c r="ARA599" s="20"/>
      <c r="ARB599" s="20"/>
      <c r="ARC599" s="20"/>
      <c r="ARD599" s="20"/>
      <c r="ARE599" s="20"/>
      <c r="ARF599" s="20"/>
      <c r="ARG599" s="20"/>
      <c r="ARH599" s="20"/>
      <c r="ARI599" s="20"/>
      <c r="ARJ599" s="20"/>
      <c r="ARK599" s="20"/>
      <c r="ARL599" s="20"/>
      <c r="ARM599" s="20"/>
      <c r="ARN599" s="20"/>
      <c r="ARO599" s="20"/>
      <c r="ARP599" s="20"/>
      <c r="ARQ599" s="20"/>
      <c r="ARR599" s="20"/>
      <c r="ARS599" s="20"/>
      <c r="ART599" s="20"/>
      <c r="ARU599" s="20"/>
      <c r="ARV599" s="20"/>
      <c r="ARW599" s="20"/>
      <c r="ARX599" s="20"/>
      <c r="ARY599" s="20"/>
      <c r="ARZ599" s="20"/>
      <c r="ASA599" s="20"/>
      <c r="ASB599" s="20"/>
      <c r="ASC599" s="20"/>
      <c r="ASD599" s="20"/>
      <c r="ASE599" s="20"/>
      <c r="ASF599" s="20"/>
      <c r="ASG599" s="20"/>
      <c r="ASH599" s="20"/>
      <c r="ASI599" s="20"/>
      <c r="ASJ599" s="20"/>
      <c r="ASK599" s="20"/>
      <c r="ASL599" s="20"/>
      <c r="ASM599" s="20"/>
      <c r="ASN599" s="20"/>
      <c r="ASO599" s="20"/>
      <c r="ASP599" s="20"/>
      <c r="ASQ599" s="20"/>
      <c r="ASR599" s="20"/>
      <c r="ASS599" s="20"/>
      <c r="AST599" s="20"/>
      <c r="ASU599" s="20"/>
      <c r="ASV599" s="20"/>
      <c r="ASW599" s="20"/>
      <c r="ASX599" s="20"/>
      <c r="ASY599" s="20"/>
      <c r="ASZ599" s="20"/>
      <c r="ATA599" s="20"/>
      <c r="ATB599" s="20"/>
      <c r="ATC599" s="20"/>
      <c r="ATD599" s="20"/>
      <c r="ATE599" s="20"/>
      <c r="ATF599" s="20"/>
      <c r="ATG599" s="20"/>
      <c r="ATH599" s="20"/>
      <c r="ATI599" s="20"/>
      <c r="ATJ599" s="20"/>
      <c r="ATK599" s="20"/>
      <c r="ATL599" s="20"/>
      <c r="ATM599" s="20"/>
      <c r="ATN599" s="20"/>
      <c r="ATO599" s="20"/>
      <c r="ATP599" s="20"/>
      <c r="ATQ599" s="20"/>
      <c r="ATR599" s="20"/>
      <c r="ATS599" s="20"/>
      <c r="ATT599" s="20"/>
      <c r="ATU599" s="20"/>
      <c r="ATV599" s="20"/>
      <c r="ATW599" s="20"/>
      <c r="ATX599" s="20"/>
      <c r="ATY599" s="20"/>
      <c r="ATZ599" s="20"/>
      <c r="AUA599" s="20"/>
      <c r="AUB599" s="20"/>
      <c r="AUC599" s="20"/>
      <c r="AUD599" s="20"/>
      <c r="AUF599" s="20"/>
      <c r="AUG599" s="20"/>
      <c r="AUH599" s="20"/>
      <c r="AUI599" s="20"/>
      <c r="AUJ599" s="20"/>
      <c r="AUK599" s="20"/>
      <c r="AUL599" s="20"/>
      <c r="AUM599" s="20"/>
      <c r="AUN599" s="20"/>
      <c r="AUO599" s="20"/>
      <c r="AUP599" s="20"/>
      <c r="AUQ599" s="20"/>
      <c r="AUR599" s="20"/>
      <c r="AUS599" s="20"/>
      <c r="AUT599" s="20"/>
      <c r="AUU599" s="20"/>
      <c r="AUV599" s="20"/>
      <c r="AUW599" s="20"/>
      <c r="AUX599" s="20"/>
      <c r="AUY599" s="20"/>
      <c r="AUZ599" s="20"/>
      <c r="AVA599" s="20"/>
      <c r="AVB599" s="20"/>
      <c r="AVC599" s="20"/>
      <c r="AVD599" s="20"/>
      <c r="AVE599" s="20"/>
      <c r="AVF599" s="20"/>
      <c r="AVG599" s="20"/>
      <c r="AVH599" s="20"/>
      <c r="AVI599" s="20"/>
      <c r="AVJ599" s="20"/>
      <c r="AVK599" s="20"/>
      <c r="AVL599" s="20"/>
      <c r="AVM599" s="20"/>
      <c r="AVN599" s="20"/>
      <c r="AVO599" s="20"/>
      <c r="AVP599" s="20"/>
      <c r="AVQ599" s="20"/>
      <c r="AVR599" s="20"/>
      <c r="AVS599" s="20"/>
      <c r="AVT599" s="20"/>
      <c r="AVU599" s="20"/>
      <c r="AVV599" s="20"/>
      <c r="AVW599" s="20"/>
      <c r="AVX599" s="20"/>
      <c r="AVY599" s="20"/>
      <c r="AVZ599" s="20"/>
      <c r="AWA599" s="20"/>
      <c r="AWB599" s="20"/>
      <c r="AWC599" s="20"/>
      <c r="AWD599" s="20"/>
      <c r="AWE599" s="20"/>
      <c r="AWF599" s="20"/>
      <c r="AWG599" s="20"/>
      <c r="AWH599" s="20"/>
      <c r="AWI599" s="20"/>
      <c r="AWJ599" s="20"/>
      <c r="AWK599" s="20"/>
      <c r="AWL599" s="20"/>
      <c r="AWM599" s="20"/>
      <c r="AWN599" s="20"/>
      <c r="AWO599" s="20"/>
      <c r="AWP599" s="20"/>
      <c r="AWQ599" s="20"/>
      <c r="AWR599" s="20"/>
      <c r="AWS599" s="20"/>
      <c r="AWT599" s="20"/>
      <c r="AWU599" s="20"/>
      <c r="AWV599" s="20"/>
      <c r="AWW599" s="20"/>
      <c r="AWX599" s="20"/>
      <c r="AWY599" s="20"/>
      <c r="AWZ599" s="20"/>
      <c r="AXA599" s="20"/>
      <c r="AXB599" s="20"/>
      <c r="AXC599" s="20"/>
      <c r="AXD599" s="20"/>
      <c r="AXE599" s="20"/>
      <c r="AXF599" s="20"/>
      <c r="AXG599" s="20"/>
      <c r="AXH599" s="20"/>
      <c r="AXI599" s="20"/>
      <c r="AXJ599" s="20"/>
      <c r="AXK599" s="20"/>
      <c r="AXL599" s="20"/>
      <c r="AXM599" s="20"/>
      <c r="AXN599" s="20"/>
      <c r="AXO599" s="20"/>
      <c r="AXP599" s="20"/>
      <c r="AXQ599" s="20"/>
      <c r="AXR599" s="20"/>
      <c r="AXS599" s="20"/>
      <c r="AXT599" s="20"/>
      <c r="AXU599" s="20"/>
      <c r="AXV599" s="20"/>
      <c r="AXW599" s="20"/>
      <c r="AXX599" s="20"/>
      <c r="AXY599" s="20"/>
      <c r="AXZ599" s="20"/>
      <c r="AYA599" s="20"/>
      <c r="AYB599" s="20"/>
      <c r="AYC599" s="20"/>
      <c r="AYD599" s="20"/>
      <c r="AYE599" s="20"/>
      <c r="AYF599" s="20"/>
      <c r="AYG599" s="20"/>
      <c r="AYH599" s="20"/>
      <c r="AYI599" s="20"/>
      <c r="AYJ599" s="20"/>
      <c r="AYK599" s="20"/>
      <c r="AYL599" s="20"/>
      <c r="AYM599" s="20"/>
      <c r="AYN599" s="20"/>
      <c r="AYO599" s="20"/>
      <c r="AYP599" s="20"/>
      <c r="AYQ599" s="20"/>
      <c r="AYR599" s="20"/>
      <c r="AYS599" s="20"/>
      <c r="AYT599" s="20"/>
      <c r="AYU599" s="20"/>
      <c r="AYV599" s="20"/>
      <c r="AYW599" s="20"/>
      <c r="AYX599" s="20"/>
      <c r="AYY599" s="20"/>
      <c r="AYZ599" s="20"/>
      <c r="AZA599" s="20"/>
      <c r="AZB599" s="20"/>
      <c r="AZC599" s="20"/>
      <c r="AZD599" s="20"/>
      <c r="AZE599" s="20"/>
      <c r="AZF599" s="20"/>
      <c r="AZG599" s="20"/>
      <c r="AZH599" s="20"/>
      <c r="AZI599" s="20"/>
      <c r="AZJ599" s="20"/>
      <c r="AZK599" s="20"/>
      <c r="AZL599" s="20"/>
      <c r="AZM599" s="20"/>
      <c r="AZN599" s="20"/>
      <c r="AZO599" s="20"/>
      <c r="AZP599" s="20"/>
      <c r="AZQ599" s="20"/>
      <c r="AZR599" s="20"/>
      <c r="AZS599" s="20"/>
      <c r="AZT599" s="20"/>
      <c r="AZU599" s="20"/>
      <c r="AZV599" s="20"/>
      <c r="AZW599" s="20"/>
      <c r="AZX599" s="20"/>
      <c r="AZY599" s="20"/>
      <c r="AZZ599" s="20"/>
      <c r="BAA599" s="20"/>
      <c r="BAB599" s="20"/>
      <c r="BAC599" s="20"/>
      <c r="BAD599" s="20"/>
      <c r="BAE599" s="20"/>
      <c r="BAF599" s="20"/>
      <c r="BAG599" s="20"/>
      <c r="BAH599" s="20"/>
      <c r="BAI599" s="20"/>
      <c r="BAJ599" s="20"/>
      <c r="BAK599" s="20"/>
      <c r="BAL599" s="20"/>
      <c r="BAM599" s="20"/>
      <c r="BAN599" s="20"/>
      <c r="BAO599" s="20"/>
      <c r="BAP599" s="20"/>
      <c r="BAQ599" s="20"/>
      <c r="BAR599" s="20"/>
      <c r="BAS599" s="20"/>
      <c r="BAT599" s="20"/>
      <c r="BAU599" s="20"/>
      <c r="BAV599" s="20"/>
      <c r="BAW599" s="20"/>
      <c r="BAX599" s="20"/>
      <c r="BAY599" s="20"/>
      <c r="BAZ599" s="20"/>
      <c r="BBA599" s="20"/>
      <c r="BBB599" s="20"/>
      <c r="BBC599" s="20"/>
      <c r="BBD599" s="20"/>
      <c r="BBE599" s="20"/>
      <c r="BBF599" s="20"/>
      <c r="BBG599" s="20"/>
      <c r="BBH599" s="20"/>
      <c r="BBI599" s="20"/>
      <c r="BBJ599" s="20"/>
      <c r="BBK599" s="20"/>
      <c r="BBL599" s="20"/>
      <c r="BBM599" s="20"/>
      <c r="BBN599" s="20"/>
      <c r="BBO599" s="20"/>
      <c r="BBP599" s="20"/>
      <c r="BBQ599" s="20"/>
      <c r="BBR599" s="20"/>
      <c r="BBS599" s="20"/>
      <c r="BBT599" s="20"/>
      <c r="BBU599" s="20"/>
      <c r="BBV599" s="20"/>
      <c r="BBW599" s="20"/>
      <c r="BBX599" s="20"/>
    </row>
    <row r="600" spans="1:1428" hidden="1" x14ac:dyDescent="0.25">
      <c r="A600" s="20"/>
      <c r="B600" s="21"/>
      <c r="C600" s="21"/>
      <c r="D600" s="20"/>
      <c r="E600" s="20"/>
      <c r="F600" s="20"/>
      <c r="G600" s="20"/>
      <c r="H600" s="20"/>
      <c r="I600" s="20"/>
      <c r="J600" s="20"/>
      <c r="K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6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  <c r="BG600" s="20"/>
      <c r="BH600" s="20"/>
      <c r="BI600" s="20"/>
      <c r="BJ600" s="20"/>
      <c r="BK600" s="20"/>
      <c r="BL600" s="20"/>
      <c r="BM600" s="20"/>
      <c r="BN600" s="20"/>
      <c r="BO600" s="20"/>
      <c r="BP600" s="20"/>
      <c r="BQ600" s="20"/>
      <c r="BR600" s="20"/>
      <c r="BS600" s="20"/>
      <c r="BT600" s="20"/>
      <c r="BU600" s="20"/>
      <c r="BV600" s="20"/>
      <c r="BW600" s="20"/>
      <c r="BX600" s="20"/>
      <c r="BY600" s="20"/>
      <c r="BZ600" s="20"/>
      <c r="CA600" s="20"/>
      <c r="CB600" s="20"/>
      <c r="CC600" s="20"/>
      <c r="CD600" s="20"/>
      <c r="CE600" s="20"/>
      <c r="CF600" s="20"/>
      <c r="CG600" s="20"/>
      <c r="CH600" s="20"/>
      <c r="CI600" s="20"/>
      <c r="CJ600" s="20"/>
      <c r="CK600" s="20"/>
      <c r="CL600" s="20"/>
      <c r="CM600" s="20"/>
      <c r="CN600" s="20"/>
      <c r="CO600" s="20"/>
      <c r="CP600" s="20"/>
      <c r="CQ600" s="20"/>
      <c r="CR600" s="20"/>
      <c r="CS600" s="20"/>
      <c r="CT600" s="20"/>
      <c r="CU600" s="20"/>
      <c r="CV600" s="20"/>
      <c r="CW600" s="20"/>
      <c r="CX600" s="20"/>
      <c r="CY600" s="20"/>
      <c r="CZ600" s="20"/>
      <c r="DA600" s="20"/>
      <c r="DB600" s="20"/>
      <c r="DC600" s="20"/>
      <c r="DD600" s="20"/>
      <c r="DE600" s="20"/>
      <c r="DF600" s="20"/>
      <c r="DG600" s="20"/>
      <c r="DH600" s="20"/>
      <c r="DI600" s="20"/>
      <c r="DJ600" s="20"/>
      <c r="DK600" s="20"/>
      <c r="DL600" s="20"/>
      <c r="DM600" s="20"/>
      <c r="DN600" s="20"/>
      <c r="DO600" s="20"/>
      <c r="DP600" s="20"/>
      <c r="DQ600" s="20"/>
      <c r="DR600" s="20"/>
      <c r="DS600" s="20"/>
      <c r="DT600" s="20"/>
      <c r="DU600" s="20"/>
      <c r="DV600" s="20"/>
      <c r="DW600" s="20"/>
      <c r="DX600" s="20"/>
      <c r="DY600" s="20"/>
      <c r="DZ600" s="20"/>
      <c r="EA600" s="20"/>
      <c r="EB600" s="20"/>
      <c r="EC600" s="20"/>
      <c r="ED600" s="20"/>
      <c r="EE600" s="20"/>
      <c r="EF600" s="20"/>
      <c r="EG600" s="20"/>
      <c r="EH600" s="20"/>
      <c r="EI600" s="20"/>
      <c r="EJ600" s="20"/>
      <c r="EK600" s="20"/>
      <c r="EL600" s="20"/>
      <c r="EM600" s="20"/>
      <c r="EN600" s="20"/>
      <c r="EO600" s="20"/>
      <c r="EP600" s="20"/>
      <c r="EQ600" s="20"/>
      <c r="ER600" s="20"/>
      <c r="ES600" s="20"/>
      <c r="ET600" s="20"/>
      <c r="EU600" s="20"/>
      <c r="EV600" s="20"/>
      <c r="EW600" s="20"/>
      <c r="EX600" s="20"/>
      <c r="EY600" s="20"/>
      <c r="EZ600" s="20"/>
      <c r="FA600" s="20"/>
      <c r="FB600" s="20"/>
      <c r="FC600" s="20"/>
      <c r="FD600" s="20"/>
      <c r="FE600" s="20"/>
      <c r="FF600" s="20"/>
      <c r="FG600" s="20"/>
      <c r="FH600" s="20"/>
      <c r="FI600" s="20"/>
      <c r="FJ600" s="20"/>
      <c r="FK600" s="20"/>
      <c r="FL600" s="20"/>
      <c r="FM600" s="20"/>
      <c r="FN600" s="20"/>
      <c r="FO600" s="20"/>
      <c r="FP600" s="20"/>
      <c r="FQ600" s="20"/>
      <c r="FR600" s="20"/>
      <c r="FS600" s="20"/>
      <c r="FT600" s="20"/>
      <c r="FU600" s="20"/>
      <c r="FV600" s="20"/>
      <c r="FW600" s="20"/>
      <c r="FX600" s="20"/>
      <c r="FY600" s="20"/>
      <c r="FZ600" s="20"/>
      <c r="GA600" s="20"/>
      <c r="GB600" s="20"/>
      <c r="GC600" s="20"/>
      <c r="GD600" s="20"/>
      <c r="GE600" s="20"/>
      <c r="GF600" s="20"/>
      <c r="GG600" s="20"/>
      <c r="GH600" s="20"/>
      <c r="GI600" s="20"/>
      <c r="GJ600" s="20"/>
      <c r="GK600" s="20"/>
      <c r="GL600" s="20"/>
      <c r="GM600" s="20"/>
      <c r="GN600" s="20"/>
      <c r="GO600" s="20"/>
      <c r="GP600" s="20"/>
      <c r="GQ600" s="20"/>
      <c r="GR600" s="20"/>
      <c r="GS600" s="20"/>
      <c r="GT600" s="20"/>
      <c r="GU600" s="20"/>
      <c r="GV600" s="20"/>
      <c r="GW600" s="20"/>
      <c r="GX600" s="20"/>
      <c r="GY600" s="20"/>
      <c r="GZ600" s="20"/>
      <c r="HA600" s="20"/>
      <c r="HB600" s="20"/>
      <c r="HC600" s="20"/>
      <c r="HD600" s="20"/>
      <c r="HE600" s="20"/>
      <c r="HF600" s="20"/>
      <c r="HG600" s="20"/>
      <c r="HH600" s="20"/>
      <c r="HI600" s="20"/>
      <c r="HJ600" s="20"/>
      <c r="HK600" s="20"/>
      <c r="HL600" s="20"/>
      <c r="HM600" s="20"/>
      <c r="HN600" s="20"/>
      <c r="HO600" s="20"/>
      <c r="HP600" s="20"/>
      <c r="HQ600" s="20"/>
      <c r="HR600" s="20"/>
      <c r="HS600" s="20"/>
      <c r="HT600" s="20"/>
      <c r="HU600" s="20"/>
      <c r="HV600" s="20"/>
      <c r="HW600" s="20"/>
      <c r="HX600" s="20"/>
      <c r="HY600" s="20"/>
      <c r="HZ600" s="20"/>
      <c r="IA600" s="20"/>
      <c r="IB600" s="20"/>
      <c r="IC600" s="20"/>
      <c r="ID600" s="20"/>
      <c r="IE600" s="20"/>
      <c r="IF600" s="20"/>
      <c r="IG600" s="20"/>
      <c r="IH600" s="20"/>
      <c r="II600" s="20"/>
      <c r="IJ600" s="20"/>
      <c r="IK600" s="20"/>
      <c r="IL600" s="20"/>
      <c r="IM600" s="20"/>
      <c r="IN600" s="20"/>
      <c r="IO600" s="20"/>
      <c r="IP600" s="20"/>
      <c r="IQ600" s="20"/>
      <c r="IR600" s="20"/>
      <c r="IS600" s="20"/>
      <c r="IT600" s="20"/>
      <c r="IU600" s="20"/>
      <c r="IV600" s="20"/>
      <c r="IW600" s="20"/>
      <c r="IX600" s="20"/>
      <c r="IY600" s="20"/>
      <c r="IZ600" s="20"/>
      <c r="JA600" s="20"/>
      <c r="JB600" s="20"/>
      <c r="JC600" s="20"/>
      <c r="JD600" s="20"/>
      <c r="JE600" s="20"/>
      <c r="JF600" s="20"/>
      <c r="JG600" s="20"/>
      <c r="JH600" s="20"/>
      <c r="JI600" s="20"/>
      <c r="JJ600" s="20"/>
      <c r="JK600" s="20"/>
      <c r="JL600" s="20"/>
      <c r="JM600" s="20"/>
      <c r="JN600" s="20"/>
      <c r="JO600" s="20"/>
      <c r="JP600" s="20"/>
      <c r="JQ600" s="20"/>
      <c r="JR600" s="20"/>
      <c r="JS600" s="20"/>
      <c r="JT600" s="20"/>
      <c r="JU600" s="20"/>
      <c r="JV600" s="20"/>
      <c r="JW600" s="20"/>
      <c r="JX600" s="20"/>
      <c r="JY600" s="20"/>
      <c r="JZ600" s="20"/>
      <c r="KA600" s="20"/>
      <c r="KB600" s="20"/>
      <c r="KC600" s="20"/>
      <c r="KD600" s="20"/>
      <c r="KE600" s="20"/>
      <c r="KF600" s="20"/>
      <c r="KG600" s="20"/>
      <c r="KH600" s="20"/>
      <c r="KI600" s="20"/>
      <c r="KJ600" s="20"/>
      <c r="KK600" s="20"/>
      <c r="KL600" s="20"/>
      <c r="KM600" s="20"/>
      <c r="KN600" s="20"/>
      <c r="KO600" s="20"/>
      <c r="KP600" s="20"/>
      <c r="KQ600" s="20"/>
      <c r="KR600" s="20"/>
      <c r="KS600" s="20"/>
      <c r="KT600" s="20"/>
      <c r="KU600" s="20"/>
      <c r="KV600" s="20"/>
      <c r="KW600" s="20"/>
      <c r="KX600" s="20"/>
      <c r="KY600" s="20"/>
      <c r="KZ600" s="20"/>
      <c r="LA600" s="20"/>
      <c r="LB600" s="20"/>
      <c r="LC600" s="20"/>
      <c r="LD600" s="20"/>
      <c r="LE600" s="20"/>
      <c r="LF600" s="20"/>
      <c r="LG600" s="20"/>
      <c r="LH600" s="20"/>
      <c r="LI600" s="20"/>
      <c r="LJ600" s="20"/>
      <c r="LK600" s="20"/>
      <c r="LL600" s="20"/>
      <c r="LM600" s="20"/>
      <c r="LN600" s="20"/>
      <c r="LO600" s="20"/>
      <c r="LP600" s="20"/>
      <c r="LQ600" s="20"/>
      <c r="LR600" s="20"/>
      <c r="LS600" s="20"/>
      <c r="LT600" s="20"/>
      <c r="LU600" s="20"/>
      <c r="LV600" s="20"/>
      <c r="LW600" s="20"/>
      <c r="LX600" s="20"/>
      <c r="LY600" s="20"/>
      <c r="LZ600" s="20"/>
      <c r="MA600" s="20"/>
      <c r="MB600" s="20"/>
      <c r="MC600" s="20"/>
      <c r="MD600" s="20"/>
      <c r="ME600" s="20"/>
      <c r="MF600" s="20"/>
      <c r="MG600" s="20"/>
      <c r="MH600" s="20"/>
      <c r="MI600" s="20"/>
      <c r="MJ600" s="20"/>
      <c r="MK600" s="20"/>
      <c r="ML600" s="20"/>
      <c r="MM600" s="20"/>
      <c r="MN600" s="20"/>
      <c r="MO600" s="20"/>
      <c r="MP600" s="20"/>
      <c r="MQ600" s="20"/>
      <c r="MR600" s="20"/>
      <c r="MS600" s="20"/>
      <c r="MT600" s="20"/>
      <c r="MU600" s="20"/>
      <c r="MV600" s="20"/>
      <c r="MW600" s="20"/>
      <c r="MX600" s="20"/>
      <c r="MY600" s="20"/>
      <c r="MZ600" s="20"/>
      <c r="NA600" s="20"/>
      <c r="NB600" s="20"/>
      <c r="NC600" s="20"/>
      <c r="ND600" s="20"/>
      <c r="NE600" s="20"/>
      <c r="NF600" s="20"/>
      <c r="NG600" s="20"/>
      <c r="NH600" s="20"/>
      <c r="NI600" s="20"/>
      <c r="NJ600" s="20"/>
      <c r="NK600" s="20"/>
      <c r="NL600" s="20"/>
      <c r="NM600" s="20"/>
      <c r="NN600" s="20"/>
      <c r="NO600" s="20"/>
      <c r="NP600" s="20"/>
      <c r="NQ600" s="20"/>
      <c r="NR600" s="20"/>
      <c r="NS600" s="20"/>
      <c r="NT600" s="20"/>
      <c r="NU600" s="20"/>
      <c r="NV600" s="20"/>
      <c r="NW600" s="20"/>
      <c r="NX600" s="20"/>
      <c r="NY600" s="20"/>
      <c r="NZ600" s="20"/>
      <c r="OA600" s="20"/>
      <c r="OB600" s="20"/>
      <c r="OC600" s="20"/>
      <c r="OD600" s="20"/>
      <c r="OE600" s="20"/>
      <c r="OF600" s="20"/>
      <c r="OG600" s="20"/>
      <c r="OH600" s="20"/>
      <c r="OI600" s="20"/>
      <c r="OJ600" s="20"/>
      <c r="OK600" s="20"/>
      <c r="OL600" s="20"/>
      <c r="OM600" s="20"/>
      <c r="ON600" s="20"/>
      <c r="OO600" s="20"/>
      <c r="OP600" s="20"/>
      <c r="OQ600" s="20"/>
      <c r="OR600" s="20"/>
      <c r="OS600" s="20"/>
      <c r="OT600" s="20"/>
      <c r="OU600" s="20"/>
      <c r="OV600" s="20"/>
      <c r="OW600" s="20"/>
      <c r="OX600" s="20"/>
      <c r="OY600" s="20"/>
      <c r="OZ600" s="20"/>
      <c r="PA600" s="20"/>
      <c r="PB600" s="20"/>
      <c r="PC600" s="20"/>
      <c r="PD600" s="20"/>
      <c r="PE600" s="20"/>
      <c r="PF600" s="20"/>
      <c r="PG600" s="20"/>
      <c r="PH600" s="20"/>
      <c r="PI600" s="20"/>
      <c r="PJ600" s="20"/>
      <c r="PK600" s="20"/>
      <c r="PL600" s="20"/>
      <c r="PM600" s="20"/>
      <c r="PN600" s="20"/>
      <c r="PO600" s="20"/>
      <c r="PP600" s="20"/>
      <c r="PQ600" s="20"/>
      <c r="PR600" s="20"/>
      <c r="PS600" s="20"/>
      <c r="PT600" s="20"/>
      <c r="PU600" s="20"/>
      <c r="PV600" s="20"/>
      <c r="PW600" s="20"/>
      <c r="PX600" s="20"/>
      <c r="PY600" s="20"/>
      <c r="PZ600" s="20"/>
      <c r="QA600" s="20"/>
      <c r="QB600" s="20"/>
      <c r="QC600" s="20"/>
      <c r="QD600" s="20"/>
      <c r="QE600" s="20"/>
      <c r="QF600" s="20"/>
      <c r="QG600" s="20"/>
      <c r="QH600" s="20"/>
      <c r="QI600" s="20"/>
      <c r="QJ600" s="20"/>
      <c r="QK600" s="20"/>
      <c r="QL600" s="20"/>
      <c r="QM600" s="20"/>
      <c r="QN600" s="20"/>
      <c r="QO600" s="20"/>
      <c r="QP600" s="20"/>
      <c r="QQ600" s="20"/>
      <c r="QR600" s="20"/>
      <c r="QS600" s="20"/>
      <c r="QT600" s="20"/>
      <c r="QU600" s="20"/>
      <c r="QV600" s="20"/>
      <c r="QW600" s="20"/>
      <c r="QX600" s="20"/>
      <c r="QY600" s="20"/>
      <c r="QZ600" s="20"/>
      <c r="RA600" s="20"/>
      <c r="RB600" s="20"/>
      <c r="RC600" s="20"/>
      <c r="RD600" s="20"/>
      <c r="RE600" s="20"/>
      <c r="RF600" s="20"/>
      <c r="RG600" s="20"/>
      <c r="RH600" s="20"/>
      <c r="RI600" s="20"/>
      <c r="RJ600" s="20"/>
      <c r="RK600" s="20"/>
      <c r="RL600" s="20"/>
      <c r="RM600" s="20"/>
      <c r="RN600" s="20"/>
      <c r="RO600" s="20"/>
      <c r="RP600" s="20"/>
      <c r="RQ600" s="20"/>
      <c r="RR600" s="20"/>
      <c r="RS600" s="20"/>
      <c r="RT600" s="20"/>
      <c r="RU600" s="20"/>
      <c r="RV600" s="20"/>
      <c r="RW600" s="20"/>
      <c r="RX600" s="20"/>
      <c r="RY600" s="20"/>
      <c r="RZ600" s="20"/>
      <c r="SA600" s="20"/>
      <c r="SB600" s="20"/>
      <c r="SC600" s="20"/>
      <c r="SD600" s="20"/>
      <c r="SE600" s="20"/>
      <c r="SF600" s="20"/>
      <c r="SG600" s="20"/>
      <c r="SH600" s="20"/>
      <c r="SI600" s="20"/>
      <c r="SJ600" s="20"/>
      <c r="SK600" s="20"/>
      <c r="SL600" s="20"/>
      <c r="SM600" s="20"/>
      <c r="SN600" s="20"/>
      <c r="SO600" s="20"/>
      <c r="SP600" s="20"/>
      <c r="SQ600" s="20"/>
      <c r="SR600" s="20"/>
      <c r="SS600" s="20"/>
      <c r="ST600" s="20"/>
      <c r="SU600" s="20"/>
      <c r="SV600" s="20"/>
      <c r="SW600" s="20"/>
      <c r="SX600" s="20"/>
      <c r="SY600" s="20"/>
      <c r="SZ600" s="20"/>
      <c r="TA600" s="20"/>
      <c r="TB600" s="20"/>
      <c r="TC600" s="20"/>
      <c r="TD600" s="20"/>
      <c r="TE600" s="20"/>
      <c r="TF600" s="20"/>
      <c r="TG600" s="20"/>
      <c r="TH600" s="20"/>
      <c r="TI600" s="20"/>
      <c r="TJ600" s="20"/>
      <c r="TK600" s="20"/>
      <c r="TL600" s="20"/>
      <c r="TM600" s="20"/>
      <c r="TN600" s="20"/>
      <c r="TO600" s="20"/>
      <c r="TP600" s="20"/>
      <c r="TQ600" s="20"/>
      <c r="TR600" s="20"/>
      <c r="TS600" s="20"/>
      <c r="TT600" s="20"/>
      <c r="TU600" s="20"/>
      <c r="TV600" s="20"/>
      <c r="TW600" s="20"/>
      <c r="TX600" s="20"/>
      <c r="TY600" s="20"/>
      <c r="TZ600" s="20"/>
      <c r="UA600" s="20"/>
      <c r="UB600" s="20"/>
      <c r="UC600" s="20"/>
      <c r="UD600" s="20"/>
      <c r="UE600" s="20"/>
      <c r="UF600" s="20"/>
      <c r="UG600" s="20"/>
      <c r="UH600" s="20"/>
      <c r="UI600" s="20"/>
      <c r="UJ600" s="20"/>
      <c r="UK600" s="20"/>
      <c r="UL600" s="20"/>
      <c r="UM600" s="20"/>
      <c r="UN600" s="20"/>
      <c r="UO600" s="20"/>
      <c r="UP600" s="20"/>
      <c r="UQ600" s="20"/>
      <c r="UR600" s="20"/>
      <c r="US600" s="20"/>
      <c r="UT600" s="20"/>
      <c r="UU600" s="20"/>
      <c r="UV600" s="20"/>
      <c r="UW600" s="20"/>
      <c r="UX600" s="20"/>
      <c r="UY600" s="20"/>
      <c r="UZ600" s="20"/>
      <c r="VA600" s="20"/>
      <c r="VB600" s="20"/>
      <c r="VC600" s="20"/>
      <c r="VD600" s="20"/>
      <c r="VE600" s="20"/>
      <c r="VF600" s="20"/>
      <c r="VG600" s="20"/>
      <c r="VH600" s="20"/>
      <c r="VI600" s="20"/>
      <c r="VJ600" s="20"/>
      <c r="VK600" s="20"/>
      <c r="VL600" s="20"/>
      <c r="VM600" s="20"/>
      <c r="VN600" s="20"/>
      <c r="VO600" s="20"/>
      <c r="VP600" s="20"/>
      <c r="VQ600" s="20"/>
      <c r="VR600" s="20"/>
      <c r="VS600" s="20"/>
      <c r="VT600" s="20"/>
      <c r="VU600" s="20"/>
      <c r="VV600" s="20"/>
      <c r="VW600" s="20"/>
      <c r="VX600" s="20"/>
      <c r="VY600" s="20"/>
      <c r="VZ600" s="20"/>
      <c r="WA600" s="20"/>
      <c r="WB600" s="20"/>
      <c r="WC600" s="20"/>
      <c r="WD600" s="20"/>
      <c r="WE600" s="20"/>
      <c r="WF600" s="20"/>
      <c r="WG600" s="20"/>
      <c r="WH600" s="20"/>
      <c r="WI600" s="20"/>
      <c r="WJ600" s="20"/>
      <c r="WK600" s="20"/>
      <c r="WL600" s="20"/>
      <c r="WM600" s="20"/>
      <c r="WN600" s="20"/>
      <c r="WO600" s="20"/>
      <c r="WP600" s="20"/>
      <c r="WQ600" s="20"/>
      <c r="WR600" s="20"/>
      <c r="WS600" s="20"/>
      <c r="WT600" s="20"/>
      <c r="WU600" s="20"/>
      <c r="WV600" s="20"/>
      <c r="WW600" s="20"/>
      <c r="WX600" s="20"/>
      <c r="WY600" s="20"/>
      <c r="WZ600" s="20"/>
      <c r="XA600" s="20"/>
      <c r="XB600" s="20"/>
      <c r="XC600" s="20"/>
      <c r="XD600" s="20"/>
      <c r="XE600" s="20"/>
      <c r="XF600" s="20"/>
      <c r="XG600" s="20"/>
      <c r="XH600" s="20"/>
      <c r="XI600" s="20"/>
      <c r="XJ600" s="20"/>
      <c r="XK600" s="20"/>
      <c r="XL600" s="20"/>
      <c r="XM600" s="20"/>
      <c r="XN600" s="20"/>
      <c r="XO600" s="20"/>
      <c r="XP600" s="20"/>
      <c r="XQ600" s="20"/>
      <c r="XR600" s="20"/>
      <c r="XS600" s="20"/>
      <c r="XT600" s="20"/>
      <c r="XU600" s="20"/>
      <c r="XV600" s="20"/>
      <c r="XW600" s="20"/>
      <c r="XX600" s="20"/>
      <c r="XY600" s="20"/>
      <c r="XZ600" s="20"/>
      <c r="YA600" s="20"/>
      <c r="YB600" s="20"/>
      <c r="YC600" s="20"/>
      <c r="YD600" s="20"/>
      <c r="YE600" s="20"/>
      <c r="YF600" s="20"/>
      <c r="YG600" s="20"/>
      <c r="YH600" s="20"/>
      <c r="YI600" s="20"/>
      <c r="YJ600" s="20"/>
      <c r="YK600" s="20"/>
      <c r="YL600" s="20"/>
      <c r="YM600" s="20"/>
      <c r="YN600" s="20"/>
      <c r="YO600" s="20"/>
      <c r="YP600" s="20"/>
      <c r="YQ600" s="20"/>
      <c r="YR600" s="20"/>
      <c r="YS600" s="20"/>
      <c r="YT600" s="20"/>
      <c r="YU600" s="20"/>
      <c r="YV600" s="20"/>
      <c r="YW600" s="20"/>
      <c r="YX600" s="20"/>
      <c r="YY600" s="20"/>
      <c r="YZ600" s="20"/>
      <c r="ZA600" s="20"/>
      <c r="ZB600" s="20"/>
      <c r="ZC600" s="20"/>
      <c r="ZD600" s="20"/>
      <c r="ZE600" s="20"/>
      <c r="ZF600" s="20"/>
      <c r="ZG600" s="20"/>
      <c r="ZH600" s="20"/>
      <c r="ZI600" s="20"/>
      <c r="ZJ600" s="20"/>
      <c r="ZK600" s="20"/>
      <c r="ZL600" s="20"/>
      <c r="ZM600" s="20"/>
      <c r="ZN600" s="20"/>
      <c r="ZO600" s="20"/>
      <c r="ZP600" s="20"/>
      <c r="ZQ600" s="20"/>
      <c r="ZR600" s="20"/>
      <c r="ZS600" s="20"/>
      <c r="ZT600" s="20"/>
      <c r="ZU600" s="20"/>
      <c r="ZV600" s="20"/>
      <c r="ZW600" s="20"/>
      <c r="ZX600" s="20"/>
      <c r="ZY600" s="20"/>
      <c r="ZZ600" s="20"/>
      <c r="AAA600" s="20"/>
      <c r="AAB600" s="20"/>
      <c r="AAC600" s="20"/>
      <c r="AAD600" s="20"/>
      <c r="AAE600" s="20"/>
      <c r="AAF600" s="20"/>
      <c r="AAG600" s="20"/>
      <c r="AAH600" s="20"/>
      <c r="AAI600" s="20"/>
      <c r="AAJ600" s="20"/>
      <c r="AAK600" s="20"/>
      <c r="AAL600" s="20"/>
      <c r="AAM600" s="20"/>
      <c r="AAN600" s="20"/>
      <c r="AAO600" s="20"/>
      <c r="AAP600" s="20"/>
      <c r="AAQ600" s="20"/>
      <c r="AAR600" s="20"/>
      <c r="AAS600" s="20"/>
      <c r="AAT600" s="20"/>
      <c r="AAU600" s="20"/>
      <c r="AAV600" s="20"/>
      <c r="AAW600" s="20"/>
      <c r="AAX600" s="20"/>
      <c r="AAY600" s="20"/>
      <c r="AAZ600" s="20"/>
      <c r="ABA600" s="20"/>
      <c r="ABB600" s="20"/>
      <c r="ABC600" s="20"/>
      <c r="ABD600" s="20"/>
      <c r="ABE600" s="20"/>
      <c r="ABF600" s="20"/>
      <c r="ABG600" s="20"/>
      <c r="ABH600" s="20"/>
      <c r="ABI600" s="20"/>
      <c r="ABJ600" s="20"/>
      <c r="ABK600" s="20"/>
      <c r="ABL600" s="20"/>
      <c r="ABM600" s="20"/>
      <c r="ABN600" s="20"/>
      <c r="ABO600" s="20"/>
      <c r="ABP600" s="20"/>
      <c r="ABQ600" s="20"/>
      <c r="ABR600" s="20"/>
      <c r="ABS600" s="20"/>
      <c r="ABT600" s="20"/>
      <c r="ABU600" s="20"/>
      <c r="ABV600" s="20"/>
      <c r="ABW600" s="20"/>
      <c r="ABX600" s="20"/>
      <c r="ABY600" s="20"/>
      <c r="ABZ600" s="20"/>
      <c r="ACA600" s="20"/>
      <c r="ACB600" s="20"/>
      <c r="ACC600" s="20"/>
      <c r="ACD600" s="20"/>
      <c r="ACE600" s="20"/>
      <c r="ACF600" s="20"/>
      <c r="ACG600" s="20"/>
      <c r="ACH600" s="20"/>
      <c r="ACI600" s="20"/>
      <c r="ACJ600" s="20"/>
      <c r="ACK600" s="20"/>
      <c r="ACL600" s="20"/>
      <c r="ACM600" s="20"/>
      <c r="ACN600" s="20"/>
      <c r="ACO600" s="20"/>
      <c r="ACP600" s="20"/>
      <c r="ACQ600" s="20"/>
      <c r="ACR600" s="20"/>
      <c r="ACS600" s="20"/>
      <c r="ACT600" s="20"/>
      <c r="ACU600" s="20"/>
      <c r="ACV600" s="20"/>
      <c r="ACW600" s="20"/>
      <c r="ACX600" s="20"/>
      <c r="ACY600" s="20"/>
      <c r="ACZ600" s="20"/>
      <c r="ADA600" s="20"/>
      <c r="ADB600" s="20"/>
      <c r="ADC600" s="20"/>
      <c r="ADD600" s="20"/>
      <c r="ADE600" s="20"/>
      <c r="ADF600" s="20"/>
      <c r="ADG600" s="20"/>
      <c r="ADH600" s="20"/>
      <c r="ADI600" s="20"/>
      <c r="ADJ600" s="20"/>
      <c r="ADK600" s="20"/>
      <c r="ADL600" s="20"/>
      <c r="ADM600" s="20"/>
      <c r="ADN600" s="20"/>
      <c r="ADO600" s="20"/>
      <c r="ADP600" s="20"/>
      <c r="ADQ600" s="20"/>
      <c r="ADR600" s="20"/>
      <c r="ADS600" s="20"/>
      <c r="ADT600" s="20"/>
      <c r="ADU600" s="20"/>
      <c r="ADV600" s="20"/>
      <c r="ADW600" s="20"/>
      <c r="ADX600" s="20"/>
      <c r="ADY600" s="20"/>
      <c r="ADZ600" s="20"/>
      <c r="AEA600" s="20"/>
      <c r="AEB600" s="20"/>
      <c r="AEC600" s="20"/>
      <c r="AED600" s="20"/>
      <c r="AEE600" s="20"/>
      <c r="AEF600" s="20"/>
      <c r="AEG600" s="20"/>
      <c r="AEH600" s="20"/>
      <c r="AEI600" s="20"/>
      <c r="AEJ600" s="20"/>
      <c r="AEK600" s="20"/>
      <c r="AEL600" s="20"/>
      <c r="AEM600" s="20"/>
      <c r="AEN600" s="20"/>
      <c r="AEO600" s="20"/>
      <c r="AEP600" s="20"/>
      <c r="AEQ600" s="20"/>
      <c r="AER600" s="20"/>
      <c r="AES600" s="20"/>
      <c r="AET600" s="20"/>
      <c r="AEU600" s="20"/>
      <c r="AEV600" s="20"/>
      <c r="AEW600" s="20"/>
      <c r="AEX600" s="20"/>
      <c r="AEY600" s="20"/>
      <c r="AEZ600" s="20"/>
      <c r="AFA600" s="20"/>
      <c r="AFB600" s="20"/>
      <c r="AFC600" s="20"/>
      <c r="AFD600" s="20"/>
      <c r="AFE600" s="20"/>
      <c r="AFF600" s="20"/>
      <c r="AFG600" s="20"/>
      <c r="AFH600" s="20"/>
      <c r="AFI600" s="20"/>
      <c r="AFJ600" s="20"/>
      <c r="AFK600" s="20"/>
      <c r="AFL600" s="20"/>
      <c r="AFM600" s="20"/>
      <c r="AFN600" s="20"/>
      <c r="AFO600" s="20"/>
      <c r="AFP600" s="20"/>
      <c r="AFQ600" s="20"/>
      <c r="AFR600" s="20"/>
      <c r="AFS600" s="20"/>
      <c r="AFT600" s="20"/>
      <c r="AFU600" s="20"/>
      <c r="AFV600" s="20"/>
      <c r="AFW600" s="20"/>
      <c r="AFX600" s="20"/>
      <c r="AFY600" s="20"/>
      <c r="AFZ600" s="20"/>
      <c r="AGA600" s="20"/>
      <c r="AGB600" s="20"/>
      <c r="AGC600" s="20"/>
      <c r="AGD600" s="20"/>
      <c r="AGE600" s="20"/>
      <c r="AGF600" s="20"/>
      <c r="AGG600" s="20"/>
      <c r="AGH600" s="20"/>
      <c r="AGI600" s="20"/>
      <c r="AGJ600" s="20"/>
      <c r="AGK600" s="20"/>
      <c r="AGL600" s="20"/>
      <c r="AGM600" s="20"/>
      <c r="AGN600" s="20"/>
      <c r="AGO600" s="20"/>
      <c r="AGP600" s="20"/>
      <c r="AGQ600" s="20"/>
      <c r="AGR600" s="20"/>
      <c r="AGS600" s="20"/>
      <c r="AGT600" s="20"/>
      <c r="AGU600" s="20"/>
      <c r="AGV600" s="20"/>
      <c r="AGW600" s="20"/>
      <c r="AGX600" s="20"/>
      <c r="AGY600" s="20"/>
      <c r="AGZ600" s="20"/>
      <c r="AHA600" s="20"/>
      <c r="AHB600" s="20"/>
      <c r="AHC600" s="20"/>
      <c r="AHD600" s="20"/>
      <c r="AHE600" s="20"/>
      <c r="AHF600" s="20"/>
      <c r="AHG600" s="20"/>
      <c r="AHH600" s="20"/>
      <c r="AHI600" s="20"/>
      <c r="AHJ600" s="20"/>
      <c r="AHK600" s="20"/>
      <c r="AHL600" s="20"/>
      <c r="AHM600" s="20"/>
      <c r="AHN600" s="20"/>
      <c r="AHO600" s="20"/>
      <c r="AHP600" s="20"/>
      <c r="AHQ600" s="20"/>
      <c r="AHR600" s="20"/>
      <c r="AHS600" s="20"/>
      <c r="AHT600" s="20"/>
      <c r="AHU600" s="20"/>
      <c r="AHV600" s="20"/>
      <c r="AHW600" s="20"/>
      <c r="AHX600" s="20"/>
      <c r="AHY600" s="20"/>
      <c r="AHZ600" s="20"/>
      <c r="AIA600" s="20"/>
      <c r="AIB600" s="20"/>
      <c r="AIC600" s="20"/>
      <c r="AID600" s="20"/>
      <c r="AIE600" s="20"/>
      <c r="AIF600" s="20"/>
      <c r="AIG600" s="20"/>
      <c r="AIH600" s="20"/>
      <c r="AII600" s="20"/>
      <c r="AIJ600" s="20"/>
      <c r="AIK600" s="20"/>
      <c r="AIL600" s="20"/>
      <c r="AIM600" s="20"/>
      <c r="AIN600" s="20"/>
      <c r="AIO600" s="20"/>
      <c r="AIP600" s="20"/>
      <c r="AIQ600" s="20"/>
      <c r="AIR600" s="20"/>
      <c r="AIS600" s="20"/>
      <c r="AIT600" s="20"/>
      <c r="AIU600" s="20"/>
      <c r="AIV600" s="20"/>
      <c r="AIW600" s="20"/>
      <c r="AIX600" s="20"/>
      <c r="AIY600" s="20"/>
      <c r="AIZ600" s="20"/>
      <c r="AJA600" s="20"/>
      <c r="AJB600" s="20"/>
      <c r="AJC600" s="20"/>
      <c r="AJD600" s="20"/>
      <c r="AJE600" s="20"/>
      <c r="AJF600" s="20"/>
      <c r="AJG600" s="20"/>
      <c r="AJH600" s="20"/>
      <c r="AJI600" s="20"/>
      <c r="AJJ600" s="20"/>
      <c r="AJK600" s="20"/>
      <c r="AJL600" s="20"/>
      <c r="AJM600" s="20"/>
      <c r="AJN600" s="20"/>
      <c r="AJO600" s="20"/>
      <c r="AJP600" s="20"/>
      <c r="AJQ600" s="20"/>
      <c r="AJR600" s="20"/>
      <c r="AJS600" s="20"/>
      <c r="AJT600" s="20"/>
      <c r="AJU600" s="20"/>
      <c r="AJV600" s="20"/>
      <c r="AJW600" s="20"/>
      <c r="AJX600" s="20"/>
      <c r="AJY600" s="20"/>
      <c r="AJZ600" s="20"/>
      <c r="AKA600" s="20"/>
      <c r="AKB600" s="20"/>
      <c r="AKC600" s="20"/>
      <c r="AKD600" s="20"/>
      <c r="AKE600" s="20"/>
      <c r="AKF600" s="20"/>
      <c r="AKG600" s="20"/>
      <c r="AKH600" s="20"/>
      <c r="AKI600" s="20"/>
      <c r="AKJ600" s="20"/>
      <c r="AKK600" s="20"/>
      <c r="AKL600" s="20"/>
      <c r="AKM600" s="20"/>
      <c r="AKN600" s="20"/>
      <c r="AKO600" s="20"/>
      <c r="AKP600" s="20"/>
      <c r="AKQ600" s="20"/>
      <c r="AKR600" s="20"/>
      <c r="AKS600" s="20"/>
      <c r="AKT600" s="20"/>
      <c r="AKU600" s="20"/>
      <c r="AKV600" s="20"/>
      <c r="AKW600" s="20"/>
      <c r="AKX600" s="20"/>
      <c r="AKY600" s="20"/>
      <c r="AKZ600" s="20"/>
      <c r="ALA600" s="20"/>
      <c r="ALB600" s="20"/>
      <c r="ALC600" s="20"/>
      <c r="ALD600" s="20"/>
      <c r="ALE600" s="20"/>
      <c r="ALF600" s="20"/>
      <c r="ALG600" s="20"/>
      <c r="ALH600" s="20"/>
      <c r="ALI600" s="20"/>
      <c r="ALJ600" s="20"/>
      <c r="ALK600" s="20"/>
      <c r="ALL600" s="20"/>
      <c r="ALM600" s="20"/>
      <c r="ALN600" s="20"/>
      <c r="ALO600" s="20"/>
      <c r="ALP600" s="20"/>
      <c r="ALQ600" s="20"/>
      <c r="ALR600" s="20"/>
      <c r="ALS600" s="20"/>
      <c r="ALT600" s="20"/>
      <c r="ALU600" s="20"/>
      <c r="ALV600" s="20"/>
      <c r="ALW600" s="20"/>
      <c r="ALX600" s="20"/>
      <c r="ALY600" s="20"/>
      <c r="ALZ600" s="20"/>
      <c r="AMA600" s="20"/>
      <c r="AMB600" s="20"/>
      <c r="AMC600" s="20"/>
      <c r="AMD600" s="20"/>
      <c r="AME600" s="20"/>
      <c r="AMF600" s="20"/>
      <c r="AMG600" s="20"/>
      <c r="AMH600" s="20"/>
      <c r="AMI600" s="20"/>
      <c r="AMJ600" s="20"/>
      <c r="AMK600" s="20"/>
      <c r="AML600" s="20"/>
      <c r="AMM600" s="20"/>
      <c r="AMN600" s="20"/>
      <c r="AMO600" s="20"/>
      <c r="AMP600" s="20"/>
      <c r="AMQ600" s="20"/>
      <c r="AMR600" s="20"/>
      <c r="AMS600" s="20"/>
      <c r="AMT600" s="20"/>
      <c r="AMU600" s="20"/>
      <c r="AMV600" s="20"/>
      <c r="AMW600" s="20"/>
      <c r="AMX600" s="20"/>
      <c r="AMY600" s="20"/>
      <c r="AMZ600" s="20"/>
      <c r="ANA600" s="20"/>
      <c r="ANB600" s="20"/>
      <c r="ANC600" s="20"/>
      <c r="AND600" s="20"/>
      <c r="ANE600" s="20"/>
      <c r="ANF600" s="20"/>
      <c r="ANG600" s="20"/>
      <c r="ANH600" s="20"/>
      <c r="ANI600" s="20"/>
      <c r="ANJ600" s="20"/>
      <c r="ANK600" s="20"/>
      <c r="ANL600" s="20"/>
      <c r="ANM600" s="20"/>
      <c r="ANN600" s="20"/>
      <c r="ANO600" s="20"/>
      <c r="ANP600" s="20"/>
      <c r="ANQ600" s="20"/>
      <c r="ANR600" s="20"/>
      <c r="ANS600" s="20"/>
      <c r="ANT600" s="20"/>
      <c r="ANU600" s="20"/>
      <c r="ANV600" s="20"/>
      <c r="ANW600" s="20"/>
      <c r="ANX600" s="20"/>
      <c r="ANY600" s="20"/>
      <c r="ANZ600" s="20"/>
      <c r="AOA600" s="20"/>
      <c r="AOB600" s="20"/>
      <c r="AOC600" s="20"/>
      <c r="AOD600" s="20"/>
      <c r="AOE600" s="20"/>
      <c r="AOF600" s="20"/>
      <c r="AOG600" s="20"/>
      <c r="AOH600" s="20"/>
      <c r="AOI600" s="20"/>
      <c r="AOJ600" s="20"/>
      <c r="AOK600" s="20"/>
      <c r="AOL600" s="20"/>
      <c r="AOM600" s="20"/>
      <c r="AON600" s="20"/>
      <c r="AOO600" s="20"/>
      <c r="AOP600" s="20"/>
      <c r="AOQ600" s="20"/>
      <c r="AOR600" s="20"/>
      <c r="AOS600" s="20"/>
      <c r="AOT600" s="20"/>
      <c r="AOU600" s="20"/>
      <c r="AOV600" s="20"/>
      <c r="AOW600" s="20"/>
      <c r="AOX600" s="20"/>
      <c r="AOY600" s="20"/>
      <c r="AOZ600" s="20"/>
      <c r="APA600" s="20"/>
      <c r="APB600" s="20"/>
      <c r="APC600" s="20"/>
      <c r="APD600" s="20"/>
      <c r="APE600" s="20"/>
      <c r="APF600" s="20"/>
      <c r="APG600" s="20"/>
      <c r="APH600" s="20"/>
      <c r="API600" s="20"/>
      <c r="APJ600" s="20"/>
      <c r="APK600" s="20"/>
      <c r="APL600" s="20"/>
      <c r="APM600" s="20"/>
      <c r="APN600" s="20"/>
      <c r="APO600" s="20"/>
      <c r="APP600" s="20"/>
      <c r="APQ600" s="20"/>
      <c r="APR600" s="20"/>
      <c r="APS600" s="20"/>
      <c r="APT600" s="20"/>
      <c r="APU600" s="20"/>
      <c r="APV600" s="20"/>
      <c r="APW600" s="20"/>
      <c r="APX600" s="20"/>
      <c r="APY600" s="20"/>
      <c r="APZ600" s="20"/>
      <c r="AQA600" s="20"/>
      <c r="AQB600" s="20"/>
      <c r="AQC600" s="20"/>
      <c r="AQD600" s="20"/>
      <c r="AQE600" s="20"/>
      <c r="AQF600" s="20"/>
      <c r="AQG600" s="20"/>
      <c r="AQH600" s="20"/>
      <c r="AQI600" s="20"/>
      <c r="AQJ600" s="20"/>
      <c r="AQK600" s="20"/>
      <c r="AQL600" s="20"/>
      <c r="AQM600" s="20"/>
      <c r="AQN600" s="20"/>
      <c r="AQO600" s="20"/>
      <c r="AQP600" s="20"/>
      <c r="AQQ600" s="20"/>
      <c r="AQR600" s="20"/>
      <c r="AQS600" s="20"/>
      <c r="AQT600" s="20"/>
      <c r="AQU600" s="20"/>
      <c r="AQV600" s="20"/>
      <c r="AQW600" s="20"/>
      <c r="AQX600" s="20"/>
      <c r="AQY600" s="20"/>
      <c r="AQZ600" s="20"/>
      <c r="ARA600" s="20"/>
      <c r="ARB600" s="20"/>
      <c r="ARC600" s="20"/>
      <c r="ARD600" s="20"/>
      <c r="ARE600" s="20"/>
      <c r="ARF600" s="20"/>
      <c r="ARG600" s="20"/>
      <c r="ARH600" s="20"/>
      <c r="ARI600" s="20"/>
      <c r="ARJ600" s="20"/>
      <c r="ARK600" s="20"/>
      <c r="ARL600" s="20"/>
      <c r="ARM600" s="20"/>
      <c r="ARN600" s="20"/>
      <c r="ARO600" s="20"/>
      <c r="ARP600" s="20"/>
      <c r="ARQ600" s="20"/>
      <c r="ARR600" s="20"/>
      <c r="ARS600" s="20"/>
      <c r="ART600" s="20"/>
      <c r="ARU600" s="20"/>
      <c r="ARV600" s="20"/>
      <c r="ARW600" s="20"/>
      <c r="ARX600" s="20"/>
      <c r="ARY600" s="20"/>
      <c r="ARZ600" s="20"/>
      <c r="ASA600" s="20"/>
      <c r="ASB600" s="20"/>
      <c r="ASC600" s="20"/>
      <c r="ASD600" s="20"/>
      <c r="ASE600" s="20"/>
      <c r="ASF600" s="20"/>
      <c r="ASG600" s="20"/>
      <c r="ASH600" s="20"/>
      <c r="ASI600" s="20"/>
      <c r="ASJ600" s="20"/>
      <c r="ASK600" s="20"/>
      <c r="ASL600" s="20"/>
      <c r="ASM600" s="20"/>
      <c r="ASN600" s="20"/>
      <c r="ASO600" s="20"/>
      <c r="ASP600" s="20"/>
      <c r="ASQ600" s="20"/>
      <c r="ASR600" s="20"/>
      <c r="ASS600" s="20"/>
      <c r="AST600" s="20"/>
      <c r="ASU600" s="20"/>
      <c r="ASV600" s="20"/>
      <c r="ASW600" s="20"/>
      <c r="ASX600" s="20"/>
      <c r="ASY600" s="20"/>
      <c r="ASZ600" s="20"/>
      <c r="ATA600" s="20"/>
      <c r="ATB600" s="20"/>
      <c r="ATC600" s="20"/>
      <c r="ATD600" s="20"/>
      <c r="ATE600" s="20"/>
      <c r="ATF600" s="20"/>
      <c r="ATG600" s="20"/>
      <c r="ATH600" s="20"/>
      <c r="ATI600" s="20"/>
      <c r="ATJ600" s="20"/>
      <c r="ATK600" s="20"/>
      <c r="ATL600" s="20"/>
      <c r="ATM600" s="20"/>
      <c r="ATN600" s="20"/>
      <c r="ATO600" s="20"/>
      <c r="ATP600" s="20"/>
      <c r="ATQ600" s="20"/>
      <c r="ATR600" s="20"/>
      <c r="ATS600" s="20"/>
      <c r="ATT600" s="20"/>
      <c r="ATU600" s="20"/>
      <c r="ATV600" s="20"/>
      <c r="ATW600" s="20"/>
      <c r="ATX600" s="20"/>
      <c r="ATY600" s="20"/>
      <c r="ATZ600" s="20"/>
      <c r="AUA600" s="20"/>
      <c r="AUB600" s="20"/>
      <c r="AUC600" s="20"/>
      <c r="AUD600" s="20"/>
      <c r="AUF600" s="20"/>
      <c r="AUG600" s="20"/>
      <c r="AUH600" s="20"/>
      <c r="AUI600" s="20"/>
      <c r="AUJ600" s="20"/>
      <c r="AUK600" s="20"/>
      <c r="AUL600" s="20"/>
      <c r="AUM600" s="20"/>
      <c r="AUN600" s="20"/>
      <c r="AUO600" s="20"/>
      <c r="AUP600" s="20"/>
      <c r="AUQ600" s="20"/>
      <c r="AUR600" s="20"/>
      <c r="AUS600" s="20"/>
      <c r="AUT600" s="20"/>
      <c r="AUU600" s="20"/>
      <c r="AUV600" s="20"/>
      <c r="AUW600" s="20"/>
      <c r="AUX600" s="20"/>
      <c r="AUY600" s="20"/>
      <c r="AUZ600" s="20"/>
      <c r="AVA600" s="20"/>
      <c r="AVB600" s="20"/>
      <c r="AVC600" s="20"/>
      <c r="AVD600" s="20"/>
      <c r="AVE600" s="20"/>
      <c r="AVF600" s="20"/>
      <c r="AVG600" s="20"/>
      <c r="AVH600" s="20"/>
      <c r="AVI600" s="20"/>
      <c r="AVJ600" s="20"/>
      <c r="AVK600" s="20"/>
      <c r="AVL600" s="20"/>
      <c r="AVM600" s="20"/>
      <c r="AVN600" s="20"/>
      <c r="AVO600" s="20"/>
      <c r="AVP600" s="20"/>
      <c r="AVQ600" s="20"/>
      <c r="AVR600" s="20"/>
      <c r="AVS600" s="20"/>
      <c r="AVT600" s="20"/>
      <c r="AVU600" s="20"/>
      <c r="AVV600" s="20"/>
      <c r="AVW600" s="20"/>
      <c r="AVX600" s="20"/>
      <c r="AVY600" s="20"/>
      <c r="AVZ600" s="20"/>
      <c r="AWA600" s="20"/>
      <c r="AWB600" s="20"/>
      <c r="AWC600" s="20"/>
      <c r="AWD600" s="20"/>
      <c r="AWE600" s="20"/>
      <c r="AWF600" s="20"/>
      <c r="AWG600" s="20"/>
      <c r="AWH600" s="20"/>
      <c r="AWI600" s="20"/>
      <c r="AWJ600" s="20"/>
      <c r="AWK600" s="20"/>
      <c r="AWL600" s="20"/>
      <c r="AWM600" s="20"/>
      <c r="AWN600" s="20"/>
      <c r="AWO600" s="20"/>
      <c r="AWP600" s="20"/>
      <c r="AWQ600" s="20"/>
      <c r="AWR600" s="20"/>
      <c r="AWS600" s="20"/>
      <c r="AWT600" s="20"/>
      <c r="AWU600" s="20"/>
      <c r="AWV600" s="20"/>
      <c r="AWW600" s="20"/>
      <c r="AWX600" s="20"/>
      <c r="AWY600" s="20"/>
      <c r="AWZ600" s="20"/>
      <c r="AXA600" s="20"/>
      <c r="AXB600" s="20"/>
      <c r="AXC600" s="20"/>
      <c r="AXD600" s="20"/>
      <c r="AXE600" s="20"/>
      <c r="AXF600" s="20"/>
      <c r="AXG600" s="20"/>
      <c r="AXH600" s="20"/>
      <c r="AXI600" s="20"/>
      <c r="AXJ600" s="20"/>
      <c r="AXK600" s="20"/>
      <c r="AXL600" s="20"/>
      <c r="AXM600" s="20"/>
      <c r="AXN600" s="20"/>
      <c r="AXO600" s="20"/>
      <c r="AXP600" s="20"/>
      <c r="AXQ600" s="20"/>
      <c r="AXR600" s="20"/>
      <c r="AXS600" s="20"/>
      <c r="AXT600" s="20"/>
      <c r="AXU600" s="20"/>
      <c r="AXV600" s="20"/>
      <c r="AXW600" s="20"/>
      <c r="AXX600" s="20"/>
      <c r="AXY600" s="20"/>
      <c r="AXZ600" s="20"/>
      <c r="AYA600" s="20"/>
      <c r="AYB600" s="20"/>
      <c r="AYC600" s="20"/>
      <c r="AYD600" s="20"/>
      <c r="AYE600" s="20"/>
      <c r="AYF600" s="20"/>
      <c r="AYG600" s="20"/>
      <c r="AYH600" s="20"/>
      <c r="AYI600" s="20"/>
      <c r="AYJ600" s="20"/>
      <c r="AYK600" s="20"/>
      <c r="AYL600" s="20"/>
      <c r="AYM600" s="20"/>
      <c r="AYN600" s="20"/>
      <c r="AYO600" s="20"/>
      <c r="AYP600" s="20"/>
      <c r="AYQ600" s="20"/>
      <c r="AYR600" s="20"/>
      <c r="AYS600" s="20"/>
      <c r="AYT600" s="20"/>
      <c r="AYU600" s="20"/>
      <c r="AYV600" s="20"/>
      <c r="AYW600" s="20"/>
      <c r="AYX600" s="20"/>
      <c r="AYY600" s="20"/>
      <c r="AYZ600" s="20"/>
      <c r="AZA600" s="20"/>
      <c r="AZB600" s="20"/>
      <c r="AZC600" s="20"/>
      <c r="AZD600" s="20"/>
      <c r="AZE600" s="20"/>
      <c r="AZF600" s="20"/>
      <c r="AZG600" s="20"/>
      <c r="AZH600" s="20"/>
      <c r="AZI600" s="20"/>
      <c r="AZJ600" s="20"/>
      <c r="AZK600" s="20"/>
      <c r="AZL600" s="20"/>
      <c r="AZM600" s="20"/>
      <c r="AZN600" s="20"/>
      <c r="AZO600" s="20"/>
      <c r="AZP600" s="20"/>
      <c r="AZQ600" s="20"/>
      <c r="AZR600" s="20"/>
      <c r="AZS600" s="20"/>
      <c r="AZT600" s="20"/>
      <c r="AZU600" s="20"/>
      <c r="AZV600" s="20"/>
      <c r="AZW600" s="20"/>
      <c r="AZX600" s="20"/>
      <c r="AZY600" s="20"/>
      <c r="AZZ600" s="20"/>
      <c r="BAA600" s="20"/>
      <c r="BAB600" s="20"/>
      <c r="BAC600" s="20"/>
      <c r="BAD600" s="20"/>
      <c r="BAE600" s="20"/>
      <c r="BAF600" s="20"/>
      <c r="BAG600" s="20"/>
      <c r="BAH600" s="20"/>
      <c r="BAI600" s="20"/>
      <c r="BAJ600" s="20"/>
      <c r="BAK600" s="20"/>
      <c r="BAL600" s="20"/>
      <c r="BAM600" s="20"/>
      <c r="BAN600" s="20"/>
      <c r="BAO600" s="20"/>
      <c r="BAP600" s="20"/>
      <c r="BAQ600" s="20"/>
      <c r="BAR600" s="20"/>
      <c r="BAS600" s="20"/>
      <c r="BAT600" s="20"/>
      <c r="BAU600" s="20"/>
      <c r="BAV600" s="20"/>
      <c r="BAW600" s="20"/>
      <c r="BAX600" s="20"/>
      <c r="BAY600" s="20"/>
      <c r="BAZ600" s="20"/>
      <c r="BBA600" s="20"/>
      <c r="BBB600" s="20"/>
      <c r="BBC600" s="20"/>
      <c r="BBD600" s="20"/>
      <c r="BBE600" s="20"/>
      <c r="BBF600" s="20"/>
      <c r="BBG600" s="20"/>
      <c r="BBH600" s="20"/>
      <c r="BBI600" s="20"/>
      <c r="BBJ600" s="20"/>
      <c r="BBK600" s="20"/>
      <c r="BBL600" s="20"/>
      <c r="BBM600" s="20"/>
      <c r="BBN600" s="20"/>
      <c r="BBO600" s="20"/>
      <c r="BBP600" s="20"/>
      <c r="BBQ600" s="20"/>
      <c r="BBR600" s="20"/>
      <c r="BBS600" s="20"/>
      <c r="BBT600" s="20"/>
      <c r="BBU600" s="20"/>
      <c r="BBV600" s="20"/>
      <c r="BBW600" s="20"/>
      <c r="BBX600" s="20"/>
    </row>
    <row r="601" spans="1:1428" hidden="1" x14ac:dyDescent="0.25">
      <c r="A601" s="20"/>
      <c r="B601" s="21"/>
      <c r="C601" s="21"/>
      <c r="D601" s="20"/>
      <c r="E601" s="20"/>
      <c r="F601" s="20"/>
      <c r="G601" s="20"/>
      <c r="H601" s="20"/>
      <c r="I601" s="20"/>
      <c r="J601" s="20"/>
      <c r="K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6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  <c r="BG601" s="20"/>
      <c r="BH601" s="20"/>
      <c r="BI601" s="20"/>
      <c r="BJ601" s="20"/>
      <c r="BK601" s="20"/>
      <c r="BL601" s="20"/>
      <c r="BM601" s="20"/>
      <c r="BN601" s="20"/>
      <c r="BO601" s="20"/>
      <c r="BP601" s="20"/>
      <c r="BQ601" s="20"/>
      <c r="BR601" s="20"/>
      <c r="BS601" s="20"/>
      <c r="BT601" s="20"/>
      <c r="BU601" s="20"/>
      <c r="BV601" s="20"/>
      <c r="BW601" s="20"/>
      <c r="BX601" s="20"/>
      <c r="BY601" s="20"/>
      <c r="BZ601" s="20"/>
      <c r="CA601" s="20"/>
      <c r="CB601" s="20"/>
      <c r="CC601" s="20"/>
      <c r="CD601" s="20"/>
      <c r="CE601" s="20"/>
      <c r="CF601" s="20"/>
      <c r="CG601" s="20"/>
      <c r="CH601" s="20"/>
      <c r="CI601" s="20"/>
      <c r="CJ601" s="20"/>
      <c r="CK601" s="20"/>
      <c r="CL601" s="20"/>
      <c r="CM601" s="20"/>
      <c r="CN601" s="20"/>
      <c r="CO601" s="20"/>
      <c r="CP601" s="20"/>
      <c r="CQ601" s="20"/>
      <c r="CR601" s="20"/>
      <c r="CS601" s="20"/>
      <c r="CT601" s="20"/>
      <c r="CU601" s="20"/>
      <c r="CV601" s="20"/>
      <c r="CW601" s="20"/>
      <c r="CX601" s="20"/>
      <c r="CY601" s="20"/>
      <c r="CZ601" s="20"/>
      <c r="DA601" s="20"/>
      <c r="DB601" s="20"/>
      <c r="DC601" s="20"/>
      <c r="DD601" s="20"/>
      <c r="DE601" s="20"/>
      <c r="DF601" s="20"/>
      <c r="DG601" s="20"/>
      <c r="DH601" s="20"/>
      <c r="DI601" s="20"/>
      <c r="DJ601" s="20"/>
      <c r="DK601" s="20"/>
      <c r="DL601" s="20"/>
      <c r="DM601" s="20"/>
      <c r="DN601" s="20"/>
      <c r="DO601" s="20"/>
      <c r="DP601" s="20"/>
      <c r="DQ601" s="20"/>
      <c r="DR601" s="20"/>
      <c r="DS601" s="20"/>
      <c r="DT601" s="20"/>
      <c r="DU601" s="20"/>
      <c r="DV601" s="20"/>
      <c r="DW601" s="20"/>
      <c r="DX601" s="20"/>
      <c r="DY601" s="20"/>
      <c r="DZ601" s="20"/>
      <c r="EA601" s="20"/>
      <c r="EB601" s="20"/>
      <c r="EC601" s="20"/>
      <c r="ED601" s="20"/>
      <c r="EE601" s="20"/>
      <c r="EF601" s="20"/>
      <c r="EG601" s="20"/>
      <c r="EH601" s="20"/>
      <c r="EI601" s="20"/>
      <c r="EJ601" s="20"/>
      <c r="EK601" s="20"/>
      <c r="EL601" s="20"/>
      <c r="EM601" s="20"/>
      <c r="EN601" s="20"/>
      <c r="EO601" s="20"/>
      <c r="EP601" s="20"/>
      <c r="EQ601" s="20"/>
      <c r="ER601" s="20"/>
      <c r="ES601" s="20"/>
      <c r="ET601" s="20"/>
      <c r="EU601" s="20"/>
      <c r="EV601" s="20"/>
      <c r="EW601" s="20"/>
      <c r="EX601" s="20"/>
      <c r="EY601" s="20"/>
      <c r="EZ601" s="20"/>
      <c r="FA601" s="20"/>
      <c r="FB601" s="20"/>
      <c r="FC601" s="20"/>
      <c r="FD601" s="20"/>
      <c r="FE601" s="20"/>
      <c r="FF601" s="20"/>
      <c r="FG601" s="20"/>
      <c r="FH601" s="20"/>
      <c r="FI601" s="20"/>
      <c r="FJ601" s="20"/>
      <c r="FK601" s="20"/>
      <c r="FL601" s="20"/>
      <c r="FM601" s="20"/>
      <c r="FN601" s="20"/>
      <c r="FO601" s="20"/>
      <c r="FP601" s="20"/>
      <c r="FQ601" s="20"/>
      <c r="FR601" s="20"/>
      <c r="FS601" s="20"/>
      <c r="FT601" s="20"/>
      <c r="FU601" s="20"/>
      <c r="FV601" s="20"/>
      <c r="FW601" s="20"/>
      <c r="FX601" s="20"/>
      <c r="FY601" s="20"/>
      <c r="FZ601" s="20"/>
      <c r="GA601" s="20"/>
      <c r="GB601" s="20"/>
      <c r="GC601" s="20"/>
      <c r="GD601" s="20"/>
      <c r="GE601" s="20"/>
      <c r="GF601" s="20"/>
      <c r="GG601" s="20"/>
      <c r="GH601" s="20"/>
      <c r="GI601" s="20"/>
      <c r="GJ601" s="20"/>
      <c r="GK601" s="20"/>
      <c r="GL601" s="20"/>
      <c r="GM601" s="20"/>
      <c r="GN601" s="20"/>
      <c r="GO601" s="20"/>
      <c r="GP601" s="20"/>
      <c r="GQ601" s="20"/>
      <c r="GR601" s="20"/>
      <c r="GS601" s="20"/>
      <c r="GT601" s="20"/>
      <c r="GU601" s="20"/>
      <c r="GV601" s="20"/>
      <c r="GW601" s="20"/>
      <c r="GX601" s="20"/>
      <c r="GY601" s="20"/>
      <c r="GZ601" s="20"/>
      <c r="HA601" s="20"/>
      <c r="HB601" s="20"/>
      <c r="HC601" s="20"/>
      <c r="HD601" s="20"/>
      <c r="HE601" s="20"/>
      <c r="HF601" s="20"/>
      <c r="HG601" s="20"/>
      <c r="HH601" s="20"/>
      <c r="HI601" s="20"/>
      <c r="HJ601" s="20"/>
      <c r="HK601" s="20"/>
      <c r="HL601" s="20"/>
      <c r="HM601" s="20"/>
      <c r="HN601" s="20"/>
      <c r="HO601" s="20"/>
      <c r="HP601" s="20"/>
      <c r="HQ601" s="20"/>
      <c r="HR601" s="20"/>
      <c r="HS601" s="20"/>
      <c r="HT601" s="20"/>
      <c r="HU601" s="20"/>
      <c r="HV601" s="20"/>
      <c r="HW601" s="20"/>
      <c r="HX601" s="20"/>
      <c r="HY601" s="20"/>
      <c r="HZ601" s="20"/>
      <c r="IA601" s="20"/>
      <c r="IB601" s="20"/>
      <c r="IC601" s="20"/>
      <c r="ID601" s="20"/>
      <c r="IE601" s="20"/>
      <c r="IF601" s="20"/>
      <c r="IG601" s="20"/>
      <c r="IH601" s="20"/>
      <c r="II601" s="20"/>
      <c r="IJ601" s="20"/>
      <c r="IK601" s="20"/>
      <c r="IL601" s="20"/>
      <c r="IM601" s="20"/>
      <c r="IN601" s="20"/>
      <c r="IO601" s="20"/>
      <c r="IP601" s="20"/>
      <c r="IQ601" s="20"/>
      <c r="IR601" s="20"/>
      <c r="IS601" s="20"/>
      <c r="IT601" s="20"/>
      <c r="IU601" s="20"/>
      <c r="IV601" s="20"/>
      <c r="IW601" s="20"/>
      <c r="IX601" s="20"/>
      <c r="IY601" s="20"/>
      <c r="IZ601" s="20"/>
      <c r="JA601" s="20"/>
      <c r="JB601" s="20"/>
      <c r="JC601" s="20"/>
      <c r="JD601" s="20"/>
      <c r="JE601" s="20"/>
      <c r="JF601" s="20"/>
      <c r="JG601" s="20"/>
      <c r="JH601" s="20"/>
      <c r="JI601" s="20"/>
      <c r="JJ601" s="20"/>
      <c r="JK601" s="20"/>
      <c r="JL601" s="20"/>
      <c r="JM601" s="20"/>
      <c r="JN601" s="20"/>
      <c r="JO601" s="20"/>
      <c r="JP601" s="20"/>
      <c r="JQ601" s="20"/>
      <c r="JR601" s="20"/>
      <c r="JS601" s="20"/>
      <c r="JT601" s="20"/>
      <c r="JU601" s="20"/>
      <c r="JV601" s="20"/>
      <c r="JW601" s="20"/>
      <c r="JX601" s="20"/>
      <c r="JY601" s="20"/>
      <c r="JZ601" s="20"/>
      <c r="KA601" s="20"/>
      <c r="KB601" s="20"/>
      <c r="KC601" s="20"/>
      <c r="KD601" s="20"/>
      <c r="KE601" s="20"/>
      <c r="KF601" s="20"/>
      <c r="KG601" s="20"/>
      <c r="KH601" s="20"/>
      <c r="KI601" s="20"/>
      <c r="KJ601" s="20"/>
      <c r="KK601" s="20"/>
      <c r="KL601" s="20"/>
      <c r="KM601" s="20"/>
      <c r="KN601" s="20"/>
      <c r="KO601" s="20"/>
      <c r="KP601" s="20"/>
      <c r="KQ601" s="20"/>
      <c r="KR601" s="20"/>
      <c r="KS601" s="20"/>
      <c r="KT601" s="20"/>
      <c r="KU601" s="20"/>
      <c r="KV601" s="20"/>
      <c r="KW601" s="20"/>
      <c r="KX601" s="20"/>
      <c r="KY601" s="20"/>
      <c r="KZ601" s="20"/>
      <c r="LA601" s="20"/>
      <c r="LB601" s="20"/>
      <c r="LC601" s="20"/>
      <c r="LD601" s="20"/>
      <c r="LE601" s="20"/>
      <c r="LF601" s="20"/>
      <c r="LG601" s="20"/>
      <c r="LH601" s="20"/>
      <c r="LI601" s="20"/>
      <c r="LJ601" s="20"/>
      <c r="LK601" s="20"/>
      <c r="LL601" s="20"/>
      <c r="LM601" s="20"/>
      <c r="LN601" s="20"/>
      <c r="LO601" s="20"/>
      <c r="LP601" s="20"/>
      <c r="LQ601" s="20"/>
      <c r="LR601" s="20"/>
      <c r="LS601" s="20"/>
      <c r="LT601" s="20"/>
      <c r="LU601" s="20"/>
      <c r="LV601" s="20"/>
      <c r="LW601" s="20"/>
      <c r="LX601" s="20"/>
      <c r="LY601" s="20"/>
      <c r="LZ601" s="20"/>
      <c r="MA601" s="20"/>
      <c r="MB601" s="20"/>
      <c r="MC601" s="20"/>
      <c r="MD601" s="20"/>
      <c r="ME601" s="20"/>
      <c r="MF601" s="20"/>
      <c r="MG601" s="20"/>
      <c r="MH601" s="20"/>
      <c r="MI601" s="20"/>
      <c r="MJ601" s="20"/>
      <c r="MK601" s="20"/>
      <c r="ML601" s="20"/>
      <c r="MM601" s="20"/>
      <c r="MN601" s="20"/>
      <c r="MO601" s="20"/>
      <c r="MP601" s="20"/>
      <c r="MQ601" s="20"/>
      <c r="MR601" s="20"/>
      <c r="MS601" s="20"/>
      <c r="MT601" s="20"/>
      <c r="MU601" s="20"/>
      <c r="MV601" s="20"/>
      <c r="MW601" s="20"/>
      <c r="MX601" s="20"/>
      <c r="MY601" s="20"/>
      <c r="MZ601" s="20"/>
      <c r="NA601" s="20"/>
      <c r="NB601" s="20"/>
      <c r="NC601" s="20"/>
      <c r="ND601" s="20"/>
      <c r="NE601" s="20"/>
      <c r="NF601" s="20"/>
      <c r="NG601" s="20"/>
      <c r="NH601" s="20"/>
      <c r="NI601" s="20"/>
      <c r="NJ601" s="20"/>
      <c r="NK601" s="20"/>
      <c r="NL601" s="20"/>
      <c r="NM601" s="20"/>
      <c r="NN601" s="20"/>
      <c r="NO601" s="20"/>
      <c r="NP601" s="20"/>
      <c r="NQ601" s="20"/>
      <c r="NR601" s="20"/>
      <c r="NS601" s="20"/>
      <c r="NT601" s="20"/>
      <c r="NU601" s="20"/>
      <c r="NV601" s="20"/>
      <c r="NW601" s="20"/>
      <c r="NX601" s="20"/>
      <c r="NY601" s="20"/>
      <c r="NZ601" s="20"/>
      <c r="OA601" s="20"/>
      <c r="OB601" s="20"/>
      <c r="OC601" s="20"/>
      <c r="OD601" s="20"/>
      <c r="OE601" s="20"/>
      <c r="OF601" s="20"/>
      <c r="OG601" s="20"/>
      <c r="OH601" s="20"/>
      <c r="OI601" s="20"/>
      <c r="OJ601" s="20"/>
      <c r="OK601" s="20"/>
      <c r="OL601" s="20"/>
      <c r="OM601" s="20"/>
      <c r="ON601" s="20"/>
      <c r="OO601" s="20"/>
      <c r="OP601" s="20"/>
      <c r="OQ601" s="20"/>
      <c r="OR601" s="20"/>
      <c r="OS601" s="20"/>
      <c r="OT601" s="20"/>
      <c r="OU601" s="20"/>
      <c r="OV601" s="20"/>
      <c r="OW601" s="20"/>
      <c r="OX601" s="20"/>
      <c r="OY601" s="20"/>
      <c r="OZ601" s="20"/>
      <c r="PA601" s="20"/>
      <c r="PB601" s="20"/>
      <c r="PC601" s="20"/>
      <c r="PD601" s="20"/>
      <c r="PE601" s="20"/>
      <c r="PF601" s="20"/>
      <c r="PG601" s="20"/>
      <c r="PH601" s="20"/>
      <c r="PI601" s="20"/>
      <c r="PJ601" s="20"/>
      <c r="PK601" s="20"/>
      <c r="PL601" s="20"/>
      <c r="PM601" s="20"/>
      <c r="PN601" s="20"/>
      <c r="PO601" s="20"/>
      <c r="PP601" s="20"/>
      <c r="PQ601" s="20"/>
      <c r="PR601" s="20"/>
      <c r="PS601" s="20"/>
      <c r="PT601" s="20"/>
      <c r="PU601" s="20"/>
      <c r="PV601" s="20"/>
      <c r="PW601" s="20"/>
      <c r="PX601" s="20"/>
      <c r="PY601" s="20"/>
      <c r="PZ601" s="20"/>
      <c r="QA601" s="20"/>
      <c r="QB601" s="20"/>
      <c r="QC601" s="20"/>
      <c r="QD601" s="20"/>
      <c r="QE601" s="20"/>
      <c r="QF601" s="20"/>
      <c r="QG601" s="20"/>
      <c r="QH601" s="20"/>
      <c r="QI601" s="20"/>
      <c r="QJ601" s="20"/>
      <c r="QK601" s="20"/>
      <c r="QL601" s="20"/>
      <c r="QM601" s="20"/>
      <c r="QN601" s="20"/>
      <c r="QO601" s="20"/>
      <c r="QP601" s="20"/>
      <c r="QQ601" s="20"/>
      <c r="QR601" s="20"/>
      <c r="QS601" s="20"/>
      <c r="QT601" s="20"/>
      <c r="QU601" s="20"/>
      <c r="QV601" s="20"/>
      <c r="QW601" s="20"/>
      <c r="QX601" s="20"/>
      <c r="QY601" s="20"/>
      <c r="QZ601" s="20"/>
      <c r="RA601" s="20"/>
      <c r="RB601" s="20"/>
      <c r="RC601" s="20"/>
      <c r="RD601" s="20"/>
      <c r="RE601" s="20"/>
      <c r="RF601" s="20"/>
      <c r="RG601" s="20"/>
      <c r="RH601" s="20"/>
      <c r="RI601" s="20"/>
      <c r="RJ601" s="20"/>
      <c r="RK601" s="20"/>
      <c r="RL601" s="20"/>
      <c r="RM601" s="20"/>
      <c r="RN601" s="20"/>
      <c r="RO601" s="20"/>
      <c r="RP601" s="20"/>
      <c r="RQ601" s="20"/>
      <c r="RR601" s="20"/>
      <c r="RS601" s="20"/>
      <c r="RT601" s="20"/>
      <c r="RU601" s="20"/>
      <c r="RV601" s="20"/>
      <c r="RW601" s="20"/>
      <c r="RX601" s="20"/>
      <c r="RY601" s="20"/>
      <c r="RZ601" s="20"/>
      <c r="SA601" s="20"/>
      <c r="SB601" s="20"/>
      <c r="SC601" s="20"/>
      <c r="SD601" s="20"/>
      <c r="SE601" s="20"/>
      <c r="SF601" s="20"/>
      <c r="SG601" s="20"/>
      <c r="SH601" s="20"/>
      <c r="SI601" s="20"/>
      <c r="SJ601" s="20"/>
      <c r="SK601" s="20"/>
      <c r="SL601" s="20"/>
      <c r="SM601" s="20"/>
      <c r="SN601" s="20"/>
      <c r="SO601" s="20"/>
      <c r="SP601" s="20"/>
      <c r="SQ601" s="20"/>
      <c r="SR601" s="20"/>
      <c r="SS601" s="20"/>
      <c r="ST601" s="20"/>
      <c r="SU601" s="20"/>
      <c r="SV601" s="20"/>
      <c r="SW601" s="20"/>
      <c r="SX601" s="20"/>
      <c r="SY601" s="20"/>
      <c r="SZ601" s="20"/>
      <c r="TA601" s="20"/>
      <c r="TB601" s="20"/>
      <c r="TC601" s="20"/>
      <c r="TD601" s="20"/>
      <c r="TE601" s="20"/>
      <c r="TF601" s="20"/>
      <c r="TG601" s="20"/>
      <c r="TH601" s="20"/>
      <c r="TI601" s="20"/>
      <c r="TJ601" s="20"/>
      <c r="TK601" s="20"/>
      <c r="TL601" s="20"/>
      <c r="TM601" s="20"/>
      <c r="TN601" s="20"/>
      <c r="TO601" s="20"/>
      <c r="TP601" s="20"/>
      <c r="TQ601" s="20"/>
      <c r="TR601" s="20"/>
      <c r="TS601" s="20"/>
      <c r="TT601" s="20"/>
      <c r="TU601" s="20"/>
      <c r="TV601" s="20"/>
      <c r="TW601" s="20"/>
      <c r="TX601" s="20"/>
      <c r="TY601" s="20"/>
      <c r="TZ601" s="20"/>
      <c r="UA601" s="20"/>
      <c r="UB601" s="20"/>
      <c r="UC601" s="20"/>
      <c r="UD601" s="20"/>
      <c r="UE601" s="20"/>
      <c r="UF601" s="20"/>
      <c r="UG601" s="20"/>
      <c r="UH601" s="20"/>
      <c r="UI601" s="20"/>
      <c r="UJ601" s="20"/>
      <c r="UK601" s="20"/>
      <c r="UL601" s="20"/>
      <c r="UM601" s="20"/>
      <c r="UN601" s="20"/>
      <c r="UO601" s="20"/>
      <c r="UP601" s="20"/>
      <c r="UQ601" s="20"/>
      <c r="UR601" s="20"/>
      <c r="US601" s="20"/>
      <c r="UT601" s="20"/>
      <c r="UU601" s="20"/>
      <c r="UV601" s="20"/>
      <c r="UW601" s="20"/>
      <c r="UX601" s="20"/>
      <c r="UY601" s="20"/>
      <c r="UZ601" s="20"/>
      <c r="VA601" s="20"/>
      <c r="VB601" s="20"/>
      <c r="VC601" s="20"/>
      <c r="VD601" s="20"/>
      <c r="VE601" s="20"/>
      <c r="VF601" s="20"/>
      <c r="VG601" s="20"/>
      <c r="VH601" s="20"/>
      <c r="VI601" s="20"/>
      <c r="VJ601" s="20"/>
      <c r="VK601" s="20"/>
      <c r="VL601" s="20"/>
      <c r="VM601" s="20"/>
      <c r="VN601" s="20"/>
      <c r="VO601" s="20"/>
      <c r="VP601" s="20"/>
      <c r="VQ601" s="20"/>
      <c r="VR601" s="20"/>
      <c r="VS601" s="20"/>
      <c r="VT601" s="20"/>
      <c r="VU601" s="20"/>
      <c r="VV601" s="20"/>
      <c r="VW601" s="20"/>
      <c r="VX601" s="20"/>
      <c r="VY601" s="20"/>
      <c r="VZ601" s="20"/>
      <c r="WA601" s="20"/>
      <c r="WB601" s="20"/>
      <c r="WC601" s="20"/>
      <c r="WD601" s="20"/>
      <c r="WE601" s="20"/>
      <c r="WF601" s="20"/>
      <c r="WG601" s="20"/>
      <c r="WH601" s="20"/>
      <c r="WI601" s="20"/>
      <c r="WJ601" s="20"/>
      <c r="WK601" s="20"/>
      <c r="WL601" s="20"/>
      <c r="WM601" s="20"/>
      <c r="WN601" s="20"/>
      <c r="WO601" s="20"/>
      <c r="WP601" s="20"/>
      <c r="WQ601" s="20"/>
      <c r="WR601" s="20"/>
      <c r="WS601" s="20"/>
      <c r="WT601" s="20"/>
      <c r="WU601" s="20"/>
      <c r="WV601" s="20"/>
      <c r="WW601" s="20"/>
      <c r="WX601" s="20"/>
      <c r="WY601" s="20"/>
      <c r="WZ601" s="20"/>
      <c r="XA601" s="20"/>
      <c r="XB601" s="20"/>
      <c r="XC601" s="20"/>
      <c r="XD601" s="20"/>
      <c r="XE601" s="20"/>
      <c r="XF601" s="20"/>
      <c r="XG601" s="20"/>
      <c r="XH601" s="20"/>
      <c r="XI601" s="20"/>
      <c r="XJ601" s="20"/>
      <c r="XK601" s="20"/>
      <c r="XL601" s="20"/>
      <c r="XM601" s="20"/>
      <c r="XN601" s="20"/>
      <c r="XO601" s="20"/>
      <c r="XP601" s="20"/>
      <c r="XQ601" s="20"/>
      <c r="XR601" s="20"/>
      <c r="XS601" s="20"/>
      <c r="XT601" s="20"/>
      <c r="XU601" s="20"/>
      <c r="XV601" s="20"/>
      <c r="XW601" s="20"/>
      <c r="XX601" s="20"/>
      <c r="XY601" s="20"/>
      <c r="XZ601" s="20"/>
      <c r="YA601" s="20"/>
      <c r="YB601" s="20"/>
      <c r="YC601" s="20"/>
      <c r="YD601" s="20"/>
      <c r="YE601" s="20"/>
      <c r="YF601" s="20"/>
      <c r="YG601" s="20"/>
      <c r="YH601" s="20"/>
      <c r="YI601" s="20"/>
      <c r="YJ601" s="20"/>
      <c r="YK601" s="20"/>
      <c r="YL601" s="20"/>
      <c r="YM601" s="20"/>
      <c r="YN601" s="20"/>
      <c r="YO601" s="20"/>
      <c r="YP601" s="20"/>
      <c r="YQ601" s="20"/>
      <c r="YR601" s="20"/>
      <c r="YS601" s="20"/>
      <c r="YT601" s="20"/>
      <c r="YU601" s="20"/>
      <c r="YV601" s="20"/>
      <c r="YW601" s="20"/>
      <c r="YX601" s="20"/>
      <c r="YY601" s="20"/>
      <c r="YZ601" s="20"/>
      <c r="ZA601" s="20"/>
      <c r="ZB601" s="20"/>
      <c r="ZC601" s="20"/>
      <c r="ZD601" s="20"/>
      <c r="ZE601" s="20"/>
      <c r="ZF601" s="20"/>
      <c r="ZG601" s="20"/>
      <c r="ZH601" s="20"/>
      <c r="ZI601" s="20"/>
      <c r="ZJ601" s="20"/>
      <c r="ZK601" s="20"/>
      <c r="ZL601" s="20"/>
      <c r="ZM601" s="20"/>
      <c r="ZN601" s="20"/>
      <c r="ZO601" s="20"/>
      <c r="ZP601" s="20"/>
      <c r="ZQ601" s="20"/>
      <c r="ZR601" s="20"/>
      <c r="ZS601" s="20"/>
      <c r="ZT601" s="20"/>
      <c r="ZU601" s="20"/>
      <c r="ZV601" s="20"/>
      <c r="ZW601" s="20"/>
      <c r="ZX601" s="20"/>
      <c r="ZY601" s="20"/>
      <c r="ZZ601" s="20"/>
      <c r="AAA601" s="20"/>
      <c r="AAB601" s="20"/>
      <c r="AAC601" s="20"/>
      <c r="AAD601" s="20"/>
      <c r="AAE601" s="20"/>
      <c r="AAF601" s="20"/>
      <c r="AAG601" s="20"/>
      <c r="AAH601" s="20"/>
      <c r="AAI601" s="20"/>
      <c r="AAJ601" s="20"/>
      <c r="AAK601" s="20"/>
      <c r="AAL601" s="20"/>
      <c r="AAM601" s="20"/>
      <c r="AAN601" s="20"/>
      <c r="AAO601" s="20"/>
      <c r="AAP601" s="20"/>
      <c r="AAQ601" s="20"/>
      <c r="AAR601" s="20"/>
      <c r="AAS601" s="20"/>
      <c r="AAT601" s="20"/>
      <c r="AAU601" s="20"/>
      <c r="AAV601" s="20"/>
      <c r="AAW601" s="20"/>
      <c r="AAX601" s="20"/>
      <c r="AAY601" s="20"/>
      <c r="AAZ601" s="20"/>
      <c r="ABA601" s="20"/>
      <c r="ABB601" s="20"/>
      <c r="ABC601" s="20"/>
      <c r="ABD601" s="20"/>
      <c r="ABE601" s="20"/>
      <c r="ABF601" s="20"/>
      <c r="ABG601" s="20"/>
      <c r="ABH601" s="20"/>
      <c r="ABI601" s="20"/>
      <c r="ABJ601" s="20"/>
      <c r="ABK601" s="20"/>
      <c r="ABL601" s="20"/>
      <c r="ABM601" s="20"/>
      <c r="ABN601" s="20"/>
      <c r="ABO601" s="20"/>
      <c r="ABP601" s="20"/>
      <c r="ABQ601" s="20"/>
      <c r="ABR601" s="20"/>
      <c r="ABS601" s="20"/>
      <c r="ABT601" s="20"/>
      <c r="ABU601" s="20"/>
      <c r="ABV601" s="20"/>
      <c r="ABW601" s="20"/>
      <c r="ABX601" s="20"/>
      <c r="ABY601" s="20"/>
      <c r="ABZ601" s="20"/>
      <c r="ACA601" s="20"/>
      <c r="ACB601" s="20"/>
      <c r="ACC601" s="20"/>
      <c r="ACD601" s="20"/>
      <c r="ACE601" s="20"/>
      <c r="ACF601" s="20"/>
      <c r="ACG601" s="20"/>
      <c r="ACH601" s="20"/>
      <c r="ACI601" s="20"/>
      <c r="ACJ601" s="20"/>
      <c r="ACK601" s="20"/>
      <c r="ACL601" s="20"/>
      <c r="ACM601" s="20"/>
      <c r="ACN601" s="20"/>
      <c r="ACO601" s="20"/>
      <c r="ACP601" s="20"/>
      <c r="ACQ601" s="20"/>
      <c r="ACR601" s="20"/>
      <c r="ACS601" s="20"/>
      <c r="ACT601" s="20"/>
      <c r="ACU601" s="20"/>
      <c r="ACV601" s="20"/>
      <c r="ACW601" s="20"/>
      <c r="ACX601" s="20"/>
      <c r="ACY601" s="20"/>
      <c r="ACZ601" s="20"/>
      <c r="ADA601" s="20"/>
      <c r="ADB601" s="20"/>
      <c r="ADC601" s="20"/>
      <c r="ADD601" s="20"/>
      <c r="ADE601" s="20"/>
      <c r="ADF601" s="20"/>
      <c r="ADG601" s="20"/>
      <c r="ADH601" s="20"/>
      <c r="ADI601" s="20"/>
      <c r="ADJ601" s="20"/>
      <c r="ADK601" s="20"/>
      <c r="ADL601" s="20"/>
      <c r="ADM601" s="20"/>
      <c r="ADN601" s="20"/>
      <c r="ADO601" s="20"/>
      <c r="ADP601" s="20"/>
      <c r="ADQ601" s="20"/>
      <c r="ADR601" s="20"/>
      <c r="ADS601" s="20"/>
      <c r="ADT601" s="20"/>
      <c r="ADU601" s="20"/>
      <c r="ADV601" s="20"/>
      <c r="ADW601" s="20"/>
      <c r="ADX601" s="20"/>
      <c r="ADY601" s="20"/>
      <c r="ADZ601" s="20"/>
      <c r="AEA601" s="20"/>
      <c r="AEB601" s="20"/>
      <c r="AEC601" s="20"/>
      <c r="AED601" s="20"/>
      <c r="AEE601" s="20"/>
      <c r="AEF601" s="20"/>
      <c r="AEG601" s="20"/>
      <c r="AEH601" s="20"/>
      <c r="AEI601" s="20"/>
      <c r="AEJ601" s="20"/>
      <c r="AEK601" s="20"/>
      <c r="AEL601" s="20"/>
      <c r="AEM601" s="20"/>
      <c r="AEN601" s="20"/>
      <c r="AEO601" s="20"/>
      <c r="AEP601" s="20"/>
      <c r="AEQ601" s="20"/>
      <c r="AER601" s="20"/>
      <c r="AES601" s="20"/>
      <c r="AET601" s="20"/>
      <c r="AEU601" s="20"/>
      <c r="AEV601" s="20"/>
      <c r="AEW601" s="20"/>
      <c r="AEX601" s="20"/>
      <c r="AEY601" s="20"/>
      <c r="AEZ601" s="20"/>
      <c r="AFA601" s="20"/>
      <c r="AFB601" s="20"/>
      <c r="AFC601" s="20"/>
      <c r="AFD601" s="20"/>
      <c r="AFE601" s="20"/>
      <c r="AFF601" s="20"/>
      <c r="AFG601" s="20"/>
      <c r="AFH601" s="20"/>
      <c r="AFI601" s="20"/>
      <c r="AFJ601" s="20"/>
      <c r="AFK601" s="20"/>
      <c r="AFL601" s="20"/>
      <c r="AFM601" s="20"/>
      <c r="AFN601" s="20"/>
      <c r="AFO601" s="20"/>
      <c r="AFP601" s="20"/>
      <c r="AFQ601" s="20"/>
      <c r="AFR601" s="20"/>
      <c r="AFS601" s="20"/>
      <c r="AFT601" s="20"/>
      <c r="AFU601" s="20"/>
      <c r="AFV601" s="20"/>
      <c r="AFW601" s="20"/>
      <c r="AFX601" s="20"/>
      <c r="AFY601" s="20"/>
      <c r="AFZ601" s="20"/>
      <c r="AGA601" s="20"/>
      <c r="AGB601" s="20"/>
      <c r="AGC601" s="20"/>
      <c r="AGD601" s="20"/>
      <c r="AGE601" s="20"/>
      <c r="AGF601" s="20"/>
      <c r="AGG601" s="20"/>
      <c r="AGH601" s="20"/>
      <c r="AGI601" s="20"/>
      <c r="AGJ601" s="20"/>
      <c r="AGK601" s="20"/>
      <c r="AGL601" s="20"/>
      <c r="AGM601" s="20"/>
      <c r="AGN601" s="20"/>
      <c r="AGO601" s="20"/>
      <c r="AGP601" s="20"/>
      <c r="AGQ601" s="20"/>
      <c r="AGR601" s="20"/>
      <c r="AGS601" s="20"/>
      <c r="AGT601" s="20"/>
      <c r="AGU601" s="20"/>
      <c r="AGV601" s="20"/>
      <c r="AGW601" s="20"/>
      <c r="AGX601" s="20"/>
      <c r="AGY601" s="20"/>
      <c r="AGZ601" s="20"/>
      <c r="AHA601" s="20"/>
      <c r="AHB601" s="20"/>
      <c r="AHC601" s="20"/>
      <c r="AHD601" s="20"/>
      <c r="AHE601" s="20"/>
      <c r="AHF601" s="20"/>
      <c r="AHG601" s="20"/>
      <c r="AHH601" s="20"/>
      <c r="AHI601" s="20"/>
      <c r="AHJ601" s="20"/>
      <c r="AHK601" s="20"/>
      <c r="AHL601" s="20"/>
      <c r="AHM601" s="20"/>
      <c r="AHN601" s="20"/>
      <c r="AHO601" s="20"/>
      <c r="AHP601" s="20"/>
      <c r="AHQ601" s="20"/>
      <c r="AHR601" s="20"/>
      <c r="AHS601" s="20"/>
      <c r="AHT601" s="20"/>
      <c r="AHU601" s="20"/>
      <c r="AHV601" s="20"/>
      <c r="AHW601" s="20"/>
      <c r="AHX601" s="20"/>
      <c r="AHY601" s="20"/>
      <c r="AHZ601" s="20"/>
      <c r="AIA601" s="20"/>
      <c r="AIB601" s="20"/>
      <c r="AIC601" s="20"/>
      <c r="AID601" s="20"/>
      <c r="AIE601" s="20"/>
      <c r="AIF601" s="20"/>
      <c r="AIG601" s="20"/>
      <c r="AIH601" s="20"/>
      <c r="AII601" s="20"/>
      <c r="AIJ601" s="20"/>
      <c r="AIK601" s="20"/>
      <c r="AIL601" s="20"/>
      <c r="AIM601" s="20"/>
      <c r="AIN601" s="20"/>
      <c r="AIO601" s="20"/>
      <c r="AIP601" s="20"/>
      <c r="AIQ601" s="20"/>
      <c r="AIR601" s="20"/>
      <c r="AIS601" s="20"/>
      <c r="AIT601" s="20"/>
      <c r="AIU601" s="20"/>
      <c r="AIV601" s="20"/>
      <c r="AIW601" s="20"/>
      <c r="AIX601" s="20"/>
      <c r="AIY601" s="20"/>
      <c r="AIZ601" s="20"/>
      <c r="AJA601" s="20"/>
      <c r="AJB601" s="20"/>
      <c r="AJC601" s="20"/>
      <c r="AJD601" s="20"/>
      <c r="AJE601" s="20"/>
      <c r="AJF601" s="20"/>
      <c r="AJG601" s="20"/>
      <c r="AJH601" s="20"/>
      <c r="AJI601" s="20"/>
      <c r="AJJ601" s="20"/>
      <c r="AJK601" s="20"/>
      <c r="AJL601" s="20"/>
      <c r="AJM601" s="20"/>
      <c r="AJN601" s="20"/>
      <c r="AJO601" s="20"/>
      <c r="AJP601" s="20"/>
      <c r="AJQ601" s="20"/>
      <c r="AJR601" s="20"/>
      <c r="AJS601" s="20"/>
      <c r="AJT601" s="20"/>
      <c r="AJU601" s="20"/>
      <c r="AJV601" s="20"/>
      <c r="AJW601" s="20"/>
      <c r="AJX601" s="20"/>
      <c r="AJY601" s="20"/>
      <c r="AJZ601" s="20"/>
      <c r="AKA601" s="20"/>
      <c r="AKB601" s="20"/>
      <c r="AKC601" s="20"/>
      <c r="AKD601" s="20"/>
      <c r="AKE601" s="20"/>
      <c r="AKF601" s="20"/>
      <c r="AKG601" s="20"/>
      <c r="AKH601" s="20"/>
      <c r="AKI601" s="20"/>
      <c r="AKJ601" s="20"/>
      <c r="AKK601" s="20"/>
      <c r="AKL601" s="20"/>
      <c r="AKM601" s="20"/>
      <c r="AKN601" s="20"/>
      <c r="AKO601" s="20"/>
      <c r="AKP601" s="20"/>
      <c r="AKQ601" s="20"/>
      <c r="AKR601" s="20"/>
      <c r="AKS601" s="20"/>
      <c r="AKT601" s="20"/>
      <c r="AKU601" s="20"/>
      <c r="AKV601" s="20"/>
      <c r="AKW601" s="20"/>
      <c r="AKX601" s="20"/>
      <c r="AKY601" s="20"/>
      <c r="AKZ601" s="20"/>
      <c r="ALA601" s="20"/>
      <c r="ALB601" s="20"/>
      <c r="ALC601" s="20"/>
      <c r="ALD601" s="20"/>
      <c r="ALE601" s="20"/>
      <c r="ALF601" s="20"/>
      <c r="ALG601" s="20"/>
      <c r="ALH601" s="20"/>
      <c r="ALI601" s="20"/>
      <c r="ALJ601" s="20"/>
      <c r="ALK601" s="20"/>
      <c r="ALL601" s="20"/>
      <c r="ALM601" s="20"/>
      <c r="ALN601" s="20"/>
      <c r="ALO601" s="20"/>
      <c r="ALP601" s="20"/>
      <c r="ALQ601" s="20"/>
      <c r="ALR601" s="20"/>
      <c r="ALS601" s="20"/>
      <c r="ALT601" s="20"/>
      <c r="ALU601" s="20"/>
      <c r="ALV601" s="20"/>
      <c r="ALW601" s="20"/>
      <c r="ALX601" s="20"/>
      <c r="ALY601" s="20"/>
      <c r="ALZ601" s="20"/>
      <c r="AMA601" s="20"/>
      <c r="AMB601" s="20"/>
      <c r="AMC601" s="20"/>
      <c r="AMD601" s="20"/>
      <c r="AME601" s="20"/>
      <c r="AMF601" s="20"/>
      <c r="AMG601" s="20"/>
      <c r="AMH601" s="20"/>
      <c r="AMI601" s="20"/>
      <c r="AMJ601" s="20"/>
      <c r="AMK601" s="20"/>
      <c r="AML601" s="20"/>
      <c r="AMM601" s="20"/>
      <c r="AMN601" s="20"/>
      <c r="AMO601" s="20"/>
      <c r="AMP601" s="20"/>
      <c r="AMQ601" s="20"/>
      <c r="AMR601" s="20"/>
      <c r="AMS601" s="20"/>
      <c r="AMT601" s="20"/>
      <c r="AMU601" s="20"/>
      <c r="AMV601" s="20"/>
      <c r="AMW601" s="20"/>
      <c r="AMX601" s="20"/>
      <c r="AMY601" s="20"/>
      <c r="AMZ601" s="20"/>
      <c r="ANA601" s="20"/>
      <c r="ANB601" s="20"/>
      <c r="ANC601" s="20"/>
      <c r="AND601" s="20"/>
      <c r="ANE601" s="20"/>
      <c r="ANF601" s="20"/>
      <c r="ANG601" s="20"/>
      <c r="ANH601" s="20"/>
      <c r="ANI601" s="20"/>
      <c r="ANJ601" s="20"/>
      <c r="ANK601" s="20"/>
      <c r="ANL601" s="20"/>
      <c r="ANM601" s="20"/>
      <c r="ANN601" s="20"/>
      <c r="ANO601" s="20"/>
      <c r="ANP601" s="20"/>
      <c r="ANQ601" s="20"/>
      <c r="ANR601" s="20"/>
      <c r="ANS601" s="20"/>
      <c r="ANT601" s="20"/>
      <c r="ANU601" s="20"/>
      <c r="ANV601" s="20"/>
      <c r="ANW601" s="20"/>
      <c r="ANX601" s="20"/>
      <c r="ANY601" s="20"/>
      <c r="ANZ601" s="20"/>
      <c r="AOA601" s="20"/>
      <c r="AOB601" s="20"/>
      <c r="AOC601" s="20"/>
      <c r="AOD601" s="20"/>
      <c r="AOE601" s="20"/>
      <c r="AOF601" s="20"/>
      <c r="AOG601" s="20"/>
      <c r="AOH601" s="20"/>
      <c r="AOI601" s="20"/>
      <c r="AOJ601" s="20"/>
      <c r="AOK601" s="20"/>
      <c r="AOL601" s="20"/>
      <c r="AOM601" s="20"/>
      <c r="AON601" s="20"/>
      <c r="AOO601" s="20"/>
      <c r="AOP601" s="20"/>
      <c r="AOQ601" s="20"/>
      <c r="AOR601" s="20"/>
      <c r="AOS601" s="20"/>
      <c r="AOT601" s="20"/>
      <c r="AOU601" s="20"/>
      <c r="AOV601" s="20"/>
      <c r="AOW601" s="20"/>
      <c r="AOX601" s="20"/>
      <c r="AOY601" s="20"/>
      <c r="AOZ601" s="20"/>
      <c r="APA601" s="20"/>
      <c r="APB601" s="20"/>
      <c r="APC601" s="20"/>
      <c r="APD601" s="20"/>
      <c r="APE601" s="20"/>
      <c r="APF601" s="20"/>
      <c r="APG601" s="20"/>
      <c r="APH601" s="20"/>
      <c r="API601" s="20"/>
      <c r="APJ601" s="20"/>
      <c r="APK601" s="20"/>
      <c r="APL601" s="20"/>
      <c r="APM601" s="20"/>
      <c r="APN601" s="20"/>
      <c r="APO601" s="20"/>
      <c r="APP601" s="20"/>
      <c r="APQ601" s="20"/>
      <c r="APR601" s="20"/>
      <c r="APS601" s="20"/>
      <c r="APT601" s="20"/>
      <c r="APU601" s="20"/>
      <c r="APV601" s="20"/>
      <c r="APW601" s="20"/>
      <c r="APX601" s="20"/>
      <c r="APY601" s="20"/>
      <c r="APZ601" s="20"/>
      <c r="AQA601" s="20"/>
      <c r="AQB601" s="20"/>
      <c r="AQC601" s="20"/>
      <c r="AQD601" s="20"/>
      <c r="AQE601" s="20"/>
      <c r="AQF601" s="20"/>
      <c r="AQG601" s="20"/>
      <c r="AQH601" s="20"/>
      <c r="AQI601" s="20"/>
      <c r="AQJ601" s="20"/>
      <c r="AQK601" s="20"/>
      <c r="AQL601" s="20"/>
      <c r="AQM601" s="20"/>
      <c r="AQN601" s="20"/>
      <c r="AQO601" s="20"/>
      <c r="AQP601" s="20"/>
      <c r="AQQ601" s="20"/>
      <c r="AQR601" s="20"/>
      <c r="AQS601" s="20"/>
      <c r="AQT601" s="20"/>
      <c r="AQU601" s="20"/>
      <c r="AQV601" s="20"/>
      <c r="AQW601" s="20"/>
      <c r="AQX601" s="20"/>
      <c r="AQY601" s="20"/>
      <c r="AQZ601" s="20"/>
      <c r="ARA601" s="20"/>
      <c r="ARB601" s="20"/>
      <c r="ARC601" s="20"/>
      <c r="ARD601" s="20"/>
      <c r="ARE601" s="20"/>
      <c r="ARF601" s="20"/>
      <c r="ARG601" s="20"/>
      <c r="ARH601" s="20"/>
      <c r="ARI601" s="20"/>
      <c r="ARJ601" s="20"/>
      <c r="ARK601" s="20"/>
      <c r="ARL601" s="20"/>
      <c r="ARM601" s="20"/>
      <c r="ARN601" s="20"/>
      <c r="ARO601" s="20"/>
      <c r="ARP601" s="20"/>
      <c r="ARQ601" s="20"/>
      <c r="ARR601" s="20"/>
      <c r="ARS601" s="20"/>
      <c r="ART601" s="20"/>
      <c r="ARU601" s="20"/>
      <c r="ARV601" s="20"/>
      <c r="ARW601" s="20"/>
      <c r="ARX601" s="20"/>
      <c r="ARY601" s="20"/>
      <c r="ARZ601" s="20"/>
      <c r="ASA601" s="20"/>
      <c r="ASB601" s="20"/>
      <c r="ASC601" s="20"/>
      <c r="ASD601" s="20"/>
      <c r="ASE601" s="20"/>
      <c r="ASF601" s="20"/>
      <c r="ASG601" s="20"/>
      <c r="ASH601" s="20"/>
      <c r="ASI601" s="20"/>
      <c r="ASJ601" s="20"/>
      <c r="ASK601" s="20"/>
      <c r="ASL601" s="20"/>
      <c r="ASM601" s="20"/>
      <c r="ASN601" s="20"/>
      <c r="ASO601" s="20"/>
      <c r="ASP601" s="20"/>
      <c r="ASQ601" s="20"/>
      <c r="ASR601" s="20"/>
      <c r="ASS601" s="20"/>
      <c r="AST601" s="20"/>
      <c r="ASU601" s="20"/>
      <c r="ASV601" s="20"/>
      <c r="ASW601" s="20"/>
      <c r="ASX601" s="20"/>
      <c r="ASY601" s="20"/>
      <c r="ASZ601" s="20"/>
      <c r="ATA601" s="20"/>
      <c r="ATB601" s="20"/>
      <c r="ATC601" s="20"/>
      <c r="ATD601" s="20"/>
      <c r="ATE601" s="20"/>
      <c r="ATF601" s="20"/>
      <c r="ATG601" s="20"/>
      <c r="ATH601" s="20"/>
      <c r="ATI601" s="20"/>
      <c r="ATJ601" s="20"/>
      <c r="ATK601" s="20"/>
      <c r="ATL601" s="20"/>
      <c r="ATM601" s="20"/>
      <c r="ATN601" s="20"/>
      <c r="ATO601" s="20"/>
      <c r="ATP601" s="20"/>
      <c r="ATQ601" s="20"/>
      <c r="ATR601" s="20"/>
      <c r="ATS601" s="20"/>
      <c r="ATT601" s="20"/>
      <c r="ATU601" s="20"/>
      <c r="ATV601" s="20"/>
      <c r="ATW601" s="20"/>
      <c r="ATX601" s="20"/>
      <c r="ATY601" s="20"/>
      <c r="ATZ601" s="20"/>
      <c r="AUA601" s="20"/>
      <c r="AUB601" s="20"/>
      <c r="AUC601" s="20"/>
      <c r="AUD601" s="20"/>
      <c r="AUF601" s="20"/>
      <c r="AUG601" s="20"/>
      <c r="AUH601" s="20"/>
      <c r="AUI601" s="20"/>
      <c r="AUJ601" s="20"/>
      <c r="AUK601" s="20"/>
      <c r="AUL601" s="20"/>
      <c r="AUM601" s="20"/>
      <c r="AUN601" s="20"/>
      <c r="AUO601" s="20"/>
      <c r="AUP601" s="20"/>
      <c r="AUQ601" s="20"/>
      <c r="AUR601" s="20"/>
      <c r="AUS601" s="20"/>
      <c r="AUT601" s="20"/>
      <c r="AUU601" s="20"/>
      <c r="AUV601" s="20"/>
      <c r="AUW601" s="20"/>
      <c r="AUX601" s="20"/>
      <c r="AUY601" s="20"/>
      <c r="AUZ601" s="20"/>
      <c r="AVA601" s="20"/>
      <c r="AVB601" s="20"/>
      <c r="AVC601" s="20"/>
      <c r="AVD601" s="20"/>
      <c r="AVE601" s="20"/>
      <c r="AVF601" s="20"/>
      <c r="AVG601" s="20"/>
      <c r="AVH601" s="20"/>
      <c r="AVI601" s="20"/>
      <c r="AVJ601" s="20"/>
      <c r="AVK601" s="20"/>
      <c r="AVL601" s="20"/>
      <c r="AVM601" s="20"/>
      <c r="AVN601" s="20"/>
      <c r="AVO601" s="20"/>
      <c r="AVP601" s="20"/>
      <c r="AVQ601" s="20"/>
      <c r="AVR601" s="20"/>
      <c r="AVS601" s="20"/>
      <c r="AVT601" s="20"/>
      <c r="AVU601" s="20"/>
      <c r="AVV601" s="20"/>
      <c r="AVW601" s="20"/>
      <c r="AVX601" s="20"/>
      <c r="AVY601" s="20"/>
      <c r="AVZ601" s="20"/>
      <c r="AWA601" s="20"/>
      <c r="AWB601" s="20"/>
      <c r="AWC601" s="20"/>
      <c r="AWD601" s="20"/>
      <c r="AWE601" s="20"/>
      <c r="AWF601" s="20"/>
      <c r="AWG601" s="20"/>
      <c r="AWH601" s="20"/>
      <c r="AWI601" s="20"/>
      <c r="AWJ601" s="20"/>
      <c r="AWK601" s="20"/>
      <c r="AWL601" s="20"/>
      <c r="AWM601" s="20"/>
      <c r="AWN601" s="20"/>
      <c r="AWO601" s="20"/>
      <c r="AWP601" s="20"/>
      <c r="AWQ601" s="20"/>
      <c r="AWR601" s="20"/>
      <c r="AWS601" s="20"/>
      <c r="AWT601" s="20"/>
      <c r="AWU601" s="20"/>
      <c r="AWV601" s="20"/>
      <c r="AWW601" s="20"/>
      <c r="AWX601" s="20"/>
      <c r="AWY601" s="20"/>
      <c r="AWZ601" s="20"/>
      <c r="AXA601" s="20"/>
      <c r="AXB601" s="20"/>
      <c r="AXC601" s="20"/>
      <c r="AXD601" s="20"/>
      <c r="AXE601" s="20"/>
      <c r="AXF601" s="20"/>
      <c r="AXG601" s="20"/>
      <c r="AXH601" s="20"/>
      <c r="AXI601" s="20"/>
      <c r="AXJ601" s="20"/>
      <c r="AXK601" s="20"/>
      <c r="AXL601" s="20"/>
      <c r="AXM601" s="20"/>
      <c r="AXN601" s="20"/>
      <c r="AXO601" s="20"/>
      <c r="AXP601" s="20"/>
      <c r="AXQ601" s="20"/>
      <c r="AXR601" s="20"/>
      <c r="AXS601" s="20"/>
      <c r="AXT601" s="20"/>
      <c r="AXU601" s="20"/>
      <c r="AXV601" s="20"/>
      <c r="AXW601" s="20"/>
      <c r="AXX601" s="20"/>
      <c r="AXY601" s="20"/>
      <c r="AXZ601" s="20"/>
      <c r="AYA601" s="20"/>
      <c r="AYB601" s="20"/>
      <c r="AYC601" s="20"/>
      <c r="AYD601" s="20"/>
      <c r="AYE601" s="20"/>
      <c r="AYF601" s="20"/>
      <c r="AYG601" s="20"/>
      <c r="AYH601" s="20"/>
      <c r="AYI601" s="20"/>
      <c r="AYJ601" s="20"/>
      <c r="AYK601" s="20"/>
      <c r="AYL601" s="20"/>
      <c r="AYM601" s="20"/>
      <c r="AYN601" s="20"/>
      <c r="AYO601" s="20"/>
      <c r="AYP601" s="20"/>
      <c r="AYQ601" s="20"/>
      <c r="AYR601" s="20"/>
      <c r="AYS601" s="20"/>
      <c r="AYT601" s="20"/>
      <c r="AYU601" s="20"/>
      <c r="AYV601" s="20"/>
      <c r="AYW601" s="20"/>
      <c r="AYX601" s="20"/>
      <c r="AYY601" s="20"/>
      <c r="AYZ601" s="20"/>
      <c r="AZA601" s="20"/>
      <c r="AZB601" s="20"/>
      <c r="AZC601" s="20"/>
      <c r="AZD601" s="20"/>
      <c r="AZE601" s="20"/>
      <c r="AZF601" s="20"/>
      <c r="AZG601" s="20"/>
      <c r="AZH601" s="20"/>
      <c r="AZI601" s="20"/>
      <c r="AZJ601" s="20"/>
      <c r="AZK601" s="20"/>
      <c r="AZL601" s="20"/>
      <c r="AZM601" s="20"/>
      <c r="AZN601" s="20"/>
      <c r="AZO601" s="20"/>
      <c r="AZP601" s="20"/>
      <c r="AZQ601" s="20"/>
      <c r="AZR601" s="20"/>
      <c r="AZS601" s="20"/>
      <c r="AZT601" s="20"/>
      <c r="AZU601" s="20"/>
      <c r="AZV601" s="20"/>
      <c r="AZW601" s="20"/>
      <c r="AZX601" s="20"/>
      <c r="AZY601" s="20"/>
      <c r="AZZ601" s="20"/>
      <c r="BAA601" s="20"/>
      <c r="BAB601" s="20"/>
      <c r="BAC601" s="20"/>
      <c r="BAD601" s="20"/>
      <c r="BAE601" s="20"/>
      <c r="BAF601" s="20"/>
      <c r="BAG601" s="20"/>
      <c r="BAH601" s="20"/>
      <c r="BAI601" s="20"/>
      <c r="BAJ601" s="20"/>
      <c r="BAK601" s="20"/>
      <c r="BAL601" s="20"/>
      <c r="BAM601" s="20"/>
      <c r="BAN601" s="20"/>
      <c r="BAO601" s="20"/>
      <c r="BAP601" s="20"/>
      <c r="BAQ601" s="20"/>
      <c r="BAR601" s="20"/>
      <c r="BAS601" s="20"/>
      <c r="BAT601" s="20"/>
      <c r="BAU601" s="20"/>
      <c r="BAV601" s="20"/>
      <c r="BAW601" s="20"/>
      <c r="BAX601" s="20"/>
      <c r="BAY601" s="20"/>
      <c r="BAZ601" s="20"/>
      <c r="BBA601" s="20"/>
      <c r="BBB601" s="20"/>
      <c r="BBC601" s="20"/>
      <c r="BBD601" s="20"/>
      <c r="BBE601" s="20"/>
      <c r="BBF601" s="20"/>
      <c r="BBG601" s="20"/>
      <c r="BBH601" s="20"/>
      <c r="BBI601" s="20"/>
      <c r="BBJ601" s="20"/>
      <c r="BBK601" s="20"/>
      <c r="BBL601" s="20"/>
      <c r="BBM601" s="20"/>
      <c r="BBN601" s="20"/>
      <c r="BBO601" s="20"/>
      <c r="BBP601" s="20"/>
      <c r="BBQ601" s="20"/>
      <c r="BBR601" s="20"/>
      <c r="BBS601" s="20"/>
      <c r="BBT601" s="20"/>
      <c r="BBU601" s="20"/>
      <c r="BBV601" s="20"/>
      <c r="BBW601" s="20"/>
      <c r="BBX601" s="20"/>
    </row>
    <row r="602" spans="1:1428" hidden="1" x14ac:dyDescent="0.25">
      <c r="A602" s="20"/>
      <c r="B602" s="17"/>
      <c r="C602" s="17"/>
      <c r="D602" s="20"/>
      <c r="E602" s="20"/>
      <c r="F602" s="20"/>
      <c r="G602" s="20"/>
      <c r="H602" s="20"/>
      <c r="I602" s="20"/>
      <c r="J602" s="20"/>
      <c r="K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6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  <c r="BG602" s="20"/>
      <c r="BH602" s="20"/>
      <c r="BI602" s="20"/>
      <c r="BJ602" s="20"/>
      <c r="BK602" s="20"/>
      <c r="BL602" s="20"/>
      <c r="BM602" s="20"/>
      <c r="BN602" s="20"/>
      <c r="BO602" s="20"/>
      <c r="BP602" s="20"/>
      <c r="BQ602" s="20"/>
      <c r="BR602" s="20"/>
      <c r="BS602" s="20"/>
      <c r="BT602" s="20"/>
      <c r="BU602" s="20"/>
      <c r="BV602" s="20"/>
      <c r="BW602" s="20"/>
      <c r="BX602" s="20"/>
      <c r="BY602" s="20"/>
      <c r="BZ602" s="20"/>
      <c r="CA602" s="20"/>
      <c r="CB602" s="20"/>
      <c r="CC602" s="20"/>
      <c r="CD602" s="20"/>
      <c r="CE602" s="20"/>
      <c r="CF602" s="20"/>
      <c r="CG602" s="20"/>
      <c r="CH602" s="20"/>
      <c r="CI602" s="20"/>
      <c r="CJ602" s="20"/>
      <c r="CK602" s="20"/>
      <c r="CL602" s="20"/>
      <c r="CM602" s="20"/>
      <c r="CN602" s="20"/>
      <c r="CO602" s="20"/>
      <c r="CP602" s="20"/>
      <c r="CQ602" s="20"/>
      <c r="CR602" s="20"/>
      <c r="CS602" s="20"/>
      <c r="CT602" s="20"/>
      <c r="CU602" s="20"/>
      <c r="CV602" s="20"/>
      <c r="CW602" s="20"/>
      <c r="CX602" s="20"/>
      <c r="CY602" s="20"/>
      <c r="CZ602" s="20"/>
      <c r="DA602" s="20"/>
      <c r="DB602" s="20"/>
      <c r="DC602" s="20"/>
      <c r="DD602" s="20"/>
      <c r="DE602" s="20"/>
      <c r="DF602" s="20"/>
      <c r="DG602" s="20"/>
      <c r="DH602" s="20"/>
      <c r="DI602" s="20"/>
      <c r="DJ602" s="20"/>
      <c r="DK602" s="20"/>
      <c r="DL602" s="20"/>
      <c r="DM602" s="20"/>
      <c r="DN602" s="20"/>
      <c r="DO602" s="20"/>
      <c r="DP602" s="20"/>
      <c r="DQ602" s="20"/>
      <c r="DR602" s="20"/>
      <c r="DS602" s="20"/>
      <c r="DT602" s="20"/>
      <c r="DU602" s="20"/>
      <c r="DV602" s="20"/>
      <c r="DW602" s="20"/>
      <c r="DX602" s="20"/>
      <c r="DY602" s="20"/>
      <c r="DZ602" s="20"/>
      <c r="EA602" s="20"/>
      <c r="EB602" s="20"/>
      <c r="EC602" s="20"/>
      <c r="ED602" s="20"/>
      <c r="EE602" s="20"/>
      <c r="EF602" s="20"/>
      <c r="EG602" s="20"/>
      <c r="EH602" s="20"/>
      <c r="EI602" s="20"/>
      <c r="EJ602" s="20"/>
      <c r="EK602" s="20"/>
      <c r="EL602" s="20"/>
      <c r="EM602" s="20"/>
      <c r="EN602" s="20"/>
      <c r="EO602" s="20"/>
      <c r="EP602" s="20"/>
      <c r="EQ602" s="20"/>
      <c r="ER602" s="20"/>
      <c r="ES602" s="20"/>
      <c r="ET602" s="20"/>
      <c r="EU602" s="20"/>
      <c r="EV602" s="20"/>
      <c r="EW602" s="20"/>
      <c r="EX602" s="20"/>
      <c r="EY602" s="20"/>
      <c r="EZ602" s="20"/>
      <c r="FA602" s="20"/>
      <c r="FB602" s="20"/>
      <c r="FC602" s="20"/>
      <c r="FD602" s="20"/>
      <c r="FE602" s="20"/>
      <c r="FF602" s="20"/>
      <c r="FG602" s="20"/>
      <c r="FH602" s="20"/>
      <c r="FI602" s="20"/>
      <c r="FJ602" s="20"/>
      <c r="FK602" s="20"/>
      <c r="FL602" s="20"/>
      <c r="FM602" s="20"/>
      <c r="FN602" s="20"/>
      <c r="FO602" s="20"/>
      <c r="FP602" s="20"/>
      <c r="FQ602" s="20"/>
      <c r="FR602" s="20"/>
      <c r="FS602" s="20"/>
      <c r="FT602" s="20"/>
      <c r="FU602" s="20"/>
      <c r="FV602" s="20"/>
      <c r="FW602" s="20"/>
      <c r="FX602" s="20"/>
      <c r="FY602" s="20"/>
      <c r="FZ602" s="20"/>
      <c r="GA602" s="20"/>
      <c r="GB602" s="20"/>
      <c r="GC602" s="20"/>
      <c r="GD602" s="20"/>
      <c r="GE602" s="20"/>
      <c r="GF602" s="20"/>
      <c r="GG602" s="20"/>
      <c r="GH602" s="20"/>
      <c r="GI602" s="20"/>
      <c r="GJ602" s="20"/>
      <c r="GK602" s="20"/>
      <c r="GL602" s="20"/>
      <c r="GM602" s="20"/>
      <c r="GN602" s="20"/>
      <c r="GO602" s="20"/>
      <c r="GP602" s="20"/>
      <c r="GQ602" s="20"/>
      <c r="GR602" s="20"/>
      <c r="GS602" s="20"/>
      <c r="GT602" s="20"/>
      <c r="GU602" s="20"/>
      <c r="GV602" s="20"/>
      <c r="GW602" s="20"/>
      <c r="GX602" s="20"/>
      <c r="GY602" s="20"/>
      <c r="GZ602" s="20"/>
      <c r="HA602" s="20"/>
      <c r="HB602" s="20"/>
      <c r="HC602" s="20"/>
      <c r="HD602" s="20"/>
      <c r="HE602" s="20"/>
      <c r="HF602" s="20"/>
      <c r="HG602" s="20"/>
      <c r="HH602" s="20"/>
      <c r="HI602" s="20"/>
      <c r="HJ602" s="20"/>
      <c r="HK602" s="20"/>
      <c r="HL602" s="20"/>
      <c r="HM602" s="20"/>
      <c r="HN602" s="20"/>
      <c r="HO602" s="20"/>
      <c r="HP602" s="20"/>
      <c r="HQ602" s="20"/>
      <c r="HR602" s="20"/>
      <c r="HS602" s="20"/>
      <c r="HT602" s="20"/>
      <c r="HU602" s="20"/>
      <c r="HV602" s="20"/>
      <c r="HW602" s="20"/>
      <c r="HX602" s="20"/>
      <c r="HY602" s="20"/>
      <c r="HZ602" s="20"/>
      <c r="IA602" s="20"/>
      <c r="IB602" s="20"/>
      <c r="IC602" s="20"/>
      <c r="ID602" s="20"/>
      <c r="IE602" s="20"/>
      <c r="IF602" s="20"/>
      <c r="IG602" s="20"/>
      <c r="IH602" s="20"/>
      <c r="II602" s="20"/>
      <c r="IJ602" s="20"/>
      <c r="IK602" s="20"/>
      <c r="IL602" s="20"/>
      <c r="IM602" s="20"/>
      <c r="IN602" s="20"/>
      <c r="IO602" s="20"/>
      <c r="IP602" s="20"/>
      <c r="IQ602" s="20"/>
      <c r="IR602" s="20"/>
      <c r="IS602" s="20"/>
      <c r="IT602" s="20"/>
      <c r="IU602" s="20"/>
      <c r="IV602" s="20"/>
      <c r="IW602" s="20"/>
      <c r="IX602" s="20"/>
      <c r="IY602" s="20"/>
      <c r="IZ602" s="20"/>
      <c r="JA602" s="20"/>
      <c r="JB602" s="20"/>
      <c r="JC602" s="20"/>
      <c r="JD602" s="20"/>
      <c r="JE602" s="20"/>
      <c r="JF602" s="20"/>
      <c r="JG602" s="20"/>
      <c r="JH602" s="20"/>
      <c r="JI602" s="20"/>
      <c r="JJ602" s="20"/>
      <c r="JK602" s="20"/>
      <c r="JL602" s="20"/>
      <c r="JM602" s="20"/>
      <c r="JN602" s="20"/>
      <c r="JO602" s="20"/>
      <c r="JP602" s="20"/>
      <c r="JQ602" s="20"/>
      <c r="JR602" s="20"/>
      <c r="JS602" s="20"/>
      <c r="JT602" s="20"/>
      <c r="JU602" s="20"/>
      <c r="JV602" s="20"/>
      <c r="JW602" s="20"/>
      <c r="JX602" s="20"/>
      <c r="JY602" s="20"/>
      <c r="JZ602" s="20"/>
      <c r="KA602" s="20"/>
      <c r="KB602" s="20"/>
      <c r="KC602" s="20"/>
      <c r="KD602" s="20"/>
      <c r="KE602" s="20"/>
      <c r="KF602" s="20"/>
      <c r="KG602" s="20"/>
      <c r="KH602" s="20"/>
      <c r="KI602" s="20"/>
      <c r="KJ602" s="20"/>
      <c r="KK602" s="20"/>
      <c r="KL602" s="20"/>
      <c r="KM602" s="20"/>
      <c r="KN602" s="20"/>
      <c r="KO602" s="20"/>
      <c r="KP602" s="20"/>
      <c r="KQ602" s="20"/>
      <c r="KR602" s="20"/>
      <c r="KS602" s="20"/>
      <c r="KT602" s="20"/>
      <c r="KU602" s="20"/>
      <c r="KV602" s="20"/>
      <c r="KW602" s="20"/>
      <c r="KX602" s="20"/>
      <c r="KY602" s="20"/>
      <c r="KZ602" s="20"/>
      <c r="LA602" s="20"/>
      <c r="LB602" s="20"/>
      <c r="LC602" s="20"/>
      <c r="LD602" s="20"/>
      <c r="LE602" s="20"/>
      <c r="LF602" s="20"/>
      <c r="LG602" s="20"/>
      <c r="LH602" s="20"/>
      <c r="LI602" s="20"/>
      <c r="LJ602" s="20"/>
      <c r="LK602" s="20"/>
      <c r="LL602" s="20"/>
      <c r="LM602" s="20"/>
      <c r="LN602" s="20"/>
      <c r="LO602" s="20"/>
      <c r="LP602" s="20"/>
      <c r="LQ602" s="20"/>
      <c r="LR602" s="20"/>
      <c r="LS602" s="20"/>
      <c r="LT602" s="20"/>
      <c r="LU602" s="20"/>
      <c r="LV602" s="20"/>
      <c r="LW602" s="20"/>
      <c r="LX602" s="20"/>
      <c r="LY602" s="20"/>
      <c r="LZ602" s="20"/>
      <c r="MA602" s="20"/>
      <c r="MB602" s="20"/>
      <c r="MC602" s="20"/>
      <c r="MD602" s="20"/>
      <c r="ME602" s="20"/>
      <c r="MF602" s="20"/>
      <c r="MG602" s="20"/>
      <c r="MH602" s="20"/>
      <c r="MI602" s="20"/>
      <c r="MJ602" s="20"/>
      <c r="MK602" s="20"/>
      <c r="ML602" s="20"/>
      <c r="MM602" s="20"/>
      <c r="MN602" s="20"/>
      <c r="MO602" s="20"/>
      <c r="MP602" s="20"/>
      <c r="MQ602" s="20"/>
      <c r="MR602" s="20"/>
      <c r="MS602" s="20"/>
      <c r="MT602" s="20"/>
      <c r="MU602" s="20"/>
      <c r="MV602" s="20"/>
      <c r="MW602" s="20"/>
      <c r="MX602" s="20"/>
      <c r="MY602" s="20"/>
      <c r="MZ602" s="20"/>
      <c r="NA602" s="20"/>
      <c r="NB602" s="20"/>
      <c r="NC602" s="20"/>
      <c r="ND602" s="20"/>
      <c r="NE602" s="20"/>
      <c r="NF602" s="20"/>
      <c r="NG602" s="20"/>
      <c r="NH602" s="20"/>
      <c r="NI602" s="20"/>
      <c r="NJ602" s="20"/>
      <c r="NK602" s="20"/>
      <c r="NL602" s="20"/>
      <c r="NM602" s="20"/>
      <c r="NN602" s="20"/>
      <c r="NO602" s="20"/>
      <c r="NP602" s="20"/>
      <c r="NQ602" s="20"/>
      <c r="NR602" s="20"/>
      <c r="NS602" s="20"/>
      <c r="NT602" s="20"/>
      <c r="NU602" s="20"/>
      <c r="NV602" s="20"/>
      <c r="NW602" s="20"/>
      <c r="NX602" s="20"/>
      <c r="NY602" s="20"/>
      <c r="NZ602" s="20"/>
      <c r="OA602" s="20"/>
      <c r="OB602" s="20"/>
      <c r="OC602" s="20"/>
      <c r="OD602" s="20"/>
      <c r="OE602" s="20"/>
      <c r="OF602" s="20"/>
      <c r="OG602" s="20"/>
      <c r="OH602" s="20"/>
      <c r="OI602" s="20"/>
      <c r="OJ602" s="20"/>
      <c r="OK602" s="20"/>
      <c r="OL602" s="20"/>
      <c r="OM602" s="20"/>
      <c r="ON602" s="20"/>
      <c r="OO602" s="20"/>
      <c r="OP602" s="20"/>
      <c r="OQ602" s="20"/>
      <c r="OR602" s="20"/>
      <c r="OS602" s="20"/>
      <c r="OT602" s="20"/>
      <c r="OU602" s="20"/>
      <c r="OV602" s="20"/>
      <c r="OW602" s="20"/>
      <c r="OX602" s="20"/>
      <c r="OY602" s="20"/>
      <c r="OZ602" s="20"/>
      <c r="PA602" s="20"/>
      <c r="PB602" s="20"/>
      <c r="PC602" s="20"/>
      <c r="PD602" s="20"/>
      <c r="PE602" s="20"/>
      <c r="PF602" s="20"/>
      <c r="PG602" s="20"/>
      <c r="PH602" s="20"/>
      <c r="PI602" s="20"/>
      <c r="PJ602" s="20"/>
      <c r="PK602" s="20"/>
      <c r="PL602" s="20"/>
      <c r="PM602" s="20"/>
      <c r="PN602" s="20"/>
      <c r="PO602" s="20"/>
      <c r="PP602" s="20"/>
      <c r="PQ602" s="20"/>
      <c r="PR602" s="20"/>
      <c r="PS602" s="20"/>
      <c r="PT602" s="20"/>
      <c r="PU602" s="20"/>
      <c r="PV602" s="20"/>
      <c r="PW602" s="20"/>
      <c r="PX602" s="20"/>
      <c r="PY602" s="20"/>
      <c r="PZ602" s="20"/>
      <c r="QA602" s="20"/>
      <c r="QB602" s="20"/>
      <c r="QC602" s="20"/>
      <c r="QD602" s="20"/>
      <c r="QE602" s="20"/>
      <c r="QF602" s="20"/>
      <c r="QG602" s="20"/>
      <c r="QH602" s="20"/>
      <c r="QI602" s="20"/>
      <c r="QJ602" s="20"/>
      <c r="QK602" s="20"/>
      <c r="QL602" s="20"/>
      <c r="QM602" s="20"/>
      <c r="QN602" s="20"/>
      <c r="QO602" s="20"/>
      <c r="QP602" s="20"/>
      <c r="QQ602" s="20"/>
      <c r="QR602" s="20"/>
      <c r="QS602" s="20"/>
      <c r="QT602" s="20"/>
      <c r="QU602" s="20"/>
      <c r="QV602" s="20"/>
      <c r="QW602" s="20"/>
      <c r="QX602" s="20"/>
      <c r="QY602" s="20"/>
      <c r="QZ602" s="20"/>
      <c r="RA602" s="20"/>
      <c r="RB602" s="20"/>
      <c r="RC602" s="20"/>
      <c r="RD602" s="20"/>
      <c r="RE602" s="20"/>
      <c r="RF602" s="20"/>
      <c r="RG602" s="20"/>
      <c r="RH602" s="20"/>
      <c r="RI602" s="20"/>
      <c r="RJ602" s="20"/>
      <c r="RK602" s="20"/>
      <c r="RL602" s="20"/>
      <c r="RM602" s="20"/>
      <c r="RN602" s="20"/>
      <c r="RO602" s="20"/>
      <c r="RP602" s="20"/>
      <c r="RQ602" s="20"/>
      <c r="RR602" s="20"/>
      <c r="RS602" s="20"/>
      <c r="RT602" s="20"/>
      <c r="RU602" s="20"/>
      <c r="RV602" s="20"/>
      <c r="RW602" s="20"/>
      <c r="RX602" s="20"/>
      <c r="RY602" s="20"/>
      <c r="RZ602" s="20"/>
      <c r="SA602" s="20"/>
      <c r="SB602" s="20"/>
      <c r="SC602" s="20"/>
      <c r="SD602" s="20"/>
      <c r="SE602" s="20"/>
      <c r="SF602" s="20"/>
      <c r="SG602" s="20"/>
      <c r="SH602" s="20"/>
      <c r="SI602" s="20"/>
      <c r="SJ602" s="20"/>
      <c r="SK602" s="20"/>
      <c r="SL602" s="20"/>
      <c r="SM602" s="20"/>
      <c r="SN602" s="20"/>
      <c r="SO602" s="20"/>
      <c r="SP602" s="20"/>
      <c r="SQ602" s="20"/>
      <c r="SR602" s="20"/>
      <c r="SS602" s="20"/>
      <c r="ST602" s="20"/>
      <c r="SU602" s="20"/>
      <c r="SV602" s="20"/>
      <c r="SW602" s="20"/>
      <c r="SX602" s="20"/>
      <c r="SY602" s="20"/>
      <c r="SZ602" s="20"/>
      <c r="TA602" s="20"/>
      <c r="TB602" s="20"/>
      <c r="TC602" s="20"/>
      <c r="TD602" s="20"/>
      <c r="TE602" s="20"/>
      <c r="TF602" s="20"/>
      <c r="TG602" s="20"/>
      <c r="TH602" s="20"/>
      <c r="TI602" s="20"/>
      <c r="TJ602" s="20"/>
      <c r="TK602" s="20"/>
      <c r="TL602" s="20"/>
      <c r="TM602" s="20"/>
      <c r="TN602" s="20"/>
      <c r="TO602" s="20"/>
      <c r="TP602" s="20"/>
      <c r="TQ602" s="20"/>
      <c r="TR602" s="20"/>
      <c r="TS602" s="20"/>
      <c r="TT602" s="20"/>
      <c r="TU602" s="20"/>
      <c r="TV602" s="20"/>
      <c r="TW602" s="20"/>
      <c r="TX602" s="20"/>
      <c r="TY602" s="20"/>
      <c r="TZ602" s="20"/>
      <c r="UA602" s="20"/>
      <c r="UB602" s="20"/>
      <c r="UC602" s="20"/>
      <c r="UD602" s="20"/>
      <c r="UE602" s="20"/>
      <c r="UF602" s="20"/>
      <c r="UG602" s="20"/>
      <c r="UH602" s="20"/>
      <c r="UI602" s="20"/>
      <c r="UJ602" s="20"/>
      <c r="UK602" s="20"/>
      <c r="UL602" s="20"/>
      <c r="UM602" s="20"/>
      <c r="UN602" s="20"/>
      <c r="UO602" s="20"/>
      <c r="UP602" s="20"/>
      <c r="UQ602" s="20"/>
      <c r="UR602" s="20"/>
      <c r="US602" s="20"/>
      <c r="UT602" s="20"/>
      <c r="UU602" s="20"/>
      <c r="UV602" s="20"/>
      <c r="UW602" s="20"/>
      <c r="UX602" s="20"/>
      <c r="UY602" s="20"/>
      <c r="UZ602" s="20"/>
      <c r="VA602" s="20"/>
      <c r="VB602" s="20"/>
      <c r="VC602" s="20"/>
      <c r="VD602" s="20"/>
      <c r="VE602" s="20"/>
      <c r="VF602" s="20"/>
      <c r="VG602" s="20"/>
      <c r="VH602" s="20"/>
      <c r="VI602" s="20"/>
      <c r="VJ602" s="20"/>
      <c r="VK602" s="20"/>
      <c r="VL602" s="20"/>
      <c r="VM602" s="20"/>
      <c r="VN602" s="20"/>
      <c r="VO602" s="20"/>
      <c r="VP602" s="20"/>
      <c r="VQ602" s="20"/>
      <c r="VR602" s="20"/>
      <c r="VS602" s="20"/>
      <c r="VT602" s="20"/>
      <c r="VU602" s="20"/>
      <c r="VV602" s="20"/>
      <c r="VW602" s="20"/>
      <c r="VX602" s="20"/>
      <c r="VY602" s="20"/>
      <c r="VZ602" s="20"/>
      <c r="WA602" s="20"/>
      <c r="WB602" s="20"/>
      <c r="WC602" s="20"/>
      <c r="WD602" s="20"/>
      <c r="WE602" s="20"/>
      <c r="WF602" s="20"/>
      <c r="WG602" s="20"/>
      <c r="WH602" s="20"/>
      <c r="WI602" s="20"/>
      <c r="WJ602" s="20"/>
      <c r="WK602" s="20"/>
      <c r="WL602" s="20"/>
      <c r="WM602" s="20"/>
      <c r="WN602" s="20"/>
      <c r="WO602" s="20"/>
      <c r="WP602" s="20"/>
      <c r="WQ602" s="20"/>
      <c r="WR602" s="20"/>
      <c r="WS602" s="20"/>
      <c r="WT602" s="20"/>
      <c r="WU602" s="20"/>
      <c r="WV602" s="20"/>
      <c r="WW602" s="20"/>
      <c r="WX602" s="20"/>
      <c r="WY602" s="20"/>
      <c r="WZ602" s="20"/>
      <c r="XA602" s="20"/>
      <c r="XB602" s="20"/>
      <c r="XC602" s="20"/>
      <c r="XD602" s="20"/>
      <c r="XE602" s="20"/>
      <c r="XF602" s="20"/>
      <c r="XG602" s="20"/>
      <c r="XH602" s="20"/>
      <c r="XI602" s="20"/>
      <c r="XJ602" s="20"/>
      <c r="XK602" s="20"/>
      <c r="XL602" s="20"/>
      <c r="XM602" s="20"/>
      <c r="XN602" s="20"/>
      <c r="XO602" s="20"/>
      <c r="XP602" s="20"/>
      <c r="XQ602" s="20"/>
      <c r="XR602" s="20"/>
      <c r="XS602" s="20"/>
      <c r="XT602" s="20"/>
      <c r="XU602" s="20"/>
      <c r="XV602" s="20"/>
      <c r="XW602" s="20"/>
      <c r="XX602" s="20"/>
      <c r="XY602" s="20"/>
      <c r="XZ602" s="20"/>
      <c r="YA602" s="20"/>
      <c r="YB602" s="20"/>
      <c r="YC602" s="20"/>
      <c r="YD602" s="20"/>
      <c r="YE602" s="20"/>
      <c r="YF602" s="20"/>
      <c r="YG602" s="20"/>
      <c r="YH602" s="20"/>
      <c r="YI602" s="20"/>
      <c r="YJ602" s="20"/>
      <c r="YK602" s="20"/>
      <c r="YL602" s="20"/>
      <c r="YM602" s="20"/>
      <c r="YN602" s="20"/>
      <c r="YO602" s="20"/>
      <c r="YP602" s="20"/>
      <c r="YQ602" s="20"/>
      <c r="YR602" s="20"/>
      <c r="YS602" s="20"/>
      <c r="YT602" s="20"/>
      <c r="YU602" s="20"/>
      <c r="YV602" s="20"/>
      <c r="YW602" s="20"/>
      <c r="YX602" s="20"/>
      <c r="YY602" s="20"/>
      <c r="YZ602" s="20"/>
      <c r="ZA602" s="20"/>
      <c r="ZB602" s="20"/>
      <c r="ZC602" s="20"/>
      <c r="ZD602" s="20"/>
      <c r="ZE602" s="20"/>
      <c r="ZF602" s="20"/>
      <c r="ZG602" s="20"/>
      <c r="ZH602" s="20"/>
      <c r="ZI602" s="20"/>
      <c r="ZJ602" s="20"/>
      <c r="ZK602" s="20"/>
      <c r="ZL602" s="20"/>
      <c r="ZM602" s="20"/>
      <c r="ZN602" s="20"/>
      <c r="ZO602" s="20"/>
      <c r="ZP602" s="20"/>
      <c r="ZQ602" s="20"/>
      <c r="ZR602" s="20"/>
      <c r="ZS602" s="20"/>
      <c r="ZT602" s="20"/>
      <c r="ZU602" s="20"/>
      <c r="ZV602" s="20"/>
      <c r="ZW602" s="20"/>
      <c r="ZX602" s="20"/>
      <c r="ZY602" s="20"/>
      <c r="ZZ602" s="20"/>
      <c r="AAA602" s="20"/>
      <c r="AAB602" s="20"/>
      <c r="AAC602" s="20"/>
      <c r="AAD602" s="20"/>
      <c r="AAE602" s="20"/>
      <c r="AAF602" s="20"/>
      <c r="AAG602" s="20"/>
      <c r="AAH602" s="20"/>
      <c r="AAI602" s="20"/>
      <c r="AAJ602" s="20"/>
      <c r="AAK602" s="20"/>
      <c r="AAL602" s="20"/>
      <c r="AAM602" s="20"/>
      <c r="AAN602" s="20"/>
      <c r="AAO602" s="20"/>
      <c r="AAP602" s="20"/>
      <c r="AAQ602" s="20"/>
      <c r="AAR602" s="20"/>
      <c r="AAS602" s="20"/>
      <c r="AAT602" s="20"/>
      <c r="AAU602" s="20"/>
      <c r="AAV602" s="20"/>
      <c r="AAW602" s="20"/>
      <c r="AAX602" s="20"/>
      <c r="AAY602" s="20"/>
      <c r="AAZ602" s="20"/>
      <c r="ABA602" s="20"/>
      <c r="ABB602" s="20"/>
      <c r="ABC602" s="20"/>
      <c r="ABD602" s="20"/>
      <c r="ABE602" s="20"/>
      <c r="ABF602" s="20"/>
      <c r="ABG602" s="20"/>
      <c r="ABH602" s="20"/>
      <c r="ABI602" s="20"/>
      <c r="ABJ602" s="20"/>
      <c r="ABK602" s="20"/>
      <c r="ABL602" s="20"/>
      <c r="ABM602" s="20"/>
      <c r="ABN602" s="20"/>
      <c r="ABO602" s="20"/>
      <c r="ABP602" s="20"/>
      <c r="ABQ602" s="20"/>
      <c r="ABR602" s="20"/>
      <c r="ABS602" s="20"/>
      <c r="ABT602" s="20"/>
      <c r="ABU602" s="20"/>
      <c r="ABV602" s="20"/>
      <c r="ABW602" s="20"/>
      <c r="ABX602" s="20"/>
      <c r="ABY602" s="20"/>
      <c r="ABZ602" s="20"/>
      <c r="ACA602" s="20"/>
      <c r="ACB602" s="20"/>
      <c r="ACC602" s="20"/>
      <c r="ACD602" s="20"/>
      <c r="ACE602" s="20"/>
      <c r="ACF602" s="20"/>
      <c r="ACG602" s="20"/>
      <c r="ACH602" s="20"/>
      <c r="ACI602" s="20"/>
      <c r="ACJ602" s="20"/>
      <c r="ACK602" s="20"/>
      <c r="ACL602" s="20"/>
      <c r="ACM602" s="20"/>
      <c r="ACN602" s="20"/>
      <c r="ACO602" s="20"/>
      <c r="ACP602" s="20"/>
      <c r="ACQ602" s="20"/>
      <c r="ACR602" s="20"/>
      <c r="ACS602" s="20"/>
      <c r="ACT602" s="20"/>
      <c r="ACU602" s="20"/>
      <c r="ACV602" s="20"/>
      <c r="ACW602" s="20"/>
      <c r="ACX602" s="20"/>
      <c r="ACY602" s="20"/>
      <c r="ACZ602" s="20"/>
      <c r="ADA602" s="20"/>
      <c r="ADB602" s="20"/>
      <c r="ADC602" s="20"/>
      <c r="ADD602" s="20"/>
      <c r="ADE602" s="20"/>
      <c r="ADF602" s="20"/>
      <c r="ADG602" s="20"/>
      <c r="ADH602" s="20"/>
      <c r="ADI602" s="20"/>
      <c r="ADJ602" s="20"/>
      <c r="ADK602" s="20"/>
      <c r="ADL602" s="20"/>
      <c r="ADM602" s="20"/>
      <c r="ADN602" s="20"/>
      <c r="ADO602" s="20"/>
      <c r="ADP602" s="20"/>
      <c r="ADQ602" s="20"/>
      <c r="ADR602" s="20"/>
      <c r="ADS602" s="20"/>
      <c r="ADT602" s="20"/>
      <c r="ADU602" s="20"/>
      <c r="ADV602" s="20"/>
      <c r="ADW602" s="20"/>
      <c r="ADX602" s="20"/>
      <c r="ADY602" s="20"/>
      <c r="ADZ602" s="20"/>
      <c r="AEA602" s="20"/>
      <c r="AEB602" s="20"/>
      <c r="AEC602" s="20"/>
      <c r="AED602" s="20"/>
      <c r="AEE602" s="20"/>
      <c r="AEF602" s="20"/>
      <c r="AEG602" s="20"/>
      <c r="AEH602" s="20"/>
      <c r="AEI602" s="20"/>
      <c r="AEJ602" s="20"/>
      <c r="AEK602" s="20"/>
      <c r="AEL602" s="20"/>
      <c r="AEM602" s="20"/>
      <c r="AEN602" s="20"/>
      <c r="AEO602" s="20"/>
      <c r="AEP602" s="20"/>
      <c r="AEQ602" s="20"/>
      <c r="AER602" s="20"/>
      <c r="AES602" s="20"/>
      <c r="AET602" s="20"/>
      <c r="AEU602" s="20"/>
      <c r="AEV602" s="20"/>
      <c r="AEW602" s="20"/>
      <c r="AEX602" s="20"/>
      <c r="AEY602" s="20"/>
      <c r="AEZ602" s="20"/>
      <c r="AFA602" s="20"/>
      <c r="AFB602" s="20"/>
      <c r="AFC602" s="20"/>
      <c r="AFD602" s="20"/>
      <c r="AFE602" s="20"/>
      <c r="AFF602" s="20"/>
      <c r="AFG602" s="20"/>
      <c r="AFH602" s="20"/>
      <c r="AFI602" s="20"/>
      <c r="AFJ602" s="20"/>
      <c r="AFK602" s="20"/>
      <c r="AFL602" s="20"/>
      <c r="AFM602" s="20"/>
      <c r="AFN602" s="20"/>
      <c r="AFO602" s="20"/>
      <c r="AFP602" s="20"/>
      <c r="AFQ602" s="20"/>
      <c r="AFR602" s="20"/>
      <c r="AFS602" s="20"/>
      <c r="AFT602" s="20"/>
      <c r="AFU602" s="20"/>
      <c r="AFV602" s="20"/>
      <c r="AFW602" s="20"/>
      <c r="AFX602" s="20"/>
      <c r="AFY602" s="20"/>
      <c r="AFZ602" s="20"/>
      <c r="AGA602" s="20"/>
      <c r="AGB602" s="20"/>
      <c r="AGC602" s="20"/>
      <c r="AGD602" s="20"/>
      <c r="AGE602" s="20"/>
      <c r="AGF602" s="20"/>
      <c r="AGG602" s="20"/>
      <c r="AGH602" s="20"/>
      <c r="AGI602" s="20"/>
      <c r="AGJ602" s="20"/>
      <c r="AGK602" s="20"/>
      <c r="AGL602" s="20"/>
      <c r="AGM602" s="20"/>
      <c r="AGN602" s="20"/>
      <c r="AGO602" s="20"/>
      <c r="AGP602" s="20"/>
      <c r="AGQ602" s="20"/>
      <c r="AGR602" s="20"/>
      <c r="AGS602" s="20"/>
      <c r="AGT602" s="20"/>
      <c r="AGU602" s="20"/>
      <c r="AGV602" s="20"/>
      <c r="AGW602" s="20"/>
      <c r="AGX602" s="20"/>
      <c r="AGY602" s="20"/>
      <c r="AGZ602" s="20"/>
      <c r="AHA602" s="20"/>
      <c r="AHB602" s="20"/>
      <c r="AHC602" s="20"/>
      <c r="AHD602" s="20"/>
      <c r="AHE602" s="20"/>
      <c r="AHF602" s="20"/>
      <c r="AHG602" s="20"/>
      <c r="AHH602" s="20"/>
      <c r="AHI602" s="20"/>
      <c r="AHJ602" s="20"/>
      <c r="AHK602" s="20"/>
      <c r="AHL602" s="20"/>
      <c r="AHM602" s="20"/>
      <c r="AHN602" s="20"/>
      <c r="AHO602" s="20"/>
      <c r="AHP602" s="20"/>
      <c r="AHQ602" s="20"/>
      <c r="AHR602" s="20"/>
      <c r="AHS602" s="20"/>
      <c r="AHT602" s="20"/>
      <c r="AHU602" s="20"/>
      <c r="AHV602" s="20"/>
      <c r="AHW602" s="20"/>
      <c r="AHX602" s="20"/>
      <c r="AHY602" s="20"/>
      <c r="AHZ602" s="20"/>
      <c r="AIA602" s="20"/>
      <c r="AIB602" s="20"/>
      <c r="AIC602" s="20"/>
      <c r="AID602" s="20"/>
      <c r="AIE602" s="20"/>
      <c r="AIF602" s="20"/>
      <c r="AIG602" s="20"/>
      <c r="AIH602" s="20"/>
      <c r="AII602" s="20"/>
      <c r="AIJ602" s="20"/>
      <c r="AIK602" s="20"/>
      <c r="AIL602" s="20"/>
      <c r="AIM602" s="20"/>
      <c r="AIN602" s="20"/>
      <c r="AIO602" s="20"/>
      <c r="AIP602" s="20"/>
      <c r="AIQ602" s="20"/>
      <c r="AIR602" s="20"/>
      <c r="AIS602" s="20"/>
      <c r="AIT602" s="20"/>
      <c r="AIU602" s="20"/>
      <c r="AIV602" s="20"/>
      <c r="AIW602" s="20"/>
      <c r="AIX602" s="20"/>
      <c r="AIY602" s="20"/>
      <c r="AIZ602" s="20"/>
      <c r="AJA602" s="20"/>
      <c r="AJB602" s="20"/>
      <c r="AJC602" s="20"/>
      <c r="AJD602" s="20"/>
      <c r="AJE602" s="20"/>
      <c r="AJF602" s="20"/>
      <c r="AJG602" s="20"/>
      <c r="AJH602" s="20"/>
      <c r="AJI602" s="20"/>
      <c r="AJJ602" s="20"/>
      <c r="AJK602" s="20"/>
      <c r="AJL602" s="20"/>
      <c r="AJM602" s="20"/>
      <c r="AJN602" s="20"/>
      <c r="AJO602" s="20"/>
      <c r="AJP602" s="20"/>
      <c r="AJQ602" s="20"/>
      <c r="AJR602" s="20"/>
      <c r="AJS602" s="20"/>
      <c r="AJT602" s="20"/>
      <c r="AJU602" s="20"/>
      <c r="AJV602" s="20"/>
      <c r="AJW602" s="20"/>
      <c r="AJX602" s="20"/>
      <c r="AJY602" s="20"/>
      <c r="AJZ602" s="20"/>
      <c r="AKA602" s="20"/>
      <c r="AKB602" s="20"/>
      <c r="AKC602" s="20"/>
      <c r="AKD602" s="20"/>
      <c r="AKE602" s="20"/>
      <c r="AKF602" s="20"/>
      <c r="AKG602" s="20"/>
      <c r="AKH602" s="20"/>
      <c r="AKI602" s="20"/>
      <c r="AKJ602" s="20"/>
      <c r="AKK602" s="20"/>
      <c r="AKL602" s="20"/>
      <c r="AKM602" s="20"/>
      <c r="AKN602" s="20"/>
      <c r="AKO602" s="20"/>
      <c r="AKP602" s="20"/>
      <c r="AKQ602" s="20"/>
      <c r="AKR602" s="20"/>
      <c r="AKS602" s="20"/>
      <c r="AKT602" s="20"/>
      <c r="AKU602" s="20"/>
      <c r="AKV602" s="20"/>
      <c r="AKW602" s="20"/>
      <c r="AKX602" s="20"/>
      <c r="AKY602" s="20"/>
      <c r="AKZ602" s="20"/>
      <c r="ALA602" s="20"/>
      <c r="ALB602" s="20"/>
      <c r="ALC602" s="20"/>
      <c r="ALD602" s="20"/>
      <c r="ALE602" s="20"/>
      <c r="ALF602" s="20"/>
      <c r="ALG602" s="20"/>
      <c r="ALH602" s="20"/>
      <c r="ALI602" s="20"/>
      <c r="ALJ602" s="20"/>
      <c r="ALK602" s="20"/>
      <c r="ALL602" s="20"/>
      <c r="ALM602" s="20"/>
      <c r="ALN602" s="20"/>
      <c r="ALO602" s="20"/>
      <c r="ALP602" s="20"/>
      <c r="ALQ602" s="20"/>
      <c r="ALR602" s="20"/>
      <c r="ALS602" s="20"/>
      <c r="ALT602" s="20"/>
      <c r="ALU602" s="20"/>
      <c r="ALV602" s="20"/>
      <c r="ALW602" s="20"/>
      <c r="ALX602" s="20"/>
      <c r="ALY602" s="20"/>
      <c r="ALZ602" s="20"/>
      <c r="AMA602" s="20"/>
      <c r="AMB602" s="20"/>
      <c r="AMC602" s="20"/>
      <c r="AMD602" s="20"/>
      <c r="AME602" s="20"/>
      <c r="AMF602" s="20"/>
      <c r="AMG602" s="20"/>
      <c r="AMH602" s="20"/>
      <c r="AMI602" s="20"/>
      <c r="AMJ602" s="20"/>
      <c r="AMK602" s="20"/>
      <c r="AML602" s="20"/>
      <c r="AMM602" s="20"/>
      <c r="AMN602" s="20"/>
      <c r="AMO602" s="20"/>
      <c r="AMP602" s="20"/>
      <c r="AMQ602" s="20"/>
      <c r="AMR602" s="20"/>
      <c r="AMS602" s="20"/>
      <c r="AMT602" s="20"/>
      <c r="AMU602" s="20"/>
      <c r="AMV602" s="20"/>
      <c r="AMW602" s="20"/>
      <c r="AMX602" s="20"/>
      <c r="AMY602" s="20"/>
      <c r="AMZ602" s="20"/>
      <c r="ANA602" s="20"/>
      <c r="ANB602" s="20"/>
      <c r="ANC602" s="20"/>
      <c r="AND602" s="20"/>
      <c r="ANE602" s="20"/>
      <c r="ANF602" s="20"/>
      <c r="ANG602" s="20"/>
      <c r="ANH602" s="20"/>
      <c r="ANI602" s="20"/>
      <c r="ANJ602" s="20"/>
      <c r="ANK602" s="20"/>
      <c r="ANL602" s="20"/>
      <c r="ANM602" s="20"/>
      <c r="ANN602" s="20"/>
      <c r="ANO602" s="20"/>
      <c r="ANP602" s="20"/>
      <c r="ANQ602" s="20"/>
      <c r="ANR602" s="20"/>
      <c r="ANS602" s="20"/>
      <c r="ANT602" s="20"/>
      <c r="ANU602" s="20"/>
      <c r="ANV602" s="20"/>
      <c r="ANW602" s="20"/>
      <c r="ANX602" s="20"/>
      <c r="ANY602" s="20"/>
      <c r="ANZ602" s="20"/>
      <c r="AOA602" s="20"/>
      <c r="AOB602" s="20"/>
      <c r="AOC602" s="20"/>
      <c r="AOD602" s="20"/>
      <c r="AOE602" s="20"/>
      <c r="AOF602" s="20"/>
      <c r="AOG602" s="20"/>
      <c r="AOH602" s="20"/>
      <c r="AOI602" s="20"/>
      <c r="AOJ602" s="20"/>
      <c r="AOK602" s="20"/>
      <c r="AOL602" s="20"/>
      <c r="AOM602" s="20"/>
      <c r="AON602" s="20"/>
      <c r="AOO602" s="20"/>
      <c r="AOP602" s="20"/>
      <c r="AOQ602" s="20"/>
      <c r="AOR602" s="20"/>
      <c r="AOS602" s="20"/>
      <c r="AOT602" s="20"/>
      <c r="AOU602" s="20"/>
      <c r="AOV602" s="20"/>
      <c r="AOW602" s="20"/>
      <c r="AOX602" s="20"/>
      <c r="AOY602" s="20"/>
      <c r="AOZ602" s="20"/>
      <c r="APA602" s="20"/>
      <c r="APB602" s="20"/>
      <c r="APC602" s="20"/>
      <c r="APD602" s="20"/>
      <c r="APE602" s="20"/>
      <c r="APF602" s="20"/>
      <c r="APG602" s="20"/>
      <c r="APH602" s="20"/>
      <c r="API602" s="20"/>
      <c r="APJ602" s="20"/>
      <c r="APK602" s="20"/>
      <c r="APL602" s="20"/>
      <c r="APM602" s="20"/>
      <c r="APN602" s="20"/>
      <c r="APO602" s="20"/>
      <c r="APP602" s="20"/>
      <c r="APQ602" s="20"/>
      <c r="APR602" s="20"/>
      <c r="APS602" s="20"/>
      <c r="APT602" s="20"/>
      <c r="APU602" s="20"/>
      <c r="APV602" s="20"/>
      <c r="APW602" s="20"/>
      <c r="APX602" s="20"/>
      <c r="APY602" s="20"/>
      <c r="APZ602" s="20"/>
      <c r="AQA602" s="20"/>
      <c r="AQB602" s="20"/>
      <c r="AQC602" s="20"/>
      <c r="AQD602" s="20"/>
      <c r="AQE602" s="20"/>
      <c r="AQF602" s="20"/>
      <c r="AQG602" s="20"/>
      <c r="AQH602" s="20"/>
      <c r="AQI602" s="20"/>
      <c r="AQJ602" s="20"/>
      <c r="AQK602" s="20"/>
      <c r="AQL602" s="20"/>
      <c r="AQM602" s="20"/>
      <c r="AQN602" s="20"/>
      <c r="AQO602" s="20"/>
      <c r="AQP602" s="20"/>
      <c r="AQQ602" s="20"/>
      <c r="AQR602" s="20"/>
      <c r="AQS602" s="20"/>
      <c r="AQT602" s="20"/>
      <c r="AQU602" s="20"/>
      <c r="AQV602" s="20"/>
      <c r="AQW602" s="20"/>
      <c r="AQX602" s="20"/>
      <c r="AQY602" s="20"/>
      <c r="AQZ602" s="20"/>
      <c r="ARA602" s="20"/>
      <c r="ARB602" s="20"/>
      <c r="ARC602" s="20"/>
      <c r="ARD602" s="20"/>
      <c r="ARE602" s="20"/>
      <c r="ARF602" s="20"/>
      <c r="ARG602" s="20"/>
      <c r="ARH602" s="20"/>
      <c r="ARI602" s="20"/>
      <c r="ARJ602" s="20"/>
      <c r="ARK602" s="20"/>
      <c r="ARL602" s="20"/>
      <c r="ARM602" s="20"/>
      <c r="ARN602" s="20"/>
      <c r="ARO602" s="20"/>
      <c r="ARP602" s="20"/>
      <c r="ARQ602" s="20"/>
      <c r="ARR602" s="20"/>
      <c r="ARS602" s="20"/>
      <c r="ART602" s="20"/>
      <c r="ARU602" s="20"/>
      <c r="ARV602" s="20"/>
      <c r="ARW602" s="20"/>
      <c r="ARX602" s="20"/>
      <c r="ARY602" s="20"/>
      <c r="ARZ602" s="20"/>
      <c r="ASA602" s="20"/>
      <c r="ASB602" s="20"/>
      <c r="ASC602" s="20"/>
      <c r="ASD602" s="20"/>
      <c r="ASE602" s="20"/>
      <c r="ASF602" s="20"/>
      <c r="ASG602" s="20"/>
      <c r="ASH602" s="20"/>
      <c r="ASI602" s="20"/>
      <c r="ASJ602" s="20"/>
      <c r="ASK602" s="20"/>
      <c r="ASL602" s="20"/>
      <c r="ASM602" s="20"/>
      <c r="ASN602" s="20"/>
      <c r="ASO602" s="20"/>
      <c r="ASP602" s="20"/>
      <c r="ASQ602" s="20"/>
      <c r="ASR602" s="20"/>
      <c r="ASS602" s="20"/>
      <c r="AST602" s="20"/>
      <c r="ASU602" s="20"/>
      <c r="ASV602" s="20"/>
      <c r="ASW602" s="20"/>
      <c r="ASX602" s="20"/>
      <c r="ASY602" s="20"/>
      <c r="ASZ602" s="20"/>
      <c r="ATA602" s="20"/>
      <c r="ATB602" s="20"/>
      <c r="ATC602" s="20"/>
      <c r="ATD602" s="20"/>
      <c r="ATE602" s="20"/>
      <c r="ATF602" s="20"/>
      <c r="ATG602" s="20"/>
      <c r="ATH602" s="20"/>
      <c r="ATI602" s="20"/>
      <c r="ATJ602" s="20"/>
      <c r="ATK602" s="20"/>
      <c r="ATL602" s="20"/>
      <c r="ATM602" s="20"/>
      <c r="ATN602" s="20"/>
      <c r="ATO602" s="20"/>
      <c r="ATP602" s="20"/>
      <c r="ATQ602" s="20"/>
      <c r="ATR602" s="20"/>
      <c r="ATS602" s="20"/>
      <c r="ATT602" s="20"/>
      <c r="ATU602" s="20"/>
      <c r="ATV602" s="20"/>
      <c r="ATW602" s="20"/>
      <c r="ATX602" s="20"/>
      <c r="ATY602" s="20"/>
      <c r="ATZ602" s="20"/>
      <c r="AUA602" s="20"/>
      <c r="AUB602" s="20"/>
      <c r="AUC602" s="20"/>
      <c r="AUD602" s="20"/>
      <c r="AUF602" s="20"/>
      <c r="AUG602" s="20"/>
      <c r="AUH602" s="20"/>
      <c r="AUI602" s="20"/>
      <c r="AUJ602" s="20"/>
      <c r="AUK602" s="20"/>
      <c r="AUL602" s="20"/>
      <c r="AUM602" s="20"/>
      <c r="AUN602" s="20"/>
      <c r="AUO602" s="20"/>
      <c r="AUP602" s="20"/>
      <c r="AUQ602" s="20"/>
      <c r="AUR602" s="20"/>
      <c r="AUS602" s="20"/>
      <c r="AUT602" s="20"/>
      <c r="AUU602" s="20"/>
      <c r="AUV602" s="20"/>
      <c r="AUW602" s="20"/>
      <c r="AUX602" s="20"/>
      <c r="AUY602" s="20"/>
      <c r="AUZ602" s="20"/>
      <c r="AVA602" s="20"/>
      <c r="AVB602" s="20"/>
      <c r="AVC602" s="20"/>
      <c r="AVD602" s="20"/>
      <c r="AVE602" s="20"/>
      <c r="AVF602" s="20"/>
      <c r="AVG602" s="20"/>
      <c r="AVH602" s="20"/>
      <c r="AVI602" s="20"/>
      <c r="AVJ602" s="20"/>
      <c r="AVK602" s="20"/>
      <c r="AVL602" s="20"/>
      <c r="AVM602" s="20"/>
      <c r="AVN602" s="20"/>
      <c r="AVO602" s="20"/>
      <c r="AVP602" s="20"/>
      <c r="AVQ602" s="20"/>
      <c r="AVR602" s="20"/>
      <c r="AVS602" s="20"/>
      <c r="AVT602" s="20"/>
      <c r="AVU602" s="20"/>
      <c r="AVV602" s="20"/>
      <c r="AVW602" s="20"/>
      <c r="AVX602" s="20"/>
      <c r="AVY602" s="20"/>
      <c r="AVZ602" s="20"/>
      <c r="AWA602" s="20"/>
      <c r="AWB602" s="20"/>
      <c r="AWC602" s="20"/>
      <c r="AWD602" s="20"/>
      <c r="AWE602" s="20"/>
      <c r="AWF602" s="20"/>
      <c r="AWG602" s="20"/>
      <c r="AWH602" s="20"/>
      <c r="AWI602" s="20"/>
      <c r="AWJ602" s="20"/>
      <c r="AWK602" s="20"/>
      <c r="AWL602" s="20"/>
      <c r="AWM602" s="20"/>
      <c r="AWN602" s="20"/>
      <c r="AWO602" s="20"/>
      <c r="AWP602" s="20"/>
      <c r="AWQ602" s="20"/>
      <c r="AWR602" s="20"/>
      <c r="AWS602" s="20"/>
      <c r="AWT602" s="20"/>
      <c r="AWU602" s="20"/>
      <c r="AWV602" s="20"/>
      <c r="AWW602" s="20"/>
      <c r="AWX602" s="20"/>
      <c r="AWY602" s="20"/>
      <c r="AWZ602" s="20"/>
      <c r="AXA602" s="20"/>
      <c r="AXB602" s="20"/>
      <c r="AXC602" s="20"/>
      <c r="AXD602" s="20"/>
      <c r="AXE602" s="20"/>
      <c r="AXF602" s="20"/>
      <c r="AXG602" s="20"/>
      <c r="AXH602" s="20"/>
      <c r="AXI602" s="20"/>
      <c r="AXJ602" s="20"/>
      <c r="AXK602" s="20"/>
      <c r="AXL602" s="20"/>
      <c r="AXM602" s="20"/>
      <c r="AXN602" s="20"/>
      <c r="AXO602" s="20"/>
      <c r="AXP602" s="20"/>
      <c r="AXQ602" s="20"/>
      <c r="AXR602" s="20"/>
      <c r="AXS602" s="20"/>
      <c r="AXT602" s="20"/>
      <c r="AXU602" s="20"/>
      <c r="AXV602" s="20"/>
      <c r="AXW602" s="20"/>
      <c r="AXX602" s="20"/>
      <c r="AXY602" s="20"/>
      <c r="AXZ602" s="20"/>
      <c r="AYA602" s="20"/>
      <c r="AYB602" s="20"/>
      <c r="AYC602" s="20"/>
      <c r="AYD602" s="20"/>
      <c r="AYE602" s="20"/>
      <c r="AYF602" s="20"/>
      <c r="AYG602" s="20"/>
      <c r="AYH602" s="20"/>
      <c r="AYI602" s="20"/>
      <c r="AYJ602" s="20"/>
      <c r="AYK602" s="20"/>
      <c r="AYL602" s="20"/>
      <c r="AYM602" s="20"/>
      <c r="AYN602" s="20"/>
      <c r="AYO602" s="20"/>
      <c r="AYP602" s="20"/>
      <c r="AYQ602" s="20"/>
      <c r="AYR602" s="20"/>
      <c r="AYS602" s="20"/>
      <c r="AYT602" s="20"/>
      <c r="AYU602" s="20"/>
      <c r="AYV602" s="20"/>
      <c r="AYW602" s="20"/>
      <c r="AYX602" s="20"/>
      <c r="AYY602" s="20"/>
      <c r="AYZ602" s="20"/>
      <c r="AZA602" s="20"/>
      <c r="AZB602" s="20"/>
      <c r="AZC602" s="20"/>
      <c r="AZD602" s="20"/>
      <c r="AZE602" s="20"/>
      <c r="AZF602" s="20"/>
      <c r="AZG602" s="20"/>
      <c r="AZH602" s="20"/>
      <c r="AZI602" s="20"/>
      <c r="AZJ602" s="20"/>
      <c r="AZK602" s="20"/>
      <c r="AZL602" s="20"/>
      <c r="AZM602" s="20"/>
      <c r="AZN602" s="20"/>
      <c r="AZO602" s="20"/>
      <c r="AZP602" s="20"/>
      <c r="AZQ602" s="20"/>
      <c r="AZR602" s="20"/>
      <c r="AZS602" s="20"/>
      <c r="AZT602" s="20"/>
      <c r="AZU602" s="20"/>
      <c r="AZV602" s="20"/>
      <c r="AZW602" s="20"/>
      <c r="AZX602" s="20"/>
      <c r="AZY602" s="20"/>
      <c r="AZZ602" s="20"/>
      <c r="BAA602" s="20"/>
      <c r="BAB602" s="20"/>
      <c r="BAC602" s="20"/>
      <c r="BAD602" s="20"/>
      <c r="BAE602" s="20"/>
      <c r="BAF602" s="20"/>
      <c r="BAG602" s="20"/>
      <c r="BAH602" s="20"/>
      <c r="BAI602" s="20"/>
      <c r="BAJ602" s="20"/>
      <c r="BAK602" s="20"/>
      <c r="BAL602" s="20"/>
      <c r="BAM602" s="20"/>
      <c r="BAN602" s="20"/>
      <c r="BAO602" s="20"/>
      <c r="BAP602" s="20"/>
      <c r="BAQ602" s="20"/>
      <c r="BAR602" s="20"/>
      <c r="BAS602" s="20"/>
      <c r="BAT602" s="20"/>
      <c r="BAU602" s="20"/>
      <c r="BAV602" s="20"/>
      <c r="BAW602" s="20"/>
      <c r="BAX602" s="20"/>
      <c r="BAY602" s="20"/>
      <c r="BAZ602" s="20"/>
      <c r="BBA602" s="20"/>
      <c r="BBB602" s="20"/>
      <c r="BBC602" s="20"/>
      <c r="BBD602" s="20"/>
      <c r="BBE602" s="20"/>
      <c r="BBF602" s="20"/>
      <c r="BBG602" s="20"/>
      <c r="BBH602" s="20"/>
      <c r="BBI602" s="20"/>
      <c r="BBJ602" s="20"/>
      <c r="BBK602" s="20"/>
      <c r="BBL602" s="20"/>
      <c r="BBM602" s="20"/>
      <c r="BBN602" s="20"/>
      <c r="BBO602" s="20"/>
      <c r="BBP602" s="20"/>
      <c r="BBQ602" s="20"/>
      <c r="BBR602" s="20"/>
      <c r="BBS602" s="20"/>
      <c r="BBT602" s="20"/>
      <c r="BBU602" s="20"/>
      <c r="BBV602" s="20"/>
      <c r="BBW602" s="20"/>
      <c r="BBX602" s="20"/>
    </row>
    <row r="603" spans="1:1428" hidden="1" x14ac:dyDescent="0.25">
      <c r="A603" s="20"/>
      <c r="B603" s="17"/>
      <c r="C603" s="17"/>
      <c r="D603" s="20"/>
      <c r="E603" s="20"/>
      <c r="F603" s="20"/>
      <c r="G603" s="20"/>
      <c r="H603" s="20"/>
      <c r="I603" s="20"/>
      <c r="J603" s="20"/>
      <c r="K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6"/>
      <c r="AW603" s="20"/>
      <c r="AX603" s="20"/>
      <c r="AY603" s="20"/>
      <c r="AZ603" s="20"/>
      <c r="BA603" s="20"/>
      <c r="BC603" s="20"/>
      <c r="BD603" s="20"/>
      <c r="BE603" s="20"/>
      <c r="BF603" s="20"/>
      <c r="BG603" s="20"/>
      <c r="BH603" s="20"/>
      <c r="BI603" s="20"/>
      <c r="BJ603" s="20"/>
      <c r="BK603" s="20"/>
      <c r="BL603" s="20"/>
      <c r="BM603" s="20"/>
      <c r="BN603" s="20"/>
      <c r="BO603" s="20"/>
      <c r="BP603" s="20"/>
      <c r="BQ603" s="20"/>
      <c r="BR603" s="20"/>
      <c r="BS603" s="20"/>
      <c r="BT603" s="20"/>
      <c r="BU603" s="20"/>
      <c r="BV603" s="20"/>
      <c r="BW603" s="20"/>
      <c r="BX603" s="20"/>
      <c r="BY603" s="20"/>
      <c r="BZ603" s="20"/>
      <c r="CA603" s="20"/>
      <c r="CB603" s="20"/>
      <c r="CC603" s="20"/>
      <c r="CD603" s="20"/>
      <c r="CE603" s="20"/>
      <c r="CF603" s="20"/>
      <c r="CG603" s="20"/>
      <c r="CH603" s="20"/>
      <c r="CI603" s="20"/>
      <c r="CJ603" s="20"/>
      <c r="CK603" s="20"/>
      <c r="CL603" s="20"/>
      <c r="CM603" s="20"/>
      <c r="CN603" s="20"/>
      <c r="CO603" s="20"/>
      <c r="CP603" s="20"/>
      <c r="CQ603" s="20"/>
      <c r="CR603" s="20"/>
      <c r="CS603" s="20"/>
      <c r="CT603" s="20"/>
      <c r="CU603" s="20"/>
      <c r="CV603" s="20"/>
      <c r="CW603" s="20"/>
      <c r="CX603" s="20"/>
      <c r="CY603" s="20"/>
      <c r="CZ603" s="20"/>
      <c r="DA603" s="20"/>
      <c r="DB603" s="20"/>
      <c r="DC603" s="20"/>
      <c r="DD603" s="20"/>
      <c r="DE603" s="20"/>
      <c r="DF603" s="20"/>
      <c r="DG603" s="20"/>
      <c r="DH603" s="20"/>
      <c r="DI603" s="20"/>
      <c r="DJ603" s="20"/>
      <c r="DK603" s="20"/>
      <c r="DL603" s="20"/>
      <c r="DM603" s="20"/>
      <c r="DN603" s="20"/>
      <c r="DO603" s="20"/>
      <c r="DP603" s="20"/>
      <c r="DQ603" s="20"/>
      <c r="DR603" s="20"/>
      <c r="DS603" s="20"/>
      <c r="DT603" s="20"/>
      <c r="DU603" s="20"/>
      <c r="DV603" s="20"/>
      <c r="DW603" s="20"/>
      <c r="DX603" s="20"/>
      <c r="DY603" s="20"/>
      <c r="DZ603" s="20"/>
      <c r="EA603" s="20"/>
      <c r="EB603" s="20"/>
      <c r="EC603" s="20"/>
      <c r="ED603" s="20"/>
      <c r="EE603" s="20"/>
      <c r="EF603" s="20"/>
      <c r="EG603" s="20"/>
      <c r="EH603" s="20"/>
      <c r="EI603" s="20"/>
      <c r="EJ603" s="20"/>
      <c r="EK603" s="20"/>
      <c r="EL603" s="20"/>
      <c r="EM603" s="20"/>
      <c r="EN603" s="20"/>
      <c r="EO603" s="20"/>
      <c r="EP603" s="20"/>
      <c r="EQ603" s="20"/>
      <c r="ER603" s="20"/>
      <c r="ES603" s="20"/>
      <c r="ET603" s="20"/>
      <c r="EU603" s="20"/>
      <c r="EV603" s="20"/>
      <c r="EW603" s="20"/>
      <c r="EX603" s="20"/>
      <c r="EY603" s="20"/>
      <c r="EZ603" s="20"/>
      <c r="FA603" s="20"/>
      <c r="FB603" s="20"/>
      <c r="FC603" s="20"/>
      <c r="FD603" s="20"/>
      <c r="FE603" s="20"/>
      <c r="FF603" s="20"/>
      <c r="FG603" s="20"/>
      <c r="FH603" s="20"/>
      <c r="FI603" s="20"/>
      <c r="FJ603" s="20"/>
      <c r="FK603" s="20"/>
      <c r="FL603" s="20"/>
      <c r="FM603" s="20"/>
      <c r="FN603" s="20"/>
      <c r="FO603" s="20"/>
      <c r="FP603" s="20"/>
      <c r="FQ603" s="20"/>
      <c r="FR603" s="20"/>
      <c r="FS603" s="20"/>
      <c r="FT603" s="20"/>
      <c r="FU603" s="20"/>
      <c r="FV603" s="20"/>
      <c r="FW603" s="20"/>
      <c r="FX603" s="20"/>
      <c r="FY603" s="20"/>
      <c r="FZ603" s="20"/>
      <c r="GA603" s="20"/>
      <c r="GB603" s="20"/>
      <c r="GC603" s="20"/>
      <c r="GD603" s="20"/>
      <c r="GE603" s="20"/>
      <c r="GF603" s="20"/>
      <c r="GG603" s="20"/>
      <c r="GH603" s="20"/>
      <c r="GI603" s="20"/>
      <c r="GJ603" s="20"/>
      <c r="GK603" s="20"/>
      <c r="GL603" s="20"/>
      <c r="GM603" s="20"/>
      <c r="GN603" s="20"/>
      <c r="GO603" s="20"/>
      <c r="GP603" s="20"/>
      <c r="GQ603" s="20"/>
      <c r="GR603" s="20"/>
      <c r="GS603" s="20"/>
      <c r="GT603" s="20"/>
      <c r="GU603" s="20"/>
      <c r="GV603" s="20"/>
      <c r="GW603" s="20"/>
      <c r="GX603" s="20"/>
      <c r="GY603" s="20"/>
      <c r="GZ603" s="20"/>
      <c r="HA603" s="20"/>
      <c r="HB603" s="20"/>
      <c r="HC603" s="20"/>
      <c r="HD603" s="20"/>
      <c r="HE603" s="20"/>
      <c r="HF603" s="20"/>
      <c r="HG603" s="20"/>
      <c r="HH603" s="20"/>
      <c r="HI603" s="20"/>
      <c r="HJ603" s="20"/>
      <c r="HK603" s="20"/>
      <c r="HL603" s="20"/>
      <c r="HM603" s="20"/>
      <c r="HN603" s="20"/>
      <c r="HO603" s="20"/>
      <c r="HP603" s="20"/>
      <c r="HQ603" s="20"/>
      <c r="HR603" s="20"/>
      <c r="HS603" s="20"/>
      <c r="HT603" s="20"/>
      <c r="HU603" s="20"/>
      <c r="HV603" s="20"/>
      <c r="HW603" s="20"/>
      <c r="HX603" s="20"/>
      <c r="HY603" s="20"/>
      <c r="HZ603" s="20"/>
      <c r="IA603" s="20"/>
      <c r="IB603" s="20"/>
      <c r="IC603" s="20"/>
      <c r="ID603" s="20"/>
      <c r="IE603" s="20"/>
      <c r="IF603" s="20"/>
      <c r="IG603" s="20"/>
      <c r="IH603" s="20"/>
      <c r="II603" s="20"/>
      <c r="IJ603" s="20"/>
      <c r="IK603" s="20"/>
      <c r="IL603" s="20"/>
      <c r="IM603" s="20"/>
      <c r="IN603" s="20"/>
      <c r="IO603" s="20"/>
      <c r="IP603" s="20"/>
      <c r="IQ603" s="20"/>
      <c r="IR603" s="20"/>
      <c r="IS603" s="20"/>
      <c r="IT603" s="20"/>
      <c r="IU603" s="20"/>
      <c r="IV603" s="20"/>
      <c r="IW603" s="20"/>
      <c r="IX603" s="20"/>
      <c r="IY603" s="20"/>
      <c r="IZ603" s="20"/>
      <c r="JA603" s="20"/>
      <c r="JB603" s="20"/>
      <c r="JC603" s="20"/>
      <c r="JD603" s="20"/>
      <c r="JE603" s="20"/>
      <c r="JF603" s="20"/>
      <c r="JG603" s="20"/>
      <c r="JH603" s="20"/>
      <c r="JI603" s="20"/>
      <c r="JJ603" s="20"/>
      <c r="JK603" s="20"/>
      <c r="JL603" s="20"/>
      <c r="JM603" s="20"/>
      <c r="JN603" s="20"/>
      <c r="JO603" s="20"/>
      <c r="JP603" s="20"/>
      <c r="JQ603" s="20"/>
      <c r="JR603" s="20"/>
      <c r="JS603" s="20"/>
      <c r="JT603" s="20"/>
      <c r="JU603" s="20"/>
      <c r="JV603" s="20"/>
      <c r="JW603" s="20"/>
      <c r="JX603" s="20"/>
      <c r="JY603" s="20"/>
      <c r="JZ603" s="20"/>
      <c r="KA603" s="20"/>
      <c r="KB603" s="20"/>
      <c r="KC603" s="20"/>
      <c r="KD603" s="20"/>
      <c r="KE603" s="20"/>
      <c r="KF603" s="20"/>
      <c r="KG603" s="20"/>
      <c r="KH603" s="20"/>
      <c r="KI603" s="20"/>
      <c r="KJ603" s="20"/>
      <c r="KK603" s="20"/>
      <c r="KL603" s="20"/>
      <c r="KM603" s="20"/>
      <c r="KN603" s="20"/>
      <c r="KO603" s="20"/>
      <c r="KP603" s="20"/>
      <c r="KQ603" s="20"/>
      <c r="KR603" s="20"/>
      <c r="KS603" s="20"/>
      <c r="KT603" s="20"/>
      <c r="KU603" s="20"/>
      <c r="KV603" s="20"/>
      <c r="KW603" s="20"/>
      <c r="KX603" s="20"/>
      <c r="KY603" s="20"/>
      <c r="KZ603" s="20"/>
      <c r="LA603" s="20"/>
      <c r="LB603" s="20"/>
      <c r="LC603" s="20"/>
      <c r="LD603" s="20"/>
      <c r="LE603" s="20"/>
      <c r="LF603" s="20"/>
      <c r="LG603" s="20"/>
      <c r="LH603" s="20"/>
      <c r="LI603" s="20"/>
      <c r="LJ603" s="20"/>
      <c r="LK603" s="20"/>
      <c r="LL603" s="20"/>
      <c r="LM603" s="20"/>
      <c r="LN603" s="20"/>
      <c r="LO603" s="20"/>
      <c r="LP603" s="20"/>
      <c r="LQ603" s="20"/>
      <c r="LR603" s="20"/>
      <c r="LS603" s="20"/>
      <c r="LT603" s="20"/>
      <c r="LU603" s="20"/>
      <c r="LV603" s="20"/>
      <c r="LW603" s="20"/>
      <c r="LX603" s="20"/>
      <c r="LY603" s="20"/>
      <c r="LZ603" s="20"/>
      <c r="MA603" s="20"/>
      <c r="MB603" s="20"/>
      <c r="MC603" s="20"/>
      <c r="MD603" s="20"/>
      <c r="ME603" s="20"/>
      <c r="MF603" s="20"/>
      <c r="MG603" s="20"/>
      <c r="MH603" s="20"/>
      <c r="MI603" s="20"/>
      <c r="MJ603" s="20"/>
      <c r="MK603" s="20"/>
      <c r="ML603" s="20"/>
      <c r="MM603" s="20"/>
      <c r="MN603" s="20"/>
      <c r="MO603" s="20"/>
      <c r="MP603" s="20"/>
      <c r="MQ603" s="20"/>
      <c r="MR603" s="20"/>
      <c r="MS603" s="20"/>
      <c r="MT603" s="20"/>
      <c r="MU603" s="20"/>
      <c r="MV603" s="20"/>
      <c r="MW603" s="20"/>
      <c r="MX603" s="20"/>
      <c r="MY603" s="20"/>
      <c r="MZ603" s="20"/>
      <c r="NA603" s="20"/>
      <c r="NB603" s="20"/>
      <c r="NC603" s="20"/>
      <c r="ND603" s="20"/>
      <c r="NE603" s="20"/>
      <c r="NF603" s="20"/>
      <c r="NG603" s="20"/>
      <c r="NH603" s="20"/>
      <c r="NI603" s="20"/>
      <c r="NJ603" s="20"/>
      <c r="NK603" s="20"/>
      <c r="NL603" s="20"/>
      <c r="NM603" s="20"/>
      <c r="NN603" s="20"/>
      <c r="NO603" s="20"/>
      <c r="NP603" s="20"/>
      <c r="NQ603" s="20"/>
      <c r="NR603" s="20"/>
      <c r="NS603" s="20"/>
      <c r="NT603" s="20"/>
      <c r="NU603" s="20"/>
      <c r="NV603" s="20"/>
      <c r="NW603" s="20"/>
      <c r="NX603" s="20"/>
      <c r="NY603" s="20"/>
      <c r="NZ603" s="20"/>
      <c r="OA603" s="20"/>
      <c r="OB603" s="20"/>
      <c r="OC603" s="20"/>
      <c r="OD603" s="20"/>
      <c r="OE603" s="20"/>
      <c r="OF603" s="20"/>
      <c r="OG603" s="20"/>
      <c r="OH603" s="20"/>
      <c r="OI603" s="20"/>
      <c r="OJ603" s="20"/>
      <c r="OK603" s="20"/>
      <c r="OL603" s="20"/>
      <c r="OM603" s="20"/>
      <c r="ON603" s="20"/>
      <c r="OO603" s="20"/>
      <c r="OP603" s="20"/>
      <c r="OQ603" s="20"/>
      <c r="OR603" s="20"/>
      <c r="OS603" s="20"/>
      <c r="OT603" s="20"/>
      <c r="OU603" s="20"/>
      <c r="OV603" s="20"/>
      <c r="OW603" s="20"/>
      <c r="OX603" s="20"/>
      <c r="OY603" s="20"/>
      <c r="OZ603" s="20"/>
      <c r="PA603" s="20"/>
      <c r="PB603" s="20"/>
      <c r="PC603" s="20"/>
      <c r="PD603" s="20"/>
      <c r="PE603" s="20"/>
      <c r="PF603" s="20"/>
      <c r="PG603" s="20"/>
      <c r="PH603" s="20"/>
      <c r="PI603" s="20"/>
      <c r="PJ603" s="20"/>
      <c r="PK603" s="20"/>
      <c r="PL603" s="20"/>
      <c r="PM603" s="20"/>
      <c r="PN603" s="20"/>
      <c r="PO603" s="20"/>
      <c r="PP603" s="20"/>
      <c r="PQ603" s="20"/>
      <c r="PR603" s="20"/>
      <c r="PS603" s="20"/>
      <c r="PT603" s="20"/>
      <c r="PU603" s="20"/>
      <c r="PV603" s="20"/>
      <c r="PW603" s="20"/>
      <c r="PX603" s="20"/>
      <c r="PY603" s="20"/>
      <c r="PZ603" s="20"/>
      <c r="QA603" s="20"/>
      <c r="QB603" s="20"/>
      <c r="QC603" s="20"/>
      <c r="QD603" s="20"/>
      <c r="QE603" s="20"/>
      <c r="QF603" s="20"/>
      <c r="QG603" s="20"/>
      <c r="QH603" s="20"/>
      <c r="QI603" s="20"/>
      <c r="QJ603" s="20"/>
      <c r="QK603" s="20"/>
      <c r="QL603" s="20"/>
      <c r="QM603" s="20"/>
      <c r="QN603" s="20"/>
      <c r="QO603" s="20"/>
      <c r="QP603" s="20"/>
      <c r="QQ603" s="20"/>
      <c r="QR603" s="20"/>
      <c r="QS603" s="20"/>
      <c r="QT603" s="20"/>
      <c r="QU603" s="20"/>
      <c r="QV603" s="20"/>
      <c r="QW603" s="20"/>
      <c r="QX603" s="20"/>
      <c r="QY603" s="20"/>
      <c r="QZ603" s="20"/>
      <c r="RA603" s="20"/>
      <c r="RB603" s="20"/>
      <c r="RC603" s="20"/>
      <c r="RD603" s="20"/>
      <c r="RE603" s="20"/>
      <c r="RF603" s="20"/>
      <c r="RG603" s="20"/>
      <c r="RH603" s="20"/>
      <c r="RI603" s="20"/>
      <c r="RJ603" s="20"/>
      <c r="RK603" s="20"/>
      <c r="RL603" s="20"/>
      <c r="RM603" s="20"/>
      <c r="RN603" s="20"/>
      <c r="RO603" s="20"/>
      <c r="RP603" s="20"/>
      <c r="RQ603" s="20"/>
      <c r="RR603" s="20"/>
      <c r="RS603" s="20"/>
      <c r="RT603" s="20"/>
      <c r="RU603" s="20"/>
      <c r="RV603" s="20"/>
      <c r="RW603" s="20"/>
      <c r="RX603" s="20"/>
      <c r="RY603" s="20"/>
      <c r="RZ603" s="20"/>
      <c r="SA603" s="20"/>
      <c r="SB603" s="20"/>
      <c r="SC603" s="20"/>
      <c r="SD603" s="20"/>
      <c r="SE603" s="20"/>
      <c r="SF603" s="20"/>
      <c r="SG603" s="20"/>
      <c r="SH603" s="20"/>
      <c r="SI603" s="20"/>
      <c r="SJ603" s="20"/>
      <c r="SK603" s="20"/>
      <c r="SL603" s="20"/>
      <c r="SM603" s="20"/>
      <c r="SN603" s="20"/>
      <c r="SO603" s="20"/>
      <c r="SP603" s="20"/>
      <c r="SQ603" s="20"/>
      <c r="SR603" s="20"/>
      <c r="SS603" s="20"/>
      <c r="ST603" s="20"/>
      <c r="SU603" s="20"/>
      <c r="SV603" s="20"/>
      <c r="SW603" s="20"/>
      <c r="SX603" s="20"/>
      <c r="SY603" s="20"/>
      <c r="SZ603" s="20"/>
      <c r="TA603" s="20"/>
      <c r="TB603" s="20"/>
      <c r="TC603" s="20"/>
      <c r="TD603" s="20"/>
      <c r="TE603" s="20"/>
      <c r="TF603" s="20"/>
      <c r="TG603" s="20"/>
      <c r="TH603" s="20"/>
      <c r="TI603" s="20"/>
      <c r="TJ603" s="20"/>
      <c r="TK603" s="20"/>
      <c r="TL603" s="20"/>
      <c r="TM603" s="20"/>
      <c r="TN603" s="20"/>
      <c r="TO603" s="20"/>
      <c r="TP603" s="20"/>
      <c r="TQ603" s="20"/>
      <c r="TR603" s="20"/>
      <c r="TS603" s="20"/>
      <c r="TT603" s="20"/>
      <c r="TU603" s="20"/>
      <c r="TV603" s="20"/>
      <c r="TW603" s="20"/>
      <c r="TX603" s="20"/>
      <c r="TY603" s="20"/>
      <c r="TZ603" s="20"/>
      <c r="UA603" s="20"/>
      <c r="UB603" s="20"/>
      <c r="UC603" s="20"/>
      <c r="UD603" s="20"/>
      <c r="UE603" s="20"/>
      <c r="UF603" s="20"/>
      <c r="UG603" s="20"/>
      <c r="UH603" s="20"/>
      <c r="UI603" s="20"/>
      <c r="UJ603" s="20"/>
      <c r="UK603" s="20"/>
      <c r="UL603" s="20"/>
      <c r="UM603" s="20"/>
      <c r="UN603" s="20"/>
      <c r="UO603" s="20"/>
      <c r="UP603" s="20"/>
      <c r="UQ603" s="20"/>
      <c r="UR603" s="20"/>
      <c r="US603" s="20"/>
      <c r="UT603" s="20"/>
      <c r="UU603" s="20"/>
      <c r="UV603" s="20"/>
      <c r="UW603" s="20"/>
      <c r="UX603" s="20"/>
      <c r="UY603" s="20"/>
      <c r="UZ603" s="20"/>
      <c r="VA603" s="20"/>
      <c r="VB603" s="20"/>
      <c r="VC603" s="20"/>
      <c r="VD603" s="20"/>
      <c r="VE603" s="20"/>
      <c r="VF603" s="20"/>
      <c r="VG603" s="20"/>
      <c r="VH603" s="20"/>
      <c r="VI603" s="20"/>
      <c r="VJ603" s="20"/>
      <c r="VK603" s="20"/>
      <c r="VL603" s="20"/>
      <c r="VM603" s="20"/>
      <c r="VN603" s="20"/>
      <c r="VO603" s="20"/>
      <c r="VP603" s="20"/>
      <c r="VQ603" s="20"/>
      <c r="VR603" s="20"/>
      <c r="VS603" s="20"/>
      <c r="VT603" s="20"/>
      <c r="VU603" s="20"/>
      <c r="VV603" s="20"/>
      <c r="VW603" s="20"/>
      <c r="VX603" s="20"/>
      <c r="VY603" s="20"/>
      <c r="VZ603" s="20"/>
      <c r="WA603" s="20"/>
      <c r="WB603" s="20"/>
      <c r="WC603" s="20"/>
      <c r="WD603" s="20"/>
      <c r="WE603" s="20"/>
      <c r="WF603" s="20"/>
      <c r="WG603" s="20"/>
      <c r="WH603" s="20"/>
      <c r="WI603" s="20"/>
      <c r="WJ603" s="20"/>
      <c r="WK603" s="20"/>
      <c r="WL603" s="20"/>
      <c r="WM603" s="20"/>
      <c r="WN603" s="20"/>
      <c r="WO603" s="20"/>
      <c r="WP603" s="20"/>
      <c r="WQ603" s="20"/>
      <c r="WR603" s="20"/>
      <c r="WS603" s="20"/>
      <c r="WT603" s="20"/>
      <c r="WU603" s="20"/>
      <c r="WV603" s="20"/>
      <c r="WW603" s="20"/>
      <c r="WX603" s="20"/>
      <c r="WY603" s="20"/>
      <c r="WZ603" s="20"/>
      <c r="XA603" s="20"/>
      <c r="XB603" s="20"/>
      <c r="XC603" s="20"/>
      <c r="XD603" s="20"/>
      <c r="XE603" s="20"/>
      <c r="XF603" s="20"/>
      <c r="XG603" s="20"/>
      <c r="XH603" s="20"/>
      <c r="XI603" s="20"/>
      <c r="XJ603" s="20"/>
      <c r="XK603" s="20"/>
      <c r="XL603" s="20"/>
      <c r="XM603" s="20"/>
      <c r="XN603" s="20"/>
      <c r="XO603" s="20"/>
      <c r="XP603" s="20"/>
      <c r="XQ603" s="20"/>
      <c r="XR603" s="20"/>
      <c r="XS603" s="20"/>
      <c r="XT603" s="20"/>
      <c r="XU603" s="20"/>
      <c r="XV603" s="20"/>
      <c r="XW603" s="20"/>
      <c r="XX603" s="20"/>
      <c r="XY603" s="20"/>
      <c r="XZ603" s="20"/>
      <c r="YA603" s="20"/>
      <c r="YB603" s="20"/>
      <c r="YC603" s="20"/>
      <c r="YD603" s="20"/>
      <c r="YE603" s="20"/>
      <c r="YF603" s="20"/>
      <c r="YG603" s="20"/>
      <c r="YH603" s="20"/>
      <c r="YI603" s="20"/>
      <c r="YJ603" s="20"/>
      <c r="YK603" s="20"/>
      <c r="YL603" s="20"/>
      <c r="YM603" s="20"/>
      <c r="YN603" s="20"/>
      <c r="YO603" s="20"/>
      <c r="YP603" s="20"/>
      <c r="YQ603" s="20"/>
      <c r="YR603" s="20"/>
      <c r="YS603" s="20"/>
      <c r="YT603" s="20"/>
      <c r="YU603" s="20"/>
      <c r="YV603" s="20"/>
      <c r="YW603" s="20"/>
      <c r="YX603" s="20"/>
      <c r="YY603" s="20"/>
      <c r="YZ603" s="20"/>
      <c r="ZA603" s="20"/>
      <c r="ZB603" s="20"/>
      <c r="ZC603" s="20"/>
      <c r="ZD603" s="20"/>
      <c r="ZE603" s="20"/>
      <c r="ZF603" s="20"/>
      <c r="ZG603" s="20"/>
      <c r="ZH603" s="20"/>
      <c r="ZI603" s="20"/>
      <c r="ZJ603" s="20"/>
      <c r="ZK603" s="20"/>
      <c r="ZL603" s="20"/>
      <c r="ZM603" s="20"/>
      <c r="ZN603" s="20"/>
      <c r="ZO603" s="20"/>
      <c r="ZP603" s="20"/>
      <c r="ZQ603" s="20"/>
      <c r="ZR603" s="20"/>
      <c r="ZS603" s="20"/>
      <c r="ZT603" s="20"/>
      <c r="ZU603" s="20"/>
      <c r="ZV603" s="20"/>
      <c r="ZW603" s="20"/>
      <c r="ZX603" s="20"/>
      <c r="ZY603" s="20"/>
      <c r="ZZ603" s="20"/>
      <c r="AAA603" s="20"/>
      <c r="AAB603" s="20"/>
      <c r="AAC603" s="20"/>
      <c r="AAD603" s="20"/>
      <c r="AAE603" s="20"/>
      <c r="AAF603" s="20"/>
      <c r="AAG603" s="20"/>
      <c r="AAH603" s="20"/>
      <c r="AAI603" s="20"/>
      <c r="AAJ603" s="20"/>
      <c r="AAK603" s="20"/>
      <c r="AAL603" s="20"/>
      <c r="AAM603" s="20"/>
      <c r="AAN603" s="20"/>
      <c r="AAO603" s="20"/>
      <c r="AAP603" s="20"/>
      <c r="AAQ603" s="20"/>
      <c r="AAR603" s="20"/>
      <c r="AAS603" s="20"/>
      <c r="AAT603" s="20"/>
      <c r="AAU603" s="20"/>
      <c r="AAV603" s="20"/>
      <c r="AAW603" s="20"/>
      <c r="AAX603" s="20"/>
      <c r="AAY603" s="20"/>
      <c r="AAZ603" s="20"/>
      <c r="ABA603" s="20"/>
      <c r="ABB603" s="20"/>
      <c r="ABC603" s="20"/>
      <c r="ABD603" s="20"/>
      <c r="ABE603" s="20"/>
      <c r="ABF603" s="20"/>
      <c r="ABG603" s="20"/>
      <c r="ABH603" s="20"/>
      <c r="ABI603" s="20"/>
      <c r="ABJ603" s="20"/>
      <c r="ABK603" s="20"/>
      <c r="ABL603" s="20"/>
      <c r="ABM603" s="20"/>
      <c r="ABN603" s="20"/>
      <c r="ABO603" s="20"/>
      <c r="ABP603" s="20"/>
      <c r="ABQ603" s="20"/>
      <c r="ABR603" s="20"/>
      <c r="ABS603" s="20"/>
      <c r="ABT603" s="20"/>
      <c r="ABU603" s="20"/>
      <c r="ABV603" s="20"/>
      <c r="ABW603" s="20"/>
      <c r="ABX603" s="20"/>
      <c r="ABY603" s="20"/>
      <c r="ABZ603" s="20"/>
      <c r="ACA603" s="20"/>
      <c r="ACB603" s="20"/>
      <c r="ACC603" s="20"/>
      <c r="ACD603" s="20"/>
      <c r="ACE603" s="20"/>
      <c r="ACF603" s="20"/>
      <c r="ACG603" s="20"/>
      <c r="ACH603" s="20"/>
      <c r="ACI603" s="20"/>
      <c r="ACJ603" s="20"/>
      <c r="ACK603" s="20"/>
      <c r="ACL603" s="20"/>
      <c r="ACM603" s="20"/>
      <c r="ACN603" s="20"/>
      <c r="ACO603" s="20"/>
      <c r="ACP603" s="20"/>
      <c r="ACQ603" s="20"/>
      <c r="ACR603" s="20"/>
      <c r="ACS603" s="20"/>
      <c r="ACT603" s="20"/>
      <c r="ACU603" s="20"/>
      <c r="ACV603" s="20"/>
      <c r="ACW603" s="20"/>
      <c r="ACX603" s="20"/>
      <c r="ACY603" s="20"/>
      <c r="ACZ603" s="20"/>
      <c r="ADA603" s="20"/>
      <c r="ADB603" s="20"/>
      <c r="ADC603" s="20"/>
      <c r="ADD603" s="20"/>
      <c r="ADE603" s="20"/>
      <c r="ADF603" s="20"/>
      <c r="ADG603" s="20"/>
      <c r="ADH603" s="20"/>
      <c r="ADI603" s="20"/>
      <c r="ADJ603" s="20"/>
      <c r="ADK603" s="20"/>
      <c r="ADL603" s="20"/>
      <c r="ADM603" s="20"/>
      <c r="ADN603" s="20"/>
      <c r="ADO603" s="20"/>
      <c r="ADP603" s="20"/>
      <c r="ADQ603" s="20"/>
      <c r="ADR603" s="20"/>
      <c r="ADS603" s="20"/>
      <c r="ADT603" s="20"/>
      <c r="ADU603" s="20"/>
      <c r="ADV603" s="20"/>
      <c r="ADW603" s="20"/>
      <c r="ADX603" s="20"/>
      <c r="ADY603" s="20"/>
      <c r="ADZ603" s="20"/>
      <c r="AEA603" s="20"/>
      <c r="AEB603" s="20"/>
      <c r="AEC603" s="20"/>
      <c r="AED603" s="20"/>
      <c r="AEE603" s="20"/>
      <c r="AEF603" s="20"/>
      <c r="AEG603" s="20"/>
      <c r="AEH603" s="20"/>
      <c r="AEI603" s="20"/>
      <c r="AEJ603" s="20"/>
      <c r="AEK603" s="20"/>
      <c r="AEL603" s="20"/>
      <c r="AEM603" s="20"/>
      <c r="AEN603" s="20"/>
      <c r="AEO603" s="20"/>
      <c r="AEP603" s="20"/>
      <c r="AEQ603" s="20"/>
      <c r="AER603" s="20"/>
      <c r="AES603" s="20"/>
      <c r="AET603" s="20"/>
      <c r="AEU603" s="20"/>
      <c r="AEV603" s="20"/>
      <c r="AEW603" s="20"/>
      <c r="AEX603" s="20"/>
      <c r="AEY603" s="20"/>
      <c r="AEZ603" s="20"/>
      <c r="AFA603" s="20"/>
      <c r="AFB603" s="20"/>
      <c r="AFC603" s="20"/>
      <c r="AFD603" s="20"/>
      <c r="AFE603" s="20"/>
      <c r="AFF603" s="20"/>
      <c r="AFG603" s="20"/>
      <c r="AFH603" s="20"/>
      <c r="AFI603" s="20"/>
      <c r="AFJ603" s="20"/>
      <c r="AFK603" s="20"/>
      <c r="AFL603" s="20"/>
      <c r="AFM603" s="20"/>
      <c r="AFN603" s="20"/>
      <c r="AFO603" s="20"/>
      <c r="AFP603" s="20"/>
      <c r="AFQ603" s="20"/>
      <c r="AFR603" s="20"/>
      <c r="AFS603" s="20"/>
      <c r="AFT603" s="20"/>
      <c r="AFU603" s="20"/>
      <c r="AFV603" s="20"/>
      <c r="AFW603" s="20"/>
      <c r="AFX603" s="20"/>
      <c r="AFY603" s="20"/>
      <c r="AFZ603" s="20"/>
      <c r="AGA603" s="20"/>
      <c r="AGB603" s="20"/>
      <c r="AGC603" s="20"/>
      <c r="AGD603" s="20"/>
      <c r="AGE603" s="20"/>
      <c r="AGF603" s="20"/>
      <c r="AGG603" s="20"/>
      <c r="AGH603" s="20"/>
      <c r="AGI603" s="20"/>
      <c r="AGJ603" s="20"/>
      <c r="AGK603" s="20"/>
      <c r="AGL603" s="20"/>
      <c r="AGM603" s="20"/>
      <c r="AGN603" s="20"/>
      <c r="AGO603" s="20"/>
      <c r="AGP603" s="20"/>
      <c r="AGQ603" s="20"/>
      <c r="AGR603" s="20"/>
      <c r="AGS603" s="20"/>
      <c r="AGT603" s="20"/>
      <c r="AGU603" s="20"/>
      <c r="AGV603" s="20"/>
      <c r="AGW603" s="20"/>
      <c r="AGX603" s="20"/>
      <c r="AGY603" s="20"/>
      <c r="AGZ603" s="20"/>
      <c r="AHA603" s="20"/>
      <c r="AHB603" s="20"/>
      <c r="AHC603" s="20"/>
      <c r="AHD603" s="20"/>
      <c r="AHE603" s="20"/>
      <c r="AHF603" s="20"/>
      <c r="AHG603" s="20"/>
      <c r="AHH603" s="20"/>
      <c r="AHI603" s="20"/>
      <c r="AHJ603" s="20"/>
      <c r="AHK603" s="20"/>
      <c r="AHL603" s="20"/>
      <c r="AHM603" s="20"/>
      <c r="AHN603" s="20"/>
      <c r="AHO603" s="20"/>
      <c r="AHP603" s="20"/>
      <c r="AHQ603" s="20"/>
      <c r="AHR603" s="20"/>
      <c r="AHS603" s="20"/>
      <c r="AHT603" s="20"/>
      <c r="AHU603" s="20"/>
      <c r="AHV603" s="20"/>
      <c r="AHW603" s="20"/>
      <c r="AHX603" s="20"/>
      <c r="AHY603" s="20"/>
      <c r="AHZ603" s="20"/>
      <c r="AIA603" s="20"/>
      <c r="AIB603" s="20"/>
      <c r="AIC603" s="20"/>
      <c r="AID603" s="20"/>
      <c r="AIE603" s="20"/>
      <c r="AIF603" s="20"/>
      <c r="AIG603" s="20"/>
      <c r="AIH603" s="20"/>
      <c r="AII603" s="20"/>
      <c r="AIJ603" s="20"/>
      <c r="AIK603" s="20"/>
      <c r="AIL603" s="20"/>
      <c r="AIM603" s="20"/>
      <c r="AIN603" s="20"/>
      <c r="AIO603" s="20"/>
      <c r="AIP603" s="20"/>
      <c r="AIQ603" s="20"/>
      <c r="AIR603" s="20"/>
      <c r="AIS603" s="20"/>
      <c r="AIT603" s="20"/>
      <c r="AIU603" s="20"/>
      <c r="AIV603" s="20"/>
      <c r="AIW603" s="20"/>
      <c r="AIX603" s="20"/>
      <c r="AIY603" s="20"/>
      <c r="AIZ603" s="20"/>
      <c r="AJA603" s="20"/>
      <c r="AJB603" s="20"/>
      <c r="AJC603" s="20"/>
      <c r="AJD603" s="20"/>
      <c r="AJE603" s="20"/>
      <c r="AJF603" s="20"/>
      <c r="AJG603" s="20"/>
      <c r="AJH603" s="20"/>
      <c r="AJI603" s="20"/>
      <c r="AJJ603" s="20"/>
      <c r="AJK603" s="20"/>
      <c r="AJL603" s="20"/>
      <c r="AJM603" s="20"/>
      <c r="AJN603" s="20"/>
      <c r="AJO603" s="20"/>
      <c r="AJP603" s="20"/>
      <c r="AJQ603" s="20"/>
      <c r="AJR603" s="20"/>
      <c r="AJS603" s="20"/>
      <c r="AJT603" s="20"/>
      <c r="AJU603" s="20"/>
      <c r="AJV603" s="20"/>
      <c r="AJW603" s="20"/>
      <c r="AJX603" s="20"/>
      <c r="AJY603" s="20"/>
      <c r="AJZ603" s="20"/>
      <c r="AKA603" s="20"/>
      <c r="AKB603" s="20"/>
      <c r="AKC603" s="20"/>
      <c r="AKD603" s="20"/>
      <c r="AKE603" s="20"/>
      <c r="AKF603" s="20"/>
      <c r="AKG603" s="20"/>
      <c r="AKH603" s="20"/>
      <c r="AKI603" s="20"/>
      <c r="AKJ603" s="20"/>
      <c r="AKK603" s="20"/>
      <c r="AKL603" s="20"/>
      <c r="AKM603" s="20"/>
      <c r="AKN603" s="20"/>
      <c r="AKO603" s="20"/>
      <c r="AKP603" s="20"/>
      <c r="AKQ603" s="20"/>
      <c r="AKR603" s="20"/>
      <c r="AKS603" s="20"/>
      <c r="AKT603" s="20"/>
      <c r="AKU603" s="20"/>
      <c r="AKV603" s="20"/>
      <c r="AKW603" s="20"/>
      <c r="AKX603" s="20"/>
      <c r="AKY603" s="20"/>
      <c r="AKZ603" s="20"/>
      <c r="ALA603" s="20"/>
      <c r="ALB603" s="20"/>
      <c r="ALC603" s="20"/>
      <c r="ALD603" s="20"/>
      <c r="ALE603" s="20"/>
      <c r="ALF603" s="20"/>
      <c r="ALG603" s="20"/>
      <c r="ALH603" s="20"/>
      <c r="ALI603" s="20"/>
      <c r="ALJ603" s="20"/>
      <c r="ALK603" s="20"/>
      <c r="ALL603" s="20"/>
      <c r="ALM603" s="20"/>
      <c r="ALN603" s="20"/>
      <c r="ALO603" s="20"/>
      <c r="ALP603" s="20"/>
      <c r="ALQ603" s="20"/>
      <c r="ALR603" s="20"/>
      <c r="ALS603" s="20"/>
      <c r="ALT603" s="20"/>
      <c r="ALU603" s="20"/>
      <c r="ALV603" s="20"/>
      <c r="ALW603" s="20"/>
      <c r="ALX603" s="20"/>
      <c r="ALY603" s="20"/>
      <c r="ALZ603" s="20"/>
      <c r="AMA603" s="20"/>
      <c r="AMB603" s="20"/>
      <c r="AMC603" s="20"/>
      <c r="AMD603" s="20"/>
      <c r="AME603" s="20"/>
      <c r="AMF603" s="20"/>
      <c r="AMG603" s="20"/>
      <c r="AMH603" s="20"/>
      <c r="AMI603" s="20"/>
      <c r="AMJ603" s="20"/>
      <c r="AMK603" s="20"/>
      <c r="AML603" s="20"/>
      <c r="AMM603" s="20"/>
      <c r="AMN603" s="20"/>
      <c r="AMO603" s="20"/>
      <c r="AMP603" s="20"/>
      <c r="AMQ603" s="20"/>
      <c r="AMR603" s="20"/>
      <c r="AMS603" s="20"/>
      <c r="AMT603" s="20"/>
      <c r="AMU603" s="20"/>
      <c r="AMV603" s="20"/>
      <c r="AMW603" s="20"/>
      <c r="AMX603" s="20"/>
      <c r="AMY603" s="20"/>
      <c r="AMZ603" s="20"/>
      <c r="ANA603" s="20"/>
      <c r="ANB603" s="20"/>
      <c r="ANC603" s="20"/>
      <c r="AND603" s="20"/>
      <c r="ANE603" s="20"/>
      <c r="ANF603" s="20"/>
      <c r="ANG603" s="20"/>
      <c r="ANH603" s="20"/>
      <c r="ANI603" s="20"/>
      <c r="ANJ603" s="20"/>
      <c r="ANK603" s="20"/>
      <c r="ANL603" s="20"/>
      <c r="ANM603" s="20"/>
      <c r="ANN603" s="20"/>
      <c r="ANO603" s="20"/>
      <c r="ANP603" s="20"/>
      <c r="ANQ603" s="20"/>
      <c r="ANR603" s="20"/>
      <c r="ANS603" s="20"/>
      <c r="ANT603" s="20"/>
      <c r="ANU603" s="20"/>
      <c r="ANV603" s="20"/>
      <c r="ANW603" s="20"/>
      <c r="ANX603" s="20"/>
      <c r="ANY603" s="20"/>
      <c r="ANZ603" s="20"/>
      <c r="AOA603" s="20"/>
      <c r="AOB603" s="20"/>
      <c r="AOC603" s="20"/>
      <c r="AOD603" s="20"/>
      <c r="AOE603" s="20"/>
      <c r="AOF603" s="20"/>
      <c r="AOG603" s="20"/>
      <c r="AOH603" s="20"/>
      <c r="AOI603" s="20"/>
      <c r="AOJ603" s="20"/>
      <c r="AOK603" s="20"/>
      <c r="AOL603" s="20"/>
      <c r="AOM603" s="20"/>
      <c r="AON603" s="20"/>
      <c r="AOO603" s="20"/>
      <c r="AOP603" s="20"/>
      <c r="AOQ603" s="20"/>
      <c r="AOR603" s="20"/>
      <c r="AOS603" s="20"/>
      <c r="AOT603" s="20"/>
      <c r="AOU603" s="20"/>
      <c r="AOV603" s="20"/>
      <c r="AOW603" s="20"/>
      <c r="AOX603" s="20"/>
      <c r="AOY603" s="20"/>
      <c r="AOZ603" s="20"/>
      <c r="APA603" s="20"/>
      <c r="APB603" s="20"/>
      <c r="APC603" s="20"/>
      <c r="APD603" s="20"/>
      <c r="APE603" s="20"/>
      <c r="APF603" s="20"/>
      <c r="APG603" s="20"/>
      <c r="APH603" s="20"/>
      <c r="API603" s="20"/>
      <c r="APJ603" s="20"/>
      <c r="APK603" s="20"/>
      <c r="APL603" s="20"/>
      <c r="APM603" s="20"/>
      <c r="APN603" s="20"/>
      <c r="APO603" s="20"/>
      <c r="APP603" s="20"/>
      <c r="APQ603" s="20"/>
      <c r="APR603" s="20"/>
      <c r="APS603" s="20"/>
      <c r="APT603" s="20"/>
      <c r="APU603" s="20"/>
      <c r="APV603" s="20"/>
      <c r="APW603" s="20"/>
      <c r="APX603" s="20"/>
      <c r="APY603" s="20"/>
      <c r="APZ603" s="20"/>
      <c r="AQA603" s="20"/>
      <c r="AQB603" s="20"/>
      <c r="AQC603" s="20"/>
      <c r="AQD603" s="20"/>
      <c r="AQE603" s="20"/>
      <c r="AQF603" s="20"/>
      <c r="AQG603" s="20"/>
      <c r="AQH603" s="20"/>
      <c r="AQI603" s="20"/>
      <c r="AQJ603" s="20"/>
      <c r="AQK603" s="20"/>
      <c r="AQL603" s="20"/>
      <c r="AQM603" s="20"/>
      <c r="AQN603" s="20"/>
      <c r="AQO603" s="20"/>
      <c r="AQP603" s="20"/>
      <c r="AQQ603" s="20"/>
      <c r="AQR603" s="20"/>
      <c r="AQS603" s="20"/>
      <c r="AQT603" s="20"/>
      <c r="AQU603" s="20"/>
      <c r="AQV603" s="20"/>
      <c r="AQW603" s="20"/>
      <c r="AQX603" s="20"/>
      <c r="AQY603" s="20"/>
      <c r="AQZ603" s="20"/>
      <c r="ARA603" s="20"/>
      <c r="ARB603" s="20"/>
      <c r="ARC603" s="20"/>
      <c r="ARD603" s="20"/>
      <c r="ARE603" s="20"/>
      <c r="ARF603" s="20"/>
      <c r="ARG603" s="20"/>
      <c r="ARH603" s="20"/>
      <c r="ARI603" s="20"/>
      <c r="ARJ603" s="20"/>
      <c r="ARK603" s="20"/>
      <c r="ARL603" s="20"/>
      <c r="ARM603" s="20"/>
      <c r="ARN603" s="20"/>
      <c r="ARO603" s="20"/>
      <c r="ARP603" s="20"/>
      <c r="ARQ603" s="20"/>
      <c r="ARR603" s="20"/>
      <c r="ARS603" s="20"/>
      <c r="ART603" s="20"/>
      <c r="ARU603" s="20"/>
      <c r="ARV603" s="20"/>
      <c r="ARW603" s="20"/>
      <c r="ARX603" s="20"/>
      <c r="ARY603" s="20"/>
      <c r="ARZ603" s="20"/>
      <c r="ASA603" s="20"/>
      <c r="ASB603" s="20"/>
      <c r="ASC603" s="20"/>
      <c r="ASD603" s="20"/>
      <c r="ASE603" s="20"/>
      <c r="ASF603" s="20"/>
      <c r="ASG603" s="20"/>
      <c r="ASH603" s="20"/>
      <c r="ASI603" s="20"/>
      <c r="ASJ603" s="20"/>
      <c r="ASK603" s="20"/>
      <c r="ASL603" s="20"/>
      <c r="ASM603" s="20"/>
      <c r="ASN603" s="20"/>
      <c r="ASO603" s="20"/>
      <c r="ASP603" s="20"/>
      <c r="ASQ603" s="20"/>
      <c r="ASR603" s="20"/>
      <c r="ASS603" s="20"/>
      <c r="AST603" s="20"/>
      <c r="ASU603" s="20"/>
      <c r="ASV603" s="20"/>
      <c r="ASW603" s="20"/>
      <c r="ASX603" s="20"/>
      <c r="ASY603" s="20"/>
      <c r="ASZ603" s="20"/>
      <c r="ATA603" s="20"/>
      <c r="ATB603" s="20"/>
      <c r="ATC603" s="20"/>
      <c r="ATD603" s="20"/>
      <c r="ATE603" s="20"/>
      <c r="ATF603" s="20"/>
      <c r="ATG603" s="20"/>
      <c r="ATH603" s="20"/>
      <c r="ATI603" s="20"/>
      <c r="ATJ603" s="20"/>
      <c r="ATK603" s="20"/>
      <c r="ATL603" s="20"/>
      <c r="ATM603" s="20"/>
      <c r="ATN603" s="20"/>
      <c r="ATO603" s="20"/>
      <c r="ATP603" s="20"/>
      <c r="ATQ603" s="20"/>
      <c r="ATR603" s="20"/>
      <c r="ATS603" s="20"/>
      <c r="ATT603" s="20"/>
      <c r="ATU603" s="20"/>
      <c r="ATV603" s="20"/>
      <c r="ATW603" s="20"/>
      <c r="ATX603" s="20"/>
      <c r="ATY603" s="20"/>
      <c r="ATZ603" s="20"/>
      <c r="AUA603" s="20"/>
      <c r="AUB603" s="20"/>
      <c r="AUC603" s="20"/>
      <c r="AUD603" s="20"/>
      <c r="AUF603" s="20"/>
      <c r="AUG603" s="20"/>
      <c r="AUH603" s="20"/>
      <c r="AUI603" s="20"/>
      <c r="AUJ603" s="20"/>
      <c r="AUK603" s="20"/>
      <c r="AUL603" s="20"/>
      <c r="AUM603" s="20"/>
      <c r="AUN603" s="20"/>
      <c r="AUO603" s="20"/>
      <c r="AUP603" s="20"/>
      <c r="AUQ603" s="20"/>
      <c r="AUR603" s="20"/>
      <c r="AUS603" s="20"/>
      <c r="AUT603" s="20"/>
      <c r="AUU603" s="20"/>
      <c r="AUV603" s="20"/>
      <c r="AUW603" s="20"/>
      <c r="AUX603" s="20"/>
      <c r="AUY603" s="20"/>
      <c r="AUZ603" s="20"/>
      <c r="AVA603" s="20"/>
      <c r="AVB603" s="20"/>
      <c r="AVC603" s="20"/>
      <c r="AVD603" s="20"/>
      <c r="AVE603" s="20"/>
      <c r="AVF603" s="20"/>
      <c r="AVG603" s="20"/>
      <c r="AVH603" s="20"/>
      <c r="AVI603" s="20"/>
      <c r="AVJ603" s="20"/>
      <c r="AVK603" s="20"/>
      <c r="AVL603" s="20"/>
      <c r="AVM603" s="20"/>
      <c r="AVN603" s="20"/>
      <c r="AVO603" s="20"/>
      <c r="AVP603" s="20"/>
      <c r="AVQ603" s="20"/>
      <c r="AVR603" s="20"/>
      <c r="AVS603" s="20"/>
      <c r="AVT603" s="20"/>
      <c r="AVU603" s="20"/>
      <c r="AVV603" s="20"/>
      <c r="AVW603" s="20"/>
      <c r="AVX603" s="20"/>
      <c r="AVY603" s="20"/>
      <c r="AVZ603" s="20"/>
      <c r="AWA603" s="20"/>
      <c r="AWB603" s="20"/>
      <c r="AWC603" s="20"/>
      <c r="AWD603" s="20"/>
      <c r="AWE603" s="20"/>
      <c r="AWF603" s="20"/>
      <c r="AWG603" s="20"/>
      <c r="AWH603" s="20"/>
      <c r="AWI603" s="20"/>
      <c r="AWJ603" s="20"/>
      <c r="AWK603" s="20"/>
      <c r="AWL603" s="20"/>
      <c r="AWM603" s="20"/>
      <c r="AWN603" s="20"/>
      <c r="AWO603" s="20"/>
      <c r="AWP603" s="20"/>
      <c r="AWQ603" s="20"/>
      <c r="AWR603" s="20"/>
      <c r="AWS603" s="20"/>
      <c r="AWT603" s="20"/>
      <c r="AWU603" s="20"/>
      <c r="AWV603" s="20"/>
      <c r="AWW603" s="20"/>
      <c r="AWX603" s="20"/>
      <c r="AWY603" s="20"/>
      <c r="AWZ603" s="20"/>
      <c r="AXA603" s="20"/>
      <c r="AXB603" s="20"/>
      <c r="AXC603" s="20"/>
      <c r="AXD603" s="20"/>
      <c r="AXE603" s="20"/>
      <c r="AXF603" s="20"/>
      <c r="AXG603" s="20"/>
      <c r="AXH603" s="20"/>
      <c r="AXI603" s="20"/>
      <c r="AXJ603" s="20"/>
      <c r="AXK603" s="20"/>
      <c r="AXL603" s="20"/>
      <c r="AXM603" s="20"/>
      <c r="AXN603" s="20"/>
      <c r="AXO603" s="20"/>
      <c r="AXP603" s="20"/>
      <c r="AXQ603" s="20"/>
      <c r="AXR603" s="20"/>
      <c r="AXS603" s="20"/>
      <c r="AXT603" s="20"/>
      <c r="AXU603" s="20"/>
      <c r="AXV603" s="20"/>
      <c r="AXW603" s="20"/>
      <c r="AXX603" s="20"/>
      <c r="AXY603" s="20"/>
      <c r="AXZ603" s="20"/>
      <c r="AYA603" s="20"/>
      <c r="AYB603" s="20"/>
      <c r="AYC603" s="20"/>
      <c r="AYD603" s="20"/>
      <c r="AYE603" s="20"/>
      <c r="AYF603" s="20"/>
      <c r="AYG603" s="20"/>
      <c r="AYH603" s="20"/>
      <c r="AYI603" s="20"/>
      <c r="AYJ603" s="20"/>
      <c r="AYK603" s="20"/>
      <c r="AYL603" s="20"/>
      <c r="AYM603" s="20"/>
      <c r="AYN603" s="20"/>
      <c r="AYO603" s="20"/>
      <c r="AYP603" s="20"/>
      <c r="AYQ603" s="20"/>
      <c r="AYR603" s="20"/>
      <c r="AYS603" s="20"/>
      <c r="AYT603" s="20"/>
      <c r="AYU603" s="20"/>
      <c r="AYV603" s="20"/>
      <c r="AYW603" s="20"/>
      <c r="AYX603" s="20"/>
      <c r="AYY603" s="20"/>
      <c r="AYZ603" s="20"/>
      <c r="AZA603" s="20"/>
      <c r="AZB603" s="20"/>
      <c r="AZC603" s="20"/>
      <c r="AZD603" s="20"/>
      <c r="AZE603" s="20"/>
      <c r="AZF603" s="20"/>
      <c r="AZG603" s="20"/>
      <c r="AZH603" s="20"/>
      <c r="AZI603" s="20"/>
      <c r="AZJ603" s="20"/>
      <c r="AZK603" s="20"/>
      <c r="AZL603" s="20"/>
      <c r="AZM603" s="20"/>
      <c r="AZN603" s="20"/>
      <c r="AZO603" s="20"/>
      <c r="AZP603" s="20"/>
      <c r="AZQ603" s="20"/>
      <c r="AZR603" s="20"/>
      <c r="AZS603" s="20"/>
      <c r="AZT603" s="20"/>
      <c r="AZU603" s="20"/>
      <c r="AZV603" s="20"/>
      <c r="AZW603" s="20"/>
      <c r="AZX603" s="20"/>
      <c r="AZY603" s="20"/>
      <c r="AZZ603" s="20"/>
      <c r="BAA603" s="20"/>
      <c r="BAB603" s="20"/>
      <c r="BAC603" s="20"/>
      <c r="BAD603" s="20"/>
      <c r="BAE603" s="20"/>
      <c r="BAF603" s="20"/>
      <c r="BAG603" s="20"/>
      <c r="BAH603" s="20"/>
      <c r="BAI603" s="20"/>
      <c r="BAJ603" s="20"/>
      <c r="BAK603" s="20"/>
      <c r="BAL603" s="20"/>
      <c r="BAM603" s="20"/>
      <c r="BAN603" s="20"/>
      <c r="BAO603" s="20"/>
      <c r="BAP603" s="20"/>
      <c r="BAQ603" s="20"/>
      <c r="BAR603" s="20"/>
      <c r="BAS603" s="20"/>
      <c r="BAT603" s="20"/>
      <c r="BAU603" s="20"/>
      <c r="BAV603" s="20"/>
      <c r="BAW603" s="20"/>
      <c r="BAX603" s="20"/>
      <c r="BAY603" s="20"/>
      <c r="BAZ603" s="20"/>
      <c r="BBA603" s="20"/>
      <c r="BBB603" s="20"/>
      <c r="BBC603" s="20"/>
      <c r="BBD603" s="20"/>
      <c r="BBE603" s="20"/>
      <c r="BBF603" s="20"/>
      <c r="BBG603" s="20"/>
      <c r="BBH603" s="20"/>
      <c r="BBI603" s="20"/>
      <c r="BBJ603" s="20"/>
      <c r="BBK603" s="20"/>
      <c r="BBL603" s="20"/>
      <c r="BBM603" s="20"/>
      <c r="BBN603" s="20"/>
      <c r="BBO603" s="20"/>
      <c r="BBP603" s="20"/>
      <c r="BBQ603" s="20"/>
      <c r="BBR603" s="20"/>
      <c r="BBS603" s="20"/>
      <c r="BBT603" s="20"/>
      <c r="BBU603" s="20"/>
      <c r="BBV603" s="20"/>
      <c r="BBW603" s="20"/>
      <c r="BBX603" s="20"/>
    </row>
    <row r="604" spans="1:1428" hidden="1" x14ac:dyDescent="0.25">
      <c r="A604" s="20"/>
      <c r="B604" s="17"/>
      <c r="C604" s="17"/>
      <c r="D604" s="20"/>
      <c r="E604" s="20"/>
      <c r="F604" s="20"/>
      <c r="G604" s="20"/>
      <c r="H604" s="20"/>
      <c r="I604" s="20"/>
      <c r="J604" s="20"/>
      <c r="K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6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  <c r="BG604" s="20"/>
      <c r="BH604" s="20"/>
      <c r="BI604" s="20"/>
      <c r="BJ604" s="20"/>
      <c r="BK604" s="20"/>
      <c r="BL604" s="20"/>
      <c r="BM604" s="20"/>
      <c r="BN604" s="20"/>
      <c r="BO604" s="20"/>
      <c r="BP604" s="20"/>
      <c r="BQ604" s="20"/>
      <c r="BR604" s="20"/>
      <c r="BS604" s="20"/>
      <c r="BT604" s="20"/>
      <c r="BU604" s="20"/>
      <c r="BV604" s="20"/>
      <c r="BW604" s="20"/>
      <c r="BX604" s="20"/>
      <c r="BY604" s="20"/>
      <c r="BZ604" s="20"/>
      <c r="CA604" s="20"/>
      <c r="CB604" s="20"/>
      <c r="CC604" s="20"/>
      <c r="CD604" s="20"/>
      <c r="CE604" s="20"/>
      <c r="CF604" s="20"/>
      <c r="CG604" s="20"/>
      <c r="CH604" s="20"/>
      <c r="CI604" s="20"/>
      <c r="CJ604" s="20"/>
      <c r="CK604" s="20"/>
      <c r="CL604" s="20"/>
      <c r="CM604" s="20"/>
      <c r="CN604" s="20"/>
      <c r="CO604" s="20"/>
      <c r="CP604" s="20"/>
      <c r="CQ604" s="20"/>
      <c r="CR604" s="20"/>
      <c r="CS604" s="20"/>
      <c r="CT604" s="20"/>
      <c r="CU604" s="20"/>
      <c r="CV604" s="20"/>
      <c r="CW604" s="20"/>
      <c r="CX604" s="20"/>
      <c r="CY604" s="20"/>
      <c r="CZ604" s="20"/>
      <c r="DA604" s="20"/>
      <c r="DB604" s="20"/>
      <c r="DC604" s="20"/>
      <c r="DD604" s="20"/>
      <c r="DE604" s="20"/>
      <c r="DF604" s="20"/>
      <c r="DG604" s="20"/>
      <c r="DH604" s="20"/>
      <c r="DI604" s="20"/>
      <c r="DJ604" s="20"/>
      <c r="DK604" s="20"/>
      <c r="DL604" s="20"/>
      <c r="DM604" s="20"/>
      <c r="DN604" s="20"/>
      <c r="DO604" s="20"/>
      <c r="DP604" s="20"/>
      <c r="DQ604" s="20"/>
      <c r="DR604" s="20"/>
      <c r="DS604" s="20"/>
      <c r="DT604" s="20"/>
      <c r="DU604" s="20"/>
      <c r="DV604" s="20"/>
      <c r="DW604" s="20"/>
      <c r="DX604" s="20"/>
      <c r="DY604" s="20"/>
      <c r="DZ604" s="20"/>
      <c r="EA604" s="20"/>
      <c r="EB604" s="20"/>
      <c r="EC604" s="20"/>
      <c r="ED604" s="20"/>
      <c r="EE604" s="20"/>
      <c r="EF604" s="20"/>
      <c r="EG604" s="20"/>
      <c r="EH604" s="20"/>
      <c r="EI604" s="20"/>
      <c r="EJ604" s="20"/>
      <c r="EK604" s="20"/>
      <c r="EL604" s="20"/>
      <c r="EM604" s="20"/>
      <c r="EN604" s="20"/>
      <c r="EO604" s="20"/>
      <c r="EP604" s="20"/>
      <c r="EQ604" s="20"/>
      <c r="ER604" s="20"/>
      <c r="ES604" s="20"/>
      <c r="ET604" s="20"/>
      <c r="EU604" s="20"/>
      <c r="EV604" s="20"/>
      <c r="EW604" s="20"/>
      <c r="EX604" s="20"/>
      <c r="EY604" s="20"/>
      <c r="EZ604" s="20"/>
      <c r="FA604" s="20"/>
      <c r="FB604" s="20"/>
      <c r="FC604" s="20"/>
      <c r="FD604" s="20"/>
      <c r="FE604" s="20"/>
      <c r="FF604" s="20"/>
      <c r="FG604" s="20"/>
      <c r="FH604" s="20"/>
      <c r="FI604" s="20"/>
      <c r="FJ604" s="20"/>
      <c r="FK604" s="20"/>
      <c r="FL604" s="20"/>
      <c r="FM604" s="20"/>
      <c r="FN604" s="20"/>
      <c r="FO604" s="20"/>
      <c r="FP604" s="20"/>
      <c r="FQ604" s="20"/>
      <c r="FR604" s="20"/>
      <c r="FS604" s="20"/>
      <c r="FT604" s="20"/>
      <c r="FU604" s="20"/>
      <c r="FV604" s="20"/>
      <c r="FW604" s="20"/>
      <c r="FX604" s="20"/>
      <c r="FY604" s="20"/>
      <c r="FZ604" s="20"/>
      <c r="GA604" s="20"/>
      <c r="GB604" s="20"/>
      <c r="GC604" s="20"/>
      <c r="GD604" s="20"/>
      <c r="GE604" s="20"/>
      <c r="GF604" s="20"/>
      <c r="GG604" s="20"/>
      <c r="GH604" s="20"/>
      <c r="GI604" s="20"/>
      <c r="GJ604" s="20"/>
      <c r="GK604" s="20"/>
      <c r="GL604" s="20"/>
      <c r="GM604" s="20"/>
      <c r="GN604" s="20"/>
      <c r="GO604" s="20"/>
      <c r="GP604" s="20"/>
      <c r="GQ604" s="20"/>
      <c r="GR604" s="20"/>
      <c r="GS604" s="20"/>
      <c r="GT604" s="20"/>
      <c r="GU604" s="20"/>
      <c r="GV604" s="20"/>
      <c r="GW604" s="20"/>
      <c r="GX604" s="20"/>
      <c r="GY604" s="20"/>
      <c r="GZ604" s="20"/>
      <c r="HA604" s="20"/>
      <c r="HB604" s="20"/>
      <c r="HC604" s="20"/>
      <c r="HD604" s="20"/>
      <c r="HE604" s="20"/>
      <c r="HF604" s="20"/>
      <c r="HG604" s="20"/>
      <c r="HH604" s="20"/>
      <c r="HI604" s="20"/>
      <c r="HJ604" s="20"/>
      <c r="HK604" s="20"/>
      <c r="HL604" s="20"/>
      <c r="HM604" s="20"/>
      <c r="HN604" s="20"/>
      <c r="HO604" s="20"/>
      <c r="HP604" s="20"/>
      <c r="HQ604" s="20"/>
      <c r="HR604" s="20"/>
      <c r="HS604" s="20"/>
      <c r="HT604" s="20"/>
      <c r="HU604" s="20"/>
      <c r="HV604" s="20"/>
      <c r="HW604" s="20"/>
      <c r="HX604" s="20"/>
      <c r="HY604" s="20"/>
      <c r="HZ604" s="20"/>
      <c r="IA604" s="20"/>
      <c r="IB604" s="20"/>
      <c r="IC604" s="20"/>
      <c r="ID604" s="20"/>
      <c r="IE604" s="20"/>
      <c r="IF604" s="20"/>
      <c r="IG604" s="20"/>
      <c r="IH604" s="20"/>
      <c r="II604" s="20"/>
      <c r="IJ604" s="20"/>
      <c r="IK604" s="20"/>
      <c r="IL604" s="20"/>
      <c r="IM604" s="20"/>
      <c r="IN604" s="20"/>
      <c r="IO604" s="20"/>
      <c r="IQ604" s="20"/>
      <c r="IR604" s="20"/>
      <c r="IS604" s="20"/>
      <c r="IT604" s="20"/>
      <c r="IU604" s="20"/>
      <c r="IV604" s="20"/>
      <c r="IW604" s="20"/>
      <c r="IX604" s="20"/>
      <c r="IY604" s="20"/>
      <c r="IZ604" s="20"/>
      <c r="JA604" s="20"/>
      <c r="JB604" s="20"/>
      <c r="JC604" s="20"/>
      <c r="JD604" s="20"/>
      <c r="JE604" s="20"/>
      <c r="JF604" s="20"/>
      <c r="JG604" s="20"/>
      <c r="JH604" s="20"/>
      <c r="JI604" s="20"/>
      <c r="JJ604" s="20"/>
      <c r="JK604" s="20"/>
      <c r="JL604" s="20"/>
      <c r="JM604" s="20"/>
      <c r="JN604" s="20"/>
      <c r="JO604" s="20"/>
      <c r="JP604" s="20"/>
      <c r="JQ604" s="20"/>
      <c r="JR604" s="20"/>
      <c r="JS604" s="20"/>
      <c r="JT604" s="20"/>
      <c r="JU604" s="20"/>
      <c r="JV604" s="20"/>
      <c r="JW604" s="20"/>
      <c r="JX604" s="20"/>
      <c r="JY604" s="20"/>
      <c r="JZ604" s="20"/>
      <c r="KA604" s="20"/>
      <c r="KB604" s="20"/>
      <c r="KC604" s="20"/>
      <c r="KD604" s="20"/>
      <c r="KE604" s="20"/>
      <c r="KF604" s="20"/>
      <c r="KG604" s="20"/>
      <c r="KH604" s="20"/>
      <c r="KI604" s="20"/>
      <c r="KJ604" s="20"/>
      <c r="KK604" s="20"/>
      <c r="KL604" s="20"/>
      <c r="KM604" s="20"/>
      <c r="KN604" s="20"/>
      <c r="KO604" s="20"/>
      <c r="KP604" s="20"/>
      <c r="KQ604" s="20"/>
      <c r="KR604" s="20"/>
      <c r="KS604" s="20"/>
      <c r="KT604" s="20"/>
      <c r="KU604" s="20"/>
      <c r="KV604" s="20"/>
      <c r="KW604" s="20"/>
      <c r="KX604" s="20"/>
      <c r="KY604" s="20"/>
      <c r="KZ604" s="20"/>
      <c r="LA604" s="20"/>
      <c r="LB604" s="20"/>
      <c r="LC604" s="20"/>
      <c r="LD604" s="20"/>
      <c r="LE604" s="20"/>
      <c r="LF604" s="20"/>
      <c r="LG604" s="20"/>
      <c r="LH604" s="20"/>
      <c r="LI604" s="20"/>
      <c r="LJ604" s="20"/>
      <c r="LK604" s="20"/>
      <c r="LL604" s="20"/>
      <c r="LM604" s="20"/>
      <c r="LN604" s="20"/>
      <c r="LO604" s="20"/>
      <c r="LP604" s="20"/>
      <c r="LQ604" s="20"/>
      <c r="LR604" s="20"/>
      <c r="LS604" s="20"/>
      <c r="LT604" s="20"/>
      <c r="LU604" s="20"/>
      <c r="LV604" s="20"/>
      <c r="LW604" s="20"/>
      <c r="LX604" s="20"/>
      <c r="LY604" s="20"/>
      <c r="LZ604" s="20"/>
      <c r="MA604" s="20"/>
      <c r="MB604" s="20"/>
      <c r="MC604" s="20"/>
      <c r="MD604" s="20"/>
      <c r="ME604" s="20"/>
      <c r="MF604" s="20"/>
      <c r="MG604" s="20"/>
      <c r="MH604" s="20"/>
      <c r="MI604" s="20"/>
      <c r="MJ604" s="20"/>
      <c r="MK604" s="20"/>
      <c r="ML604" s="20"/>
      <c r="MM604" s="20"/>
      <c r="MN604" s="20"/>
      <c r="MO604" s="20"/>
      <c r="MP604" s="20"/>
      <c r="MQ604" s="20"/>
      <c r="MR604" s="20"/>
      <c r="MS604" s="20"/>
      <c r="MT604" s="20"/>
      <c r="MU604" s="20"/>
      <c r="MV604" s="20"/>
      <c r="MW604" s="20"/>
      <c r="MX604" s="20"/>
      <c r="MY604" s="20"/>
      <c r="MZ604" s="20"/>
      <c r="NA604" s="20"/>
      <c r="NB604" s="20"/>
      <c r="NC604" s="20"/>
      <c r="ND604" s="20"/>
      <c r="NE604" s="20"/>
      <c r="NF604" s="20"/>
      <c r="NG604" s="20"/>
      <c r="NH604" s="20"/>
      <c r="NI604" s="20"/>
      <c r="NJ604" s="20"/>
      <c r="NK604" s="20"/>
      <c r="NL604" s="20"/>
      <c r="NM604" s="20"/>
      <c r="NN604" s="20"/>
      <c r="NO604" s="20"/>
      <c r="NP604" s="20"/>
      <c r="NQ604" s="20"/>
      <c r="NR604" s="20"/>
      <c r="NS604" s="20"/>
      <c r="NT604" s="20"/>
      <c r="NU604" s="20"/>
      <c r="NV604" s="20"/>
      <c r="NW604" s="20"/>
      <c r="NX604" s="20"/>
      <c r="NY604" s="20"/>
      <c r="NZ604" s="20"/>
      <c r="OA604" s="20"/>
      <c r="OB604" s="20"/>
      <c r="OC604" s="20"/>
      <c r="OD604" s="20"/>
      <c r="OE604" s="20"/>
      <c r="OF604" s="20"/>
      <c r="OG604" s="20"/>
      <c r="OH604" s="20"/>
      <c r="OI604" s="20"/>
      <c r="OJ604" s="20"/>
      <c r="OK604" s="20"/>
      <c r="OL604" s="20"/>
      <c r="OM604" s="20"/>
      <c r="ON604" s="20"/>
      <c r="OO604" s="20"/>
      <c r="OP604" s="20"/>
      <c r="OQ604" s="20"/>
      <c r="OR604" s="20"/>
      <c r="OS604" s="20"/>
      <c r="OT604" s="20"/>
      <c r="OU604" s="20"/>
      <c r="OV604" s="20"/>
      <c r="OW604" s="20"/>
      <c r="OX604" s="20"/>
      <c r="OY604" s="20"/>
      <c r="OZ604" s="20"/>
      <c r="PA604" s="20"/>
      <c r="PB604" s="20"/>
      <c r="PC604" s="20"/>
      <c r="PD604" s="20"/>
      <c r="PE604" s="20"/>
      <c r="PF604" s="20"/>
      <c r="PG604" s="20"/>
      <c r="PH604" s="20"/>
      <c r="PI604" s="20"/>
      <c r="PJ604" s="20"/>
      <c r="PK604" s="20"/>
      <c r="PL604" s="20"/>
      <c r="PM604" s="20"/>
      <c r="PN604" s="20"/>
      <c r="PO604" s="20"/>
      <c r="PP604" s="20"/>
      <c r="PQ604" s="20"/>
      <c r="PR604" s="20"/>
      <c r="PS604" s="20"/>
      <c r="PT604" s="20"/>
      <c r="PU604" s="20"/>
      <c r="PV604" s="20"/>
      <c r="PW604" s="20"/>
      <c r="PX604" s="20"/>
      <c r="PY604" s="20"/>
      <c r="PZ604" s="20"/>
      <c r="QA604" s="20"/>
      <c r="QB604" s="20"/>
      <c r="QC604" s="20"/>
      <c r="QD604" s="20"/>
      <c r="QE604" s="20"/>
      <c r="QF604" s="20"/>
      <c r="QG604" s="20"/>
      <c r="QH604" s="20"/>
      <c r="QI604" s="20"/>
      <c r="QJ604" s="20"/>
      <c r="QK604" s="20"/>
      <c r="QL604" s="20"/>
      <c r="QM604" s="20"/>
      <c r="QN604" s="20"/>
      <c r="QO604" s="20"/>
      <c r="QP604" s="20"/>
      <c r="QQ604" s="20"/>
      <c r="QR604" s="20"/>
      <c r="QS604" s="20"/>
      <c r="QT604" s="20"/>
      <c r="QU604" s="20"/>
      <c r="QV604" s="20"/>
      <c r="QW604" s="20"/>
      <c r="QX604" s="20"/>
      <c r="QY604" s="20"/>
      <c r="QZ604" s="20"/>
      <c r="RA604" s="20"/>
      <c r="RB604" s="20"/>
      <c r="RC604" s="20"/>
      <c r="RD604" s="20"/>
      <c r="RE604" s="20"/>
      <c r="RF604" s="20"/>
      <c r="RG604" s="20"/>
      <c r="RH604" s="20"/>
      <c r="RI604" s="20"/>
      <c r="RJ604" s="20"/>
      <c r="RK604" s="20"/>
      <c r="RL604" s="20"/>
      <c r="RM604" s="20"/>
      <c r="RN604" s="20"/>
      <c r="RO604" s="20"/>
      <c r="RP604" s="20"/>
      <c r="RQ604" s="20"/>
      <c r="RR604" s="20"/>
      <c r="RS604" s="20"/>
      <c r="RT604" s="20"/>
      <c r="RU604" s="20"/>
      <c r="RV604" s="20"/>
      <c r="RW604" s="20"/>
      <c r="RX604" s="20"/>
      <c r="RY604" s="20"/>
      <c r="RZ604" s="20"/>
      <c r="SA604" s="20"/>
      <c r="SB604" s="20"/>
      <c r="SC604" s="20"/>
      <c r="SD604" s="20"/>
      <c r="SE604" s="20"/>
      <c r="SF604" s="20"/>
      <c r="SG604" s="20"/>
      <c r="SH604" s="20"/>
      <c r="SI604" s="20"/>
      <c r="SJ604" s="20"/>
      <c r="SK604" s="20"/>
      <c r="SL604" s="20"/>
      <c r="SM604" s="20"/>
      <c r="SN604" s="20"/>
      <c r="SO604" s="20"/>
      <c r="SP604" s="20"/>
      <c r="SQ604" s="20"/>
      <c r="SR604" s="20"/>
      <c r="SS604" s="20"/>
      <c r="ST604" s="20"/>
      <c r="SU604" s="20"/>
      <c r="SV604" s="20"/>
      <c r="SW604" s="20"/>
      <c r="SX604" s="20"/>
      <c r="SY604" s="20"/>
      <c r="SZ604" s="20"/>
      <c r="TA604" s="20"/>
      <c r="TB604" s="20"/>
      <c r="TC604" s="20"/>
      <c r="TD604" s="20"/>
      <c r="TE604" s="20"/>
      <c r="TF604" s="20"/>
      <c r="TG604" s="20"/>
      <c r="TH604" s="20"/>
      <c r="TI604" s="20"/>
      <c r="TJ604" s="20"/>
      <c r="TK604" s="20"/>
      <c r="TL604" s="20"/>
      <c r="TM604" s="20"/>
      <c r="TN604" s="20"/>
      <c r="TO604" s="20"/>
      <c r="TP604" s="20"/>
      <c r="TQ604" s="20"/>
      <c r="TR604" s="20"/>
      <c r="TS604" s="20"/>
      <c r="TT604" s="20"/>
      <c r="TU604" s="20"/>
      <c r="TV604" s="20"/>
      <c r="TW604" s="20"/>
      <c r="TX604" s="20"/>
      <c r="TY604" s="20"/>
      <c r="TZ604" s="20"/>
      <c r="UA604" s="20"/>
      <c r="UB604" s="20"/>
      <c r="UC604" s="20"/>
      <c r="UD604" s="20"/>
      <c r="UE604" s="20"/>
      <c r="UF604" s="20"/>
      <c r="UG604" s="20"/>
      <c r="UH604" s="20"/>
      <c r="UI604" s="20"/>
      <c r="UJ604" s="20"/>
      <c r="UK604" s="20"/>
      <c r="UL604" s="20"/>
      <c r="UM604" s="20"/>
      <c r="UN604" s="20"/>
      <c r="UO604" s="20"/>
      <c r="UP604" s="20"/>
      <c r="UQ604" s="20"/>
      <c r="UR604" s="20"/>
      <c r="US604" s="20"/>
      <c r="UT604" s="20"/>
      <c r="UU604" s="20"/>
      <c r="UV604" s="20"/>
      <c r="UW604" s="20"/>
      <c r="UX604" s="20"/>
      <c r="UY604" s="20"/>
      <c r="UZ604" s="20"/>
      <c r="VA604" s="20"/>
      <c r="VB604" s="20"/>
      <c r="VC604" s="20"/>
      <c r="VD604" s="20"/>
      <c r="VE604" s="20"/>
      <c r="VF604" s="20"/>
      <c r="VG604" s="20"/>
      <c r="VH604" s="20"/>
      <c r="VI604" s="20"/>
      <c r="VJ604" s="20"/>
      <c r="VK604" s="20"/>
      <c r="VL604" s="20"/>
      <c r="VM604" s="20"/>
      <c r="VN604" s="20"/>
      <c r="VO604" s="20"/>
      <c r="VP604" s="20"/>
      <c r="VQ604" s="20"/>
      <c r="VR604" s="20"/>
      <c r="VS604" s="20"/>
      <c r="VT604" s="20"/>
      <c r="VU604" s="20"/>
      <c r="VV604" s="20"/>
      <c r="VW604" s="20"/>
      <c r="VX604" s="20"/>
      <c r="VY604" s="20"/>
      <c r="VZ604" s="20"/>
      <c r="WA604" s="20"/>
      <c r="WB604" s="20"/>
      <c r="WC604" s="20"/>
      <c r="WD604" s="20"/>
      <c r="WE604" s="20"/>
      <c r="WF604" s="20"/>
      <c r="WG604" s="20"/>
      <c r="WH604" s="20"/>
      <c r="WI604" s="20"/>
      <c r="WJ604" s="20"/>
      <c r="WK604" s="20"/>
      <c r="WL604" s="20"/>
      <c r="WM604" s="20"/>
      <c r="WN604" s="20"/>
      <c r="WO604" s="20"/>
      <c r="WP604" s="20"/>
      <c r="WQ604" s="20"/>
      <c r="WR604" s="20"/>
      <c r="WS604" s="20"/>
      <c r="WT604" s="20"/>
      <c r="WU604" s="20"/>
      <c r="WV604" s="20"/>
      <c r="WW604" s="20"/>
      <c r="WX604" s="20"/>
      <c r="WY604" s="20"/>
      <c r="WZ604" s="20"/>
      <c r="XA604" s="20"/>
      <c r="XB604" s="20"/>
      <c r="XC604" s="20"/>
      <c r="XD604" s="20"/>
      <c r="XE604" s="20"/>
      <c r="XF604" s="20"/>
      <c r="XG604" s="20"/>
      <c r="XH604" s="20"/>
      <c r="XI604" s="20"/>
      <c r="XJ604" s="20"/>
      <c r="XK604" s="20"/>
      <c r="XL604" s="20"/>
      <c r="XM604" s="20"/>
      <c r="XN604" s="20"/>
      <c r="XO604" s="20"/>
      <c r="XP604" s="20"/>
      <c r="XQ604" s="20"/>
      <c r="XR604" s="20"/>
      <c r="XS604" s="20"/>
      <c r="XT604" s="20"/>
      <c r="XU604" s="20"/>
      <c r="XV604" s="20"/>
      <c r="XW604" s="20"/>
      <c r="XX604" s="20"/>
      <c r="XY604" s="20"/>
      <c r="XZ604" s="20"/>
      <c r="YA604" s="20"/>
      <c r="YB604" s="20"/>
      <c r="YC604" s="20"/>
      <c r="YD604" s="20"/>
      <c r="YE604" s="20"/>
      <c r="YF604" s="20"/>
      <c r="YG604" s="20"/>
      <c r="YH604" s="20"/>
      <c r="YI604" s="20"/>
      <c r="YJ604" s="20"/>
      <c r="YK604" s="20"/>
      <c r="YL604" s="20"/>
      <c r="YM604" s="20"/>
      <c r="YN604" s="20"/>
      <c r="YO604" s="20"/>
      <c r="YP604" s="20"/>
      <c r="YQ604" s="20"/>
      <c r="YR604" s="20"/>
      <c r="YS604" s="20"/>
      <c r="YT604" s="20"/>
      <c r="YU604" s="20"/>
      <c r="YV604" s="20"/>
      <c r="YW604" s="20"/>
      <c r="YX604" s="20"/>
      <c r="YY604" s="20"/>
      <c r="YZ604" s="20"/>
      <c r="ZA604" s="20"/>
      <c r="ZB604" s="20"/>
      <c r="ZC604" s="20"/>
      <c r="ZD604" s="20"/>
      <c r="ZE604" s="20"/>
      <c r="ZF604" s="20"/>
      <c r="ZG604" s="20"/>
      <c r="ZH604" s="20"/>
      <c r="ZI604" s="20"/>
      <c r="ZJ604" s="20"/>
      <c r="ZK604" s="20"/>
      <c r="ZL604" s="20"/>
      <c r="ZM604" s="20"/>
      <c r="ZN604" s="20"/>
      <c r="ZO604" s="20"/>
      <c r="ZP604" s="20"/>
      <c r="ZQ604" s="20"/>
      <c r="ZR604" s="20"/>
      <c r="ZS604" s="20"/>
      <c r="ZT604" s="20"/>
      <c r="ZU604" s="20"/>
      <c r="ZV604" s="20"/>
      <c r="ZW604" s="20"/>
      <c r="ZX604" s="20"/>
      <c r="ZY604" s="20"/>
      <c r="ZZ604" s="20"/>
      <c r="AAA604" s="20"/>
      <c r="AAB604" s="20"/>
      <c r="AAC604" s="20"/>
      <c r="AAD604" s="20"/>
      <c r="AAE604" s="20"/>
      <c r="AAF604" s="20"/>
      <c r="AAG604" s="20"/>
      <c r="AAH604" s="20"/>
      <c r="AAI604" s="20"/>
      <c r="AAJ604" s="20"/>
      <c r="AAK604" s="20"/>
      <c r="AAL604" s="20"/>
      <c r="AAM604" s="20"/>
      <c r="AAN604" s="20"/>
      <c r="AAO604" s="20"/>
      <c r="AAP604" s="20"/>
      <c r="AAQ604" s="20"/>
      <c r="AAR604" s="20"/>
      <c r="AAS604" s="20"/>
      <c r="AAT604" s="20"/>
      <c r="AAU604" s="20"/>
      <c r="AAV604" s="20"/>
      <c r="AAW604" s="20"/>
      <c r="AAX604" s="20"/>
      <c r="AAY604" s="20"/>
      <c r="AAZ604" s="20"/>
      <c r="ABA604" s="20"/>
      <c r="ABB604" s="20"/>
      <c r="ABC604" s="20"/>
      <c r="ABD604" s="20"/>
      <c r="ABE604" s="20"/>
      <c r="ABF604" s="20"/>
      <c r="ABG604" s="20"/>
      <c r="ABH604" s="20"/>
      <c r="ABI604" s="20"/>
      <c r="ABJ604" s="20"/>
      <c r="ABK604" s="20"/>
      <c r="ABL604" s="20"/>
      <c r="ABM604" s="20"/>
      <c r="ABN604" s="20"/>
      <c r="ABO604" s="20"/>
      <c r="ABP604" s="20"/>
      <c r="ABQ604" s="20"/>
      <c r="ABR604" s="20"/>
      <c r="ABS604" s="20"/>
      <c r="ABT604" s="20"/>
      <c r="ABU604" s="20"/>
      <c r="ABV604" s="20"/>
      <c r="ABW604" s="20"/>
      <c r="ABX604" s="20"/>
      <c r="ABY604" s="20"/>
      <c r="ABZ604" s="20"/>
      <c r="ACA604" s="20"/>
      <c r="ACB604" s="20"/>
      <c r="ACC604" s="20"/>
      <c r="ACD604" s="20"/>
      <c r="ACE604" s="20"/>
      <c r="ACF604" s="20"/>
      <c r="ACG604" s="20"/>
      <c r="ACH604" s="20"/>
      <c r="ACI604" s="20"/>
      <c r="ACJ604" s="20"/>
      <c r="ACK604" s="20"/>
      <c r="ACL604" s="20"/>
      <c r="ACM604" s="20"/>
      <c r="ACN604" s="20"/>
      <c r="ACO604" s="20"/>
      <c r="ACP604" s="20"/>
      <c r="ACQ604" s="20"/>
      <c r="ACR604" s="20"/>
      <c r="ACS604" s="20"/>
      <c r="ACT604" s="20"/>
      <c r="ACU604" s="20"/>
      <c r="ACV604" s="20"/>
      <c r="ACW604" s="20"/>
      <c r="ACX604" s="20"/>
      <c r="ACY604" s="20"/>
      <c r="ACZ604" s="20"/>
      <c r="ADA604" s="20"/>
      <c r="ADB604" s="20"/>
      <c r="ADC604" s="20"/>
      <c r="ADD604" s="20"/>
      <c r="ADE604" s="20"/>
      <c r="ADF604" s="20"/>
      <c r="ADG604" s="20"/>
      <c r="ADH604" s="20"/>
      <c r="ADI604" s="20"/>
      <c r="ADJ604" s="20"/>
      <c r="ADK604" s="20"/>
      <c r="ADL604" s="20"/>
      <c r="ADM604" s="20"/>
      <c r="ADN604" s="20"/>
      <c r="ADO604" s="20"/>
      <c r="ADP604" s="20"/>
      <c r="ADQ604" s="20"/>
      <c r="ADR604" s="20"/>
      <c r="ADS604" s="20"/>
      <c r="ADT604" s="20"/>
      <c r="ADU604" s="20"/>
      <c r="ADV604" s="20"/>
      <c r="ADW604" s="20"/>
      <c r="ADX604" s="20"/>
      <c r="ADY604" s="20"/>
      <c r="ADZ604" s="20"/>
      <c r="AEA604" s="20"/>
      <c r="AEB604" s="20"/>
      <c r="AEC604" s="20"/>
      <c r="AED604" s="20"/>
      <c r="AEE604" s="20"/>
      <c r="AEF604" s="20"/>
      <c r="AEG604" s="20"/>
      <c r="AEH604" s="20"/>
      <c r="AEI604" s="20"/>
      <c r="AEJ604" s="20"/>
      <c r="AEK604" s="20"/>
      <c r="AEL604" s="20"/>
      <c r="AEM604" s="20"/>
      <c r="AEN604" s="20"/>
      <c r="AEO604" s="20"/>
      <c r="AEP604" s="20"/>
      <c r="AEQ604" s="20"/>
      <c r="AER604" s="20"/>
      <c r="AES604" s="20"/>
      <c r="AET604" s="20"/>
      <c r="AEU604" s="20"/>
      <c r="AEV604" s="20"/>
      <c r="AEW604" s="20"/>
      <c r="AEX604" s="20"/>
      <c r="AEY604" s="20"/>
      <c r="AEZ604" s="20"/>
      <c r="AFA604" s="20"/>
      <c r="AFB604" s="20"/>
      <c r="AFC604" s="20"/>
      <c r="AFD604" s="20"/>
      <c r="AFE604" s="20"/>
      <c r="AFF604" s="20"/>
      <c r="AFG604" s="20"/>
      <c r="AFH604" s="20"/>
      <c r="AFI604" s="20"/>
      <c r="AFJ604" s="20"/>
      <c r="AFK604" s="20"/>
      <c r="AFL604" s="20"/>
      <c r="AFM604" s="20"/>
      <c r="AFN604" s="20"/>
      <c r="AFO604" s="20"/>
      <c r="AFP604" s="20"/>
      <c r="AFQ604" s="20"/>
      <c r="AFR604" s="20"/>
      <c r="AFS604" s="20"/>
      <c r="AFT604" s="20"/>
      <c r="AFU604" s="20"/>
      <c r="AFV604" s="20"/>
      <c r="AFW604" s="20"/>
      <c r="AFX604" s="20"/>
      <c r="AFY604" s="20"/>
      <c r="AFZ604" s="20"/>
      <c r="AGA604" s="20"/>
      <c r="AGB604" s="20"/>
      <c r="AGC604" s="20"/>
      <c r="AGD604" s="20"/>
      <c r="AGE604" s="20"/>
      <c r="AGF604" s="20"/>
      <c r="AGG604" s="20"/>
      <c r="AGH604" s="20"/>
      <c r="AGI604" s="20"/>
      <c r="AGJ604" s="20"/>
      <c r="AGK604" s="20"/>
      <c r="AGL604" s="20"/>
      <c r="AGM604" s="20"/>
      <c r="AGN604" s="20"/>
      <c r="AGO604" s="20"/>
      <c r="AGP604" s="20"/>
      <c r="AGQ604" s="20"/>
      <c r="AGR604" s="20"/>
      <c r="AGS604" s="20"/>
      <c r="AGT604" s="20"/>
      <c r="AGU604" s="20"/>
      <c r="AGV604" s="20"/>
      <c r="AGW604" s="20"/>
      <c r="AGX604" s="20"/>
      <c r="AGY604" s="20"/>
      <c r="AGZ604" s="20"/>
      <c r="AHA604" s="20"/>
      <c r="AHB604" s="20"/>
      <c r="AHC604" s="20"/>
      <c r="AHD604" s="20"/>
      <c r="AHE604" s="20"/>
      <c r="AHF604" s="20"/>
      <c r="AHG604" s="20"/>
      <c r="AHH604" s="20"/>
      <c r="AHI604" s="20"/>
      <c r="AHJ604" s="20"/>
      <c r="AHK604" s="20"/>
      <c r="AHL604" s="20"/>
      <c r="AHM604" s="20"/>
      <c r="AHN604" s="20"/>
      <c r="AHO604" s="20"/>
      <c r="AHP604" s="20"/>
      <c r="AHQ604" s="20"/>
      <c r="AHR604" s="20"/>
      <c r="AHS604" s="20"/>
      <c r="AHT604" s="20"/>
      <c r="AHU604" s="20"/>
      <c r="AHV604" s="20"/>
      <c r="AHW604" s="20"/>
      <c r="AHX604" s="20"/>
      <c r="AHY604" s="20"/>
      <c r="AHZ604" s="20"/>
      <c r="AIA604" s="20"/>
      <c r="AIB604" s="20"/>
      <c r="AIC604" s="20"/>
      <c r="AID604" s="20"/>
      <c r="AIE604" s="20"/>
      <c r="AIF604" s="20"/>
      <c r="AIG604" s="20"/>
      <c r="AIH604" s="20"/>
      <c r="AII604" s="20"/>
      <c r="AIJ604" s="20"/>
      <c r="AIK604" s="20"/>
      <c r="AIL604" s="20"/>
      <c r="AIM604" s="20"/>
      <c r="AIN604" s="20"/>
      <c r="AIO604" s="20"/>
      <c r="AIP604" s="20"/>
      <c r="AIQ604" s="20"/>
      <c r="AIR604" s="20"/>
      <c r="AIS604" s="20"/>
      <c r="AIT604" s="20"/>
      <c r="AIU604" s="20"/>
      <c r="AIV604" s="20"/>
      <c r="AIW604" s="20"/>
      <c r="AIX604" s="20"/>
      <c r="AIY604" s="20"/>
      <c r="AIZ604" s="20"/>
      <c r="AJA604" s="20"/>
      <c r="AJB604" s="20"/>
      <c r="AJC604" s="20"/>
      <c r="AJD604" s="20"/>
      <c r="AJE604" s="20"/>
      <c r="AJF604" s="20"/>
      <c r="AJG604" s="20"/>
      <c r="AJH604" s="20"/>
      <c r="AJI604" s="20"/>
      <c r="AJJ604" s="20"/>
      <c r="AJK604" s="20"/>
      <c r="AJL604" s="20"/>
      <c r="AJM604" s="20"/>
      <c r="AJN604" s="20"/>
      <c r="AJO604" s="20"/>
      <c r="AJP604" s="20"/>
      <c r="AJQ604" s="20"/>
      <c r="AJR604" s="20"/>
      <c r="AJS604" s="20"/>
      <c r="AJT604" s="20"/>
      <c r="AJU604" s="20"/>
      <c r="AJV604" s="20"/>
      <c r="AJW604" s="20"/>
      <c r="AJX604" s="20"/>
      <c r="AJY604" s="20"/>
      <c r="AJZ604" s="20"/>
      <c r="AKA604" s="20"/>
      <c r="AKB604" s="20"/>
      <c r="AKC604" s="20"/>
      <c r="AKD604" s="20"/>
      <c r="AKE604" s="20"/>
      <c r="AKF604" s="20"/>
      <c r="AKG604" s="20"/>
      <c r="AKH604" s="20"/>
      <c r="AKI604" s="20"/>
      <c r="AKJ604" s="20"/>
      <c r="AKK604" s="20"/>
      <c r="AKL604" s="20"/>
      <c r="AKM604" s="20"/>
      <c r="AKN604" s="20"/>
      <c r="AKO604" s="20"/>
      <c r="AKP604" s="20"/>
      <c r="AKQ604" s="20"/>
      <c r="AKR604" s="20"/>
      <c r="AKS604" s="20"/>
      <c r="AKT604" s="20"/>
      <c r="AKU604" s="20"/>
      <c r="AKV604" s="20"/>
      <c r="AKW604" s="20"/>
      <c r="AKX604" s="20"/>
      <c r="AKY604" s="20"/>
      <c r="AKZ604" s="20"/>
      <c r="ALA604" s="20"/>
      <c r="ALB604" s="20"/>
      <c r="ALC604" s="20"/>
      <c r="ALD604" s="20"/>
      <c r="ALE604" s="20"/>
      <c r="ALF604" s="20"/>
      <c r="ALG604" s="20"/>
      <c r="ALH604" s="20"/>
      <c r="ALI604" s="20"/>
      <c r="ALJ604" s="20"/>
      <c r="ALK604" s="20"/>
      <c r="ALL604" s="20"/>
      <c r="ALM604" s="20"/>
      <c r="ALN604" s="20"/>
      <c r="ALO604" s="20"/>
      <c r="ALP604" s="20"/>
      <c r="ALQ604" s="20"/>
      <c r="ALR604" s="20"/>
      <c r="ALS604" s="20"/>
      <c r="ALT604" s="20"/>
      <c r="ALU604" s="20"/>
      <c r="ALV604" s="20"/>
      <c r="ALW604" s="20"/>
      <c r="ALX604" s="20"/>
      <c r="ALY604" s="20"/>
      <c r="ALZ604" s="20"/>
      <c r="AMA604" s="20"/>
      <c r="AMB604" s="20"/>
      <c r="AMC604" s="20"/>
      <c r="AMD604" s="20"/>
      <c r="AME604" s="20"/>
      <c r="AMF604" s="20"/>
      <c r="AMG604" s="20"/>
      <c r="AMH604" s="20"/>
      <c r="AMI604" s="20"/>
      <c r="AMJ604" s="20"/>
      <c r="AMK604" s="20"/>
      <c r="AML604" s="20"/>
      <c r="AMM604" s="20"/>
      <c r="AMN604" s="20"/>
      <c r="AMO604" s="20"/>
      <c r="AMP604" s="20"/>
      <c r="AMQ604" s="20"/>
      <c r="AMR604" s="20"/>
      <c r="AMS604" s="20"/>
      <c r="AMT604" s="20"/>
      <c r="AMU604" s="20"/>
      <c r="AMV604" s="20"/>
      <c r="AMW604" s="20"/>
      <c r="AMX604" s="20"/>
      <c r="AMY604" s="20"/>
      <c r="AMZ604" s="20"/>
      <c r="ANA604" s="20"/>
      <c r="ANB604" s="20"/>
      <c r="ANC604" s="20"/>
      <c r="AND604" s="20"/>
      <c r="ANE604" s="20"/>
      <c r="ANF604" s="20"/>
      <c r="ANG604" s="20"/>
      <c r="ANH604" s="20"/>
      <c r="ANI604" s="20"/>
      <c r="ANJ604" s="20"/>
      <c r="ANK604" s="20"/>
      <c r="ANL604" s="20"/>
      <c r="ANM604" s="20"/>
      <c r="ANN604" s="20"/>
      <c r="ANO604" s="20"/>
      <c r="ANP604" s="20"/>
      <c r="ANQ604" s="20"/>
      <c r="ANR604" s="20"/>
      <c r="ANS604" s="20"/>
      <c r="ANT604" s="20"/>
      <c r="ANU604" s="20"/>
      <c r="ANV604" s="20"/>
      <c r="ANW604" s="20"/>
      <c r="ANX604" s="20"/>
      <c r="ANY604" s="20"/>
      <c r="ANZ604" s="20"/>
      <c r="AOA604" s="20"/>
      <c r="AOB604" s="20"/>
      <c r="AOC604" s="20"/>
      <c r="AOD604" s="20"/>
      <c r="AOE604" s="20"/>
      <c r="AOF604" s="20"/>
      <c r="AOG604" s="20"/>
      <c r="AOH604" s="20"/>
      <c r="AOI604" s="20"/>
      <c r="AOJ604" s="20"/>
      <c r="AOK604" s="20"/>
      <c r="AOL604" s="20"/>
      <c r="AOM604" s="20"/>
      <c r="AON604" s="20"/>
      <c r="AOO604" s="20"/>
      <c r="AOP604" s="20"/>
      <c r="AOQ604" s="20"/>
      <c r="AOR604" s="20"/>
      <c r="AOS604" s="20"/>
      <c r="AOT604" s="20"/>
      <c r="AOU604" s="20"/>
      <c r="AOV604" s="20"/>
      <c r="AOW604" s="20"/>
      <c r="AOX604" s="20"/>
      <c r="AOY604" s="20"/>
      <c r="AOZ604" s="20"/>
      <c r="APA604" s="20"/>
      <c r="APB604" s="20"/>
      <c r="APC604" s="20"/>
      <c r="APD604" s="20"/>
      <c r="APE604" s="20"/>
      <c r="APF604" s="20"/>
      <c r="APG604" s="20"/>
      <c r="APH604" s="20"/>
      <c r="API604" s="20"/>
      <c r="APJ604" s="20"/>
      <c r="APK604" s="20"/>
      <c r="APL604" s="20"/>
      <c r="APM604" s="20"/>
      <c r="APN604" s="20"/>
      <c r="APO604" s="20"/>
      <c r="APP604" s="20"/>
      <c r="APQ604" s="20"/>
      <c r="APR604" s="20"/>
      <c r="APS604" s="20"/>
      <c r="APT604" s="20"/>
      <c r="APU604" s="20"/>
      <c r="APV604" s="20"/>
      <c r="APW604" s="20"/>
      <c r="APX604" s="20"/>
      <c r="APY604" s="20"/>
      <c r="APZ604" s="20"/>
      <c r="AQA604" s="20"/>
      <c r="AQB604" s="20"/>
      <c r="AQC604" s="20"/>
      <c r="AQD604" s="20"/>
      <c r="AQE604" s="20"/>
      <c r="AQF604" s="20"/>
      <c r="AQG604" s="20"/>
      <c r="AQH604" s="20"/>
      <c r="AQI604" s="20"/>
      <c r="AQJ604" s="20"/>
      <c r="AQK604" s="20"/>
      <c r="AQL604" s="20"/>
      <c r="AQM604" s="20"/>
      <c r="AQN604" s="20"/>
      <c r="AQO604" s="20"/>
      <c r="AQP604" s="20"/>
      <c r="AQQ604" s="20"/>
      <c r="AQR604" s="20"/>
      <c r="AQS604" s="20"/>
      <c r="AQT604" s="20"/>
      <c r="AQU604" s="20"/>
      <c r="AQV604" s="20"/>
      <c r="AQW604" s="20"/>
      <c r="AQX604" s="20"/>
      <c r="AQY604" s="20"/>
      <c r="AQZ604" s="20"/>
      <c r="ARA604" s="20"/>
      <c r="ARB604" s="20"/>
      <c r="ARC604" s="20"/>
      <c r="ARD604" s="20"/>
      <c r="ARE604" s="20"/>
      <c r="ARF604" s="20"/>
      <c r="ARG604" s="20"/>
      <c r="ARH604" s="20"/>
      <c r="ARI604" s="20"/>
      <c r="ARJ604" s="20"/>
      <c r="ARK604" s="20"/>
      <c r="ARL604" s="20"/>
      <c r="ARM604" s="20"/>
      <c r="ARN604" s="20"/>
      <c r="ARO604" s="20"/>
      <c r="ARP604" s="20"/>
      <c r="ARQ604" s="20"/>
      <c r="ARR604" s="20"/>
      <c r="ARS604" s="20"/>
      <c r="ART604" s="20"/>
      <c r="ARU604" s="20"/>
      <c r="ARV604" s="20"/>
      <c r="ARW604" s="20"/>
      <c r="ARX604" s="20"/>
      <c r="ARY604" s="20"/>
      <c r="ARZ604" s="20"/>
      <c r="ASA604" s="20"/>
      <c r="ASB604" s="20"/>
      <c r="ASC604" s="20"/>
      <c r="ASD604" s="20"/>
      <c r="ASE604" s="20"/>
      <c r="ASF604" s="20"/>
      <c r="ASG604" s="20"/>
      <c r="ASH604" s="20"/>
      <c r="ASI604" s="20"/>
      <c r="ASJ604" s="20"/>
      <c r="ASK604" s="20"/>
      <c r="ASL604" s="20"/>
      <c r="ASM604" s="20"/>
      <c r="ASN604" s="20"/>
      <c r="ASO604" s="20"/>
      <c r="ASP604" s="20"/>
      <c r="ASQ604" s="20"/>
      <c r="ASR604" s="20"/>
      <c r="ASS604" s="20"/>
      <c r="AST604" s="20"/>
      <c r="ASU604" s="20"/>
      <c r="ASV604" s="20"/>
      <c r="ASW604" s="20"/>
      <c r="ASX604" s="20"/>
      <c r="ASY604" s="20"/>
      <c r="ASZ604" s="20"/>
      <c r="ATA604" s="20"/>
      <c r="ATB604" s="20"/>
      <c r="ATC604" s="20"/>
      <c r="ATD604" s="20"/>
      <c r="ATE604" s="20"/>
      <c r="ATF604" s="20"/>
      <c r="ATG604" s="20"/>
      <c r="ATH604" s="20"/>
      <c r="ATI604" s="20"/>
      <c r="ATJ604" s="20"/>
      <c r="ATK604" s="20"/>
      <c r="ATL604" s="20"/>
      <c r="ATM604" s="20"/>
      <c r="ATN604" s="20"/>
      <c r="ATO604" s="20"/>
      <c r="ATP604" s="20"/>
      <c r="ATQ604" s="20"/>
      <c r="ATR604" s="20"/>
      <c r="ATS604" s="20"/>
      <c r="ATT604" s="20"/>
      <c r="ATU604" s="20"/>
      <c r="ATV604" s="20"/>
      <c r="ATW604" s="20"/>
      <c r="ATX604" s="20"/>
      <c r="ATY604" s="20"/>
      <c r="ATZ604" s="20"/>
      <c r="AUA604" s="20"/>
      <c r="AUB604" s="20"/>
      <c r="AUC604" s="20"/>
      <c r="AUD604" s="20"/>
      <c r="AUF604" s="20"/>
      <c r="AUG604" s="20"/>
      <c r="AUH604" s="20"/>
      <c r="AUI604" s="20"/>
      <c r="AUJ604" s="20"/>
      <c r="AUK604" s="20"/>
      <c r="AUL604" s="20"/>
      <c r="AUM604" s="20"/>
      <c r="AUN604" s="20"/>
      <c r="AUO604" s="20"/>
      <c r="AUP604" s="20"/>
      <c r="AUQ604" s="20"/>
      <c r="AUR604" s="20"/>
      <c r="AUS604" s="20"/>
      <c r="AUT604" s="20"/>
      <c r="AUU604" s="20"/>
      <c r="AUV604" s="20"/>
      <c r="AUW604" s="20"/>
      <c r="AUX604" s="20"/>
      <c r="AUY604" s="20"/>
      <c r="AUZ604" s="20"/>
      <c r="AVA604" s="20"/>
      <c r="AVB604" s="20"/>
      <c r="AVC604" s="20"/>
      <c r="AVD604" s="20"/>
      <c r="AVE604" s="20"/>
      <c r="AVF604" s="20"/>
      <c r="AVG604" s="20"/>
      <c r="AVH604" s="20"/>
      <c r="AVI604" s="20"/>
      <c r="AVJ604" s="20"/>
      <c r="AVK604" s="20"/>
      <c r="AVL604" s="20"/>
      <c r="AVM604" s="20"/>
      <c r="AVN604" s="20"/>
      <c r="AVO604" s="20"/>
      <c r="AVP604" s="20"/>
      <c r="AVQ604" s="20"/>
      <c r="AVR604" s="20"/>
      <c r="AVS604" s="20"/>
      <c r="AVT604" s="20"/>
      <c r="AVU604" s="20"/>
      <c r="AVV604" s="20"/>
      <c r="AVW604" s="20"/>
      <c r="AVX604" s="20"/>
      <c r="AVY604" s="20"/>
      <c r="AVZ604" s="20"/>
      <c r="AWA604" s="20"/>
      <c r="AWB604" s="20"/>
      <c r="AWC604" s="20"/>
      <c r="AWD604" s="20"/>
      <c r="AWE604" s="20"/>
      <c r="AWF604" s="20"/>
      <c r="AWG604" s="20"/>
      <c r="AWH604" s="20"/>
      <c r="AWI604" s="20"/>
      <c r="AWJ604" s="20"/>
      <c r="AWK604" s="20"/>
      <c r="AWL604" s="20"/>
      <c r="AWM604" s="20"/>
      <c r="AWN604" s="20"/>
      <c r="AWO604" s="20"/>
      <c r="AWP604" s="20"/>
      <c r="AWQ604" s="20"/>
      <c r="AWR604" s="20"/>
      <c r="AWS604" s="20"/>
      <c r="AWT604" s="20"/>
      <c r="AWU604" s="20"/>
      <c r="AWV604" s="20"/>
      <c r="AWW604" s="20"/>
      <c r="AWX604" s="20"/>
      <c r="AWY604" s="20"/>
      <c r="AWZ604" s="20"/>
      <c r="AXA604" s="20"/>
      <c r="AXB604" s="20"/>
      <c r="AXC604" s="20"/>
      <c r="AXD604" s="20"/>
      <c r="AXE604" s="20"/>
      <c r="AXF604" s="20"/>
      <c r="AXG604" s="20"/>
      <c r="AXH604" s="20"/>
      <c r="AXI604" s="20"/>
      <c r="AXJ604" s="20"/>
      <c r="AXK604" s="20"/>
      <c r="AXL604" s="20"/>
      <c r="AXM604" s="20"/>
      <c r="AXN604" s="20"/>
      <c r="AXO604" s="20"/>
      <c r="AXP604" s="20"/>
      <c r="AXQ604" s="20"/>
      <c r="AXR604" s="20"/>
      <c r="AXS604" s="20"/>
      <c r="AXT604" s="20"/>
      <c r="AXU604" s="20"/>
      <c r="AXV604" s="20"/>
      <c r="AXW604" s="20"/>
      <c r="AXX604" s="20"/>
      <c r="AXY604" s="20"/>
      <c r="AXZ604" s="20"/>
      <c r="AYA604" s="20"/>
      <c r="AYB604" s="20"/>
      <c r="AYC604" s="20"/>
      <c r="AYD604" s="20"/>
      <c r="AYE604" s="20"/>
      <c r="AYF604" s="20"/>
      <c r="AYG604" s="20"/>
      <c r="AYH604" s="20"/>
      <c r="AYI604" s="20"/>
      <c r="AYJ604" s="20"/>
      <c r="AYK604" s="20"/>
      <c r="AYL604" s="20"/>
      <c r="AYM604" s="20"/>
      <c r="AYN604" s="20"/>
      <c r="AYO604" s="20"/>
      <c r="AYP604" s="20"/>
      <c r="AYQ604" s="20"/>
      <c r="AYR604" s="20"/>
      <c r="AYS604" s="20"/>
      <c r="AYT604" s="20"/>
      <c r="AYU604" s="20"/>
      <c r="AYV604" s="20"/>
      <c r="AYW604" s="20"/>
      <c r="AYX604" s="20"/>
      <c r="AYY604" s="20"/>
      <c r="AYZ604" s="20"/>
      <c r="AZA604" s="20"/>
      <c r="AZB604" s="20"/>
      <c r="AZC604" s="20"/>
      <c r="AZD604" s="20"/>
      <c r="AZE604" s="20"/>
      <c r="AZF604" s="20"/>
      <c r="AZG604" s="20"/>
      <c r="AZH604" s="20"/>
      <c r="AZI604" s="20"/>
      <c r="AZJ604" s="20"/>
      <c r="AZK604" s="20"/>
      <c r="AZL604" s="20"/>
      <c r="AZM604" s="20"/>
      <c r="AZN604" s="20"/>
      <c r="AZO604" s="20"/>
      <c r="AZP604" s="20"/>
      <c r="AZQ604" s="20"/>
      <c r="AZR604" s="20"/>
      <c r="AZS604" s="20"/>
      <c r="AZT604" s="20"/>
      <c r="AZU604" s="20"/>
      <c r="AZV604" s="20"/>
      <c r="AZW604" s="20"/>
      <c r="AZX604" s="20"/>
      <c r="AZY604" s="20"/>
      <c r="AZZ604" s="20"/>
      <c r="BAA604" s="20"/>
      <c r="BAB604" s="20"/>
      <c r="BAC604" s="20"/>
      <c r="BAD604" s="20"/>
      <c r="BAE604" s="20"/>
      <c r="BAF604" s="20"/>
      <c r="BAG604" s="20"/>
      <c r="BAH604" s="20"/>
      <c r="BAI604" s="20"/>
      <c r="BAJ604" s="20"/>
      <c r="BAK604" s="20"/>
      <c r="BAL604" s="20"/>
      <c r="BAM604" s="20"/>
      <c r="BAN604" s="20"/>
      <c r="BAO604" s="20"/>
      <c r="BAP604" s="20"/>
      <c r="BAQ604" s="20"/>
      <c r="BAR604" s="20"/>
      <c r="BAS604" s="20"/>
      <c r="BAT604" s="20"/>
      <c r="BAU604" s="20"/>
      <c r="BAV604" s="20"/>
      <c r="BAW604" s="20"/>
      <c r="BAX604" s="20"/>
      <c r="BAY604" s="20"/>
      <c r="BAZ604" s="20"/>
      <c r="BBA604" s="20"/>
      <c r="BBB604" s="20"/>
      <c r="BBC604" s="20"/>
      <c r="BBD604" s="20"/>
      <c r="BBE604" s="20"/>
      <c r="BBF604" s="20"/>
      <c r="BBG604" s="20"/>
      <c r="BBH604" s="20"/>
      <c r="BBI604" s="20"/>
      <c r="BBJ604" s="20"/>
      <c r="BBK604" s="20"/>
      <c r="BBL604" s="20"/>
      <c r="BBM604" s="20"/>
      <c r="BBN604" s="20"/>
      <c r="BBO604" s="20"/>
      <c r="BBP604" s="20"/>
      <c r="BBQ604" s="20"/>
      <c r="BBR604" s="20"/>
      <c r="BBS604" s="20"/>
      <c r="BBT604" s="20"/>
      <c r="BBU604" s="20"/>
      <c r="BBV604" s="20"/>
      <c r="BBW604" s="20"/>
      <c r="BBX604" s="20"/>
    </row>
    <row r="605" spans="1:1428" hidden="1" x14ac:dyDescent="0.25">
      <c r="A605" s="20"/>
      <c r="B605" s="17"/>
      <c r="C605" s="17"/>
      <c r="D605" s="20"/>
      <c r="E605" s="20"/>
      <c r="F605" s="20"/>
      <c r="G605" s="20"/>
      <c r="H605" s="20"/>
      <c r="I605" s="20"/>
      <c r="J605" s="20"/>
      <c r="K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6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  <c r="BG605" s="20"/>
      <c r="BH605" s="20"/>
      <c r="BI605" s="20"/>
      <c r="BJ605" s="20"/>
      <c r="BK605" s="20"/>
      <c r="BL605" s="20"/>
      <c r="BM605" s="20"/>
      <c r="BN605" s="20"/>
      <c r="BO605" s="20"/>
      <c r="BP605" s="20"/>
      <c r="BQ605" s="20"/>
      <c r="BR605" s="20"/>
      <c r="BS605" s="20"/>
      <c r="BT605" s="20"/>
      <c r="BU605" s="20"/>
      <c r="BV605" s="20"/>
      <c r="BW605" s="20"/>
      <c r="BX605" s="20"/>
      <c r="BY605" s="20"/>
      <c r="BZ605" s="20"/>
      <c r="CA605" s="20"/>
      <c r="CB605" s="20"/>
      <c r="CC605" s="20"/>
      <c r="CD605" s="20"/>
      <c r="CE605" s="20"/>
      <c r="CF605" s="20"/>
      <c r="CG605" s="20"/>
      <c r="CH605" s="20"/>
      <c r="CI605" s="20"/>
      <c r="CJ605" s="20"/>
      <c r="CK605" s="20"/>
      <c r="CL605" s="20"/>
      <c r="CM605" s="20"/>
      <c r="CN605" s="20"/>
      <c r="CO605" s="20"/>
      <c r="CP605" s="20"/>
      <c r="CQ605" s="20"/>
      <c r="CR605" s="20"/>
      <c r="CS605" s="20"/>
      <c r="CT605" s="20"/>
      <c r="CU605" s="20"/>
      <c r="CV605" s="20"/>
      <c r="CW605" s="20"/>
      <c r="CX605" s="20"/>
      <c r="CY605" s="20"/>
      <c r="CZ605" s="20"/>
      <c r="DA605" s="20"/>
      <c r="DB605" s="20"/>
      <c r="DC605" s="20"/>
      <c r="DD605" s="20"/>
      <c r="DE605" s="20"/>
      <c r="DF605" s="20"/>
      <c r="DG605" s="20"/>
      <c r="DH605" s="20"/>
      <c r="DI605" s="20"/>
      <c r="DJ605" s="20"/>
      <c r="DK605" s="20"/>
      <c r="DL605" s="20"/>
      <c r="DM605" s="20"/>
      <c r="DN605" s="20"/>
      <c r="DO605" s="20"/>
      <c r="DP605" s="20"/>
      <c r="DQ605" s="20"/>
      <c r="DR605" s="20"/>
      <c r="DS605" s="20"/>
      <c r="DT605" s="20"/>
      <c r="DU605" s="20"/>
      <c r="DV605" s="20"/>
      <c r="DW605" s="20"/>
      <c r="DX605" s="20"/>
      <c r="DY605" s="20"/>
      <c r="DZ605" s="20"/>
      <c r="EA605" s="20"/>
      <c r="EB605" s="20"/>
      <c r="EC605" s="20"/>
      <c r="ED605" s="20"/>
      <c r="EE605" s="20"/>
      <c r="EF605" s="20"/>
      <c r="EG605" s="20"/>
      <c r="EH605" s="20"/>
      <c r="EI605" s="20"/>
      <c r="EJ605" s="20"/>
      <c r="EK605" s="20"/>
      <c r="EL605" s="20"/>
      <c r="EM605" s="20"/>
      <c r="EN605" s="20"/>
      <c r="EO605" s="20"/>
      <c r="EP605" s="20"/>
      <c r="EQ605" s="20"/>
      <c r="ER605" s="20"/>
      <c r="ES605" s="20"/>
      <c r="ET605" s="20"/>
      <c r="EU605" s="20"/>
      <c r="EV605" s="20"/>
      <c r="EW605" s="20"/>
      <c r="EX605" s="20"/>
      <c r="EY605" s="20"/>
      <c r="EZ605" s="20"/>
      <c r="FA605" s="20"/>
      <c r="FB605" s="20"/>
      <c r="FC605" s="20"/>
      <c r="FD605" s="20"/>
      <c r="FE605" s="20"/>
      <c r="FF605" s="20"/>
      <c r="FG605" s="20"/>
      <c r="FH605" s="20"/>
      <c r="FI605" s="20"/>
      <c r="FJ605" s="20"/>
      <c r="FK605" s="20"/>
      <c r="FL605" s="20"/>
      <c r="FM605" s="20"/>
      <c r="FN605" s="20"/>
      <c r="FO605" s="20"/>
      <c r="FP605" s="20"/>
      <c r="FQ605" s="20"/>
      <c r="FR605" s="20"/>
      <c r="FS605" s="20"/>
      <c r="FT605" s="20"/>
      <c r="FU605" s="20"/>
      <c r="FV605" s="20"/>
      <c r="FW605" s="20"/>
      <c r="FX605" s="20"/>
      <c r="FY605" s="20"/>
      <c r="FZ605" s="20"/>
      <c r="GA605" s="20"/>
      <c r="GB605" s="20"/>
      <c r="GC605" s="20"/>
      <c r="GD605" s="20"/>
      <c r="GE605" s="20"/>
      <c r="GF605" s="20"/>
      <c r="GG605" s="20"/>
      <c r="GH605" s="20"/>
      <c r="GI605" s="20"/>
      <c r="GJ605" s="20"/>
      <c r="GK605" s="20"/>
      <c r="GL605" s="20"/>
      <c r="GM605" s="20"/>
      <c r="GN605" s="20"/>
      <c r="GO605" s="20"/>
      <c r="GP605" s="20"/>
      <c r="GQ605" s="20"/>
      <c r="GR605" s="20"/>
      <c r="GS605" s="20"/>
      <c r="GT605" s="20"/>
      <c r="GU605" s="20"/>
      <c r="GV605" s="20"/>
      <c r="GW605" s="20"/>
      <c r="GX605" s="20"/>
      <c r="GY605" s="20"/>
      <c r="GZ605" s="20"/>
      <c r="HA605" s="20"/>
      <c r="HB605" s="20"/>
      <c r="HC605" s="20"/>
      <c r="HD605" s="20"/>
      <c r="HE605" s="20"/>
      <c r="HF605" s="20"/>
      <c r="HG605" s="20"/>
      <c r="HH605" s="20"/>
      <c r="HI605" s="20"/>
      <c r="HJ605" s="20"/>
      <c r="HK605" s="20"/>
      <c r="HL605" s="20"/>
      <c r="HM605" s="20"/>
      <c r="HN605" s="20"/>
      <c r="HO605" s="20"/>
      <c r="HP605" s="20"/>
      <c r="HQ605" s="20"/>
      <c r="HR605" s="20"/>
      <c r="HS605" s="20"/>
      <c r="HT605" s="20"/>
      <c r="HU605" s="20"/>
      <c r="HV605" s="20"/>
      <c r="HW605" s="20"/>
      <c r="HX605" s="20"/>
      <c r="HY605" s="20"/>
      <c r="HZ605" s="20"/>
      <c r="IA605" s="20"/>
      <c r="IB605" s="20"/>
      <c r="IC605" s="20"/>
      <c r="ID605" s="20"/>
      <c r="IE605" s="20"/>
      <c r="IF605" s="20"/>
      <c r="IG605" s="20"/>
      <c r="IH605" s="20"/>
      <c r="II605" s="20"/>
      <c r="IJ605" s="20"/>
      <c r="IK605" s="20"/>
      <c r="IL605" s="20"/>
      <c r="IM605" s="20"/>
      <c r="IN605" s="20"/>
      <c r="IO605" s="20"/>
      <c r="IP605" s="20"/>
      <c r="IQ605" s="20"/>
      <c r="IR605" s="20"/>
      <c r="IS605" s="20"/>
      <c r="IT605" s="20"/>
      <c r="IU605" s="20"/>
      <c r="IV605" s="20"/>
      <c r="IW605" s="20"/>
      <c r="IX605" s="20"/>
      <c r="IY605" s="20"/>
      <c r="IZ605" s="20"/>
      <c r="JA605" s="20"/>
      <c r="JB605" s="20"/>
      <c r="JC605" s="20"/>
      <c r="JD605" s="20"/>
      <c r="JE605" s="20"/>
      <c r="JF605" s="20"/>
      <c r="JG605" s="20"/>
      <c r="JH605" s="20"/>
      <c r="JI605" s="20"/>
      <c r="JJ605" s="20"/>
      <c r="JK605" s="20"/>
      <c r="JL605" s="20"/>
      <c r="JM605" s="20"/>
      <c r="JN605" s="20"/>
      <c r="JO605" s="20"/>
      <c r="JP605" s="20"/>
      <c r="JQ605" s="20"/>
      <c r="JR605" s="20"/>
      <c r="JS605" s="20"/>
      <c r="JT605" s="20"/>
      <c r="JU605" s="20"/>
      <c r="JV605" s="20"/>
      <c r="JW605" s="20"/>
      <c r="JX605" s="20"/>
      <c r="JY605" s="20"/>
      <c r="JZ605" s="20"/>
      <c r="KA605" s="20"/>
      <c r="KB605" s="20"/>
      <c r="KC605" s="20"/>
      <c r="KD605" s="20"/>
      <c r="KE605" s="20"/>
      <c r="KF605" s="20"/>
      <c r="KG605" s="20"/>
      <c r="KH605" s="20"/>
      <c r="KI605" s="20"/>
      <c r="KJ605" s="20"/>
      <c r="KK605" s="20"/>
      <c r="KL605" s="20"/>
      <c r="KM605" s="20"/>
      <c r="KN605" s="20"/>
      <c r="KO605" s="20"/>
      <c r="KP605" s="20"/>
      <c r="KQ605" s="20"/>
      <c r="KR605" s="20"/>
      <c r="KS605" s="20"/>
      <c r="KT605" s="20"/>
      <c r="KU605" s="20"/>
      <c r="KV605" s="20"/>
      <c r="KW605" s="20"/>
      <c r="KX605" s="20"/>
      <c r="KY605" s="20"/>
      <c r="KZ605" s="20"/>
      <c r="LA605" s="20"/>
      <c r="LB605" s="20"/>
      <c r="LC605" s="20"/>
      <c r="LD605" s="20"/>
      <c r="LE605" s="20"/>
      <c r="LF605" s="20"/>
      <c r="LG605" s="20"/>
      <c r="LH605" s="20"/>
      <c r="LI605" s="20"/>
      <c r="LJ605" s="20"/>
      <c r="LK605" s="20"/>
      <c r="LL605" s="20"/>
      <c r="LM605" s="20"/>
      <c r="LN605" s="20"/>
      <c r="LO605" s="20"/>
      <c r="LP605" s="20"/>
      <c r="LQ605" s="20"/>
      <c r="LR605" s="20"/>
      <c r="LS605" s="20"/>
      <c r="LT605" s="20"/>
      <c r="LU605" s="20"/>
      <c r="LV605" s="20"/>
      <c r="LW605" s="20"/>
      <c r="LX605" s="20"/>
      <c r="LY605" s="20"/>
      <c r="LZ605" s="20"/>
      <c r="MA605" s="20"/>
      <c r="MB605" s="20"/>
      <c r="MC605" s="20"/>
      <c r="MD605" s="20"/>
      <c r="ME605" s="20"/>
      <c r="MF605" s="20"/>
      <c r="MG605" s="20"/>
      <c r="MH605" s="20"/>
      <c r="MI605" s="20"/>
      <c r="MJ605" s="20"/>
      <c r="MK605" s="20"/>
      <c r="ML605" s="20"/>
      <c r="MM605" s="20"/>
      <c r="MN605" s="20"/>
      <c r="MO605" s="20"/>
      <c r="MP605" s="20"/>
      <c r="MQ605" s="20"/>
      <c r="MR605" s="20"/>
      <c r="MS605" s="20"/>
      <c r="MT605" s="20"/>
      <c r="MU605" s="20"/>
      <c r="MV605" s="20"/>
      <c r="MW605" s="20"/>
      <c r="MX605" s="20"/>
      <c r="MY605" s="20"/>
      <c r="MZ605" s="20"/>
      <c r="NA605" s="20"/>
      <c r="NB605" s="20"/>
      <c r="NC605" s="20"/>
      <c r="ND605" s="20"/>
      <c r="NE605" s="20"/>
      <c r="NF605" s="20"/>
      <c r="NG605" s="20"/>
      <c r="NH605" s="20"/>
      <c r="NI605" s="20"/>
      <c r="NJ605" s="20"/>
      <c r="NK605" s="20"/>
      <c r="NL605" s="20"/>
      <c r="NM605" s="20"/>
      <c r="NN605" s="20"/>
      <c r="NO605" s="20"/>
      <c r="NP605" s="20"/>
      <c r="NQ605" s="20"/>
      <c r="NR605" s="20"/>
      <c r="NS605" s="20"/>
      <c r="NT605" s="20"/>
      <c r="NU605" s="20"/>
      <c r="NV605" s="20"/>
      <c r="NW605" s="20"/>
      <c r="NX605" s="20"/>
      <c r="NY605" s="20"/>
      <c r="NZ605" s="20"/>
      <c r="OA605" s="20"/>
      <c r="OB605" s="20"/>
      <c r="OC605" s="20"/>
      <c r="OD605" s="20"/>
      <c r="OE605" s="20"/>
      <c r="OF605" s="20"/>
      <c r="OG605" s="20"/>
      <c r="OH605" s="20"/>
      <c r="OI605" s="20"/>
      <c r="OJ605" s="20"/>
      <c r="OK605" s="20"/>
      <c r="OL605" s="20"/>
      <c r="OM605" s="20"/>
      <c r="ON605" s="20"/>
      <c r="OO605" s="20"/>
      <c r="OP605" s="20"/>
      <c r="OQ605" s="20"/>
      <c r="OR605" s="20"/>
      <c r="OS605" s="20"/>
      <c r="OT605" s="20"/>
      <c r="OU605" s="20"/>
      <c r="OV605" s="20"/>
      <c r="OW605" s="20"/>
      <c r="OX605" s="20"/>
      <c r="OY605" s="20"/>
      <c r="OZ605" s="20"/>
      <c r="PA605" s="20"/>
      <c r="PB605" s="20"/>
      <c r="PC605" s="20"/>
      <c r="PD605" s="20"/>
      <c r="PE605" s="20"/>
      <c r="PF605" s="20"/>
      <c r="PG605" s="20"/>
      <c r="PH605" s="20"/>
      <c r="PI605" s="20"/>
      <c r="PJ605" s="20"/>
      <c r="PK605" s="20"/>
      <c r="PL605" s="20"/>
      <c r="PM605" s="20"/>
      <c r="PN605" s="20"/>
      <c r="PO605" s="20"/>
      <c r="PP605" s="20"/>
      <c r="PQ605" s="20"/>
      <c r="PR605" s="20"/>
      <c r="PS605" s="20"/>
      <c r="PT605" s="20"/>
      <c r="PU605" s="20"/>
      <c r="PV605" s="20"/>
      <c r="PW605" s="20"/>
      <c r="PX605" s="20"/>
      <c r="PY605" s="20"/>
      <c r="PZ605" s="20"/>
      <c r="QA605" s="20"/>
      <c r="QB605" s="20"/>
      <c r="QC605" s="20"/>
      <c r="QD605" s="20"/>
      <c r="QE605" s="20"/>
      <c r="QF605" s="20"/>
      <c r="QG605" s="20"/>
      <c r="QH605" s="20"/>
      <c r="QI605" s="20"/>
      <c r="QJ605" s="20"/>
      <c r="QK605" s="20"/>
      <c r="QL605" s="20"/>
      <c r="QM605" s="20"/>
      <c r="QN605" s="20"/>
      <c r="QO605" s="20"/>
      <c r="QP605" s="20"/>
      <c r="QQ605" s="20"/>
      <c r="QR605" s="20"/>
      <c r="QS605" s="20"/>
      <c r="QT605" s="20"/>
      <c r="QU605" s="20"/>
      <c r="QV605" s="20"/>
      <c r="QW605" s="20"/>
      <c r="QX605" s="20"/>
      <c r="QY605" s="20"/>
      <c r="QZ605" s="20"/>
      <c r="RA605" s="20"/>
      <c r="RB605" s="20"/>
      <c r="RC605" s="20"/>
      <c r="RD605" s="20"/>
      <c r="RE605" s="20"/>
      <c r="RF605" s="20"/>
      <c r="RG605" s="20"/>
      <c r="RH605" s="20"/>
      <c r="RI605" s="20"/>
      <c r="RJ605" s="20"/>
      <c r="RK605" s="20"/>
      <c r="RL605" s="20"/>
      <c r="RM605" s="20"/>
      <c r="RN605" s="20"/>
      <c r="RO605" s="20"/>
      <c r="RP605" s="20"/>
      <c r="RQ605" s="20"/>
      <c r="RR605" s="20"/>
      <c r="RS605" s="20"/>
      <c r="RT605" s="20"/>
      <c r="RU605" s="20"/>
      <c r="RV605" s="20"/>
      <c r="RW605" s="20"/>
      <c r="RX605" s="20"/>
      <c r="RY605" s="20"/>
      <c r="RZ605" s="20"/>
      <c r="SA605" s="20"/>
      <c r="SB605" s="20"/>
      <c r="SC605" s="20"/>
      <c r="SD605" s="20"/>
      <c r="SE605" s="20"/>
      <c r="SF605" s="20"/>
      <c r="SG605" s="20"/>
      <c r="SH605" s="20"/>
      <c r="SI605" s="20"/>
      <c r="SJ605" s="20"/>
      <c r="SK605" s="20"/>
      <c r="SL605" s="20"/>
      <c r="SM605" s="20"/>
      <c r="SN605" s="20"/>
      <c r="SO605" s="20"/>
      <c r="SP605" s="20"/>
      <c r="SQ605" s="20"/>
      <c r="SR605" s="20"/>
      <c r="SS605" s="20"/>
      <c r="ST605" s="20"/>
      <c r="SU605" s="20"/>
      <c r="SV605" s="20"/>
      <c r="SW605" s="20"/>
      <c r="SX605" s="20"/>
      <c r="SY605" s="20"/>
      <c r="SZ605" s="20"/>
      <c r="TA605" s="20"/>
      <c r="TB605" s="20"/>
      <c r="TC605" s="20"/>
      <c r="TD605" s="20"/>
      <c r="TE605" s="20"/>
      <c r="TF605" s="20"/>
      <c r="TG605" s="20"/>
      <c r="TH605" s="20"/>
      <c r="TI605" s="20"/>
      <c r="TJ605" s="20"/>
      <c r="TK605" s="20"/>
      <c r="TL605" s="20"/>
      <c r="TM605" s="20"/>
      <c r="TN605" s="20"/>
      <c r="TO605" s="20"/>
      <c r="TP605" s="20"/>
      <c r="TQ605" s="20"/>
      <c r="TR605" s="20"/>
      <c r="TS605" s="20"/>
      <c r="TT605" s="20"/>
      <c r="TU605" s="20"/>
      <c r="TV605" s="20"/>
      <c r="TW605" s="20"/>
      <c r="TX605" s="20"/>
      <c r="TY605" s="20"/>
      <c r="TZ605" s="20"/>
      <c r="UA605" s="20"/>
      <c r="UB605" s="20"/>
      <c r="UC605" s="20"/>
      <c r="UD605" s="20"/>
      <c r="UE605" s="20"/>
      <c r="UF605" s="20"/>
      <c r="UG605" s="20"/>
      <c r="UH605" s="20"/>
      <c r="UI605" s="20"/>
      <c r="UJ605" s="20"/>
      <c r="UK605" s="20"/>
      <c r="UL605" s="20"/>
      <c r="UM605" s="20"/>
      <c r="UN605" s="20"/>
      <c r="UO605" s="20"/>
      <c r="UP605" s="20"/>
      <c r="UQ605" s="20"/>
      <c r="UR605" s="20"/>
      <c r="US605" s="20"/>
      <c r="UT605" s="20"/>
      <c r="UU605" s="20"/>
      <c r="UV605" s="20"/>
      <c r="UW605" s="20"/>
      <c r="UX605" s="20"/>
      <c r="UY605" s="20"/>
      <c r="UZ605" s="20"/>
      <c r="VA605" s="20"/>
      <c r="VB605" s="20"/>
      <c r="VC605" s="20"/>
      <c r="VD605" s="20"/>
      <c r="VE605" s="20"/>
      <c r="VF605" s="20"/>
      <c r="VG605" s="20"/>
      <c r="VH605" s="20"/>
      <c r="VI605" s="20"/>
      <c r="VJ605" s="20"/>
      <c r="VK605" s="20"/>
      <c r="VL605" s="20"/>
      <c r="VM605" s="20"/>
      <c r="VN605" s="20"/>
      <c r="VO605" s="20"/>
      <c r="VP605" s="20"/>
      <c r="VQ605" s="20"/>
      <c r="VR605" s="20"/>
      <c r="VS605" s="20"/>
      <c r="VT605" s="20"/>
      <c r="VU605" s="20"/>
      <c r="VV605" s="20"/>
      <c r="VW605" s="20"/>
      <c r="VX605" s="20"/>
      <c r="VY605" s="20"/>
      <c r="VZ605" s="20"/>
      <c r="WA605" s="20"/>
      <c r="WB605" s="20"/>
      <c r="WC605" s="20"/>
      <c r="WD605" s="20"/>
      <c r="WE605" s="20"/>
      <c r="WF605" s="20"/>
      <c r="WG605" s="20"/>
      <c r="WH605" s="20"/>
      <c r="WI605" s="20"/>
      <c r="WJ605" s="20"/>
      <c r="WK605" s="20"/>
      <c r="WL605" s="20"/>
      <c r="WM605" s="20"/>
      <c r="WN605" s="20"/>
      <c r="WO605" s="20"/>
      <c r="WP605" s="20"/>
      <c r="WQ605" s="20"/>
      <c r="WR605" s="20"/>
      <c r="WS605" s="20"/>
      <c r="WT605" s="20"/>
      <c r="WU605" s="20"/>
      <c r="WV605" s="20"/>
      <c r="WW605" s="20"/>
      <c r="WX605" s="20"/>
      <c r="WY605" s="20"/>
      <c r="WZ605" s="20"/>
      <c r="XA605" s="20"/>
      <c r="XB605" s="20"/>
      <c r="XC605" s="20"/>
      <c r="XD605" s="20"/>
      <c r="XE605" s="20"/>
      <c r="XF605" s="20"/>
      <c r="XG605" s="20"/>
      <c r="XH605" s="20"/>
      <c r="XI605" s="20"/>
      <c r="XJ605" s="20"/>
      <c r="XK605" s="20"/>
      <c r="XL605" s="20"/>
      <c r="XM605" s="20"/>
      <c r="XN605" s="20"/>
      <c r="XO605" s="20"/>
      <c r="XP605" s="20"/>
      <c r="XQ605" s="20"/>
      <c r="XR605" s="20"/>
      <c r="XS605" s="20"/>
      <c r="XT605" s="20"/>
      <c r="XU605" s="20"/>
      <c r="XV605" s="20"/>
      <c r="XW605" s="20"/>
      <c r="XX605" s="20"/>
      <c r="XY605" s="20"/>
      <c r="XZ605" s="20"/>
      <c r="YA605" s="20"/>
      <c r="YB605" s="20"/>
      <c r="YC605" s="20"/>
      <c r="YD605" s="20"/>
      <c r="YE605" s="20"/>
      <c r="YF605" s="20"/>
      <c r="YG605" s="20"/>
      <c r="YH605" s="20"/>
      <c r="YI605" s="20"/>
      <c r="YJ605" s="20"/>
      <c r="YK605" s="20"/>
      <c r="YL605" s="20"/>
      <c r="YM605" s="20"/>
      <c r="YN605" s="20"/>
      <c r="YO605" s="20"/>
      <c r="YP605" s="20"/>
      <c r="YQ605" s="20"/>
      <c r="YR605" s="20"/>
      <c r="YS605" s="20"/>
      <c r="YT605" s="20"/>
      <c r="YU605" s="20"/>
      <c r="YV605" s="20"/>
      <c r="YW605" s="20"/>
      <c r="YX605" s="20"/>
      <c r="YY605" s="20"/>
      <c r="YZ605" s="20"/>
      <c r="ZA605" s="20"/>
      <c r="ZB605" s="20"/>
      <c r="ZC605" s="20"/>
      <c r="ZD605" s="20"/>
      <c r="ZE605" s="20"/>
      <c r="ZF605" s="20"/>
      <c r="ZG605" s="20"/>
      <c r="ZH605" s="20"/>
      <c r="ZI605" s="20"/>
      <c r="ZJ605" s="20"/>
      <c r="ZK605" s="20"/>
      <c r="ZL605" s="20"/>
      <c r="ZM605" s="20"/>
      <c r="ZN605" s="20"/>
      <c r="ZO605" s="20"/>
      <c r="ZP605" s="20"/>
      <c r="ZQ605" s="20"/>
      <c r="ZR605" s="20"/>
      <c r="ZS605" s="20"/>
      <c r="ZT605" s="20"/>
      <c r="ZU605" s="20"/>
      <c r="ZV605" s="20"/>
      <c r="ZW605" s="20"/>
      <c r="ZX605" s="20"/>
      <c r="ZY605" s="20"/>
      <c r="ZZ605" s="20"/>
      <c r="AAA605" s="20"/>
      <c r="AAB605" s="20"/>
      <c r="AAC605" s="20"/>
      <c r="AAD605" s="20"/>
      <c r="AAE605" s="20"/>
      <c r="AAF605" s="20"/>
      <c r="AAG605" s="20"/>
      <c r="AAH605" s="20"/>
      <c r="AAI605" s="20"/>
      <c r="AAJ605" s="20"/>
      <c r="AAK605" s="20"/>
      <c r="AAL605" s="20"/>
      <c r="AAM605" s="20"/>
      <c r="AAN605" s="20"/>
      <c r="AAO605" s="20"/>
      <c r="AAP605" s="20"/>
      <c r="AAQ605" s="20"/>
      <c r="AAR605" s="20"/>
      <c r="AAS605" s="20"/>
      <c r="AAT605" s="20"/>
      <c r="AAU605" s="20"/>
      <c r="AAV605" s="20"/>
      <c r="AAW605" s="20"/>
      <c r="AAX605" s="20"/>
      <c r="AAY605" s="20"/>
      <c r="AAZ605" s="20"/>
      <c r="ABA605" s="20"/>
      <c r="ABB605" s="20"/>
      <c r="ABC605" s="20"/>
      <c r="ABD605" s="20"/>
      <c r="ABE605" s="20"/>
      <c r="ABF605" s="20"/>
      <c r="ABG605" s="20"/>
      <c r="ABH605" s="20"/>
      <c r="ABI605" s="20"/>
      <c r="ABJ605" s="20"/>
      <c r="ABK605" s="20"/>
      <c r="ABL605" s="20"/>
      <c r="ABM605" s="20"/>
      <c r="ABN605" s="20"/>
      <c r="ABO605" s="20"/>
      <c r="ABP605" s="20"/>
      <c r="ABQ605" s="20"/>
      <c r="ABR605" s="20"/>
      <c r="ABS605" s="20"/>
      <c r="ABT605" s="20"/>
      <c r="ABU605" s="20"/>
      <c r="ABV605" s="20"/>
      <c r="ABW605" s="20"/>
      <c r="ABX605" s="20"/>
      <c r="ABY605" s="20"/>
      <c r="ABZ605" s="20"/>
      <c r="ACA605" s="20"/>
      <c r="ACB605" s="20"/>
      <c r="ACC605" s="20"/>
      <c r="ACD605" s="20"/>
      <c r="ACE605" s="20"/>
      <c r="ACF605" s="20"/>
      <c r="ACG605" s="20"/>
      <c r="ACH605" s="20"/>
      <c r="ACI605" s="20"/>
      <c r="ACJ605" s="20"/>
      <c r="ACK605" s="20"/>
      <c r="ACL605" s="20"/>
      <c r="ACM605" s="20"/>
      <c r="ACN605" s="20"/>
      <c r="ACO605" s="20"/>
      <c r="ACP605" s="20"/>
      <c r="ACQ605" s="20"/>
      <c r="ACR605" s="20"/>
      <c r="ACS605" s="20"/>
      <c r="ACT605" s="20"/>
      <c r="ACU605" s="20"/>
      <c r="ACV605" s="20"/>
      <c r="ACW605" s="20"/>
      <c r="ACX605" s="20"/>
      <c r="ACY605" s="20"/>
      <c r="ACZ605" s="20"/>
      <c r="ADA605" s="20"/>
      <c r="ADB605" s="20"/>
      <c r="ADC605" s="20"/>
      <c r="ADD605" s="20"/>
      <c r="ADE605" s="20"/>
      <c r="ADF605" s="20"/>
      <c r="ADG605" s="20"/>
      <c r="ADH605" s="20"/>
      <c r="ADI605" s="20"/>
      <c r="ADJ605" s="20"/>
      <c r="ADK605" s="20"/>
      <c r="ADL605" s="20"/>
      <c r="ADM605" s="20"/>
      <c r="ADN605" s="20"/>
      <c r="ADO605" s="20"/>
      <c r="ADP605" s="20"/>
      <c r="ADQ605" s="20"/>
      <c r="ADR605" s="20"/>
      <c r="ADS605" s="20"/>
      <c r="ADT605" s="20"/>
      <c r="ADU605" s="20"/>
      <c r="ADV605" s="20"/>
      <c r="ADW605" s="20"/>
      <c r="ADX605" s="20"/>
      <c r="ADY605" s="20"/>
      <c r="ADZ605" s="20"/>
      <c r="AEA605" s="20"/>
      <c r="AEB605" s="20"/>
      <c r="AEC605" s="20"/>
      <c r="AED605" s="20"/>
      <c r="AEE605" s="20"/>
      <c r="AEF605" s="20"/>
      <c r="AEG605" s="20"/>
      <c r="AEH605" s="20"/>
      <c r="AEI605" s="20"/>
      <c r="AEJ605" s="20"/>
      <c r="AEK605" s="20"/>
      <c r="AEL605" s="20"/>
      <c r="AEM605" s="20"/>
      <c r="AEN605" s="20"/>
      <c r="AEO605" s="20"/>
      <c r="AEP605" s="20"/>
      <c r="AEQ605" s="20"/>
      <c r="AER605" s="20"/>
      <c r="AES605" s="20"/>
      <c r="AET605" s="20"/>
      <c r="AEU605" s="20"/>
      <c r="AEV605" s="20"/>
      <c r="AEW605" s="20"/>
      <c r="AEX605" s="20"/>
      <c r="AEY605" s="20"/>
      <c r="AEZ605" s="20"/>
      <c r="AFA605" s="20"/>
      <c r="AFB605" s="20"/>
      <c r="AFC605" s="20"/>
      <c r="AFD605" s="20"/>
      <c r="AFE605" s="20"/>
      <c r="AFF605" s="20"/>
      <c r="AFG605" s="20"/>
      <c r="AFH605" s="20"/>
      <c r="AFI605" s="20"/>
      <c r="AFJ605" s="20"/>
      <c r="AFK605" s="20"/>
      <c r="AFL605" s="20"/>
      <c r="AFM605" s="20"/>
      <c r="AFN605" s="20"/>
      <c r="AFO605" s="20"/>
      <c r="AFP605" s="20"/>
      <c r="AFQ605" s="20"/>
      <c r="AFR605" s="20"/>
      <c r="AFS605" s="20"/>
      <c r="AFT605" s="20"/>
      <c r="AFU605" s="20"/>
      <c r="AFV605" s="20"/>
      <c r="AFW605" s="20"/>
      <c r="AFX605" s="20"/>
      <c r="AFY605" s="20"/>
      <c r="AFZ605" s="20"/>
      <c r="AGA605" s="20"/>
      <c r="AGB605" s="20"/>
      <c r="AGC605" s="20"/>
      <c r="AGD605" s="20"/>
      <c r="AGE605" s="20"/>
      <c r="AGF605" s="20"/>
      <c r="AGG605" s="20"/>
      <c r="AGH605" s="20"/>
      <c r="AGI605" s="20"/>
      <c r="AGJ605" s="20"/>
      <c r="AGK605" s="20"/>
      <c r="AGL605" s="20"/>
      <c r="AGM605" s="20"/>
      <c r="AGN605" s="20"/>
      <c r="AGO605" s="20"/>
      <c r="AGP605" s="20"/>
      <c r="AGQ605" s="20"/>
      <c r="AGR605" s="20"/>
      <c r="AGS605" s="20"/>
      <c r="AGT605" s="20"/>
      <c r="AGU605" s="20"/>
      <c r="AGV605" s="20"/>
      <c r="AGW605" s="20"/>
      <c r="AGX605" s="20"/>
      <c r="AGY605" s="20"/>
      <c r="AGZ605" s="20"/>
      <c r="AHA605" s="20"/>
      <c r="AHB605" s="20"/>
      <c r="AHC605" s="20"/>
      <c r="AHD605" s="20"/>
      <c r="AHE605" s="20"/>
      <c r="AHF605" s="20"/>
      <c r="AHG605" s="20"/>
      <c r="AHH605" s="20"/>
      <c r="AHI605" s="20"/>
      <c r="AHJ605" s="20"/>
      <c r="AHK605" s="20"/>
      <c r="AHL605" s="20"/>
      <c r="AHM605" s="20"/>
      <c r="AHN605" s="20"/>
      <c r="AHO605" s="20"/>
      <c r="AHP605" s="20"/>
      <c r="AHQ605" s="20"/>
      <c r="AHR605" s="20"/>
      <c r="AHS605" s="20"/>
      <c r="AHT605" s="20"/>
      <c r="AHU605" s="20"/>
      <c r="AHV605" s="20"/>
      <c r="AHW605" s="20"/>
      <c r="AHX605" s="20"/>
      <c r="AHY605" s="20"/>
      <c r="AHZ605" s="20"/>
      <c r="AIA605" s="20"/>
      <c r="AIB605" s="20"/>
      <c r="AIC605" s="20"/>
      <c r="AID605" s="20"/>
      <c r="AIE605" s="20"/>
      <c r="AIF605" s="20"/>
      <c r="AIG605" s="20"/>
      <c r="AIH605" s="20"/>
      <c r="AII605" s="20"/>
      <c r="AIJ605" s="20"/>
      <c r="AIK605" s="20"/>
      <c r="AIL605" s="20"/>
      <c r="AIM605" s="20"/>
      <c r="AIN605" s="20"/>
      <c r="AIO605" s="20"/>
      <c r="AIP605" s="20"/>
      <c r="AIQ605" s="20"/>
      <c r="AIR605" s="20"/>
      <c r="AIS605" s="20"/>
      <c r="AIT605" s="20"/>
      <c r="AIU605" s="20"/>
      <c r="AIV605" s="20"/>
      <c r="AIW605" s="20"/>
      <c r="AIX605" s="20"/>
      <c r="AIY605" s="20"/>
      <c r="AIZ605" s="20"/>
      <c r="AJA605" s="20"/>
      <c r="AJB605" s="20"/>
      <c r="AJC605" s="20"/>
      <c r="AJD605" s="20"/>
      <c r="AJE605" s="20"/>
      <c r="AJF605" s="20"/>
      <c r="AJG605" s="20"/>
      <c r="AJH605" s="20"/>
      <c r="AJI605" s="20"/>
      <c r="AJJ605" s="20"/>
      <c r="AJK605" s="20"/>
      <c r="AJL605" s="20"/>
      <c r="AJM605" s="20"/>
      <c r="AJN605" s="20"/>
      <c r="AJO605" s="20"/>
      <c r="AJP605" s="20"/>
      <c r="AJQ605" s="20"/>
      <c r="AJR605" s="20"/>
      <c r="AJS605" s="20"/>
      <c r="AJT605" s="20"/>
      <c r="AJU605" s="20"/>
      <c r="AJV605" s="20"/>
      <c r="AJW605" s="20"/>
      <c r="AJX605" s="20"/>
      <c r="AJY605" s="20"/>
      <c r="AJZ605" s="20"/>
      <c r="AKA605" s="20"/>
      <c r="AKB605" s="20"/>
      <c r="AKC605" s="20"/>
      <c r="AKD605" s="20"/>
      <c r="AKE605" s="20"/>
      <c r="AKF605" s="20"/>
      <c r="AKG605" s="20"/>
      <c r="AKH605" s="20"/>
      <c r="AKI605" s="20"/>
      <c r="AKJ605" s="20"/>
      <c r="AKK605" s="20"/>
      <c r="AKL605" s="20"/>
      <c r="AKM605" s="20"/>
      <c r="AKN605" s="20"/>
      <c r="AKO605" s="20"/>
      <c r="AKP605" s="20"/>
      <c r="AKQ605" s="20"/>
      <c r="AKR605" s="20"/>
      <c r="AKS605" s="20"/>
      <c r="AKT605" s="20"/>
      <c r="AKU605" s="20"/>
      <c r="AKV605" s="20"/>
      <c r="AKW605" s="20"/>
      <c r="AKX605" s="20"/>
      <c r="AKY605" s="20"/>
      <c r="AKZ605" s="20"/>
      <c r="ALA605" s="20"/>
      <c r="ALB605" s="20"/>
      <c r="ALC605" s="20"/>
      <c r="ALD605" s="20"/>
      <c r="ALE605" s="20"/>
      <c r="ALF605" s="20"/>
      <c r="ALG605" s="20"/>
      <c r="ALH605" s="20"/>
      <c r="ALI605" s="20"/>
      <c r="ALJ605" s="20"/>
      <c r="ALK605" s="20"/>
      <c r="ALL605" s="20"/>
      <c r="ALM605" s="20"/>
      <c r="ALN605" s="20"/>
      <c r="ALO605" s="20"/>
      <c r="ALP605" s="20"/>
      <c r="ALQ605" s="20"/>
      <c r="ALR605" s="20"/>
      <c r="ALS605" s="20"/>
      <c r="ALT605" s="20"/>
      <c r="ALU605" s="20"/>
      <c r="ALV605" s="20"/>
      <c r="ALW605" s="20"/>
      <c r="ALX605" s="20"/>
      <c r="ALY605" s="20"/>
      <c r="ALZ605" s="20"/>
      <c r="AMA605" s="20"/>
      <c r="AMB605" s="20"/>
      <c r="AMC605" s="20"/>
      <c r="AMD605" s="20"/>
      <c r="AME605" s="20"/>
      <c r="AMF605" s="20"/>
      <c r="AMG605" s="20"/>
      <c r="AMH605" s="20"/>
      <c r="AMI605" s="20"/>
      <c r="AMJ605" s="20"/>
      <c r="AMK605" s="20"/>
      <c r="AML605" s="20"/>
      <c r="AMM605" s="20"/>
      <c r="AMN605" s="20"/>
      <c r="AMO605" s="20"/>
      <c r="AMP605" s="20"/>
      <c r="AMQ605" s="20"/>
      <c r="AMR605" s="20"/>
      <c r="AMS605" s="20"/>
      <c r="AMT605" s="20"/>
      <c r="AMU605" s="20"/>
      <c r="AMV605" s="20"/>
      <c r="AMW605" s="20"/>
      <c r="AMX605" s="20"/>
      <c r="AMY605" s="20"/>
      <c r="AMZ605" s="20"/>
      <c r="ANA605" s="20"/>
      <c r="ANB605" s="20"/>
      <c r="ANC605" s="20"/>
      <c r="AND605" s="20"/>
      <c r="ANE605" s="20"/>
      <c r="ANF605" s="20"/>
      <c r="ANG605" s="20"/>
      <c r="ANH605" s="20"/>
      <c r="ANI605" s="20"/>
      <c r="ANJ605" s="20"/>
      <c r="ANK605" s="20"/>
      <c r="ANL605" s="20"/>
      <c r="ANM605" s="20"/>
      <c r="ANN605" s="20"/>
      <c r="ANO605" s="20"/>
      <c r="ANP605" s="20"/>
      <c r="ANQ605" s="20"/>
      <c r="ANR605" s="20"/>
      <c r="ANS605" s="20"/>
      <c r="ANT605" s="20"/>
      <c r="ANU605" s="20"/>
      <c r="ANV605" s="20"/>
      <c r="ANW605" s="20"/>
      <c r="ANX605" s="20"/>
      <c r="ANY605" s="20"/>
      <c r="ANZ605" s="20"/>
      <c r="AOA605" s="20"/>
      <c r="AOB605" s="20"/>
      <c r="AOC605" s="20"/>
      <c r="AOD605" s="20"/>
      <c r="AOE605" s="20"/>
      <c r="AOF605" s="20"/>
      <c r="AOG605" s="20"/>
      <c r="AOH605" s="20"/>
      <c r="AOI605" s="20"/>
      <c r="AOJ605" s="20"/>
      <c r="AOK605" s="20"/>
      <c r="AOL605" s="20"/>
      <c r="AOM605" s="20"/>
      <c r="AON605" s="20"/>
      <c r="AOO605" s="20"/>
      <c r="AOP605" s="20"/>
      <c r="AOQ605" s="20"/>
      <c r="AOR605" s="20"/>
      <c r="AOS605" s="20"/>
      <c r="AOT605" s="20"/>
      <c r="AOU605" s="20"/>
      <c r="AOV605" s="20"/>
      <c r="AOW605" s="20"/>
      <c r="AOX605" s="20"/>
      <c r="AOY605" s="20"/>
      <c r="AOZ605" s="20"/>
      <c r="APA605" s="20"/>
      <c r="APB605" s="20"/>
      <c r="APC605" s="20"/>
      <c r="APD605" s="20"/>
      <c r="APE605" s="20"/>
      <c r="APF605" s="20"/>
      <c r="APG605" s="20"/>
      <c r="APH605" s="20"/>
      <c r="API605" s="20"/>
      <c r="APJ605" s="20"/>
      <c r="APK605" s="20"/>
      <c r="APL605" s="20"/>
      <c r="APM605" s="20"/>
      <c r="APN605" s="20"/>
      <c r="APO605" s="20"/>
      <c r="APP605" s="20"/>
      <c r="APQ605" s="20"/>
      <c r="APR605" s="20"/>
      <c r="APS605" s="20"/>
      <c r="APT605" s="20"/>
      <c r="APU605" s="20"/>
      <c r="APV605" s="20"/>
      <c r="APW605" s="20"/>
      <c r="APX605" s="20"/>
      <c r="APY605" s="20"/>
      <c r="APZ605" s="20"/>
      <c r="AQA605" s="20"/>
      <c r="AQB605" s="20"/>
      <c r="AQC605" s="20"/>
      <c r="AQD605" s="20"/>
      <c r="AQE605" s="20"/>
      <c r="AQF605" s="20"/>
      <c r="AQG605" s="20"/>
      <c r="AQH605" s="20"/>
      <c r="AQI605" s="20"/>
      <c r="AQJ605" s="20"/>
      <c r="AQK605" s="20"/>
      <c r="AQL605" s="20"/>
      <c r="AQM605" s="20"/>
      <c r="AQN605" s="20"/>
      <c r="AQO605" s="20"/>
      <c r="AQP605" s="20"/>
      <c r="AQQ605" s="20"/>
      <c r="AQR605" s="20"/>
      <c r="AQS605" s="20"/>
      <c r="AQT605" s="20"/>
      <c r="AQU605" s="20"/>
      <c r="AQV605" s="20"/>
      <c r="AQW605" s="20"/>
      <c r="AQX605" s="20"/>
      <c r="AQY605" s="20"/>
      <c r="AQZ605" s="20"/>
      <c r="ARA605" s="20"/>
      <c r="ARB605" s="20"/>
      <c r="ARC605" s="20"/>
      <c r="ARD605" s="20"/>
      <c r="ARE605" s="20"/>
      <c r="ARF605" s="20"/>
      <c r="ARG605" s="20"/>
      <c r="ARH605" s="20"/>
      <c r="ARI605" s="20"/>
      <c r="ARJ605" s="20"/>
      <c r="ARK605" s="20"/>
      <c r="ARL605" s="20"/>
      <c r="ARM605" s="20"/>
      <c r="ARN605" s="20"/>
      <c r="ARO605" s="20"/>
      <c r="ARP605" s="20"/>
      <c r="ARQ605" s="20"/>
      <c r="ARR605" s="20"/>
      <c r="ARS605" s="20"/>
      <c r="ART605" s="20"/>
      <c r="ARU605" s="20"/>
      <c r="ARV605" s="20"/>
      <c r="ARW605" s="20"/>
      <c r="ARX605" s="20"/>
      <c r="ARY605" s="20"/>
      <c r="ARZ605" s="20"/>
      <c r="ASA605" s="20"/>
      <c r="ASB605" s="20"/>
      <c r="ASC605" s="20"/>
      <c r="ASD605" s="20"/>
      <c r="ASE605" s="20"/>
      <c r="ASF605" s="20"/>
      <c r="ASG605" s="20"/>
      <c r="ASH605" s="20"/>
      <c r="ASI605" s="20"/>
      <c r="ASJ605" s="20"/>
      <c r="ASK605" s="20"/>
      <c r="ASL605" s="20"/>
      <c r="ASM605" s="20"/>
      <c r="ASN605" s="20"/>
      <c r="ASO605" s="20"/>
      <c r="ASP605" s="20"/>
      <c r="ASQ605" s="20"/>
      <c r="ASR605" s="20"/>
      <c r="ASS605" s="20"/>
      <c r="AST605" s="20"/>
      <c r="ASU605" s="20"/>
      <c r="ASV605" s="20"/>
      <c r="ASW605" s="20"/>
      <c r="ASX605" s="20"/>
      <c r="ASY605" s="20"/>
      <c r="ASZ605" s="20"/>
      <c r="ATA605" s="20"/>
      <c r="ATB605" s="20"/>
      <c r="ATC605" s="20"/>
      <c r="ATD605" s="20"/>
      <c r="ATE605" s="20"/>
      <c r="ATF605" s="20"/>
      <c r="ATG605" s="20"/>
      <c r="ATH605" s="20"/>
      <c r="ATI605" s="20"/>
      <c r="ATJ605" s="20"/>
      <c r="ATK605" s="20"/>
      <c r="ATL605" s="20"/>
      <c r="ATM605" s="20"/>
      <c r="ATN605" s="20"/>
      <c r="ATO605" s="20"/>
      <c r="ATP605" s="20"/>
      <c r="ATQ605" s="20"/>
      <c r="ATR605" s="20"/>
      <c r="ATS605" s="20"/>
      <c r="ATT605" s="20"/>
      <c r="ATU605" s="20"/>
      <c r="ATV605" s="20"/>
      <c r="ATW605" s="20"/>
      <c r="ATX605" s="20"/>
      <c r="ATY605" s="20"/>
      <c r="ATZ605" s="20"/>
      <c r="AUA605" s="20"/>
      <c r="AUB605" s="20"/>
      <c r="AUC605" s="20"/>
      <c r="AUD605" s="20"/>
      <c r="AUF605" s="20"/>
      <c r="AUG605" s="20"/>
      <c r="AUH605" s="20"/>
      <c r="AUI605" s="20"/>
      <c r="AUJ605" s="20"/>
      <c r="AUK605" s="20"/>
      <c r="AUL605" s="20"/>
      <c r="AUM605" s="20"/>
      <c r="AUN605" s="20"/>
      <c r="AUO605" s="20"/>
      <c r="AUP605" s="20"/>
      <c r="AUQ605" s="20"/>
      <c r="AUR605" s="20"/>
      <c r="AUS605" s="20"/>
      <c r="AUT605" s="20"/>
      <c r="AUU605" s="20"/>
      <c r="AUV605" s="20"/>
      <c r="AUW605" s="20"/>
      <c r="AUX605" s="20"/>
      <c r="AUY605" s="20"/>
      <c r="AUZ605" s="20"/>
      <c r="AVA605" s="20"/>
      <c r="AVB605" s="20"/>
      <c r="AVC605" s="20"/>
      <c r="AVD605" s="20"/>
      <c r="AVE605" s="20"/>
      <c r="AVF605" s="20"/>
      <c r="AVG605" s="20"/>
      <c r="AVH605" s="20"/>
      <c r="AVI605" s="20"/>
      <c r="AVJ605" s="20"/>
      <c r="AVK605" s="20"/>
      <c r="AVL605" s="20"/>
      <c r="AVM605" s="20"/>
      <c r="AVN605" s="20"/>
      <c r="AVO605" s="20"/>
      <c r="AVP605" s="20"/>
      <c r="AVQ605" s="20"/>
      <c r="AVR605" s="20"/>
      <c r="AVS605" s="20"/>
      <c r="AVT605" s="20"/>
      <c r="AVU605" s="20"/>
      <c r="AVV605" s="20"/>
      <c r="AVW605" s="20"/>
      <c r="AVX605" s="20"/>
      <c r="AVY605" s="20"/>
      <c r="AVZ605" s="20"/>
      <c r="AWA605" s="20"/>
      <c r="AWB605" s="20"/>
      <c r="AWC605" s="20"/>
      <c r="AWD605" s="20"/>
      <c r="AWE605" s="20"/>
      <c r="AWF605" s="20"/>
      <c r="AWG605" s="20"/>
      <c r="AWH605" s="20"/>
      <c r="AWI605" s="20"/>
      <c r="AWJ605" s="20"/>
      <c r="AWK605" s="20"/>
      <c r="AWL605" s="20"/>
      <c r="AWM605" s="20"/>
      <c r="AWN605" s="20"/>
      <c r="AWO605" s="20"/>
      <c r="AWP605" s="20"/>
      <c r="AWQ605" s="20"/>
      <c r="AWR605" s="20"/>
      <c r="AWS605" s="20"/>
      <c r="AWT605" s="20"/>
      <c r="AWU605" s="20"/>
      <c r="AWV605" s="20"/>
      <c r="AWW605" s="20"/>
      <c r="AWX605" s="20"/>
      <c r="AWY605" s="20"/>
      <c r="AWZ605" s="20"/>
      <c r="AXA605" s="20"/>
      <c r="AXB605" s="20"/>
      <c r="AXC605" s="20"/>
      <c r="AXD605" s="20"/>
      <c r="AXE605" s="20"/>
      <c r="AXF605" s="20"/>
      <c r="AXG605" s="20"/>
      <c r="AXH605" s="20"/>
      <c r="AXI605" s="20"/>
      <c r="AXJ605" s="20"/>
      <c r="AXK605" s="20"/>
      <c r="AXL605" s="20"/>
      <c r="AXM605" s="20"/>
      <c r="AXN605" s="20"/>
      <c r="AXO605" s="20"/>
      <c r="AXP605" s="20"/>
      <c r="AXQ605" s="20"/>
      <c r="AXR605" s="20"/>
      <c r="AXS605" s="20"/>
      <c r="AXT605" s="20"/>
      <c r="AXU605" s="20"/>
      <c r="AXV605" s="20"/>
      <c r="AXW605" s="20"/>
      <c r="AXX605" s="20"/>
      <c r="AXY605" s="20"/>
      <c r="AXZ605" s="20"/>
      <c r="AYA605" s="20"/>
      <c r="AYB605" s="20"/>
      <c r="AYC605" s="20"/>
      <c r="AYD605" s="20"/>
      <c r="AYE605" s="20"/>
      <c r="AYF605" s="20"/>
      <c r="AYG605" s="20"/>
      <c r="AYH605" s="20"/>
      <c r="AYI605" s="20"/>
      <c r="AYJ605" s="20"/>
      <c r="AYK605" s="20"/>
      <c r="AYL605" s="20"/>
      <c r="AYM605" s="20"/>
      <c r="AYN605" s="20"/>
      <c r="AYO605" s="20"/>
      <c r="AYP605" s="20"/>
      <c r="AYQ605" s="20"/>
      <c r="AYR605" s="20"/>
      <c r="AYS605" s="20"/>
      <c r="AYT605" s="20"/>
      <c r="AYU605" s="20"/>
      <c r="AYV605" s="20"/>
      <c r="AYW605" s="20"/>
      <c r="AYX605" s="20"/>
      <c r="AYY605" s="20"/>
      <c r="AYZ605" s="20"/>
      <c r="AZA605" s="20"/>
      <c r="AZB605" s="20"/>
      <c r="AZC605" s="20"/>
      <c r="AZD605" s="20"/>
      <c r="AZE605" s="20"/>
      <c r="AZF605" s="20"/>
      <c r="AZG605" s="20"/>
      <c r="AZH605" s="20"/>
      <c r="AZI605" s="20"/>
      <c r="AZJ605" s="20"/>
      <c r="AZK605" s="20"/>
      <c r="AZL605" s="20"/>
      <c r="AZM605" s="20"/>
      <c r="AZN605" s="20"/>
      <c r="AZO605" s="20"/>
      <c r="AZP605" s="20"/>
      <c r="AZQ605" s="20"/>
      <c r="AZR605" s="20"/>
      <c r="AZS605" s="20"/>
      <c r="AZT605" s="20"/>
      <c r="AZU605" s="20"/>
      <c r="AZV605" s="20"/>
      <c r="AZW605" s="20"/>
      <c r="AZX605" s="20"/>
      <c r="AZY605" s="20"/>
      <c r="AZZ605" s="20"/>
      <c r="BAA605" s="20"/>
      <c r="BAB605" s="20"/>
      <c r="BAC605" s="20"/>
      <c r="BAD605" s="20"/>
      <c r="BAE605" s="20"/>
      <c r="BAF605" s="20"/>
      <c r="BAG605" s="20"/>
      <c r="BAH605" s="20"/>
      <c r="BAI605" s="20"/>
      <c r="BAJ605" s="20"/>
      <c r="BAK605" s="20"/>
      <c r="BAL605" s="20"/>
      <c r="BAM605" s="20"/>
      <c r="BAN605" s="20"/>
      <c r="BAO605" s="20"/>
      <c r="BAP605" s="20"/>
      <c r="BAQ605" s="20"/>
      <c r="BAR605" s="20"/>
      <c r="BAS605" s="20"/>
      <c r="BAT605" s="20"/>
      <c r="BAU605" s="20"/>
      <c r="BAV605" s="20"/>
      <c r="BAW605" s="20"/>
      <c r="BAX605" s="20"/>
      <c r="BAY605" s="20"/>
      <c r="BAZ605" s="20"/>
      <c r="BBA605" s="20"/>
      <c r="BBB605" s="20"/>
      <c r="BBC605" s="20"/>
      <c r="BBD605" s="20"/>
      <c r="BBE605" s="20"/>
      <c r="BBF605" s="20"/>
      <c r="BBG605" s="20"/>
      <c r="BBH605" s="20"/>
      <c r="BBI605" s="20"/>
      <c r="BBJ605" s="20"/>
      <c r="BBK605" s="20"/>
      <c r="BBL605" s="20"/>
      <c r="BBM605" s="20"/>
      <c r="BBN605" s="20"/>
      <c r="BBO605" s="20"/>
      <c r="BBP605" s="20"/>
      <c r="BBQ605" s="20"/>
      <c r="BBR605" s="20"/>
      <c r="BBS605" s="20"/>
      <c r="BBT605" s="20"/>
      <c r="BBU605" s="20"/>
      <c r="BBV605" s="20"/>
      <c r="BBW605" s="20"/>
      <c r="BBX605" s="20"/>
    </row>
    <row r="606" spans="1:1428" hidden="1" x14ac:dyDescent="0.25">
      <c r="A606" s="20"/>
      <c r="B606" s="17"/>
      <c r="C606" s="17"/>
      <c r="D606" s="20"/>
      <c r="E606" s="20"/>
      <c r="F606" s="20"/>
      <c r="G606" s="20"/>
      <c r="H606" s="20"/>
      <c r="I606" s="20"/>
      <c r="J606" s="20"/>
      <c r="K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6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20"/>
      <c r="BH606" s="20"/>
      <c r="BI606" s="20"/>
      <c r="BJ606" s="20"/>
      <c r="BK606" s="20"/>
      <c r="BL606" s="20"/>
      <c r="BM606" s="20"/>
      <c r="BN606" s="20"/>
      <c r="BO606" s="20"/>
      <c r="BP606" s="20"/>
      <c r="BQ606" s="20"/>
      <c r="BR606" s="20"/>
      <c r="BS606" s="20"/>
      <c r="BT606" s="20"/>
      <c r="BU606" s="20"/>
      <c r="BV606" s="20"/>
      <c r="BW606" s="20"/>
      <c r="BX606" s="20"/>
      <c r="BY606" s="20"/>
      <c r="BZ606" s="20"/>
      <c r="CA606" s="20"/>
      <c r="CB606" s="20"/>
      <c r="CC606" s="20"/>
      <c r="CD606" s="20"/>
      <c r="CE606" s="20"/>
      <c r="CF606" s="20"/>
      <c r="CG606" s="20"/>
      <c r="CH606" s="20"/>
      <c r="CI606" s="20"/>
      <c r="CJ606" s="20"/>
      <c r="CK606" s="20"/>
      <c r="CL606" s="20"/>
      <c r="CM606" s="20"/>
      <c r="CN606" s="20"/>
      <c r="CO606" s="20"/>
      <c r="CP606" s="20"/>
      <c r="CQ606" s="20"/>
      <c r="CR606" s="20"/>
      <c r="CS606" s="20"/>
      <c r="CT606" s="20"/>
      <c r="CU606" s="20"/>
      <c r="CV606" s="20"/>
      <c r="CW606" s="20"/>
      <c r="CX606" s="20"/>
      <c r="CY606" s="20"/>
      <c r="CZ606" s="20"/>
      <c r="DA606" s="20"/>
      <c r="DB606" s="20"/>
      <c r="DC606" s="20"/>
      <c r="DD606" s="20"/>
      <c r="DE606" s="20"/>
      <c r="DF606" s="20"/>
      <c r="DG606" s="20"/>
      <c r="DH606" s="20"/>
      <c r="DI606" s="20"/>
      <c r="DJ606" s="20"/>
      <c r="DK606" s="20"/>
      <c r="DL606" s="20"/>
      <c r="DM606" s="20"/>
      <c r="DN606" s="20"/>
      <c r="DO606" s="20"/>
      <c r="DP606" s="20"/>
      <c r="DQ606" s="20"/>
      <c r="DR606" s="20"/>
      <c r="DS606" s="20"/>
      <c r="DT606" s="20"/>
      <c r="DU606" s="20"/>
      <c r="DV606" s="20"/>
      <c r="DW606" s="20"/>
      <c r="DX606" s="20"/>
      <c r="DY606" s="20"/>
      <c r="DZ606" s="20"/>
      <c r="EA606" s="20"/>
      <c r="EB606" s="20"/>
      <c r="EC606" s="20"/>
      <c r="ED606" s="20"/>
      <c r="EE606" s="20"/>
      <c r="EF606" s="20"/>
      <c r="EG606" s="20"/>
      <c r="EH606" s="20"/>
      <c r="EI606" s="20"/>
      <c r="EJ606" s="20"/>
      <c r="EK606" s="20"/>
      <c r="EL606" s="20"/>
      <c r="EM606" s="20"/>
      <c r="EN606" s="20"/>
      <c r="EO606" s="20"/>
      <c r="EP606" s="20"/>
      <c r="EQ606" s="20"/>
      <c r="ER606" s="20"/>
      <c r="ES606" s="20"/>
      <c r="ET606" s="20"/>
      <c r="EU606" s="20"/>
      <c r="EV606" s="20"/>
      <c r="EW606" s="20"/>
      <c r="EX606" s="20"/>
      <c r="EY606" s="20"/>
      <c r="EZ606" s="20"/>
      <c r="FA606" s="20"/>
      <c r="FB606" s="20"/>
      <c r="FC606" s="20"/>
      <c r="FD606" s="20"/>
      <c r="FE606" s="20"/>
      <c r="FF606" s="20"/>
      <c r="FG606" s="20"/>
      <c r="FH606" s="20"/>
      <c r="FI606" s="20"/>
      <c r="FJ606" s="20"/>
      <c r="FK606" s="20"/>
      <c r="FL606" s="20"/>
      <c r="FM606" s="20"/>
      <c r="FN606" s="20"/>
      <c r="FO606" s="20"/>
      <c r="FP606" s="20"/>
      <c r="FQ606" s="20"/>
      <c r="FR606" s="20"/>
      <c r="FS606" s="20"/>
      <c r="FT606" s="20"/>
      <c r="FU606" s="20"/>
      <c r="FV606" s="20"/>
      <c r="FW606" s="20"/>
      <c r="FX606" s="20"/>
      <c r="FY606" s="20"/>
      <c r="FZ606" s="20"/>
      <c r="GA606" s="20"/>
      <c r="GB606" s="20"/>
      <c r="GC606" s="20"/>
      <c r="GD606" s="20"/>
      <c r="GE606" s="20"/>
      <c r="GF606" s="20"/>
      <c r="GG606" s="20"/>
      <c r="GH606" s="20"/>
      <c r="GI606" s="20"/>
      <c r="GJ606" s="20"/>
      <c r="GK606" s="20"/>
      <c r="GL606" s="20"/>
      <c r="GM606" s="20"/>
      <c r="GN606" s="20"/>
      <c r="GO606" s="20"/>
      <c r="GP606" s="20"/>
      <c r="GQ606" s="20"/>
      <c r="GR606" s="20"/>
      <c r="GS606" s="20"/>
      <c r="GT606" s="20"/>
      <c r="GU606" s="20"/>
      <c r="GV606" s="20"/>
      <c r="GW606" s="20"/>
      <c r="GX606" s="20"/>
      <c r="GY606" s="20"/>
      <c r="GZ606" s="20"/>
      <c r="HA606" s="20"/>
      <c r="HB606" s="20"/>
      <c r="HC606" s="20"/>
      <c r="HD606" s="20"/>
      <c r="HE606" s="20"/>
      <c r="HF606" s="20"/>
      <c r="HG606" s="20"/>
      <c r="HH606" s="20"/>
      <c r="HI606" s="20"/>
      <c r="HJ606" s="20"/>
      <c r="HK606" s="20"/>
      <c r="HL606" s="20"/>
      <c r="HM606" s="20"/>
      <c r="HN606" s="20"/>
      <c r="HO606" s="20"/>
      <c r="HP606" s="20"/>
      <c r="HQ606" s="20"/>
      <c r="HR606" s="20"/>
      <c r="HS606" s="20"/>
      <c r="HT606" s="20"/>
      <c r="HU606" s="20"/>
      <c r="HV606" s="20"/>
      <c r="HW606" s="20"/>
      <c r="HX606" s="20"/>
      <c r="HY606" s="20"/>
      <c r="HZ606" s="20"/>
      <c r="IA606" s="20"/>
      <c r="IB606" s="20"/>
      <c r="IC606" s="20"/>
      <c r="ID606" s="20"/>
      <c r="IE606" s="20"/>
      <c r="IF606" s="20"/>
      <c r="IG606" s="20"/>
      <c r="IH606" s="20"/>
      <c r="II606" s="20"/>
      <c r="IJ606" s="20"/>
      <c r="IK606" s="20"/>
      <c r="IL606" s="20"/>
      <c r="IM606" s="20"/>
      <c r="IN606" s="20"/>
      <c r="IO606" s="20"/>
      <c r="IP606" s="20"/>
      <c r="IQ606" s="20"/>
      <c r="IR606" s="20"/>
      <c r="IS606" s="20"/>
      <c r="IT606" s="20"/>
      <c r="IU606" s="20"/>
      <c r="IV606" s="20"/>
      <c r="IW606" s="20"/>
      <c r="IX606" s="20"/>
      <c r="IY606" s="20"/>
      <c r="IZ606" s="20"/>
      <c r="JA606" s="20"/>
      <c r="JB606" s="20"/>
      <c r="JC606" s="20"/>
      <c r="JD606" s="20"/>
      <c r="JE606" s="20"/>
      <c r="JF606" s="20"/>
      <c r="JG606" s="20"/>
      <c r="JH606" s="20"/>
      <c r="JI606" s="20"/>
      <c r="JJ606" s="20"/>
      <c r="JK606" s="20"/>
      <c r="JL606" s="20"/>
      <c r="JM606" s="20"/>
      <c r="JN606" s="20"/>
      <c r="JO606" s="20"/>
      <c r="JP606" s="20"/>
      <c r="JQ606" s="20"/>
      <c r="JR606" s="20"/>
      <c r="JS606" s="20"/>
      <c r="JT606" s="20"/>
      <c r="JU606" s="20"/>
      <c r="JV606" s="20"/>
      <c r="JW606" s="20"/>
      <c r="JX606" s="20"/>
      <c r="JY606" s="20"/>
      <c r="JZ606" s="20"/>
      <c r="KA606" s="20"/>
      <c r="KB606" s="20"/>
      <c r="KC606" s="20"/>
      <c r="KD606" s="20"/>
      <c r="KE606" s="20"/>
      <c r="KF606" s="20"/>
      <c r="KG606" s="20"/>
      <c r="KH606" s="20"/>
      <c r="KI606" s="20"/>
      <c r="KJ606" s="20"/>
      <c r="KK606" s="20"/>
      <c r="KL606" s="20"/>
      <c r="KM606" s="20"/>
      <c r="KN606" s="20"/>
      <c r="KO606" s="20"/>
      <c r="KP606" s="20"/>
      <c r="KQ606" s="20"/>
      <c r="KR606" s="20"/>
      <c r="KS606" s="20"/>
      <c r="KT606" s="20"/>
      <c r="KU606" s="20"/>
      <c r="KV606" s="20"/>
      <c r="KW606" s="20"/>
      <c r="KX606" s="20"/>
      <c r="KY606" s="20"/>
      <c r="KZ606" s="20"/>
      <c r="LA606" s="20"/>
      <c r="LB606" s="20"/>
      <c r="LC606" s="20"/>
      <c r="LD606" s="20"/>
      <c r="LE606" s="20"/>
      <c r="LF606" s="20"/>
      <c r="LG606" s="20"/>
      <c r="LH606" s="20"/>
      <c r="LI606" s="20"/>
      <c r="LJ606" s="20"/>
      <c r="LK606" s="20"/>
      <c r="LL606" s="20"/>
      <c r="LM606" s="20"/>
      <c r="LN606" s="20"/>
      <c r="LO606" s="20"/>
      <c r="LP606" s="20"/>
      <c r="LQ606" s="20"/>
      <c r="LR606" s="20"/>
      <c r="LS606" s="20"/>
      <c r="LT606" s="20"/>
      <c r="LU606" s="20"/>
      <c r="LV606" s="20"/>
      <c r="LW606" s="20"/>
      <c r="LX606" s="20"/>
      <c r="LY606" s="20"/>
      <c r="LZ606" s="20"/>
      <c r="MA606" s="20"/>
      <c r="MB606" s="20"/>
      <c r="MC606" s="20"/>
      <c r="MD606" s="20"/>
      <c r="ME606" s="20"/>
      <c r="MF606" s="20"/>
      <c r="MG606" s="20"/>
      <c r="MH606" s="20"/>
      <c r="MI606" s="20"/>
      <c r="MJ606" s="20"/>
      <c r="MK606" s="20"/>
      <c r="ML606" s="20"/>
      <c r="MM606" s="20"/>
      <c r="MN606" s="20"/>
      <c r="MO606" s="20"/>
      <c r="MP606" s="20"/>
      <c r="MQ606" s="20"/>
      <c r="MR606" s="20"/>
      <c r="MS606" s="20"/>
      <c r="MT606" s="20"/>
      <c r="MU606" s="20"/>
      <c r="MV606" s="20"/>
      <c r="MW606" s="20"/>
      <c r="MX606" s="20"/>
      <c r="MY606" s="20"/>
      <c r="MZ606" s="20"/>
      <c r="NA606" s="20"/>
      <c r="NB606" s="20"/>
      <c r="NC606" s="20"/>
      <c r="ND606" s="20"/>
      <c r="NE606" s="20"/>
      <c r="NF606" s="20"/>
      <c r="NG606" s="20"/>
      <c r="NH606" s="20"/>
      <c r="NI606" s="20"/>
      <c r="NJ606" s="20"/>
      <c r="NK606" s="20"/>
      <c r="NL606" s="20"/>
      <c r="NM606" s="20"/>
      <c r="NN606" s="20"/>
      <c r="NO606" s="20"/>
      <c r="NP606" s="20"/>
      <c r="NQ606" s="20"/>
      <c r="NR606" s="20"/>
      <c r="NS606" s="20"/>
      <c r="NT606" s="20"/>
      <c r="NU606" s="20"/>
      <c r="NV606" s="20"/>
      <c r="NW606" s="20"/>
      <c r="NX606" s="20"/>
      <c r="NY606" s="20"/>
      <c r="NZ606" s="20"/>
      <c r="OA606" s="20"/>
      <c r="OB606" s="20"/>
      <c r="OC606" s="20"/>
      <c r="OD606" s="20"/>
      <c r="OE606" s="20"/>
      <c r="OF606" s="20"/>
      <c r="OG606" s="20"/>
      <c r="OH606" s="20"/>
      <c r="OI606" s="20"/>
      <c r="OJ606" s="20"/>
      <c r="OK606" s="20"/>
      <c r="OL606" s="20"/>
      <c r="OM606" s="20"/>
      <c r="ON606" s="20"/>
      <c r="OO606" s="20"/>
      <c r="OP606" s="20"/>
      <c r="OQ606" s="20"/>
      <c r="OR606" s="20"/>
      <c r="OS606" s="20"/>
      <c r="OT606" s="20"/>
      <c r="OU606" s="20"/>
      <c r="OV606" s="20"/>
      <c r="OW606" s="20"/>
      <c r="OX606" s="20"/>
      <c r="OY606" s="20"/>
      <c r="OZ606" s="20"/>
      <c r="PA606" s="20"/>
      <c r="PB606" s="20"/>
      <c r="PC606" s="20"/>
      <c r="PD606" s="20"/>
      <c r="PE606" s="20"/>
      <c r="PF606" s="20"/>
      <c r="PG606" s="20"/>
      <c r="PH606" s="20"/>
      <c r="PI606" s="20"/>
      <c r="PJ606" s="20"/>
      <c r="PK606" s="20"/>
      <c r="PL606" s="20"/>
      <c r="PM606" s="20"/>
      <c r="PN606" s="20"/>
      <c r="PO606" s="20"/>
      <c r="PP606" s="20"/>
      <c r="PQ606" s="20"/>
      <c r="PR606" s="20"/>
      <c r="PS606" s="20"/>
      <c r="PT606" s="20"/>
      <c r="PU606" s="20"/>
      <c r="PV606" s="20"/>
      <c r="PW606" s="20"/>
      <c r="PX606" s="20"/>
      <c r="PY606" s="20"/>
      <c r="PZ606" s="20"/>
      <c r="QA606" s="20"/>
      <c r="QB606" s="20"/>
      <c r="QC606" s="20"/>
      <c r="QD606" s="20"/>
      <c r="QE606" s="20"/>
      <c r="QF606" s="20"/>
      <c r="QG606" s="20"/>
      <c r="QH606" s="20"/>
      <c r="QI606" s="20"/>
      <c r="QJ606" s="20"/>
      <c r="QK606" s="20"/>
      <c r="QL606" s="20"/>
      <c r="QM606" s="20"/>
      <c r="QN606" s="20"/>
      <c r="QO606" s="20"/>
      <c r="QP606" s="20"/>
      <c r="QQ606" s="20"/>
      <c r="QR606" s="20"/>
      <c r="QS606" s="20"/>
      <c r="QT606" s="20"/>
      <c r="QU606" s="20"/>
      <c r="QV606" s="20"/>
      <c r="QW606" s="20"/>
      <c r="QX606" s="20"/>
      <c r="QY606" s="20"/>
      <c r="QZ606" s="20"/>
      <c r="RA606" s="20"/>
      <c r="RB606" s="20"/>
      <c r="RC606" s="20"/>
      <c r="RD606" s="20"/>
      <c r="RE606" s="20"/>
      <c r="RF606" s="20"/>
      <c r="RG606" s="20"/>
      <c r="RH606" s="20"/>
      <c r="RI606" s="20"/>
      <c r="RJ606" s="20"/>
      <c r="RK606" s="20"/>
      <c r="RL606" s="20"/>
      <c r="RM606" s="20"/>
      <c r="RN606" s="20"/>
      <c r="RO606" s="20"/>
      <c r="RP606" s="20"/>
      <c r="RQ606" s="20"/>
      <c r="RR606" s="20"/>
      <c r="RS606" s="20"/>
      <c r="RT606" s="20"/>
      <c r="RU606" s="20"/>
      <c r="RV606" s="20"/>
      <c r="RW606" s="20"/>
      <c r="RX606" s="20"/>
      <c r="RY606" s="20"/>
      <c r="RZ606" s="20"/>
      <c r="SA606" s="20"/>
      <c r="SB606" s="20"/>
      <c r="SC606" s="20"/>
      <c r="SD606" s="20"/>
      <c r="SE606" s="20"/>
      <c r="SF606" s="20"/>
      <c r="SG606" s="20"/>
      <c r="SH606" s="20"/>
      <c r="SI606" s="20"/>
      <c r="SJ606" s="20"/>
      <c r="SK606" s="20"/>
      <c r="SL606" s="20"/>
      <c r="SM606" s="20"/>
      <c r="SN606" s="20"/>
      <c r="SO606" s="20"/>
      <c r="SP606" s="20"/>
      <c r="SQ606" s="20"/>
      <c r="SR606" s="20"/>
      <c r="SS606" s="20"/>
      <c r="ST606" s="20"/>
      <c r="SU606" s="20"/>
      <c r="SV606" s="20"/>
      <c r="SW606" s="20"/>
      <c r="SX606" s="20"/>
      <c r="SY606" s="20"/>
      <c r="SZ606" s="20"/>
      <c r="TA606" s="20"/>
      <c r="TB606" s="20"/>
      <c r="TC606" s="20"/>
      <c r="TD606" s="20"/>
      <c r="TE606" s="20"/>
      <c r="TF606" s="20"/>
      <c r="TG606" s="20"/>
      <c r="TH606" s="20"/>
      <c r="TI606" s="20"/>
      <c r="TJ606" s="20"/>
      <c r="TK606" s="20"/>
      <c r="TL606" s="20"/>
      <c r="TM606" s="20"/>
      <c r="TN606" s="20"/>
      <c r="TO606" s="20"/>
      <c r="TP606" s="20"/>
      <c r="TQ606" s="20"/>
      <c r="TR606" s="20"/>
      <c r="TS606" s="20"/>
      <c r="TT606" s="20"/>
      <c r="TU606" s="20"/>
      <c r="TV606" s="20"/>
      <c r="TW606" s="20"/>
      <c r="TX606" s="20"/>
      <c r="TY606" s="20"/>
      <c r="TZ606" s="20"/>
      <c r="UA606" s="20"/>
      <c r="UB606" s="20"/>
      <c r="UC606" s="20"/>
      <c r="UD606" s="20"/>
      <c r="UE606" s="20"/>
      <c r="UF606" s="20"/>
      <c r="UG606" s="20"/>
      <c r="UH606" s="20"/>
      <c r="UI606" s="20"/>
      <c r="UJ606" s="20"/>
      <c r="UK606" s="20"/>
      <c r="UL606" s="20"/>
      <c r="UM606" s="20"/>
      <c r="UN606" s="20"/>
      <c r="UO606" s="20"/>
      <c r="UP606" s="20"/>
      <c r="UQ606" s="20"/>
      <c r="UR606" s="20"/>
      <c r="US606" s="20"/>
      <c r="UT606" s="20"/>
      <c r="UU606" s="20"/>
      <c r="UV606" s="20"/>
      <c r="UW606" s="20"/>
      <c r="UX606" s="20"/>
      <c r="UY606" s="20"/>
      <c r="UZ606" s="20"/>
      <c r="VA606" s="20"/>
      <c r="VB606" s="20"/>
      <c r="VC606" s="20"/>
      <c r="VD606" s="20"/>
      <c r="VE606" s="20"/>
      <c r="VF606" s="20"/>
      <c r="VG606" s="20"/>
      <c r="VH606" s="20"/>
      <c r="VI606" s="20"/>
      <c r="VJ606" s="20"/>
      <c r="VK606" s="20"/>
      <c r="VL606" s="20"/>
      <c r="VM606" s="20"/>
      <c r="VN606" s="20"/>
      <c r="VO606" s="20"/>
      <c r="VP606" s="20"/>
      <c r="VQ606" s="20"/>
      <c r="VR606" s="20"/>
      <c r="VS606" s="20"/>
      <c r="VT606" s="20"/>
      <c r="VU606" s="20"/>
      <c r="VV606" s="20"/>
      <c r="VW606" s="20"/>
      <c r="VX606" s="20"/>
      <c r="VY606" s="20"/>
      <c r="VZ606" s="20"/>
      <c r="WA606" s="20"/>
      <c r="WB606" s="20"/>
      <c r="WC606" s="20"/>
      <c r="WD606" s="20"/>
      <c r="WE606" s="20"/>
      <c r="WF606" s="20"/>
      <c r="WG606" s="20"/>
      <c r="WH606" s="20"/>
      <c r="WI606" s="20"/>
      <c r="WJ606" s="20"/>
      <c r="WK606" s="20"/>
      <c r="WL606" s="20"/>
      <c r="WM606" s="20"/>
      <c r="WN606" s="20"/>
      <c r="WO606" s="20"/>
      <c r="WP606" s="20"/>
      <c r="WQ606" s="20"/>
      <c r="WR606" s="20"/>
      <c r="WS606" s="20"/>
      <c r="WT606" s="20"/>
      <c r="WU606" s="20"/>
      <c r="WV606" s="20"/>
      <c r="WW606" s="20"/>
      <c r="WX606" s="20"/>
      <c r="WY606" s="20"/>
      <c r="WZ606" s="20"/>
      <c r="XA606" s="20"/>
      <c r="XB606" s="20"/>
      <c r="XC606" s="20"/>
      <c r="XD606" s="20"/>
      <c r="XE606" s="20"/>
      <c r="XF606" s="20"/>
      <c r="XG606" s="20"/>
      <c r="XH606" s="20"/>
      <c r="XI606" s="20"/>
      <c r="XJ606" s="20"/>
      <c r="XK606" s="20"/>
      <c r="XL606" s="20"/>
      <c r="XM606" s="20"/>
      <c r="XN606" s="20"/>
      <c r="XO606" s="20"/>
      <c r="XP606" s="20"/>
      <c r="XQ606" s="20"/>
      <c r="XR606" s="20"/>
      <c r="XS606" s="20"/>
      <c r="XT606" s="20"/>
      <c r="XU606" s="20"/>
      <c r="XV606" s="20"/>
      <c r="XW606" s="20"/>
      <c r="XX606" s="20"/>
      <c r="XY606" s="20"/>
      <c r="XZ606" s="20"/>
      <c r="YA606" s="20"/>
      <c r="YB606" s="20"/>
      <c r="YC606" s="20"/>
      <c r="YD606" s="20"/>
      <c r="YE606" s="20"/>
      <c r="YF606" s="20"/>
      <c r="YG606" s="20"/>
      <c r="YH606" s="20"/>
      <c r="YI606" s="20"/>
      <c r="YJ606" s="20"/>
      <c r="YK606" s="20"/>
      <c r="YL606" s="20"/>
      <c r="YM606" s="20"/>
      <c r="YN606" s="20"/>
      <c r="YO606" s="20"/>
      <c r="YP606" s="20"/>
      <c r="YQ606" s="20"/>
      <c r="YR606" s="20"/>
      <c r="YS606" s="20"/>
      <c r="YT606" s="20"/>
      <c r="YU606" s="20"/>
      <c r="YV606" s="20"/>
      <c r="YW606" s="20"/>
      <c r="YX606" s="20"/>
      <c r="YY606" s="20"/>
      <c r="YZ606" s="20"/>
      <c r="ZA606" s="20"/>
      <c r="ZB606" s="20"/>
      <c r="ZC606" s="20"/>
      <c r="ZD606" s="20"/>
      <c r="ZE606" s="20"/>
      <c r="ZF606" s="20"/>
      <c r="ZG606" s="20"/>
      <c r="ZH606" s="20"/>
      <c r="ZI606" s="20"/>
      <c r="ZJ606" s="20"/>
      <c r="ZK606" s="20"/>
      <c r="ZL606" s="20"/>
      <c r="ZM606" s="20"/>
      <c r="ZN606" s="20"/>
      <c r="ZO606" s="20"/>
      <c r="ZP606" s="20"/>
      <c r="ZQ606" s="20"/>
      <c r="ZR606" s="20"/>
      <c r="ZS606" s="20"/>
      <c r="ZT606" s="20"/>
      <c r="ZU606" s="20"/>
      <c r="ZV606" s="20"/>
      <c r="ZW606" s="20"/>
      <c r="ZX606" s="20"/>
      <c r="ZY606" s="20"/>
      <c r="ZZ606" s="20"/>
      <c r="AAA606" s="20"/>
      <c r="AAB606" s="20"/>
      <c r="AAC606" s="20"/>
      <c r="AAD606" s="20"/>
      <c r="AAE606" s="20"/>
      <c r="AAF606" s="20"/>
      <c r="AAG606" s="20"/>
      <c r="AAH606" s="20"/>
      <c r="AAI606" s="20"/>
      <c r="AAJ606" s="20"/>
      <c r="AAK606" s="20"/>
      <c r="AAL606" s="20"/>
      <c r="AAM606" s="20"/>
      <c r="AAN606" s="20"/>
      <c r="AAO606" s="20"/>
      <c r="AAP606" s="20"/>
      <c r="AAQ606" s="20"/>
      <c r="AAR606" s="20"/>
      <c r="AAS606" s="20"/>
      <c r="AAT606" s="20"/>
      <c r="AAU606" s="20"/>
      <c r="AAV606" s="20"/>
      <c r="AAW606" s="20"/>
      <c r="AAX606" s="20"/>
      <c r="AAY606" s="20"/>
      <c r="AAZ606" s="20"/>
      <c r="ABA606" s="20"/>
      <c r="ABB606" s="20"/>
      <c r="ABC606" s="20"/>
      <c r="ABD606" s="20"/>
      <c r="ABE606" s="20"/>
      <c r="ABF606" s="20"/>
      <c r="ABG606" s="20"/>
      <c r="ABH606" s="20"/>
      <c r="ABI606" s="20"/>
      <c r="ABJ606" s="20"/>
      <c r="ABK606" s="20"/>
      <c r="ABL606" s="20"/>
      <c r="ABM606" s="20"/>
      <c r="ABN606" s="20"/>
      <c r="ABO606" s="20"/>
      <c r="ABP606" s="20"/>
      <c r="ABQ606" s="20"/>
      <c r="ABR606" s="20"/>
      <c r="ABS606" s="20"/>
      <c r="ABT606" s="20"/>
      <c r="ABU606" s="20"/>
      <c r="ABV606" s="20"/>
      <c r="ABW606" s="20"/>
      <c r="ABX606" s="20"/>
      <c r="ABY606" s="20"/>
      <c r="ABZ606" s="20"/>
      <c r="ACA606" s="20"/>
      <c r="ACB606" s="20"/>
      <c r="ACC606" s="20"/>
      <c r="ACD606" s="20"/>
      <c r="ACE606" s="20"/>
      <c r="ACF606" s="20"/>
      <c r="ACG606" s="20"/>
      <c r="ACH606" s="20"/>
      <c r="ACI606" s="20"/>
      <c r="ACJ606" s="20"/>
      <c r="ACK606" s="20"/>
      <c r="ACL606" s="20"/>
      <c r="ACM606" s="20"/>
      <c r="ACN606" s="20"/>
      <c r="ACO606" s="20"/>
      <c r="ACP606" s="20"/>
      <c r="ACQ606" s="20"/>
      <c r="ACR606" s="20"/>
      <c r="ACS606" s="20"/>
      <c r="ACT606" s="20"/>
      <c r="ACU606" s="20"/>
      <c r="ACV606" s="20"/>
      <c r="ACW606" s="20"/>
      <c r="ACX606" s="20"/>
      <c r="ACY606" s="20"/>
      <c r="ACZ606" s="20"/>
      <c r="ADA606" s="20"/>
      <c r="ADB606" s="20"/>
      <c r="ADC606" s="20"/>
      <c r="ADD606" s="20"/>
      <c r="ADE606" s="20"/>
      <c r="ADF606" s="20"/>
      <c r="ADG606" s="20"/>
      <c r="ADH606" s="20"/>
      <c r="ADI606" s="20"/>
      <c r="ADJ606" s="20"/>
      <c r="ADK606" s="20"/>
      <c r="ADL606" s="20"/>
      <c r="ADM606" s="20"/>
      <c r="ADN606" s="20"/>
      <c r="ADO606" s="20"/>
      <c r="ADP606" s="20"/>
      <c r="ADQ606" s="20"/>
      <c r="ADR606" s="20"/>
      <c r="ADS606" s="20"/>
      <c r="ADT606" s="20"/>
      <c r="ADU606" s="20"/>
      <c r="ADV606" s="20"/>
      <c r="ADW606" s="20"/>
      <c r="ADX606" s="20"/>
      <c r="ADY606" s="20"/>
      <c r="ADZ606" s="20"/>
      <c r="AEA606" s="20"/>
      <c r="AEB606" s="20"/>
      <c r="AEC606" s="20"/>
      <c r="AED606" s="20"/>
      <c r="AEE606" s="20"/>
      <c r="AEF606" s="20"/>
      <c r="AEG606" s="20"/>
      <c r="AEH606" s="20"/>
      <c r="AEI606" s="20"/>
      <c r="AEJ606" s="20"/>
      <c r="AEK606" s="20"/>
      <c r="AEL606" s="20"/>
      <c r="AEM606" s="20"/>
      <c r="AEN606" s="20"/>
      <c r="AEO606" s="20"/>
      <c r="AEP606" s="20"/>
      <c r="AEQ606" s="20"/>
      <c r="AER606" s="20"/>
      <c r="AES606" s="20"/>
      <c r="AET606" s="20"/>
      <c r="AEU606" s="20"/>
      <c r="AEV606" s="20"/>
      <c r="AEW606" s="20"/>
      <c r="AEX606" s="20"/>
      <c r="AEY606" s="20"/>
      <c r="AEZ606" s="20"/>
      <c r="AFA606" s="20"/>
      <c r="AFB606" s="20"/>
      <c r="AFC606" s="20"/>
      <c r="AFD606" s="20"/>
      <c r="AFE606" s="20"/>
      <c r="AFF606" s="20"/>
      <c r="AFG606" s="20"/>
      <c r="AFH606" s="20"/>
      <c r="AFI606" s="20"/>
      <c r="AFJ606" s="20"/>
      <c r="AFK606" s="20"/>
      <c r="AFL606" s="20"/>
      <c r="AFM606" s="20"/>
      <c r="AFN606" s="20"/>
      <c r="AFO606" s="20"/>
      <c r="AFP606" s="20"/>
      <c r="AFQ606" s="20"/>
      <c r="AFR606" s="20"/>
      <c r="AFS606" s="20"/>
      <c r="AFT606" s="20"/>
      <c r="AFU606" s="20"/>
      <c r="AFV606" s="20"/>
      <c r="AFW606" s="20"/>
      <c r="AFX606" s="20"/>
      <c r="AFY606" s="20"/>
      <c r="AFZ606" s="20"/>
      <c r="AGA606" s="20"/>
      <c r="AGB606" s="20"/>
      <c r="AGC606" s="20"/>
      <c r="AGD606" s="20"/>
      <c r="AGE606" s="20"/>
      <c r="AGF606" s="20"/>
      <c r="AGG606" s="20"/>
      <c r="AGH606" s="20"/>
      <c r="AGI606" s="20"/>
      <c r="AGJ606" s="20"/>
      <c r="AGK606" s="20"/>
      <c r="AGL606" s="20"/>
      <c r="AGM606" s="20"/>
      <c r="AGN606" s="20"/>
      <c r="AGO606" s="20"/>
      <c r="AGP606" s="20"/>
      <c r="AGQ606" s="20"/>
      <c r="AGR606" s="20"/>
      <c r="AGS606" s="20"/>
      <c r="AGT606" s="20"/>
      <c r="AGU606" s="20"/>
      <c r="AGV606" s="20"/>
      <c r="AGW606" s="20"/>
      <c r="AGX606" s="20"/>
      <c r="AGY606" s="20"/>
      <c r="AGZ606" s="20"/>
      <c r="AHA606" s="20"/>
      <c r="AHB606" s="20"/>
      <c r="AHC606" s="20"/>
      <c r="AHD606" s="20"/>
      <c r="AHE606" s="20"/>
      <c r="AHF606" s="20"/>
      <c r="AHG606" s="20"/>
      <c r="AHH606" s="20"/>
      <c r="AHI606" s="20"/>
      <c r="AHJ606" s="20"/>
      <c r="AHK606" s="20"/>
      <c r="AHL606" s="20"/>
      <c r="AHM606" s="20"/>
      <c r="AHN606" s="20"/>
      <c r="AHO606" s="20"/>
      <c r="AHP606" s="20"/>
      <c r="AHQ606" s="20"/>
      <c r="AHR606" s="20"/>
      <c r="AHS606" s="20"/>
      <c r="AHT606" s="20"/>
      <c r="AHU606" s="20"/>
      <c r="AHV606" s="20"/>
      <c r="AHW606" s="20"/>
      <c r="AHX606" s="20"/>
      <c r="AHY606" s="20"/>
      <c r="AHZ606" s="20"/>
      <c r="AIA606" s="20"/>
      <c r="AIB606" s="20"/>
      <c r="AIC606" s="20"/>
      <c r="AID606" s="20"/>
      <c r="AIE606" s="20"/>
      <c r="AIF606" s="20"/>
      <c r="AIG606" s="20"/>
      <c r="AIH606" s="20"/>
      <c r="AII606" s="20"/>
      <c r="AIJ606" s="20"/>
      <c r="AIK606" s="20"/>
      <c r="AIL606" s="20"/>
      <c r="AIM606" s="20"/>
      <c r="AIN606" s="20"/>
      <c r="AIO606" s="20"/>
      <c r="AIP606" s="20"/>
      <c r="AIQ606" s="20"/>
      <c r="AIR606" s="20"/>
      <c r="AIS606" s="20"/>
      <c r="AIT606" s="20"/>
      <c r="AIU606" s="20"/>
      <c r="AIV606" s="20"/>
      <c r="AIW606" s="20"/>
      <c r="AIX606" s="20"/>
      <c r="AIY606" s="20"/>
      <c r="AIZ606" s="20"/>
      <c r="AJA606" s="20"/>
      <c r="AJB606" s="20"/>
      <c r="AJC606" s="20"/>
      <c r="AJD606" s="20"/>
      <c r="AJE606" s="20"/>
      <c r="AJF606" s="20"/>
      <c r="AJG606" s="20"/>
      <c r="AJH606" s="20"/>
      <c r="AJI606" s="20"/>
      <c r="AJJ606" s="20"/>
      <c r="AJK606" s="20"/>
      <c r="AJL606" s="20"/>
      <c r="AJM606" s="20"/>
      <c r="AJN606" s="20"/>
      <c r="AJO606" s="20"/>
      <c r="AJP606" s="20"/>
      <c r="AJQ606" s="20"/>
      <c r="AJR606" s="20"/>
      <c r="AJS606" s="20"/>
      <c r="AJT606" s="20"/>
      <c r="AJU606" s="20"/>
      <c r="AJV606" s="20"/>
      <c r="AJW606" s="20"/>
      <c r="AJX606" s="20"/>
      <c r="AJY606" s="20"/>
      <c r="AJZ606" s="20"/>
      <c r="AKA606" s="20"/>
      <c r="AKB606" s="20"/>
      <c r="AKC606" s="20"/>
      <c r="AKD606" s="20"/>
      <c r="AKE606" s="20"/>
      <c r="AKF606" s="20"/>
      <c r="AKG606" s="20"/>
      <c r="AKH606" s="20"/>
      <c r="AKI606" s="20"/>
      <c r="AKJ606" s="20"/>
      <c r="AKK606" s="20"/>
      <c r="AKL606" s="20"/>
      <c r="AKM606" s="20"/>
      <c r="AKN606" s="20"/>
      <c r="AKO606" s="20"/>
      <c r="AKP606" s="20"/>
      <c r="AKQ606" s="20"/>
      <c r="AKR606" s="20"/>
      <c r="AKS606" s="20"/>
      <c r="AKT606" s="20"/>
      <c r="AKU606" s="20"/>
      <c r="AKV606" s="20"/>
      <c r="AKW606" s="20"/>
      <c r="AKX606" s="20"/>
      <c r="AKY606" s="20"/>
      <c r="AKZ606" s="20"/>
      <c r="ALA606" s="20"/>
      <c r="ALB606" s="20"/>
      <c r="ALC606" s="20"/>
      <c r="ALD606" s="20"/>
      <c r="ALE606" s="20"/>
      <c r="ALF606" s="20"/>
      <c r="ALG606" s="20"/>
      <c r="ALH606" s="20"/>
      <c r="ALI606" s="20"/>
      <c r="ALJ606" s="20"/>
      <c r="ALK606" s="20"/>
      <c r="ALL606" s="20"/>
      <c r="ALM606" s="20"/>
      <c r="ALN606" s="20"/>
      <c r="ALO606" s="20"/>
      <c r="ALP606" s="20"/>
      <c r="ALQ606" s="20"/>
      <c r="ALR606" s="20"/>
      <c r="ALS606" s="20"/>
      <c r="ALT606" s="20"/>
      <c r="ALU606" s="20"/>
      <c r="ALV606" s="20"/>
      <c r="ALW606" s="20"/>
      <c r="ALX606" s="20"/>
      <c r="ALY606" s="20"/>
      <c r="ALZ606" s="20"/>
      <c r="AMA606" s="20"/>
      <c r="AMB606" s="20"/>
      <c r="AMC606" s="20"/>
      <c r="AMD606" s="20"/>
      <c r="AME606" s="20"/>
      <c r="AMF606" s="20"/>
      <c r="AMG606" s="20"/>
      <c r="AMH606" s="20"/>
      <c r="AMI606" s="20"/>
      <c r="AMJ606" s="20"/>
      <c r="AMK606" s="20"/>
      <c r="AML606" s="20"/>
      <c r="AMM606" s="20"/>
      <c r="AMN606" s="20"/>
      <c r="AMO606" s="20"/>
      <c r="AMP606" s="20"/>
      <c r="AMQ606" s="20"/>
      <c r="AMR606" s="20"/>
      <c r="AMS606" s="20"/>
      <c r="AMT606" s="20"/>
      <c r="AMU606" s="20"/>
      <c r="AMV606" s="20"/>
      <c r="AMW606" s="20"/>
      <c r="AMX606" s="20"/>
      <c r="AMY606" s="20"/>
      <c r="AMZ606" s="20"/>
      <c r="ANA606" s="20"/>
      <c r="ANB606" s="20"/>
      <c r="ANC606" s="20"/>
      <c r="AND606" s="20"/>
      <c r="ANE606" s="20"/>
      <c r="ANF606" s="20"/>
      <c r="ANG606" s="20"/>
      <c r="ANH606" s="20"/>
      <c r="ANI606" s="20"/>
      <c r="ANJ606" s="20"/>
      <c r="ANK606" s="20"/>
      <c r="ANL606" s="20"/>
      <c r="ANM606" s="20"/>
      <c r="ANN606" s="20"/>
      <c r="ANO606" s="20"/>
      <c r="ANP606" s="20"/>
      <c r="ANQ606" s="20"/>
      <c r="ANR606" s="20"/>
      <c r="ANS606" s="20"/>
      <c r="ANT606" s="20"/>
      <c r="ANU606" s="20"/>
      <c r="ANV606" s="20"/>
      <c r="ANW606" s="20"/>
      <c r="ANX606" s="20"/>
      <c r="ANY606" s="20"/>
      <c r="ANZ606" s="20"/>
      <c r="AOA606" s="20"/>
      <c r="AOB606" s="20"/>
      <c r="AOC606" s="20"/>
      <c r="AOD606" s="20"/>
      <c r="AOE606" s="20"/>
      <c r="AOF606" s="20"/>
      <c r="AOG606" s="20"/>
      <c r="AOH606" s="20"/>
      <c r="AOI606" s="20"/>
      <c r="AOJ606" s="20"/>
      <c r="AOK606" s="20"/>
      <c r="AOL606" s="20"/>
      <c r="AOM606" s="20"/>
      <c r="AON606" s="20"/>
      <c r="AOO606" s="20"/>
      <c r="AOP606" s="20"/>
      <c r="AOQ606" s="20"/>
      <c r="AOR606" s="20"/>
      <c r="AOS606" s="20"/>
      <c r="AOT606" s="20"/>
      <c r="AOU606" s="20"/>
      <c r="AOV606" s="20"/>
      <c r="AOW606" s="20"/>
      <c r="AOX606" s="20"/>
      <c r="AOY606" s="20"/>
      <c r="AOZ606" s="20"/>
      <c r="APA606" s="20"/>
      <c r="APB606" s="20"/>
      <c r="APC606" s="20"/>
      <c r="APD606" s="20"/>
      <c r="APE606" s="20"/>
      <c r="APF606" s="20"/>
      <c r="APG606" s="20"/>
      <c r="APH606" s="20"/>
      <c r="API606" s="20"/>
      <c r="APJ606" s="20"/>
      <c r="APK606" s="20"/>
      <c r="APL606" s="20"/>
      <c r="APM606" s="20"/>
      <c r="APN606" s="20"/>
      <c r="APO606" s="20"/>
      <c r="APP606" s="20"/>
      <c r="APQ606" s="20"/>
      <c r="APR606" s="20"/>
      <c r="APS606" s="20"/>
      <c r="APT606" s="20"/>
      <c r="APU606" s="20"/>
      <c r="APV606" s="20"/>
      <c r="APW606" s="20"/>
      <c r="APX606" s="20"/>
      <c r="APY606" s="20"/>
      <c r="APZ606" s="20"/>
      <c r="AQA606" s="20"/>
      <c r="AQB606" s="20"/>
      <c r="AQC606" s="20"/>
      <c r="AQD606" s="20"/>
      <c r="AQE606" s="20"/>
      <c r="AQF606" s="20"/>
      <c r="AQG606" s="20"/>
      <c r="AQH606" s="20"/>
      <c r="AQI606" s="20"/>
      <c r="AQJ606" s="20"/>
      <c r="AQK606" s="20"/>
      <c r="AQL606" s="20"/>
      <c r="AQM606" s="20"/>
      <c r="AQN606" s="20"/>
      <c r="AQO606" s="20"/>
      <c r="AQP606" s="20"/>
      <c r="AQQ606" s="20"/>
      <c r="AQR606" s="20"/>
      <c r="AQS606" s="20"/>
      <c r="AQT606" s="20"/>
      <c r="AQU606" s="20"/>
      <c r="AQV606" s="20"/>
      <c r="AQW606" s="20"/>
      <c r="AQX606" s="20"/>
      <c r="AQY606" s="20"/>
      <c r="AQZ606" s="20"/>
      <c r="ARA606" s="20"/>
      <c r="ARB606" s="20"/>
      <c r="ARC606" s="20"/>
      <c r="ARD606" s="20"/>
      <c r="ARE606" s="20"/>
      <c r="ARF606" s="20"/>
      <c r="ARG606" s="20"/>
      <c r="ARH606" s="20"/>
      <c r="ARI606" s="20"/>
      <c r="ARJ606" s="20"/>
      <c r="ARK606" s="20"/>
      <c r="ARL606" s="20"/>
      <c r="ARM606" s="20"/>
      <c r="ARN606" s="20"/>
      <c r="ARO606" s="20"/>
      <c r="ARP606" s="20"/>
      <c r="ARQ606" s="20"/>
      <c r="ARR606" s="20"/>
      <c r="ARS606" s="20"/>
      <c r="ART606" s="20"/>
      <c r="ARU606" s="20"/>
      <c r="ARV606" s="20"/>
      <c r="ARW606" s="20"/>
      <c r="ARX606" s="20"/>
      <c r="ARY606" s="20"/>
      <c r="ARZ606" s="20"/>
      <c r="ASA606" s="20"/>
      <c r="ASB606" s="20"/>
      <c r="ASC606" s="20"/>
      <c r="ASD606" s="20"/>
      <c r="ASE606" s="20"/>
      <c r="ASF606" s="20"/>
      <c r="ASG606" s="20"/>
      <c r="ASH606" s="20"/>
      <c r="ASI606" s="20"/>
      <c r="ASJ606" s="20"/>
      <c r="ASK606" s="20"/>
      <c r="ASL606" s="20"/>
      <c r="ASM606" s="20"/>
      <c r="ASN606" s="20"/>
      <c r="ASO606" s="20"/>
      <c r="ASP606" s="20"/>
      <c r="ASQ606" s="20"/>
      <c r="ASR606" s="20"/>
      <c r="ASS606" s="20"/>
      <c r="AST606" s="20"/>
      <c r="ASU606" s="20"/>
      <c r="ASV606" s="20"/>
      <c r="ASW606" s="20"/>
      <c r="ASX606" s="20"/>
      <c r="ASY606" s="20"/>
      <c r="ASZ606" s="20"/>
      <c r="ATA606" s="20"/>
      <c r="ATB606" s="20"/>
      <c r="ATC606" s="20"/>
      <c r="ATD606" s="20"/>
      <c r="ATE606" s="20"/>
      <c r="ATF606" s="20"/>
      <c r="ATG606" s="20"/>
      <c r="ATH606" s="20"/>
      <c r="ATI606" s="20"/>
      <c r="ATJ606" s="20"/>
      <c r="ATK606" s="20"/>
      <c r="ATL606" s="20"/>
      <c r="ATM606" s="20"/>
      <c r="ATN606" s="20"/>
      <c r="ATO606" s="20"/>
      <c r="ATP606" s="20"/>
      <c r="ATQ606" s="20"/>
      <c r="ATR606" s="20"/>
      <c r="ATS606" s="20"/>
      <c r="ATT606" s="20"/>
      <c r="ATU606" s="20"/>
      <c r="ATV606" s="20"/>
      <c r="ATW606" s="20"/>
      <c r="ATX606" s="20"/>
      <c r="ATY606" s="20"/>
      <c r="ATZ606" s="20"/>
      <c r="AUA606" s="20"/>
      <c r="AUB606" s="20"/>
      <c r="AUC606" s="20"/>
      <c r="AUD606" s="20"/>
      <c r="AUF606" s="20"/>
      <c r="AUG606" s="20"/>
      <c r="AUH606" s="20"/>
      <c r="AUI606" s="20"/>
      <c r="AUJ606" s="20"/>
      <c r="AUK606" s="20"/>
      <c r="AUL606" s="20"/>
      <c r="AUM606" s="20"/>
      <c r="AUN606" s="20"/>
      <c r="AUO606" s="20"/>
      <c r="AUP606" s="20"/>
      <c r="AUQ606" s="20"/>
      <c r="AUR606" s="20"/>
      <c r="AUS606" s="20"/>
      <c r="AUT606" s="20"/>
      <c r="AUU606" s="20"/>
      <c r="AUV606" s="20"/>
      <c r="AUW606" s="20"/>
      <c r="AUX606" s="20"/>
      <c r="AUY606" s="20"/>
      <c r="AUZ606" s="20"/>
      <c r="AVA606" s="20"/>
      <c r="AVB606" s="20"/>
      <c r="AVC606" s="20"/>
      <c r="AVD606" s="20"/>
      <c r="AVE606" s="20"/>
      <c r="AVF606" s="20"/>
      <c r="AVG606" s="20"/>
      <c r="AVH606" s="20"/>
      <c r="AVI606" s="20"/>
      <c r="AVJ606" s="20"/>
      <c r="AVK606" s="20"/>
      <c r="AVL606" s="20"/>
      <c r="AVM606" s="20"/>
      <c r="AVN606" s="20"/>
      <c r="AVO606" s="20"/>
      <c r="AVP606" s="20"/>
      <c r="AVQ606" s="20"/>
      <c r="AVR606" s="20"/>
      <c r="AVS606" s="20"/>
      <c r="AVT606" s="20"/>
      <c r="AVU606" s="20"/>
      <c r="AVV606" s="20"/>
      <c r="AVW606" s="20"/>
      <c r="AVX606" s="20"/>
      <c r="AVY606" s="20"/>
      <c r="AVZ606" s="20"/>
      <c r="AWA606" s="20"/>
      <c r="AWB606" s="20"/>
      <c r="AWC606" s="20"/>
      <c r="AWD606" s="20"/>
      <c r="AWE606" s="20"/>
      <c r="AWF606" s="20"/>
      <c r="AWG606" s="20"/>
      <c r="AWH606" s="20"/>
      <c r="AWI606" s="20"/>
      <c r="AWJ606" s="20"/>
      <c r="AWK606" s="20"/>
      <c r="AWL606" s="20"/>
      <c r="AWM606" s="20"/>
      <c r="AWN606" s="20"/>
      <c r="AWO606" s="20"/>
      <c r="AWP606" s="20"/>
      <c r="AWQ606" s="20"/>
      <c r="AWR606" s="20"/>
      <c r="AWS606" s="20"/>
      <c r="AWT606" s="20"/>
      <c r="AWU606" s="20"/>
      <c r="AWV606" s="20"/>
      <c r="AWW606" s="20"/>
      <c r="AWX606" s="20"/>
      <c r="AWY606" s="20"/>
      <c r="AWZ606" s="20"/>
      <c r="AXA606" s="20"/>
      <c r="AXB606" s="20"/>
      <c r="AXC606" s="20"/>
      <c r="AXD606" s="20"/>
      <c r="AXE606" s="20"/>
      <c r="AXF606" s="20"/>
      <c r="AXG606" s="20"/>
      <c r="AXH606" s="20"/>
      <c r="AXI606" s="20"/>
      <c r="AXJ606" s="20"/>
      <c r="AXK606" s="20"/>
      <c r="AXL606" s="20"/>
      <c r="AXM606" s="20"/>
      <c r="AXN606" s="20"/>
      <c r="AXO606" s="20"/>
      <c r="AXP606" s="20"/>
      <c r="AXQ606" s="20"/>
      <c r="AXR606" s="20"/>
      <c r="AXS606" s="20"/>
      <c r="AXT606" s="20"/>
      <c r="AXU606" s="20"/>
      <c r="AXV606" s="20"/>
      <c r="AXW606" s="20"/>
      <c r="AXX606" s="20"/>
      <c r="AXY606" s="20"/>
      <c r="AXZ606" s="20"/>
      <c r="AYA606" s="20"/>
      <c r="AYB606" s="20"/>
      <c r="AYC606" s="20"/>
      <c r="AYD606" s="20"/>
      <c r="AYE606" s="20"/>
      <c r="AYF606" s="20"/>
      <c r="AYG606" s="20"/>
      <c r="AYH606" s="20"/>
      <c r="AYI606" s="20"/>
      <c r="AYJ606" s="20"/>
      <c r="AYK606" s="20"/>
      <c r="AYL606" s="20"/>
      <c r="AYM606" s="20"/>
      <c r="AYN606" s="20"/>
      <c r="AYO606" s="20"/>
      <c r="AYP606" s="20"/>
      <c r="AYQ606" s="20"/>
      <c r="AYR606" s="20"/>
      <c r="AYS606" s="20"/>
      <c r="AYT606" s="20"/>
      <c r="AYU606" s="20"/>
      <c r="AYV606" s="20"/>
      <c r="AYW606" s="20"/>
      <c r="AYX606" s="20"/>
      <c r="AYY606" s="20"/>
      <c r="AYZ606" s="20"/>
      <c r="AZA606" s="20"/>
      <c r="AZB606" s="20"/>
      <c r="AZC606" s="20"/>
      <c r="AZD606" s="20"/>
      <c r="AZE606" s="20"/>
      <c r="AZF606" s="20"/>
      <c r="AZG606" s="20"/>
      <c r="AZH606" s="20"/>
      <c r="AZI606" s="20"/>
      <c r="AZJ606" s="20"/>
      <c r="AZK606" s="20"/>
      <c r="AZL606" s="20"/>
      <c r="AZM606" s="20"/>
      <c r="AZN606" s="20"/>
      <c r="AZO606" s="20"/>
      <c r="AZP606" s="20"/>
      <c r="AZQ606" s="20"/>
      <c r="AZR606" s="20"/>
      <c r="AZS606" s="20"/>
      <c r="AZT606" s="20"/>
      <c r="AZU606" s="20"/>
      <c r="AZV606" s="20"/>
      <c r="AZW606" s="20"/>
      <c r="AZX606" s="20"/>
      <c r="AZY606" s="20"/>
      <c r="AZZ606" s="20"/>
      <c r="BAA606" s="20"/>
      <c r="BAB606" s="20"/>
      <c r="BAC606" s="20"/>
      <c r="BAD606" s="20"/>
      <c r="BAE606" s="20"/>
      <c r="BAF606" s="20"/>
      <c r="BAG606" s="20"/>
      <c r="BAH606" s="20"/>
      <c r="BAI606" s="20"/>
      <c r="BAJ606" s="20"/>
      <c r="BAK606" s="20"/>
      <c r="BAL606" s="20"/>
      <c r="BAM606" s="20"/>
      <c r="BAN606" s="20"/>
      <c r="BAO606" s="20"/>
      <c r="BAP606" s="20"/>
      <c r="BAQ606" s="20"/>
      <c r="BAR606" s="20"/>
      <c r="BAS606" s="20"/>
      <c r="BAT606" s="20"/>
      <c r="BAU606" s="20"/>
      <c r="BAV606" s="20"/>
      <c r="BAW606" s="20"/>
      <c r="BAX606" s="20"/>
      <c r="BAY606" s="20"/>
      <c r="BAZ606" s="20"/>
      <c r="BBA606" s="20"/>
      <c r="BBB606" s="20"/>
      <c r="BBC606" s="20"/>
      <c r="BBD606" s="20"/>
      <c r="BBE606" s="20"/>
      <c r="BBF606" s="20"/>
      <c r="BBG606" s="20"/>
      <c r="BBH606" s="20"/>
      <c r="BBI606" s="20"/>
      <c r="BBJ606" s="20"/>
      <c r="BBK606" s="20"/>
      <c r="BBL606" s="20"/>
      <c r="BBM606" s="20"/>
      <c r="BBN606" s="20"/>
      <c r="BBO606" s="20"/>
      <c r="BBP606" s="20"/>
      <c r="BBQ606" s="20"/>
      <c r="BBR606" s="20"/>
      <c r="BBS606" s="20"/>
      <c r="BBT606" s="20"/>
      <c r="BBU606" s="20"/>
      <c r="BBV606" s="20"/>
      <c r="BBW606" s="20"/>
      <c r="BBX606" s="20"/>
    </row>
    <row r="607" spans="1:1428" hidden="1" x14ac:dyDescent="0.25">
      <c r="A607" s="20"/>
      <c r="B607" s="17"/>
      <c r="C607" s="17"/>
      <c r="D607" s="32"/>
      <c r="E607" s="32"/>
      <c r="F607" s="32"/>
      <c r="G607" s="32"/>
      <c r="H607" s="32"/>
      <c r="I607" s="20"/>
      <c r="J607" s="32"/>
      <c r="K607" s="32"/>
      <c r="L607" s="33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34"/>
      <c r="AW607" s="20"/>
      <c r="AX607" s="20"/>
      <c r="AY607" s="20"/>
      <c r="AZ607" s="20"/>
      <c r="BA607" s="20"/>
      <c r="BC607" s="20"/>
      <c r="BD607" s="20"/>
      <c r="BE607" s="20"/>
      <c r="BF607" s="20"/>
      <c r="BG607" s="20"/>
      <c r="BH607" s="20"/>
      <c r="BI607" s="20"/>
      <c r="BJ607" s="20"/>
      <c r="BK607" s="20"/>
      <c r="BL607" s="20"/>
      <c r="BM607" s="20"/>
      <c r="BN607" s="20"/>
      <c r="BO607" s="20"/>
      <c r="BP607" s="20"/>
      <c r="BQ607" s="20"/>
      <c r="BR607" s="20"/>
      <c r="BS607" s="20"/>
      <c r="BT607" s="20"/>
      <c r="BU607" s="20"/>
      <c r="BV607" s="20"/>
      <c r="BW607" s="20"/>
      <c r="BX607" s="20"/>
      <c r="BY607" s="20"/>
      <c r="BZ607" s="20"/>
      <c r="CA607" s="20"/>
      <c r="CB607" s="20"/>
      <c r="CC607" s="20"/>
      <c r="CD607" s="20"/>
      <c r="CE607" s="20"/>
      <c r="CF607" s="20"/>
      <c r="CG607" s="20"/>
      <c r="CH607" s="20"/>
      <c r="CI607" s="20"/>
      <c r="CJ607" s="20"/>
      <c r="CK607" s="20"/>
      <c r="CL607" s="20"/>
      <c r="CM607" s="20"/>
      <c r="CN607" s="20"/>
      <c r="CO607" s="20"/>
      <c r="CP607" s="20"/>
      <c r="CQ607" s="20"/>
      <c r="CR607" s="20"/>
      <c r="CS607" s="20"/>
      <c r="CT607" s="20"/>
      <c r="CU607" s="20"/>
      <c r="CV607" s="20"/>
      <c r="CW607" s="20"/>
      <c r="CX607" s="20"/>
      <c r="CY607" s="20"/>
      <c r="CZ607" s="20"/>
      <c r="DA607" s="20"/>
      <c r="DB607" s="20"/>
      <c r="DC607" s="20"/>
      <c r="DD607" s="20"/>
      <c r="DE607" s="20"/>
      <c r="DF607" s="20"/>
      <c r="DG607" s="20"/>
      <c r="DH607" s="20"/>
      <c r="DI607" s="20"/>
      <c r="DJ607" s="20"/>
      <c r="DK607" s="20"/>
      <c r="DL607" s="20"/>
      <c r="DM607" s="20"/>
      <c r="DN607" s="20"/>
      <c r="DO607" s="20"/>
      <c r="DP607" s="20"/>
      <c r="DQ607" s="20"/>
      <c r="DR607" s="20"/>
      <c r="DS607" s="20"/>
      <c r="DT607" s="20"/>
      <c r="DU607" s="20"/>
      <c r="DV607" s="20"/>
      <c r="DW607" s="20"/>
      <c r="DX607" s="20"/>
      <c r="DY607" s="20"/>
      <c r="DZ607" s="20"/>
      <c r="EA607" s="20"/>
      <c r="EB607" s="20"/>
      <c r="EC607" s="20"/>
      <c r="ED607" s="20"/>
      <c r="EE607" s="20"/>
      <c r="EF607" s="20"/>
      <c r="EG607" s="20"/>
      <c r="EH607" s="20"/>
      <c r="EI607" s="20"/>
      <c r="EJ607" s="20"/>
      <c r="EK607" s="20"/>
      <c r="EL607" s="20"/>
      <c r="EM607" s="20"/>
      <c r="EN607" s="20"/>
      <c r="EO607" s="20"/>
      <c r="EP607" s="20"/>
      <c r="EQ607" s="20"/>
      <c r="ER607" s="20"/>
      <c r="ES607" s="20"/>
      <c r="ET607" s="20"/>
      <c r="EU607" s="20"/>
      <c r="EV607" s="20"/>
      <c r="EW607" s="20"/>
      <c r="EX607" s="20"/>
      <c r="EY607" s="20"/>
      <c r="EZ607" s="20"/>
      <c r="FA607" s="20"/>
      <c r="FB607" s="20"/>
      <c r="FC607" s="20"/>
      <c r="FD607" s="20"/>
      <c r="FE607" s="20"/>
      <c r="FF607" s="20"/>
      <c r="FG607" s="20"/>
      <c r="FH607" s="20"/>
      <c r="FI607" s="20"/>
      <c r="FJ607" s="20"/>
      <c r="FK607" s="20"/>
      <c r="FL607" s="20"/>
      <c r="FM607" s="20"/>
      <c r="FN607" s="20"/>
      <c r="FO607" s="20"/>
      <c r="FP607" s="20"/>
      <c r="FQ607" s="20"/>
      <c r="FR607" s="20"/>
      <c r="FS607" s="20"/>
      <c r="FT607" s="20"/>
      <c r="FU607" s="20"/>
      <c r="FV607" s="20"/>
      <c r="FW607" s="20"/>
      <c r="FX607" s="20"/>
      <c r="FY607" s="20"/>
      <c r="FZ607" s="20"/>
      <c r="GA607" s="20"/>
      <c r="GB607" s="20"/>
      <c r="GC607" s="20"/>
      <c r="GD607" s="20"/>
      <c r="GE607" s="20"/>
      <c r="GF607" s="20"/>
      <c r="GG607" s="20"/>
      <c r="GH607" s="20"/>
      <c r="GI607" s="20"/>
      <c r="GJ607" s="20"/>
      <c r="GK607" s="20"/>
      <c r="GL607" s="20"/>
      <c r="GM607" s="20"/>
      <c r="GN607" s="20"/>
      <c r="GO607" s="20"/>
      <c r="GP607" s="20"/>
      <c r="GQ607" s="20"/>
      <c r="GR607" s="20"/>
      <c r="GS607" s="20"/>
      <c r="GT607" s="20"/>
      <c r="GU607" s="20"/>
      <c r="GV607" s="20"/>
      <c r="GW607" s="20"/>
      <c r="GX607" s="20"/>
      <c r="GY607" s="20"/>
      <c r="GZ607" s="20"/>
      <c r="HA607" s="20"/>
      <c r="HB607" s="20"/>
      <c r="HC607" s="20"/>
      <c r="HD607" s="20"/>
      <c r="HE607" s="20"/>
      <c r="HF607" s="20"/>
      <c r="HG607" s="20"/>
      <c r="HH607" s="20"/>
      <c r="HI607" s="20"/>
      <c r="HJ607" s="20"/>
      <c r="HK607" s="20"/>
      <c r="HL607" s="20"/>
      <c r="HM607" s="20"/>
      <c r="HN607" s="20"/>
      <c r="HO607" s="20"/>
      <c r="HP607" s="20"/>
      <c r="HQ607" s="20"/>
      <c r="HR607" s="20"/>
      <c r="HS607" s="20"/>
      <c r="HT607" s="20"/>
      <c r="HU607" s="20"/>
      <c r="HV607" s="20"/>
      <c r="HW607" s="20"/>
      <c r="HX607" s="20"/>
      <c r="HY607" s="20"/>
      <c r="HZ607" s="20"/>
      <c r="IA607" s="20"/>
      <c r="IB607" s="20"/>
      <c r="IC607" s="20"/>
      <c r="ID607" s="20"/>
      <c r="IE607" s="20"/>
      <c r="IF607" s="20"/>
      <c r="IG607" s="20"/>
      <c r="IH607" s="20"/>
      <c r="II607" s="20"/>
      <c r="IJ607" s="20"/>
      <c r="IK607" s="20"/>
      <c r="IL607" s="20"/>
      <c r="IM607" s="20"/>
      <c r="IN607" s="20"/>
      <c r="IO607" s="20"/>
      <c r="IP607" s="20"/>
      <c r="IQ607" s="20"/>
      <c r="IR607" s="20"/>
      <c r="IS607" s="20"/>
      <c r="IT607" s="20"/>
      <c r="IU607" s="20"/>
      <c r="IV607" s="20"/>
      <c r="IW607" s="20"/>
      <c r="IX607" s="20"/>
      <c r="IY607" s="20"/>
      <c r="IZ607" s="20"/>
      <c r="JA607" s="20"/>
      <c r="JB607" s="20"/>
      <c r="JC607" s="20"/>
      <c r="JD607" s="20"/>
      <c r="JE607" s="20"/>
      <c r="JF607" s="20"/>
      <c r="JG607" s="20"/>
      <c r="JH607" s="20"/>
      <c r="JI607" s="20"/>
      <c r="JJ607" s="20"/>
      <c r="JK607" s="20"/>
      <c r="JL607" s="20"/>
      <c r="JM607" s="20"/>
      <c r="JN607" s="20"/>
      <c r="JO607" s="20"/>
      <c r="JP607" s="20"/>
      <c r="JQ607" s="20"/>
      <c r="JR607" s="20"/>
      <c r="JS607" s="20"/>
      <c r="JT607" s="20"/>
      <c r="JU607" s="20"/>
      <c r="JV607" s="20"/>
      <c r="JW607" s="20"/>
      <c r="JX607" s="20"/>
      <c r="JY607" s="20"/>
      <c r="JZ607" s="20"/>
      <c r="KA607" s="20"/>
      <c r="KB607" s="20"/>
      <c r="KC607" s="20"/>
      <c r="KD607" s="20"/>
      <c r="KE607" s="20"/>
      <c r="KF607" s="20"/>
      <c r="KG607" s="20"/>
      <c r="KH607" s="20"/>
      <c r="KI607" s="20"/>
      <c r="KJ607" s="20"/>
      <c r="KK607" s="20"/>
      <c r="KL607" s="20"/>
      <c r="KM607" s="20"/>
      <c r="KN607" s="20"/>
      <c r="KO607" s="20"/>
      <c r="KP607" s="20"/>
      <c r="KQ607" s="20"/>
      <c r="KR607" s="20"/>
      <c r="KS607" s="20"/>
      <c r="KT607" s="20"/>
      <c r="KU607" s="20"/>
      <c r="KV607" s="20"/>
      <c r="KW607" s="20"/>
      <c r="KX607" s="20"/>
      <c r="KY607" s="20"/>
      <c r="KZ607" s="20"/>
      <c r="LA607" s="20"/>
      <c r="LB607" s="20"/>
      <c r="LC607" s="20"/>
      <c r="LD607" s="20"/>
      <c r="LE607" s="20"/>
      <c r="LF607" s="20"/>
      <c r="LG607" s="20"/>
      <c r="LH607" s="20"/>
      <c r="LI607" s="20"/>
      <c r="LJ607" s="20"/>
      <c r="LK607" s="20"/>
      <c r="LL607" s="20"/>
      <c r="LM607" s="20"/>
      <c r="LN607" s="20"/>
      <c r="LO607" s="20"/>
      <c r="LP607" s="20"/>
      <c r="LQ607" s="20"/>
      <c r="LR607" s="20"/>
      <c r="LS607" s="20"/>
      <c r="LT607" s="20"/>
      <c r="LU607" s="20"/>
      <c r="LV607" s="20"/>
      <c r="LW607" s="20"/>
      <c r="LX607" s="20"/>
      <c r="LY607" s="20"/>
      <c r="LZ607" s="20"/>
      <c r="MA607" s="20"/>
      <c r="MB607" s="20"/>
      <c r="MC607" s="20"/>
      <c r="MD607" s="20"/>
      <c r="ME607" s="20"/>
      <c r="MF607" s="20"/>
      <c r="MG607" s="20"/>
      <c r="MH607" s="20"/>
      <c r="MI607" s="20"/>
      <c r="MJ607" s="20"/>
      <c r="MK607" s="20"/>
      <c r="ML607" s="20"/>
      <c r="MM607" s="20"/>
      <c r="MN607" s="20"/>
      <c r="MO607" s="20"/>
      <c r="MP607" s="20"/>
      <c r="MQ607" s="20"/>
      <c r="MR607" s="20"/>
      <c r="MS607" s="20"/>
      <c r="MT607" s="20"/>
      <c r="MU607" s="20"/>
      <c r="MV607" s="20"/>
      <c r="MW607" s="20"/>
      <c r="MX607" s="20"/>
      <c r="MY607" s="20"/>
      <c r="MZ607" s="20"/>
      <c r="NA607" s="20"/>
      <c r="NB607" s="20"/>
      <c r="NC607" s="20"/>
      <c r="ND607" s="20"/>
      <c r="NE607" s="20"/>
      <c r="NF607" s="20"/>
      <c r="NG607" s="20"/>
      <c r="NH607" s="20"/>
      <c r="NI607" s="20"/>
      <c r="NJ607" s="20"/>
      <c r="NK607" s="20"/>
      <c r="NL607" s="20"/>
      <c r="NM607" s="20"/>
      <c r="NN607" s="20"/>
      <c r="NO607" s="20"/>
      <c r="NP607" s="20"/>
      <c r="NQ607" s="20"/>
      <c r="NR607" s="20"/>
      <c r="NS607" s="20"/>
      <c r="NT607" s="20"/>
      <c r="NU607" s="20"/>
      <c r="NV607" s="20"/>
      <c r="NW607" s="20"/>
      <c r="NX607" s="20"/>
      <c r="NY607" s="20"/>
      <c r="NZ607" s="20"/>
      <c r="OA607" s="20"/>
      <c r="OB607" s="20"/>
      <c r="OC607" s="20"/>
      <c r="OD607" s="20"/>
      <c r="OE607" s="20"/>
      <c r="OF607" s="20"/>
      <c r="OG607" s="20"/>
      <c r="OH607" s="20"/>
      <c r="OI607" s="20"/>
      <c r="OJ607" s="20"/>
      <c r="OK607" s="20"/>
      <c r="OL607" s="20"/>
      <c r="OM607" s="20"/>
      <c r="ON607" s="20"/>
      <c r="OO607" s="20"/>
      <c r="OP607" s="20"/>
      <c r="OQ607" s="20"/>
      <c r="OR607" s="20"/>
      <c r="OS607" s="20"/>
      <c r="OT607" s="20"/>
      <c r="OU607" s="20"/>
      <c r="OV607" s="20"/>
      <c r="OW607" s="20"/>
      <c r="OX607" s="20"/>
      <c r="OY607" s="20"/>
      <c r="OZ607" s="20"/>
      <c r="PA607" s="20"/>
      <c r="PB607" s="20"/>
      <c r="PC607" s="20"/>
      <c r="PD607" s="20"/>
      <c r="PE607" s="20"/>
      <c r="PF607" s="20"/>
      <c r="PG607" s="20"/>
      <c r="PH607" s="20"/>
      <c r="PI607" s="20"/>
      <c r="PJ607" s="20"/>
      <c r="PK607" s="20"/>
      <c r="PL607" s="20"/>
      <c r="PM607" s="20"/>
      <c r="PN607" s="20"/>
      <c r="PO607" s="20"/>
      <c r="PP607" s="20"/>
      <c r="PQ607" s="20"/>
      <c r="PR607" s="20"/>
      <c r="PS607" s="20"/>
      <c r="PT607" s="20"/>
      <c r="PU607" s="20"/>
      <c r="PV607" s="20"/>
      <c r="PW607" s="20"/>
      <c r="PX607" s="20"/>
      <c r="PY607" s="20"/>
      <c r="PZ607" s="20"/>
      <c r="QA607" s="20"/>
      <c r="QB607" s="20"/>
      <c r="QC607" s="20"/>
      <c r="QD607" s="20"/>
      <c r="QE607" s="20"/>
      <c r="QF607" s="20"/>
      <c r="QG607" s="20"/>
      <c r="QH607" s="20"/>
      <c r="QI607" s="20"/>
      <c r="QJ607" s="20"/>
      <c r="QK607" s="20"/>
      <c r="QL607" s="20"/>
      <c r="QM607" s="20"/>
      <c r="QN607" s="20"/>
      <c r="QO607" s="20"/>
      <c r="QP607" s="20"/>
      <c r="QQ607" s="20"/>
      <c r="QR607" s="20"/>
      <c r="QS607" s="20"/>
      <c r="QT607" s="20"/>
      <c r="QU607" s="20"/>
      <c r="QV607" s="20"/>
      <c r="QW607" s="20"/>
      <c r="QX607" s="20"/>
      <c r="QY607" s="20"/>
      <c r="QZ607" s="20"/>
      <c r="RA607" s="20"/>
      <c r="RB607" s="20"/>
      <c r="RC607" s="20"/>
      <c r="RD607" s="20"/>
      <c r="RE607" s="20"/>
      <c r="RF607" s="20"/>
      <c r="RG607" s="20"/>
      <c r="RH607" s="20"/>
      <c r="RI607" s="20"/>
      <c r="RJ607" s="20"/>
      <c r="RK607" s="20"/>
      <c r="RL607" s="20"/>
      <c r="RM607" s="20"/>
      <c r="RN607" s="20"/>
      <c r="RO607" s="20"/>
      <c r="RP607" s="20"/>
      <c r="RQ607" s="20"/>
      <c r="RR607" s="20"/>
      <c r="RS607" s="20"/>
      <c r="RT607" s="20"/>
      <c r="RU607" s="20"/>
      <c r="RV607" s="20"/>
      <c r="RW607" s="20"/>
      <c r="RX607" s="20"/>
      <c r="RY607" s="20"/>
      <c r="RZ607" s="20"/>
      <c r="SA607" s="20"/>
      <c r="SB607" s="20"/>
      <c r="SC607" s="20"/>
      <c r="SD607" s="20"/>
      <c r="SE607" s="20"/>
      <c r="SF607" s="20"/>
      <c r="SG607" s="20"/>
      <c r="SH607" s="20"/>
      <c r="SI607" s="20"/>
      <c r="SJ607" s="20"/>
      <c r="SK607" s="20"/>
      <c r="SL607" s="20"/>
      <c r="SM607" s="20"/>
      <c r="SN607" s="20"/>
      <c r="SO607" s="20"/>
      <c r="SP607" s="20"/>
      <c r="SQ607" s="20"/>
      <c r="SR607" s="20"/>
      <c r="SS607" s="20"/>
      <c r="ST607" s="20"/>
      <c r="SU607" s="20"/>
      <c r="SV607" s="20"/>
      <c r="SW607" s="20"/>
      <c r="SX607" s="20"/>
      <c r="SY607" s="20"/>
      <c r="SZ607" s="20"/>
      <c r="TA607" s="20"/>
      <c r="TB607" s="20"/>
      <c r="TC607" s="20"/>
      <c r="TD607" s="20"/>
      <c r="TE607" s="20"/>
      <c r="TF607" s="20"/>
      <c r="TG607" s="20"/>
      <c r="TH607" s="20"/>
      <c r="TI607" s="20"/>
      <c r="TJ607" s="20"/>
      <c r="TK607" s="20"/>
      <c r="TL607" s="20"/>
      <c r="TM607" s="20"/>
      <c r="TN607" s="20"/>
      <c r="TO607" s="20"/>
      <c r="TP607" s="20"/>
      <c r="TQ607" s="20"/>
      <c r="TR607" s="20"/>
      <c r="TS607" s="20"/>
      <c r="TT607" s="20"/>
      <c r="TU607" s="20"/>
      <c r="TV607" s="20"/>
      <c r="TW607" s="20"/>
      <c r="TX607" s="20"/>
      <c r="TY607" s="20"/>
      <c r="TZ607" s="20"/>
      <c r="UA607" s="20"/>
      <c r="UB607" s="20"/>
      <c r="UC607" s="20"/>
      <c r="UD607" s="20"/>
      <c r="UE607" s="20"/>
      <c r="UF607" s="20"/>
      <c r="UG607" s="20"/>
      <c r="UH607" s="20"/>
      <c r="UI607" s="20"/>
      <c r="UJ607" s="20"/>
      <c r="UK607" s="20"/>
      <c r="UL607" s="20"/>
      <c r="UM607" s="20"/>
      <c r="UN607" s="20"/>
      <c r="UO607" s="20"/>
      <c r="UP607" s="20"/>
      <c r="UQ607" s="20"/>
      <c r="UR607" s="20"/>
      <c r="US607" s="20"/>
      <c r="UT607" s="20"/>
      <c r="UU607" s="20"/>
      <c r="UV607" s="20"/>
      <c r="UW607" s="20"/>
      <c r="UX607" s="20"/>
      <c r="UY607" s="20"/>
      <c r="UZ607" s="20"/>
      <c r="VA607" s="20"/>
      <c r="VB607" s="20"/>
      <c r="VC607" s="20"/>
      <c r="VD607" s="20"/>
      <c r="VE607" s="20"/>
      <c r="VF607" s="20"/>
      <c r="VG607" s="20"/>
      <c r="VH607" s="20"/>
      <c r="VI607" s="20"/>
      <c r="VJ607" s="20"/>
      <c r="VK607" s="20"/>
      <c r="VL607" s="20"/>
      <c r="VM607" s="20"/>
      <c r="VN607" s="20"/>
      <c r="VO607" s="20"/>
      <c r="VP607" s="20"/>
      <c r="VQ607" s="20"/>
      <c r="VR607" s="20"/>
      <c r="VS607" s="20"/>
      <c r="VT607" s="20"/>
      <c r="VU607" s="20"/>
      <c r="VV607" s="20"/>
      <c r="VW607" s="20"/>
      <c r="VX607" s="20"/>
      <c r="VY607" s="20"/>
      <c r="VZ607" s="20"/>
      <c r="WA607" s="20"/>
      <c r="WB607" s="20"/>
      <c r="WC607" s="20"/>
      <c r="WD607" s="20"/>
      <c r="WE607" s="20"/>
      <c r="WF607" s="20"/>
      <c r="WG607" s="20"/>
      <c r="WH607" s="20"/>
      <c r="WI607" s="20"/>
      <c r="WJ607" s="20"/>
      <c r="WK607" s="20"/>
      <c r="WL607" s="20"/>
      <c r="WM607" s="20"/>
      <c r="WN607" s="20"/>
      <c r="WO607" s="20"/>
      <c r="WP607" s="20"/>
      <c r="WQ607" s="20"/>
      <c r="WR607" s="20"/>
      <c r="WS607" s="20"/>
      <c r="WT607" s="20"/>
      <c r="WU607" s="20"/>
      <c r="WV607" s="20"/>
      <c r="WW607" s="20"/>
      <c r="WX607" s="20"/>
      <c r="WY607" s="20"/>
      <c r="WZ607" s="20"/>
      <c r="XA607" s="20"/>
      <c r="XB607" s="20"/>
      <c r="XC607" s="20"/>
      <c r="XD607" s="20"/>
      <c r="XE607" s="20"/>
      <c r="XF607" s="20"/>
      <c r="XG607" s="20"/>
      <c r="XH607" s="20"/>
      <c r="XI607" s="20"/>
      <c r="XJ607" s="20"/>
      <c r="XK607" s="20"/>
      <c r="XL607" s="20"/>
      <c r="XM607" s="20"/>
      <c r="XN607" s="20"/>
      <c r="XO607" s="20"/>
      <c r="XP607" s="20"/>
      <c r="XQ607" s="20"/>
      <c r="XR607" s="20"/>
      <c r="XS607" s="20"/>
      <c r="XT607" s="20"/>
      <c r="XU607" s="20"/>
      <c r="XV607" s="20"/>
      <c r="XW607" s="20"/>
      <c r="XX607" s="20"/>
      <c r="XY607" s="20"/>
      <c r="XZ607" s="20"/>
      <c r="YA607" s="20"/>
      <c r="YB607" s="20"/>
      <c r="YC607" s="20"/>
      <c r="YD607" s="20"/>
      <c r="YE607" s="20"/>
      <c r="YF607" s="20"/>
      <c r="YG607" s="20"/>
      <c r="YH607" s="20"/>
      <c r="YI607" s="20"/>
      <c r="YJ607" s="20"/>
      <c r="YK607" s="20"/>
      <c r="YL607" s="20"/>
      <c r="YM607" s="20"/>
      <c r="YN607" s="20"/>
      <c r="YO607" s="20"/>
      <c r="YP607" s="20"/>
      <c r="YQ607" s="20"/>
      <c r="YR607" s="20"/>
      <c r="YS607" s="20"/>
      <c r="YT607" s="20"/>
      <c r="YU607" s="20"/>
      <c r="YV607" s="20"/>
      <c r="YW607" s="20"/>
      <c r="YX607" s="20"/>
      <c r="YY607" s="20"/>
      <c r="YZ607" s="20"/>
      <c r="ZA607" s="20"/>
      <c r="ZB607" s="20"/>
      <c r="ZC607" s="20"/>
      <c r="ZD607" s="20"/>
      <c r="ZE607" s="20"/>
      <c r="ZF607" s="20"/>
      <c r="ZG607" s="20"/>
      <c r="ZH607" s="20"/>
      <c r="ZI607" s="20"/>
      <c r="ZJ607" s="20"/>
      <c r="ZK607" s="20"/>
      <c r="ZL607" s="20"/>
      <c r="ZM607" s="20"/>
      <c r="ZN607" s="20"/>
      <c r="ZO607" s="20"/>
      <c r="ZP607" s="20"/>
      <c r="ZQ607" s="20"/>
      <c r="ZR607" s="20"/>
      <c r="ZS607" s="20"/>
      <c r="ZT607" s="20"/>
      <c r="ZU607" s="20"/>
      <c r="ZV607" s="20"/>
      <c r="ZW607" s="20"/>
      <c r="ZX607" s="20"/>
      <c r="ZY607" s="20"/>
      <c r="ZZ607" s="20"/>
      <c r="AAA607" s="20"/>
      <c r="AAB607" s="20"/>
      <c r="AAC607" s="20"/>
      <c r="AAD607" s="20"/>
      <c r="AAE607" s="20"/>
      <c r="AAF607" s="20"/>
      <c r="AAG607" s="20"/>
      <c r="AAH607" s="20"/>
      <c r="AAI607" s="20"/>
      <c r="AAJ607" s="20"/>
      <c r="AAK607" s="20"/>
      <c r="AAL607" s="20"/>
      <c r="AAM607" s="20"/>
      <c r="AAN607" s="20"/>
      <c r="AAO607" s="20"/>
      <c r="AAP607" s="20"/>
      <c r="AAQ607" s="20"/>
      <c r="AAR607" s="20"/>
      <c r="AAS607" s="20"/>
      <c r="AAT607" s="20"/>
      <c r="AAU607" s="20"/>
      <c r="AAV607" s="20"/>
      <c r="AAW607" s="20"/>
      <c r="AAX607" s="20"/>
      <c r="AAY607" s="20"/>
      <c r="AAZ607" s="20"/>
      <c r="ABA607" s="20"/>
      <c r="ABB607" s="20"/>
      <c r="ABC607" s="20"/>
      <c r="ABD607" s="20"/>
      <c r="ABE607" s="20"/>
      <c r="ABF607" s="20"/>
      <c r="ABG607" s="20"/>
      <c r="ABH607" s="20"/>
      <c r="ABI607" s="20"/>
      <c r="ABJ607" s="20"/>
      <c r="ABK607" s="20"/>
      <c r="ABL607" s="20"/>
      <c r="ABM607" s="20"/>
      <c r="ABN607" s="20"/>
      <c r="ABO607" s="20"/>
      <c r="ABP607" s="20"/>
      <c r="ABQ607" s="20"/>
      <c r="ABR607" s="20"/>
      <c r="ABS607" s="20"/>
      <c r="ABT607" s="20"/>
      <c r="ABU607" s="20"/>
      <c r="ABV607" s="20"/>
      <c r="ABW607" s="20"/>
      <c r="ABX607" s="20"/>
      <c r="ABY607" s="20"/>
      <c r="ABZ607" s="20"/>
      <c r="ACA607" s="20"/>
      <c r="ACB607" s="20"/>
      <c r="ACC607" s="20"/>
      <c r="ACD607" s="20"/>
      <c r="ACE607" s="20"/>
      <c r="ACF607" s="20"/>
      <c r="ACG607" s="20"/>
      <c r="ACH607" s="20"/>
      <c r="ACI607" s="20"/>
      <c r="ACJ607" s="20"/>
      <c r="ACK607" s="20"/>
      <c r="ACL607" s="20"/>
      <c r="ACM607" s="20"/>
      <c r="ACN607" s="20"/>
      <c r="ACO607" s="20"/>
      <c r="ACP607" s="20"/>
      <c r="ACQ607" s="20"/>
      <c r="ACR607" s="20"/>
      <c r="ACS607" s="20"/>
      <c r="ACT607" s="20"/>
      <c r="ACU607" s="20"/>
      <c r="ACV607" s="20"/>
      <c r="ACW607" s="20"/>
      <c r="ACX607" s="20"/>
      <c r="ACY607" s="20"/>
      <c r="ACZ607" s="20"/>
      <c r="ADA607" s="20"/>
      <c r="ADB607" s="20"/>
      <c r="ADC607" s="20"/>
      <c r="ADD607" s="20"/>
      <c r="ADE607" s="20"/>
      <c r="ADF607" s="20"/>
      <c r="ADG607" s="20"/>
      <c r="ADH607" s="20"/>
      <c r="ADI607" s="20"/>
      <c r="ADJ607" s="20"/>
      <c r="ADK607" s="20"/>
      <c r="ADL607" s="20"/>
      <c r="ADM607" s="20"/>
      <c r="ADN607" s="20"/>
      <c r="ADO607" s="20"/>
      <c r="ADP607" s="20"/>
      <c r="ADQ607" s="20"/>
      <c r="ADR607" s="20"/>
      <c r="ADS607" s="20"/>
      <c r="ADT607" s="20"/>
      <c r="ADU607" s="20"/>
      <c r="ADV607" s="20"/>
      <c r="ADW607" s="20"/>
      <c r="ADX607" s="20"/>
      <c r="ADY607" s="20"/>
      <c r="ADZ607" s="20"/>
      <c r="AEA607" s="20"/>
      <c r="AEB607" s="20"/>
      <c r="AEC607" s="20"/>
      <c r="AED607" s="20"/>
      <c r="AEE607" s="20"/>
      <c r="AEF607" s="20"/>
      <c r="AEG607" s="20"/>
      <c r="AEH607" s="20"/>
      <c r="AEI607" s="20"/>
      <c r="AEJ607" s="20"/>
      <c r="AEK607" s="20"/>
      <c r="AEL607" s="20"/>
      <c r="AEM607" s="20"/>
      <c r="AEN607" s="20"/>
      <c r="AEO607" s="20"/>
      <c r="AEP607" s="20"/>
      <c r="AEQ607" s="20"/>
      <c r="AER607" s="20"/>
      <c r="AES607" s="20"/>
      <c r="AET607" s="20"/>
      <c r="AEU607" s="20"/>
      <c r="AEV607" s="20"/>
      <c r="AEW607" s="20"/>
      <c r="AEX607" s="20"/>
      <c r="AEY607" s="20"/>
      <c r="AEZ607" s="20"/>
      <c r="AFA607" s="20"/>
      <c r="AFB607" s="20"/>
      <c r="AFC607" s="20"/>
      <c r="AFD607" s="20"/>
      <c r="AFE607" s="20"/>
      <c r="AFF607" s="20"/>
      <c r="AFG607" s="20"/>
      <c r="AFH607" s="20"/>
      <c r="AFI607" s="20"/>
      <c r="AFJ607" s="20"/>
      <c r="AFK607" s="20"/>
      <c r="AFL607" s="20"/>
      <c r="AFM607" s="20"/>
      <c r="AFN607" s="20"/>
      <c r="AFO607" s="20"/>
      <c r="AFP607" s="20"/>
      <c r="AFQ607" s="20"/>
      <c r="AFR607" s="20"/>
      <c r="AFS607" s="20"/>
      <c r="AFT607" s="20"/>
      <c r="AFU607" s="20"/>
      <c r="AFV607" s="20"/>
      <c r="AFW607" s="20"/>
      <c r="AFX607" s="20"/>
      <c r="AFY607" s="20"/>
      <c r="AFZ607" s="20"/>
      <c r="AGA607" s="20"/>
      <c r="AGB607" s="20"/>
      <c r="AGC607" s="20"/>
      <c r="AGD607" s="20"/>
      <c r="AGE607" s="20"/>
      <c r="AGF607" s="20"/>
      <c r="AGG607" s="20"/>
      <c r="AGH607" s="20"/>
      <c r="AGI607" s="20"/>
      <c r="AGJ607" s="20"/>
      <c r="AGK607" s="20"/>
      <c r="AGL607" s="20"/>
      <c r="AGM607" s="20"/>
      <c r="AGN607" s="20"/>
      <c r="AGO607" s="20"/>
      <c r="AGP607" s="20"/>
      <c r="AGQ607" s="20"/>
      <c r="AGR607" s="20"/>
      <c r="AGS607" s="20"/>
      <c r="AGT607" s="20"/>
      <c r="AGU607" s="20"/>
      <c r="AGV607" s="20"/>
      <c r="AGW607" s="20"/>
      <c r="AGX607" s="20"/>
      <c r="AGY607" s="20"/>
      <c r="AGZ607" s="20"/>
      <c r="AHA607" s="20"/>
      <c r="AHB607" s="20"/>
      <c r="AHC607" s="20"/>
      <c r="AHD607" s="20"/>
      <c r="AHE607" s="20"/>
      <c r="AHF607" s="20"/>
      <c r="AHG607" s="20"/>
      <c r="AHH607" s="20"/>
      <c r="AHI607" s="20"/>
      <c r="AHJ607" s="20"/>
      <c r="AHK607" s="20"/>
      <c r="AHL607" s="20"/>
      <c r="AHM607" s="20"/>
      <c r="AHN607" s="20"/>
      <c r="AHO607" s="20"/>
      <c r="AHP607" s="20"/>
      <c r="AHQ607" s="20"/>
      <c r="AHR607" s="20"/>
      <c r="AHS607" s="20"/>
      <c r="AHT607" s="20"/>
      <c r="AHU607" s="20"/>
      <c r="AHV607" s="20"/>
      <c r="AHW607" s="20"/>
      <c r="AHX607" s="20"/>
      <c r="AHY607" s="20"/>
      <c r="AHZ607" s="20"/>
      <c r="AIA607" s="20"/>
      <c r="AIB607" s="20"/>
      <c r="AIC607" s="20"/>
      <c r="AID607" s="20"/>
      <c r="AIE607" s="20"/>
      <c r="AIF607" s="20"/>
      <c r="AIG607" s="20"/>
      <c r="AIH607" s="20"/>
      <c r="AII607" s="20"/>
      <c r="AIJ607" s="20"/>
      <c r="AIK607" s="20"/>
      <c r="AIL607" s="20"/>
      <c r="AIM607" s="20"/>
      <c r="AIN607" s="20"/>
      <c r="AIO607" s="20"/>
      <c r="AIP607" s="20"/>
      <c r="AIQ607" s="20"/>
      <c r="AIR607" s="20"/>
      <c r="AIS607" s="20"/>
      <c r="AIT607" s="20"/>
      <c r="AIU607" s="20"/>
      <c r="AIV607" s="20"/>
      <c r="AIW607" s="20"/>
      <c r="AIX607" s="20"/>
      <c r="AIY607" s="20"/>
      <c r="AIZ607" s="20"/>
      <c r="AJA607" s="20"/>
      <c r="AJB607" s="20"/>
      <c r="AJC607" s="20"/>
      <c r="AJD607" s="20"/>
      <c r="AJE607" s="20"/>
      <c r="AJF607" s="20"/>
      <c r="AJG607" s="20"/>
      <c r="AJH607" s="20"/>
      <c r="AJI607" s="20"/>
      <c r="AJJ607" s="20"/>
      <c r="AJK607" s="20"/>
      <c r="AJL607" s="20"/>
      <c r="AJM607" s="20"/>
      <c r="AJN607" s="20"/>
      <c r="AJO607" s="20"/>
      <c r="AJP607" s="20"/>
      <c r="AJQ607" s="20"/>
      <c r="AJR607" s="20"/>
      <c r="AJS607" s="20"/>
      <c r="AJT607" s="20"/>
      <c r="AJU607" s="20"/>
      <c r="AJV607" s="20"/>
      <c r="AJW607" s="20"/>
      <c r="AJX607" s="20"/>
      <c r="AJY607" s="20"/>
      <c r="AJZ607" s="20"/>
      <c r="AKA607" s="20"/>
      <c r="AKB607" s="20"/>
      <c r="AKC607" s="20"/>
      <c r="AKD607" s="20"/>
      <c r="AKE607" s="20"/>
      <c r="AKF607" s="20"/>
      <c r="AKG607" s="20"/>
      <c r="AKH607" s="20"/>
      <c r="AKI607" s="20"/>
      <c r="AKJ607" s="20"/>
      <c r="AKK607" s="20"/>
      <c r="AKL607" s="20"/>
      <c r="AKM607" s="20"/>
      <c r="AKN607" s="20"/>
      <c r="AKO607" s="20"/>
      <c r="AKP607" s="20"/>
      <c r="AKQ607" s="20"/>
      <c r="AKR607" s="20"/>
      <c r="AKS607" s="20"/>
      <c r="AKT607" s="20"/>
      <c r="AKU607" s="20"/>
      <c r="AKV607" s="20"/>
      <c r="AKW607" s="20"/>
      <c r="AKX607" s="20"/>
      <c r="AKY607" s="20"/>
      <c r="AKZ607" s="20"/>
      <c r="ALA607" s="20"/>
      <c r="ALB607" s="20"/>
      <c r="ALC607" s="20"/>
      <c r="ALD607" s="20"/>
      <c r="ALE607" s="20"/>
      <c r="ALF607" s="20"/>
      <c r="ALG607" s="20"/>
      <c r="ALH607" s="20"/>
      <c r="ALI607" s="20"/>
      <c r="ALJ607" s="20"/>
      <c r="ALK607" s="20"/>
      <c r="ALL607" s="20"/>
      <c r="ALM607" s="20"/>
      <c r="ALN607" s="20"/>
      <c r="ALO607" s="20"/>
      <c r="ALP607" s="20"/>
      <c r="ALQ607" s="20"/>
      <c r="ALR607" s="20"/>
      <c r="ALS607" s="20"/>
      <c r="ALT607" s="20"/>
      <c r="ALU607" s="20"/>
      <c r="ALV607" s="20"/>
      <c r="ALW607" s="20"/>
      <c r="ALX607" s="20"/>
      <c r="ALY607" s="20"/>
      <c r="ALZ607" s="20"/>
      <c r="AMA607" s="20"/>
      <c r="AMB607" s="20"/>
      <c r="AMC607" s="20"/>
      <c r="AMD607" s="20"/>
      <c r="AME607" s="20"/>
      <c r="AMF607" s="20"/>
      <c r="AMG607" s="20"/>
      <c r="AMH607" s="20"/>
      <c r="AMI607" s="20"/>
      <c r="AMJ607" s="20"/>
      <c r="AMK607" s="20"/>
      <c r="AML607" s="20"/>
      <c r="AMM607" s="20"/>
      <c r="AMN607" s="20"/>
      <c r="AMO607" s="20"/>
      <c r="AMP607" s="20"/>
      <c r="AMQ607" s="20"/>
      <c r="AMR607" s="20"/>
      <c r="AMS607" s="20"/>
      <c r="AMT607" s="20"/>
      <c r="AMU607" s="20"/>
      <c r="AMV607" s="20"/>
      <c r="AMW607" s="20"/>
      <c r="AMX607" s="20"/>
      <c r="AMY607" s="20"/>
      <c r="AMZ607" s="20"/>
      <c r="ANA607" s="20"/>
      <c r="ANB607" s="20"/>
      <c r="ANC607" s="20"/>
      <c r="AND607" s="20"/>
      <c r="ANE607" s="20"/>
      <c r="ANF607" s="20"/>
      <c r="ANG607" s="20"/>
      <c r="ANH607" s="20"/>
      <c r="ANI607" s="20"/>
      <c r="ANJ607" s="20"/>
      <c r="ANK607" s="20"/>
      <c r="ANL607" s="20"/>
      <c r="ANM607" s="20"/>
      <c r="ANN607" s="20"/>
      <c r="ANO607" s="20"/>
      <c r="ANP607" s="20"/>
      <c r="ANQ607" s="20"/>
      <c r="ANR607" s="20"/>
      <c r="ANS607" s="20"/>
      <c r="ANT607" s="20"/>
      <c r="ANU607" s="20"/>
      <c r="ANV607" s="20"/>
      <c r="ANW607" s="20"/>
      <c r="ANX607" s="20"/>
      <c r="ANY607" s="20"/>
      <c r="ANZ607" s="20"/>
      <c r="AOA607" s="20"/>
      <c r="AOB607" s="20"/>
      <c r="AOC607" s="20"/>
      <c r="AOD607" s="20"/>
      <c r="AOE607" s="20"/>
      <c r="AOF607" s="20"/>
      <c r="AOG607" s="20"/>
      <c r="AOH607" s="20"/>
      <c r="AOI607" s="20"/>
      <c r="AOJ607" s="20"/>
      <c r="AOK607" s="20"/>
      <c r="AOL607" s="20"/>
      <c r="AOM607" s="20"/>
      <c r="AON607" s="20"/>
      <c r="AOO607" s="20"/>
      <c r="AOP607" s="20"/>
      <c r="AOQ607" s="20"/>
      <c r="AOR607" s="20"/>
      <c r="AOS607" s="20"/>
      <c r="AOT607" s="20"/>
      <c r="AOU607" s="20"/>
      <c r="AOV607" s="20"/>
      <c r="AOW607" s="20"/>
      <c r="AOX607" s="20"/>
      <c r="AOY607" s="20"/>
      <c r="AOZ607" s="20"/>
      <c r="APA607" s="20"/>
      <c r="APB607" s="20"/>
      <c r="APC607" s="20"/>
      <c r="APD607" s="20"/>
      <c r="APE607" s="20"/>
      <c r="APF607" s="20"/>
      <c r="APG607" s="20"/>
      <c r="APH607" s="20"/>
      <c r="API607" s="20"/>
      <c r="APJ607" s="20"/>
      <c r="APK607" s="20"/>
      <c r="APL607" s="20"/>
      <c r="APM607" s="20"/>
      <c r="APN607" s="20"/>
      <c r="APO607" s="20"/>
      <c r="APP607" s="20"/>
      <c r="APQ607" s="20"/>
      <c r="APR607" s="20"/>
      <c r="APS607" s="20"/>
      <c r="APT607" s="20"/>
      <c r="APU607" s="20"/>
      <c r="APV607" s="20"/>
      <c r="APW607" s="20"/>
      <c r="APX607" s="20"/>
      <c r="APY607" s="20"/>
      <c r="APZ607" s="20"/>
      <c r="AQA607" s="20"/>
      <c r="AQB607" s="20"/>
      <c r="AQC607" s="20"/>
      <c r="AQD607" s="20"/>
      <c r="AQE607" s="20"/>
      <c r="AQF607" s="20"/>
      <c r="AQG607" s="20"/>
      <c r="AQH607" s="20"/>
      <c r="AQI607" s="20"/>
      <c r="AQJ607" s="20"/>
      <c r="AQK607" s="20"/>
      <c r="AQL607" s="20"/>
      <c r="AQM607" s="20"/>
      <c r="AQN607" s="20"/>
      <c r="AQO607" s="20"/>
      <c r="AQP607" s="20"/>
      <c r="AQQ607" s="20"/>
      <c r="AQR607" s="20"/>
      <c r="AQS607" s="20"/>
      <c r="AQT607" s="20"/>
      <c r="AQU607" s="20"/>
      <c r="AQV607" s="20"/>
      <c r="AQW607" s="20"/>
      <c r="AQX607" s="20"/>
      <c r="AQY607" s="20"/>
      <c r="AQZ607" s="20"/>
      <c r="ARA607" s="20"/>
      <c r="ARB607" s="20"/>
      <c r="ARC607" s="20"/>
      <c r="ARD607" s="20"/>
      <c r="ARE607" s="20"/>
      <c r="ARF607" s="20"/>
      <c r="ARG607" s="20"/>
      <c r="ARH607" s="20"/>
      <c r="ARI607" s="20"/>
      <c r="ARJ607" s="20"/>
      <c r="ARK607" s="20"/>
      <c r="ARL607" s="20"/>
      <c r="ARM607" s="20"/>
      <c r="ARN607" s="20"/>
      <c r="ARO607" s="20"/>
      <c r="ARP607" s="20"/>
      <c r="ARQ607" s="20"/>
      <c r="ARR607" s="20"/>
      <c r="ARS607" s="20"/>
      <c r="ART607" s="20"/>
      <c r="ARU607" s="20"/>
      <c r="ARV607" s="20"/>
      <c r="ARW607" s="20"/>
      <c r="ARX607" s="20"/>
      <c r="ARY607" s="20"/>
      <c r="ARZ607" s="20"/>
      <c r="ASA607" s="20"/>
      <c r="ASB607" s="20"/>
      <c r="ASC607" s="20"/>
      <c r="ASD607" s="20"/>
      <c r="ASE607" s="20"/>
      <c r="ASF607" s="20"/>
      <c r="ASG607" s="20"/>
      <c r="ASH607" s="20"/>
      <c r="ASI607" s="20"/>
      <c r="ASJ607" s="20"/>
      <c r="ASK607" s="20"/>
      <c r="ASL607" s="20"/>
      <c r="ASM607" s="20"/>
      <c r="ASN607" s="20"/>
      <c r="ASO607" s="20"/>
      <c r="ASP607" s="20"/>
      <c r="ASQ607" s="20"/>
      <c r="ASR607" s="20"/>
      <c r="ASS607" s="20"/>
      <c r="AST607" s="20"/>
      <c r="ASU607" s="20"/>
      <c r="ASV607" s="20"/>
      <c r="ASW607" s="20"/>
      <c r="ASX607" s="20"/>
      <c r="ASY607" s="20"/>
      <c r="ASZ607" s="20"/>
      <c r="ATA607" s="20"/>
      <c r="ATB607" s="20"/>
      <c r="ATC607" s="20"/>
      <c r="ATD607" s="20"/>
      <c r="ATE607" s="20"/>
      <c r="ATF607" s="20"/>
      <c r="ATG607" s="20"/>
      <c r="ATH607" s="20"/>
      <c r="ATI607" s="20"/>
      <c r="ATJ607" s="20"/>
      <c r="ATK607" s="20"/>
      <c r="ATL607" s="20"/>
      <c r="ATM607" s="20"/>
      <c r="ATN607" s="20"/>
      <c r="ATO607" s="20"/>
      <c r="ATP607" s="20"/>
      <c r="ATQ607" s="20"/>
      <c r="ATR607" s="20"/>
      <c r="ATS607" s="20"/>
      <c r="ATT607" s="20"/>
      <c r="ATU607" s="20"/>
      <c r="ATV607" s="20"/>
      <c r="ATW607" s="20"/>
      <c r="ATX607" s="20"/>
      <c r="ATY607" s="20"/>
      <c r="ATZ607" s="20"/>
      <c r="AUA607" s="20"/>
      <c r="AUB607" s="20"/>
      <c r="AUC607" s="20"/>
      <c r="AUD607" s="20"/>
      <c r="AUF607" s="20"/>
      <c r="AUG607" s="20"/>
      <c r="AUH607" s="20"/>
      <c r="AUI607" s="20"/>
      <c r="AUJ607" s="20"/>
      <c r="AUK607" s="20"/>
      <c r="AUL607" s="20"/>
      <c r="AUM607" s="20"/>
      <c r="AUN607" s="20"/>
      <c r="AUO607" s="20"/>
      <c r="AUP607" s="20"/>
      <c r="AUQ607" s="20"/>
      <c r="AUR607" s="20"/>
      <c r="AUS607" s="20"/>
      <c r="AUT607" s="20"/>
      <c r="AUU607" s="20"/>
      <c r="AUV607" s="20"/>
      <c r="AUW607" s="20"/>
      <c r="AUX607" s="20"/>
      <c r="AUY607" s="20"/>
      <c r="AUZ607" s="20"/>
      <c r="AVA607" s="20"/>
      <c r="AVB607" s="20"/>
      <c r="AVC607" s="20"/>
      <c r="AVD607" s="20"/>
      <c r="AVE607" s="20"/>
      <c r="AVF607" s="20"/>
      <c r="AVG607" s="20"/>
      <c r="AVH607" s="20"/>
      <c r="AVI607" s="20"/>
      <c r="AVJ607" s="20"/>
      <c r="AVK607" s="20"/>
      <c r="AVL607" s="20"/>
      <c r="AVM607" s="20"/>
      <c r="AVN607" s="20"/>
      <c r="AVO607" s="20"/>
      <c r="AVP607" s="20"/>
      <c r="AVQ607" s="20"/>
      <c r="AVR607" s="20"/>
      <c r="AVS607" s="20"/>
      <c r="AVT607" s="20"/>
      <c r="AVU607" s="20"/>
      <c r="AVV607" s="20"/>
      <c r="AVW607" s="20"/>
      <c r="AVX607" s="20"/>
      <c r="AVY607" s="20"/>
      <c r="AVZ607" s="20"/>
      <c r="AWA607" s="20"/>
      <c r="AWB607" s="20"/>
      <c r="AWC607" s="20"/>
      <c r="AWD607" s="20"/>
      <c r="AWE607" s="20"/>
      <c r="AWF607" s="20"/>
      <c r="AWG607" s="20"/>
      <c r="AWH607" s="20"/>
      <c r="AWI607" s="20"/>
      <c r="AWJ607" s="20"/>
      <c r="AWK607" s="20"/>
      <c r="AWL607" s="20"/>
      <c r="AWM607" s="20"/>
      <c r="AWN607" s="20"/>
      <c r="AWO607" s="20"/>
      <c r="AWP607" s="20"/>
      <c r="AWQ607" s="20"/>
      <c r="AWR607" s="20"/>
      <c r="AWS607" s="20"/>
      <c r="AWT607" s="20"/>
      <c r="AWU607" s="20"/>
      <c r="AWV607" s="20"/>
      <c r="AWW607" s="20"/>
      <c r="AWX607" s="20"/>
      <c r="AWY607" s="20"/>
      <c r="AWZ607" s="20"/>
      <c r="AXA607" s="20"/>
      <c r="AXB607" s="20"/>
      <c r="AXC607" s="20"/>
      <c r="AXD607" s="20"/>
      <c r="AXE607" s="20"/>
      <c r="AXF607" s="20"/>
      <c r="AXG607" s="20"/>
      <c r="AXH607" s="20"/>
      <c r="AXI607" s="20"/>
      <c r="AXJ607" s="20"/>
      <c r="AXK607" s="20"/>
      <c r="AXL607" s="20"/>
      <c r="AXM607" s="20"/>
      <c r="AXN607" s="20"/>
      <c r="AXO607" s="20"/>
      <c r="AXP607" s="20"/>
      <c r="AXQ607" s="20"/>
      <c r="AXR607" s="20"/>
      <c r="AXS607" s="20"/>
      <c r="AXT607" s="20"/>
      <c r="AXU607" s="20"/>
      <c r="AXV607" s="20"/>
      <c r="AXW607" s="20"/>
      <c r="AXX607" s="20"/>
      <c r="AXY607" s="20"/>
      <c r="AXZ607" s="20"/>
      <c r="AYA607" s="20"/>
      <c r="AYB607" s="20"/>
      <c r="AYC607" s="20"/>
      <c r="AYD607" s="20"/>
      <c r="AYE607" s="20"/>
      <c r="AYF607" s="20"/>
      <c r="AYG607" s="20"/>
      <c r="AYH607" s="20"/>
      <c r="AYI607" s="20"/>
      <c r="AYJ607" s="20"/>
      <c r="AYK607" s="20"/>
      <c r="AYL607" s="20"/>
      <c r="AYM607" s="20"/>
      <c r="AYN607" s="20"/>
      <c r="AYO607" s="20"/>
      <c r="AYP607" s="20"/>
      <c r="AYQ607" s="20"/>
      <c r="AYR607" s="20"/>
      <c r="AYS607" s="20"/>
      <c r="AYT607" s="20"/>
      <c r="AYU607" s="20"/>
      <c r="AYV607" s="20"/>
      <c r="AYW607" s="20"/>
      <c r="AYX607" s="20"/>
      <c r="AYY607" s="20"/>
      <c r="AYZ607" s="20"/>
      <c r="AZA607" s="20"/>
      <c r="AZB607" s="20"/>
      <c r="AZC607" s="20"/>
      <c r="AZD607" s="20"/>
      <c r="AZE607" s="20"/>
      <c r="AZF607" s="20"/>
      <c r="AZG607" s="20"/>
      <c r="AZH607" s="20"/>
      <c r="AZI607" s="20"/>
      <c r="AZJ607" s="20"/>
      <c r="AZK607" s="20"/>
      <c r="AZL607" s="20"/>
      <c r="AZM607" s="20"/>
      <c r="AZN607" s="20"/>
      <c r="AZO607" s="20"/>
      <c r="AZP607" s="20"/>
      <c r="AZQ607" s="20"/>
      <c r="AZR607" s="20"/>
      <c r="AZS607" s="20"/>
      <c r="AZT607" s="20"/>
      <c r="AZU607" s="20"/>
      <c r="AZV607" s="20"/>
      <c r="AZW607" s="20"/>
      <c r="AZX607" s="20"/>
      <c r="AZY607" s="20"/>
      <c r="AZZ607" s="20"/>
      <c r="BAA607" s="20"/>
      <c r="BAB607" s="20"/>
      <c r="BAC607" s="20"/>
      <c r="BAD607" s="20"/>
      <c r="BAE607" s="20"/>
      <c r="BAF607" s="20"/>
      <c r="BAG607" s="20"/>
      <c r="BAH607" s="20"/>
      <c r="BAI607" s="20"/>
      <c r="BAJ607" s="20"/>
      <c r="BAK607" s="20"/>
      <c r="BAL607" s="20"/>
      <c r="BAM607" s="20"/>
      <c r="BAN607" s="20"/>
      <c r="BAO607" s="20"/>
      <c r="BAP607" s="20"/>
      <c r="BAQ607" s="20"/>
      <c r="BAR607" s="20"/>
      <c r="BAS607" s="20"/>
      <c r="BAT607" s="20"/>
      <c r="BAU607" s="20"/>
      <c r="BAV607" s="20"/>
      <c r="BAW607" s="20"/>
      <c r="BAX607" s="20"/>
      <c r="BAY607" s="20"/>
      <c r="BAZ607" s="20"/>
      <c r="BBA607" s="20"/>
      <c r="BBB607" s="20"/>
      <c r="BBC607" s="20"/>
      <c r="BBD607" s="20"/>
      <c r="BBE607" s="20"/>
      <c r="BBF607" s="20"/>
      <c r="BBG607" s="20"/>
      <c r="BBH607" s="20"/>
      <c r="BBI607" s="20"/>
      <c r="BBJ607" s="20"/>
      <c r="BBK607" s="20"/>
      <c r="BBL607" s="20"/>
      <c r="BBM607" s="20"/>
      <c r="BBN607" s="20"/>
      <c r="BBO607" s="20"/>
      <c r="BBP607" s="20"/>
      <c r="BBQ607" s="20"/>
      <c r="BBR607" s="20"/>
      <c r="BBS607" s="20"/>
      <c r="BBT607" s="20"/>
      <c r="BBU607" s="20"/>
      <c r="BBV607" s="20"/>
      <c r="BBW607" s="20"/>
      <c r="BBX607" s="20"/>
    </row>
    <row r="608" spans="1:1428" hidden="1" x14ac:dyDescent="0.25">
      <c r="A608" s="20"/>
      <c r="B608" s="21"/>
      <c r="C608" s="21"/>
      <c r="D608" s="32"/>
      <c r="E608" s="32"/>
      <c r="F608" s="32"/>
      <c r="G608" s="20"/>
      <c r="H608" s="32"/>
      <c r="I608" s="20"/>
      <c r="J608" s="32"/>
      <c r="K608" s="20"/>
      <c r="L608" s="20"/>
      <c r="M608" s="20"/>
      <c r="N608" s="20"/>
      <c r="O608" s="20"/>
      <c r="P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  <c r="BG608" s="20"/>
      <c r="BH608" s="20"/>
      <c r="BI608" s="20"/>
      <c r="BJ608" s="20"/>
      <c r="BK608" s="20"/>
      <c r="BL608" s="20"/>
      <c r="BM608" s="20"/>
      <c r="BN608" s="20"/>
      <c r="BO608" s="20"/>
      <c r="BP608" s="20"/>
      <c r="BQ608" s="20"/>
      <c r="BR608" s="20"/>
      <c r="BS608" s="20"/>
      <c r="BT608" s="20"/>
      <c r="BU608" s="20"/>
      <c r="BV608" s="20"/>
      <c r="BW608" s="20"/>
      <c r="BX608" s="20"/>
      <c r="BY608" s="20"/>
      <c r="BZ608" s="20"/>
      <c r="CA608" s="20"/>
      <c r="CB608" s="20"/>
      <c r="CC608" s="20"/>
      <c r="CD608" s="20"/>
      <c r="CE608" s="20"/>
      <c r="CF608" s="20"/>
      <c r="CG608" s="20"/>
      <c r="CH608" s="20"/>
      <c r="CI608" s="20"/>
      <c r="CJ608" s="20"/>
      <c r="CK608" s="20"/>
      <c r="CL608" s="20"/>
      <c r="CM608" s="20"/>
      <c r="CN608" s="20"/>
      <c r="CO608" s="20"/>
      <c r="CP608" s="20"/>
      <c r="CQ608" s="20"/>
      <c r="CR608" s="20"/>
      <c r="CS608" s="20"/>
      <c r="CT608" s="20"/>
      <c r="CU608" s="20"/>
      <c r="CV608" s="20"/>
      <c r="CW608" s="20"/>
      <c r="CX608" s="20"/>
      <c r="CY608" s="20"/>
      <c r="CZ608" s="20"/>
      <c r="DA608" s="20"/>
      <c r="DB608" s="20"/>
      <c r="DC608" s="20"/>
      <c r="DD608" s="20"/>
      <c r="DE608" s="20"/>
      <c r="DF608" s="20"/>
      <c r="DG608" s="20"/>
      <c r="DH608" s="20"/>
      <c r="DI608" s="20"/>
      <c r="DJ608" s="20"/>
      <c r="DK608" s="20"/>
      <c r="DL608" s="20"/>
      <c r="DM608" s="20"/>
      <c r="DN608" s="20"/>
      <c r="DO608" s="20"/>
      <c r="DP608" s="20"/>
      <c r="DQ608" s="20"/>
      <c r="DR608" s="20"/>
      <c r="DS608" s="20"/>
      <c r="DT608" s="20"/>
      <c r="DU608" s="20"/>
      <c r="DV608" s="20"/>
      <c r="DW608" s="20"/>
      <c r="DX608" s="20"/>
      <c r="DY608" s="20"/>
      <c r="DZ608" s="20"/>
      <c r="EA608" s="20"/>
      <c r="EB608" s="20"/>
      <c r="EC608" s="20"/>
      <c r="ED608" s="20"/>
      <c r="EE608" s="20"/>
      <c r="EF608" s="20"/>
      <c r="EG608" s="20"/>
      <c r="EH608" s="20"/>
      <c r="EI608" s="20"/>
      <c r="EJ608" s="20"/>
      <c r="EK608" s="20"/>
      <c r="EL608" s="20"/>
      <c r="EM608" s="20"/>
      <c r="EN608" s="20"/>
      <c r="EO608" s="20"/>
      <c r="EP608" s="20"/>
      <c r="EQ608" s="20"/>
      <c r="ER608" s="20"/>
      <c r="ES608" s="20"/>
      <c r="ET608" s="20"/>
      <c r="EU608" s="20"/>
      <c r="EV608" s="20"/>
      <c r="EW608" s="20"/>
      <c r="EX608" s="20"/>
      <c r="EY608" s="20"/>
      <c r="EZ608" s="20"/>
      <c r="FA608" s="20"/>
      <c r="FB608" s="20"/>
      <c r="FC608" s="20"/>
      <c r="FD608" s="20"/>
      <c r="FE608" s="20"/>
      <c r="FF608" s="20"/>
      <c r="FG608" s="20"/>
      <c r="FH608" s="20"/>
      <c r="FI608" s="20"/>
      <c r="FJ608" s="20"/>
      <c r="FK608" s="20"/>
      <c r="FL608" s="20"/>
      <c r="FM608" s="20"/>
      <c r="FN608" s="20"/>
      <c r="FO608" s="20"/>
      <c r="FP608" s="20"/>
      <c r="FQ608" s="20"/>
      <c r="FR608" s="20"/>
      <c r="FS608" s="20"/>
      <c r="FT608" s="20"/>
      <c r="FU608" s="20"/>
      <c r="FV608" s="20"/>
      <c r="FW608" s="20"/>
      <c r="FX608" s="20"/>
      <c r="FY608" s="20"/>
      <c r="FZ608" s="20"/>
      <c r="GA608" s="20"/>
      <c r="GB608" s="20"/>
      <c r="GC608" s="20"/>
      <c r="GD608" s="20"/>
      <c r="GE608" s="20"/>
      <c r="GF608" s="20"/>
      <c r="GG608" s="20"/>
      <c r="GH608" s="20"/>
      <c r="GI608" s="20"/>
      <c r="GJ608" s="20"/>
      <c r="GK608" s="20"/>
      <c r="GL608" s="20"/>
      <c r="GM608" s="20"/>
      <c r="GN608" s="20"/>
      <c r="GO608" s="20"/>
      <c r="GP608" s="20"/>
      <c r="GQ608" s="20"/>
      <c r="GR608" s="20"/>
      <c r="GS608" s="20"/>
      <c r="GT608" s="20"/>
      <c r="GU608" s="20"/>
      <c r="GV608" s="20"/>
      <c r="GW608" s="20"/>
      <c r="GX608" s="20"/>
      <c r="GY608" s="20"/>
      <c r="GZ608" s="20"/>
      <c r="HA608" s="20"/>
      <c r="HB608" s="20"/>
      <c r="HC608" s="20"/>
      <c r="HD608" s="20"/>
      <c r="HE608" s="20"/>
      <c r="HF608" s="20"/>
      <c r="HG608" s="20"/>
      <c r="HH608" s="20"/>
      <c r="HI608" s="20"/>
      <c r="HJ608" s="20"/>
      <c r="HK608" s="20"/>
      <c r="HL608" s="20"/>
      <c r="HM608" s="20"/>
      <c r="HN608" s="20"/>
      <c r="HO608" s="20"/>
      <c r="HP608" s="20"/>
      <c r="HQ608" s="20"/>
      <c r="HR608" s="20"/>
      <c r="HS608" s="20"/>
      <c r="HT608" s="20"/>
      <c r="HU608" s="20"/>
      <c r="HV608" s="20"/>
      <c r="HW608" s="20"/>
      <c r="HX608" s="20"/>
      <c r="HY608" s="20"/>
      <c r="HZ608" s="20"/>
      <c r="IA608" s="20"/>
      <c r="IB608" s="20"/>
      <c r="IC608" s="20"/>
      <c r="ID608" s="20"/>
      <c r="IE608" s="20"/>
      <c r="IF608" s="20"/>
      <c r="IG608" s="20"/>
      <c r="IH608" s="20"/>
      <c r="II608" s="20"/>
      <c r="IJ608" s="20"/>
      <c r="IK608" s="20"/>
      <c r="IL608" s="20"/>
      <c r="IM608" s="20"/>
      <c r="IN608" s="20"/>
      <c r="IO608" s="20"/>
      <c r="IQ608" s="20"/>
      <c r="IS608" s="20"/>
      <c r="IT608" s="20"/>
      <c r="IU608" s="20"/>
      <c r="IV608" s="20"/>
      <c r="IW608" s="20"/>
      <c r="IY608" s="20"/>
      <c r="IZ608" s="20"/>
      <c r="JA608" s="20"/>
      <c r="JB608" s="20"/>
      <c r="JC608" s="20"/>
      <c r="JD608" s="20"/>
      <c r="JE608" s="20"/>
      <c r="JF608" s="20"/>
      <c r="JG608" s="20"/>
      <c r="JH608" s="20"/>
      <c r="JI608" s="20"/>
      <c r="JJ608" s="20"/>
      <c r="JK608" s="20"/>
      <c r="JL608" s="20"/>
      <c r="JM608" s="20"/>
      <c r="JN608" s="20"/>
      <c r="JO608" s="20"/>
      <c r="JP608" s="20"/>
      <c r="JQ608" s="20"/>
      <c r="JR608" s="20"/>
      <c r="JS608" s="20"/>
      <c r="JT608" s="20"/>
      <c r="JU608" s="20"/>
      <c r="JV608" s="20"/>
      <c r="JW608" s="20"/>
      <c r="JX608" s="20"/>
      <c r="JY608" s="20"/>
      <c r="JZ608" s="20"/>
      <c r="KA608" s="20"/>
      <c r="KB608" s="20"/>
      <c r="KC608" s="20"/>
      <c r="KD608" s="20"/>
      <c r="KE608" s="20"/>
      <c r="KF608" s="20"/>
      <c r="KG608" s="20"/>
      <c r="KH608" s="20"/>
      <c r="KI608" s="20"/>
      <c r="KJ608" s="20"/>
      <c r="KK608" s="20"/>
      <c r="KL608" s="20"/>
      <c r="KM608" s="20"/>
      <c r="KN608" s="20"/>
      <c r="KO608" s="20"/>
      <c r="KP608" s="20"/>
      <c r="KQ608" s="20"/>
      <c r="KR608" s="20"/>
      <c r="KS608" s="20"/>
      <c r="KT608" s="20"/>
      <c r="KU608" s="20"/>
      <c r="KV608" s="20"/>
      <c r="KW608" s="20"/>
      <c r="KX608" s="20"/>
      <c r="KY608" s="20"/>
      <c r="KZ608" s="20"/>
      <c r="LA608" s="20"/>
      <c r="LB608" s="20"/>
      <c r="LC608" s="20"/>
      <c r="LD608" s="20"/>
      <c r="LE608" s="20"/>
      <c r="LF608" s="20"/>
      <c r="LG608" s="20"/>
      <c r="LH608" s="20"/>
      <c r="LI608" s="20"/>
      <c r="LJ608" s="20"/>
      <c r="LK608" s="20"/>
      <c r="LL608" s="20"/>
      <c r="LM608" s="20"/>
      <c r="LN608" s="20"/>
      <c r="LO608" s="20"/>
      <c r="LP608" s="20"/>
      <c r="LQ608" s="20"/>
      <c r="LR608" s="20"/>
      <c r="LS608" s="20"/>
      <c r="LT608" s="20"/>
      <c r="LU608" s="20"/>
      <c r="LV608" s="20"/>
      <c r="LW608" s="20"/>
      <c r="LX608" s="20"/>
      <c r="LY608" s="20"/>
      <c r="LZ608" s="20"/>
      <c r="MA608" s="20"/>
      <c r="MB608" s="20"/>
      <c r="MC608" s="20"/>
      <c r="MD608" s="20"/>
      <c r="ME608" s="20"/>
      <c r="MF608" s="20"/>
      <c r="MG608" s="20"/>
      <c r="MH608" s="20"/>
      <c r="MI608" s="20"/>
      <c r="MJ608" s="20"/>
      <c r="MK608" s="20"/>
      <c r="ML608" s="20"/>
      <c r="MM608" s="20"/>
      <c r="MN608" s="20"/>
      <c r="MO608" s="20"/>
      <c r="MP608" s="20"/>
      <c r="MQ608" s="20"/>
      <c r="MR608" s="20"/>
      <c r="MS608" s="20"/>
      <c r="MT608" s="20"/>
      <c r="MU608" s="20"/>
      <c r="MV608" s="20"/>
      <c r="MW608" s="20"/>
      <c r="MX608" s="20"/>
      <c r="MY608" s="20"/>
      <c r="MZ608" s="20"/>
      <c r="NA608" s="20"/>
      <c r="NB608" s="20"/>
      <c r="NC608" s="20"/>
      <c r="ND608" s="20"/>
      <c r="NE608" s="20"/>
      <c r="NF608" s="20"/>
      <c r="NG608" s="20"/>
      <c r="NH608" s="20"/>
      <c r="NI608" s="20"/>
      <c r="NJ608" s="20"/>
      <c r="NK608" s="20"/>
      <c r="NL608" s="20"/>
      <c r="NM608" s="20"/>
      <c r="NN608" s="20"/>
      <c r="NO608" s="20"/>
      <c r="NP608" s="20"/>
      <c r="NQ608" s="20"/>
      <c r="NR608" s="20"/>
      <c r="NS608" s="20"/>
      <c r="NT608" s="20"/>
      <c r="NU608" s="20"/>
      <c r="NV608" s="20"/>
      <c r="NW608" s="20"/>
      <c r="NX608" s="20"/>
      <c r="NY608" s="20"/>
      <c r="NZ608" s="20"/>
      <c r="OA608" s="20"/>
      <c r="OB608" s="20"/>
      <c r="OC608" s="20"/>
      <c r="OD608" s="20"/>
      <c r="OE608" s="20"/>
      <c r="OF608" s="20"/>
      <c r="OG608" s="20"/>
      <c r="OH608" s="20"/>
      <c r="OI608" s="20"/>
      <c r="OJ608" s="20"/>
      <c r="OK608" s="20"/>
      <c r="OL608" s="20"/>
      <c r="OM608" s="20"/>
      <c r="ON608" s="20"/>
      <c r="OO608" s="20"/>
      <c r="OP608" s="20"/>
      <c r="OQ608" s="20"/>
      <c r="OR608" s="20"/>
      <c r="OS608" s="20"/>
      <c r="OT608" s="20"/>
      <c r="OU608" s="20"/>
      <c r="OV608" s="20"/>
      <c r="OW608" s="20"/>
      <c r="OX608" s="20"/>
      <c r="OY608" s="20"/>
      <c r="OZ608" s="20"/>
      <c r="PA608" s="20"/>
      <c r="PB608" s="20"/>
      <c r="PC608" s="20"/>
      <c r="PD608" s="20"/>
      <c r="PE608" s="20"/>
      <c r="PF608" s="20"/>
      <c r="PG608" s="20"/>
      <c r="PH608" s="20"/>
      <c r="PI608" s="20"/>
      <c r="PJ608" s="20"/>
      <c r="PK608" s="20"/>
      <c r="PL608" s="20"/>
      <c r="PM608" s="20"/>
      <c r="PN608" s="20"/>
      <c r="PO608" s="20"/>
      <c r="PP608" s="20"/>
      <c r="PQ608" s="20"/>
      <c r="PR608" s="20"/>
      <c r="PS608" s="20"/>
      <c r="PT608" s="20"/>
      <c r="PU608" s="20"/>
      <c r="PV608" s="20"/>
      <c r="PW608" s="20"/>
      <c r="PX608" s="20"/>
      <c r="PY608" s="20"/>
      <c r="PZ608" s="20"/>
      <c r="QA608" s="20"/>
      <c r="QB608" s="20"/>
      <c r="QC608" s="20"/>
      <c r="QD608" s="20"/>
      <c r="QE608" s="20"/>
      <c r="QF608" s="20"/>
      <c r="QG608" s="20"/>
      <c r="QH608" s="20"/>
      <c r="QI608" s="20"/>
      <c r="QJ608" s="20"/>
      <c r="QK608" s="20"/>
      <c r="QL608" s="20"/>
      <c r="QM608" s="20"/>
      <c r="QN608" s="20"/>
      <c r="QO608" s="20"/>
      <c r="QP608" s="20"/>
      <c r="QQ608" s="20"/>
      <c r="QR608" s="20"/>
      <c r="QS608" s="20"/>
      <c r="QT608" s="20"/>
      <c r="QU608" s="20"/>
      <c r="QV608" s="20"/>
      <c r="QW608" s="20"/>
      <c r="QX608" s="20"/>
      <c r="QY608" s="20"/>
      <c r="QZ608" s="20"/>
      <c r="RA608" s="20"/>
      <c r="RB608" s="20"/>
      <c r="RC608" s="20"/>
      <c r="RD608" s="20"/>
      <c r="RE608" s="20"/>
      <c r="RF608" s="20"/>
      <c r="RG608" s="20"/>
      <c r="RH608" s="20"/>
      <c r="RI608" s="20"/>
      <c r="RJ608" s="20"/>
      <c r="RK608" s="20"/>
      <c r="RL608" s="20"/>
      <c r="RM608" s="20"/>
      <c r="RN608" s="20"/>
      <c r="RO608" s="20"/>
      <c r="RP608" s="20"/>
      <c r="RQ608" s="20"/>
      <c r="RR608" s="20"/>
      <c r="RS608" s="20"/>
      <c r="RT608" s="20"/>
      <c r="RU608" s="20"/>
      <c r="RV608" s="20"/>
      <c r="RW608" s="20"/>
      <c r="RX608" s="20"/>
      <c r="RY608" s="20"/>
      <c r="RZ608" s="20"/>
      <c r="SA608" s="20"/>
      <c r="SB608" s="20"/>
      <c r="SC608" s="20"/>
      <c r="SD608" s="20"/>
      <c r="SE608" s="20"/>
      <c r="SF608" s="20"/>
      <c r="SG608" s="20"/>
      <c r="SH608" s="20"/>
      <c r="SI608" s="20"/>
      <c r="SJ608" s="20"/>
      <c r="SK608" s="20"/>
      <c r="SL608" s="20"/>
      <c r="SM608" s="20"/>
      <c r="SN608" s="20"/>
      <c r="SO608" s="20"/>
      <c r="SP608" s="20"/>
      <c r="SQ608" s="20"/>
      <c r="SR608" s="20"/>
      <c r="SS608" s="20"/>
      <c r="ST608" s="20"/>
      <c r="SU608" s="20"/>
      <c r="SV608" s="20"/>
      <c r="SW608" s="20"/>
      <c r="SX608" s="20"/>
      <c r="SY608" s="20"/>
      <c r="SZ608" s="20"/>
      <c r="TA608" s="20"/>
      <c r="TB608" s="20"/>
      <c r="TC608" s="20"/>
      <c r="TD608" s="20"/>
      <c r="TE608" s="20"/>
      <c r="TF608" s="20"/>
      <c r="TG608" s="20"/>
      <c r="TH608" s="20"/>
      <c r="TI608" s="20"/>
      <c r="TJ608" s="20"/>
      <c r="TK608" s="20"/>
      <c r="TL608" s="20"/>
      <c r="TM608" s="20"/>
      <c r="TN608" s="20"/>
      <c r="TO608" s="20"/>
      <c r="TP608" s="20"/>
      <c r="TQ608" s="20"/>
      <c r="TR608" s="20"/>
      <c r="TS608" s="20"/>
      <c r="TT608" s="20"/>
      <c r="TU608" s="20"/>
      <c r="TV608" s="20"/>
      <c r="TW608" s="20"/>
      <c r="TX608" s="20"/>
      <c r="TY608" s="20"/>
      <c r="TZ608" s="20"/>
      <c r="UA608" s="20"/>
      <c r="UB608" s="20"/>
      <c r="UC608" s="20"/>
      <c r="UD608" s="20"/>
      <c r="UE608" s="20"/>
      <c r="UF608" s="20"/>
      <c r="UG608" s="20"/>
      <c r="UH608" s="20"/>
      <c r="UI608" s="20"/>
      <c r="UJ608" s="20"/>
      <c r="UK608" s="20"/>
      <c r="UL608" s="20"/>
      <c r="UM608" s="20"/>
      <c r="UN608" s="20"/>
      <c r="UO608" s="20"/>
      <c r="UP608" s="20"/>
      <c r="UQ608" s="20"/>
      <c r="UR608" s="20"/>
      <c r="US608" s="20"/>
      <c r="UT608" s="20"/>
      <c r="UU608" s="20"/>
      <c r="UV608" s="20"/>
      <c r="UW608" s="20"/>
      <c r="UX608" s="20"/>
      <c r="UY608" s="20"/>
      <c r="UZ608" s="20"/>
      <c r="VA608" s="20"/>
      <c r="VB608" s="20"/>
      <c r="VC608" s="20"/>
      <c r="VD608" s="20"/>
      <c r="VE608" s="20"/>
      <c r="VF608" s="20"/>
      <c r="VG608" s="20"/>
      <c r="VH608" s="20"/>
      <c r="VI608" s="20"/>
      <c r="VJ608" s="20"/>
      <c r="VK608" s="20"/>
      <c r="VL608" s="20"/>
      <c r="VM608" s="20"/>
      <c r="VN608" s="20"/>
      <c r="VO608" s="20"/>
      <c r="VP608" s="20"/>
      <c r="VQ608" s="20"/>
      <c r="VR608" s="20"/>
      <c r="VS608" s="20"/>
      <c r="VT608" s="20"/>
      <c r="VU608" s="20"/>
      <c r="VV608" s="20"/>
      <c r="VW608" s="20"/>
      <c r="VX608" s="20"/>
      <c r="VY608" s="20"/>
      <c r="VZ608" s="20"/>
      <c r="WA608" s="20"/>
      <c r="WB608" s="20"/>
      <c r="WC608" s="20"/>
      <c r="WD608" s="20"/>
      <c r="WE608" s="20"/>
      <c r="WF608" s="20"/>
      <c r="WG608" s="20"/>
      <c r="WH608" s="20"/>
      <c r="WI608" s="20"/>
      <c r="WJ608" s="20"/>
      <c r="WK608" s="20"/>
      <c r="WL608" s="20"/>
      <c r="WM608" s="20"/>
      <c r="WN608" s="20"/>
      <c r="WO608" s="20"/>
      <c r="WP608" s="20"/>
      <c r="WQ608" s="20"/>
      <c r="WR608" s="20"/>
      <c r="WS608" s="20"/>
      <c r="WT608" s="20"/>
      <c r="WU608" s="20"/>
      <c r="WV608" s="20"/>
      <c r="WW608" s="20"/>
      <c r="WX608" s="20"/>
      <c r="WY608" s="20"/>
      <c r="WZ608" s="20"/>
      <c r="XA608" s="20"/>
      <c r="XB608" s="20"/>
      <c r="XC608" s="20"/>
      <c r="XD608" s="20"/>
      <c r="XE608" s="20"/>
      <c r="XF608" s="20"/>
      <c r="XG608" s="20"/>
      <c r="XH608" s="20"/>
      <c r="XI608" s="20"/>
      <c r="XJ608" s="20"/>
      <c r="XK608" s="20"/>
      <c r="XL608" s="20"/>
      <c r="XM608" s="20"/>
      <c r="XN608" s="20"/>
      <c r="XO608" s="20"/>
      <c r="XP608" s="20"/>
      <c r="XQ608" s="20"/>
      <c r="XR608" s="20"/>
      <c r="XS608" s="20"/>
      <c r="XT608" s="20"/>
      <c r="XU608" s="20"/>
      <c r="XV608" s="20"/>
      <c r="XW608" s="20"/>
      <c r="XX608" s="20"/>
      <c r="XY608" s="20"/>
      <c r="XZ608" s="20"/>
      <c r="YA608" s="20"/>
      <c r="YB608" s="20"/>
      <c r="YC608" s="20"/>
      <c r="YD608" s="20"/>
      <c r="YE608" s="20"/>
      <c r="YF608" s="20"/>
      <c r="YG608" s="20"/>
      <c r="YH608" s="20"/>
      <c r="YI608" s="20"/>
      <c r="YJ608" s="20"/>
      <c r="YK608" s="20"/>
      <c r="YL608" s="20"/>
      <c r="YM608" s="20"/>
      <c r="YN608" s="20"/>
      <c r="YO608" s="20"/>
      <c r="YP608" s="20"/>
      <c r="YQ608" s="20"/>
      <c r="YR608" s="20"/>
      <c r="YS608" s="20"/>
      <c r="YT608" s="20"/>
      <c r="YU608" s="20"/>
      <c r="YV608" s="20"/>
      <c r="YW608" s="20"/>
      <c r="YX608" s="20"/>
      <c r="YY608" s="20"/>
      <c r="YZ608" s="20"/>
      <c r="ZA608" s="20"/>
      <c r="ZB608" s="20"/>
      <c r="ZC608" s="20"/>
      <c r="ZD608" s="20"/>
      <c r="ZE608" s="20"/>
      <c r="ZF608" s="20"/>
      <c r="ZG608" s="20"/>
      <c r="ZH608" s="20"/>
      <c r="ZI608" s="20"/>
      <c r="ZJ608" s="20"/>
      <c r="ZK608" s="20"/>
      <c r="ZL608" s="20"/>
      <c r="ZM608" s="20"/>
      <c r="ZN608" s="20"/>
      <c r="ZO608" s="20"/>
      <c r="ZP608" s="20"/>
      <c r="ZQ608" s="20"/>
      <c r="ZR608" s="20"/>
      <c r="ZS608" s="20"/>
      <c r="ZT608" s="20"/>
      <c r="ZU608" s="20"/>
      <c r="ZV608" s="20"/>
      <c r="ZW608" s="20"/>
      <c r="ZX608" s="20"/>
      <c r="ZY608" s="20"/>
      <c r="ZZ608" s="20"/>
      <c r="AAA608" s="20"/>
      <c r="AAB608" s="20"/>
      <c r="AAC608" s="20"/>
      <c r="AAD608" s="20"/>
      <c r="AAE608" s="20"/>
      <c r="AAF608" s="20"/>
      <c r="AAG608" s="20"/>
      <c r="AAH608" s="20"/>
      <c r="AAI608" s="20"/>
      <c r="AAJ608" s="20"/>
      <c r="AAK608" s="20"/>
      <c r="AAL608" s="20"/>
      <c r="AAM608" s="20"/>
      <c r="AAN608" s="20"/>
      <c r="AAO608" s="20"/>
      <c r="AAP608" s="20"/>
      <c r="AAQ608" s="20"/>
      <c r="AAR608" s="20"/>
      <c r="AAS608" s="20"/>
      <c r="AAT608" s="20"/>
      <c r="AAU608" s="20"/>
      <c r="AAV608" s="20"/>
      <c r="AAW608" s="20"/>
      <c r="AAX608" s="20"/>
      <c r="AAY608" s="20"/>
      <c r="AAZ608" s="20"/>
      <c r="ABA608" s="20"/>
      <c r="ABB608" s="20"/>
      <c r="ABC608" s="20"/>
      <c r="ABD608" s="20"/>
      <c r="ABE608" s="20"/>
      <c r="ABF608" s="20"/>
      <c r="ABG608" s="20"/>
      <c r="ABH608" s="20"/>
      <c r="ABI608" s="20"/>
      <c r="ABJ608" s="20"/>
      <c r="ABK608" s="20"/>
      <c r="ABL608" s="20"/>
      <c r="ABM608" s="20"/>
      <c r="ABN608" s="20"/>
      <c r="ABO608" s="20"/>
      <c r="ABP608" s="20"/>
      <c r="ABQ608" s="20"/>
      <c r="ABR608" s="20"/>
      <c r="ABS608" s="20"/>
      <c r="ABT608" s="20"/>
      <c r="ABU608" s="20"/>
      <c r="ABV608" s="20"/>
      <c r="ABW608" s="20"/>
      <c r="ABX608" s="20"/>
      <c r="ABY608" s="20"/>
      <c r="ABZ608" s="20"/>
      <c r="ACA608" s="20"/>
      <c r="ACB608" s="20"/>
      <c r="ACC608" s="20"/>
      <c r="ACD608" s="20"/>
      <c r="ACE608" s="20"/>
      <c r="ACF608" s="20"/>
      <c r="ACG608" s="20"/>
      <c r="ACH608" s="20"/>
      <c r="ACI608" s="20"/>
      <c r="ACJ608" s="20"/>
      <c r="ACK608" s="20"/>
      <c r="ACL608" s="20"/>
      <c r="ACM608" s="20"/>
      <c r="ACN608" s="20"/>
      <c r="ACO608" s="20"/>
      <c r="ACP608" s="20"/>
      <c r="ACQ608" s="20"/>
      <c r="ACR608" s="20"/>
      <c r="ACS608" s="20"/>
      <c r="ACT608" s="20"/>
      <c r="ACU608" s="20"/>
      <c r="ACV608" s="20"/>
      <c r="ACW608" s="20"/>
      <c r="ACX608" s="20"/>
      <c r="ACY608" s="20"/>
      <c r="ACZ608" s="20"/>
      <c r="ADA608" s="20"/>
      <c r="ADB608" s="20"/>
      <c r="ADC608" s="20"/>
      <c r="ADD608" s="20"/>
      <c r="ADE608" s="20"/>
      <c r="ADF608" s="20"/>
      <c r="ADG608" s="20"/>
      <c r="ADH608" s="20"/>
      <c r="ADI608" s="20"/>
      <c r="ADJ608" s="20"/>
      <c r="ADK608" s="20"/>
      <c r="ADL608" s="20"/>
      <c r="ADM608" s="20"/>
      <c r="ADN608" s="20"/>
      <c r="ADO608" s="20"/>
      <c r="ADP608" s="20"/>
      <c r="ADQ608" s="20"/>
      <c r="ADR608" s="20"/>
      <c r="ADS608" s="20"/>
      <c r="ADT608" s="20"/>
      <c r="ADU608" s="20"/>
      <c r="ADV608" s="20"/>
      <c r="ADW608" s="20"/>
      <c r="ADX608" s="20"/>
      <c r="ADY608" s="20"/>
      <c r="ADZ608" s="20"/>
      <c r="AEA608" s="20"/>
      <c r="AEB608" s="20"/>
      <c r="AEC608" s="20"/>
      <c r="AED608" s="20"/>
      <c r="AEE608" s="20"/>
      <c r="AEF608" s="20"/>
      <c r="AEG608" s="20"/>
      <c r="AEH608" s="20"/>
      <c r="AEI608" s="20"/>
      <c r="AEJ608" s="20"/>
      <c r="AEK608" s="20"/>
      <c r="AEL608" s="20"/>
      <c r="AEM608" s="20"/>
      <c r="AEN608" s="20"/>
      <c r="AEO608" s="20"/>
      <c r="AEP608" s="20"/>
      <c r="AEQ608" s="20"/>
      <c r="AER608" s="20"/>
      <c r="AES608" s="20"/>
      <c r="AET608" s="20"/>
      <c r="AEU608" s="20"/>
      <c r="AEV608" s="20"/>
      <c r="AEW608" s="20"/>
      <c r="AEX608" s="20"/>
      <c r="AEY608" s="20"/>
      <c r="AEZ608" s="20"/>
      <c r="AFA608" s="20"/>
      <c r="AFB608" s="20"/>
      <c r="AFC608" s="20"/>
      <c r="AFD608" s="20"/>
      <c r="AFE608" s="20"/>
      <c r="AFF608" s="20"/>
      <c r="AFG608" s="20"/>
      <c r="AFH608" s="20"/>
      <c r="AFI608" s="20"/>
      <c r="AFJ608" s="20"/>
      <c r="AFK608" s="20"/>
      <c r="AFL608" s="20"/>
      <c r="AFM608" s="20"/>
      <c r="AFN608" s="20"/>
      <c r="AFO608" s="20"/>
      <c r="AFP608" s="20"/>
      <c r="AFQ608" s="20"/>
      <c r="AFR608" s="20"/>
      <c r="AFS608" s="20"/>
      <c r="AFT608" s="20"/>
      <c r="AFU608" s="20"/>
      <c r="AFV608" s="20"/>
      <c r="AFW608" s="20"/>
      <c r="AFX608" s="20"/>
      <c r="AFY608" s="20"/>
      <c r="AFZ608" s="20"/>
      <c r="AGA608" s="20"/>
      <c r="AGB608" s="20"/>
      <c r="AGC608" s="20"/>
      <c r="AGD608" s="20"/>
      <c r="AGE608" s="20"/>
      <c r="AGF608" s="20"/>
      <c r="AGG608" s="20"/>
      <c r="AGH608" s="20"/>
      <c r="AGI608" s="20"/>
      <c r="AGJ608" s="20"/>
      <c r="AGK608" s="20"/>
      <c r="AGL608" s="20"/>
      <c r="AGM608" s="20"/>
      <c r="AGN608" s="20"/>
      <c r="AGO608" s="20"/>
      <c r="AGP608" s="20"/>
      <c r="AGQ608" s="20"/>
      <c r="AGR608" s="20"/>
      <c r="AGS608" s="20"/>
      <c r="AGT608" s="20"/>
      <c r="AGU608" s="20"/>
      <c r="AGV608" s="20"/>
      <c r="AGW608" s="20"/>
      <c r="AGX608" s="20"/>
      <c r="AGY608" s="20"/>
      <c r="AGZ608" s="20"/>
      <c r="AHA608" s="20"/>
      <c r="AHB608" s="20"/>
      <c r="AHC608" s="20"/>
      <c r="AHD608" s="20"/>
      <c r="AHE608" s="20"/>
      <c r="AHF608" s="20"/>
      <c r="AHG608" s="20"/>
      <c r="AHH608" s="20"/>
      <c r="AHI608" s="20"/>
      <c r="AHJ608" s="20"/>
      <c r="AHK608" s="20"/>
      <c r="AHL608" s="20"/>
      <c r="AHM608" s="20"/>
      <c r="AHN608" s="20"/>
      <c r="AHO608" s="20"/>
      <c r="AHP608" s="20"/>
      <c r="AHQ608" s="20"/>
      <c r="AHR608" s="20"/>
      <c r="AHS608" s="20"/>
      <c r="AHT608" s="20"/>
      <c r="AHU608" s="20"/>
      <c r="AHV608" s="20"/>
      <c r="AHW608" s="20"/>
      <c r="AHX608" s="20"/>
      <c r="AHY608" s="20"/>
      <c r="AHZ608" s="20"/>
      <c r="AIA608" s="20"/>
      <c r="AIB608" s="20"/>
      <c r="AIC608" s="20"/>
      <c r="AID608" s="20"/>
      <c r="AIE608" s="20"/>
      <c r="AIF608" s="20"/>
      <c r="AIG608" s="20"/>
      <c r="AIH608" s="20"/>
      <c r="AII608" s="20"/>
      <c r="AIJ608" s="20"/>
      <c r="AIK608" s="20"/>
      <c r="AIL608" s="20"/>
      <c r="AIM608" s="20"/>
      <c r="AIN608" s="20"/>
      <c r="AIO608" s="20"/>
      <c r="AIP608" s="20"/>
      <c r="AIQ608" s="20"/>
      <c r="AIR608" s="20"/>
      <c r="AIS608" s="20"/>
      <c r="AIT608" s="20"/>
      <c r="AIU608" s="20"/>
      <c r="AIV608" s="20"/>
      <c r="AIW608" s="20"/>
      <c r="AIX608" s="20"/>
      <c r="AIY608" s="20"/>
      <c r="AIZ608" s="20"/>
      <c r="AJA608" s="20"/>
      <c r="AJB608" s="20"/>
      <c r="AJC608" s="20"/>
      <c r="AJD608" s="20"/>
      <c r="AJE608" s="20"/>
      <c r="AJF608" s="20"/>
      <c r="AJG608" s="20"/>
      <c r="AJH608" s="20"/>
      <c r="AJI608" s="20"/>
      <c r="AJJ608" s="20"/>
      <c r="AJK608" s="20"/>
      <c r="AJL608" s="20"/>
      <c r="AJM608" s="20"/>
      <c r="AJN608" s="20"/>
      <c r="AJO608" s="20"/>
      <c r="AJP608" s="20"/>
      <c r="AJQ608" s="20"/>
      <c r="AJR608" s="20"/>
      <c r="AJS608" s="20"/>
      <c r="AJT608" s="20"/>
      <c r="AJU608" s="20"/>
      <c r="AJV608" s="20"/>
      <c r="AJW608" s="20"/>
      <c r="AJX608" s="20"/>
      <c r="AJY608" s="20"/>
      <c r="AJZ608" s="20"/>
      <c r="AKA608" s="20"/>
      <c r="AKB608" s="20"/>
      <c r="AKC608" s="20"/>
      <c r="AKD608" s="20"/>
      <c r="AKE608" s="20"/>
      <c r="AKF608" s="20"/>
      <c r="AKG608" s="20"/>
      <c r="AKH608" s="20"/>
      <c r="AKI608" s="20"/>
      <c r="AKJ608" s="20"/>
      <c r="AKK608" s="20"/>
      <c r="AKL608" s="20"/>
      <c r="AKM608" s="20"/>
      <c r="AKN608" s="20"/>
      <c r="AKO608" s="20"/>
      <c r="AKP608" s="20"/>
      <c r="AKQ608" s="20"/>
      <c r="AKR608" s="20"/>
      <c r="AKS608" s="20"/>
      <c r="AKT608" s="20"/>
      <c r="AKU608" s="20"/>
      <c r="AKV608" s="20"/>
      <c r="AKW608" s="20"/>
      <c r="AKX608" s="20"/>
      <c r="AKY608" s="20"/>
      <c r="AKZ608" s="20"/>
      <c r="ALA608" s="20"/>
      <c r="ALB608" s="20"/>
      <c r="ALC608" s="20"/>
      <c r="ALD608" s="20"/>
      <c r="ALE608" s="20"/>
      <c r="ALF608" s="20"/>
      <c r="ALG608" s="20"/>
      <c r="ALH608" s="20"/>
      <c r="ALI608" s="20"/>
      <c r="ALJ608" s="20"/>
      <c r="ALK608" s="20"/>
      <c r="ALL608" s="20"/>
      <c r="ALM608" s="20"/>
      <c r="ALN608" s="20"/>
      <c r="ALO608" s="20"/>
      <c r="ALP608" s="20"/>
      <c r="ALQ608" s="20"/>
      <c r="ALR608" s="20"/>
      <c r="ALS608" s="20"/>
      <c r="ALT608" s="20"/>
      <c r="ALU608" s="20"/>
      <c r="ALV608" s="20"/>
      <c r="ALW608" s="20"/>
      <c r="ALX608" s="20"/>
      <c r="ALY608" s="20"/>
      <c r="ALZ608" s="20"/>
      <c r="AMA608" s="20"/>
      <c r="AMB608" s="20"/>
      <c r="AMC608" s="20"/>
      <c r="AMD608" s="20"/>
      <c r="AME608" s="20"/>
      <c r="AMF608" s="20"/>
      <c r="AMG608" s="20"/>
      <c r="AMH608" s="20"/>
      <c r="AMI608" s="20"/>
      <c r="AMJ608" s="20"/>
      <c r="AMK608" s="20"/>
      <c r="AML608" s="20"/>
      <c r="AMM608" s="20"/>
      <c r="AMN608" s="20"/>
      <c r="AMO608" s="20"/>
      <c r="AMP608" s="20"/>
      <c r="AMQ608" s="20"/>
      <c r="AMR608" s="20"/>
      <c r="AMS608" s="20"/>
      <c r="AMT608" s="20"/>
      <c r="AMU608" s="20"/>
      <c r="AMV608" s="20"/>
      <c r="AMW608" s="20"/>
      <c r="AMX608" s="20"/>
      <c r="AMY608" s="20"/>
      <c r="AMZ608" s="20"/>
      <c r="ANA608" s="20"/>
      <c r="ANB608" s="20"/>
      <c r="ANC608" s="20"/>
      <c r="AND608" s="20"/>
      <c r="ANE608" s="20"/>
      <c r="ANF608" s="20"/>
      <c r="ANG608" s="20"/>
      <c r="ANH608" s="20"/>
      <c r="ANI608" s="20"/>
      <c r="ANJ608" s="20"/>
      <c r="ANK608" s="20"/>
      <c r="ANL608" s="20"/>
      <c r="ANM608" s="20"/>
      <c r="ANN608" s="20"/>
      <c r="ANO608" s="20"/>
      <c r="ANP608" s="20"/>
      <c r="ANQ608" s="20"/>
      <c r="ANR608" s="20"/>
      <c r="ANS608" s="20"/>
      <c r="ANT608" s="20"/>
      <c r="ANU608" s="20"/>
      <c r="ANV608" s="20"/>
      <c r="ANW608" s="20"/>
      <c r="ANX608" s="20"/>
      <c r="ANY608" s="20"/>
      <c r="ANZ608" s="20"/>
      <c r="AOA608" s="20"/>
      <c r="AOB608" s="20"/>
      <c r="AOC608" s="20"/>
      <c r="AOD608" s="20"/>
      <c r="AOE608" s="20"/>
      <c r="AOF608" s="20"/>
      <c r="AOG608" s="20"/>
      <c r="AOH608" s="20"/>
      <c r="AOI608" s="20"/>
      <c r="AOJ608" s="20"/>
      <c r="AOK608" s="20"/>
      <c r="AOL608" s="20"/>
      <c r="AOM608" s="20"/>
      <c r="AON608" s="20"/>
      <c r="AOO608" s="20"/>
      <c r="AOP608" s="20"/>
      <c r="AOQ608" s="20"/>
      <c r="AOR608" s="20"/>
      <c r="AOS608" s="20"/>
      <c r="AOT608" s="20"/>
      <c r="AOU608" s="20"/>
      <c r="AOV608" s="20"/>
      <c r="AOW608" s="20"/>
      <c r="AOX608" s="20"/>
      <c r="AOY608" s="20"/>
      <c r="AOZ608" s="20"/>
      <c r="APA608" s="20"/>
      <c r="APB608" s="20"/>
      <c r="APC608" s="20"/>
      <c r="APD608" s="20"/>
      <c r="APE608" s="20"/>
      <c r="APF608" s="20"/>
      <c r="APG608" s="20"/>
      <c r="APH608" s="20"/>
      <c r="API608" s="20"/>
      <c r="APJ608" s="20"/>
      <c r="APK608" s="20"/>
      <c r="APL608" s="20"/>
      <c r="APM608" s="20"/>
      <c r="APN608" s="20"/>
      <c r="APO608" s="20"/>
      <c r="APP608" s="20"/>
      <c r="APQ608" s="20"/>
      <c r="APR608" s="20"/>
      <c r="APS608" s="20"/>
      <c r="APT608" s="20"/>
      <c r="APU608" s="20"/>
      <c r="APV608" s="20"/>
      <c r="APW608" s="20"/>
      <c r="APX608" s="20"/>
      <c r="APY608" s="20"/>
      <c r="APZ608" s="20"/>
      <c r="AQA608" s="20"/>
      <c r="AQB608" s="20"/>
      <c r="AQC608" s="20"/>
      <c r="AQD608" s="20"/>
      <c r="AQE608" s="20"/>
      <c r="AQF608" s="20"/>
      <c r="AQG608" s="20"/>
      <c r="AQH608" s="20"/>
      <c r="AQI608" s="20"/>
      <c r="AQJ608" s="20"/>
      <c r="AQK608" s="20"/>
      <c r="AQL608" s="20"/>
      <c r="AQM608" s="20"/>
      <c r="AQN608" s="20"/>
      <c r="AQO608" s="20"/>
      <c r="AQP608" s="20"/>
      <c r="AQQ608" s="20"/>
      <c r="AQR608" s="20"/>
      <c r="AQS608" s="20"/>
      <c r="AQT608" s="20"/>
      <c r="AQU608" s="20"/>
      <c r="AQV608" s="20"/>
      <c r="AQW608" s="20"/>
      <c r="AQX608" s="20"/>
      <c r="AQY608" s="20"/>
      <c r="AQZ608" s="20"/>
      <c r="ARA608" s="20"/>
      <c r="ARB608" s="20"/>
      <c r="ARC608" s="20"/>
      <c r="ARD608" s="20"/>
      <c r="ARE608" s="20"/>
      <c r="ARF608" s="20"/>
      <c r="ARG608" s="20"/>
      <c r="ARH608" s="20"/>
      <c r="ARI608" s="20"/>
      <c r="ARJ608" s="20"/>
      <c r="ARK608" s="20"/>
      <c r="ARL608" s="20"/>
      <c r="ARM608" s="20"/>
      <c r="ARN608" s="20"/>
      <c r="ARO608" s="20"/>
      <c r="ARP608" s="20"/>
      <c r="ARQ608" s="20"/>
      <c r="ARR608" s="20"/>
      <c r="ARS608" s="20"/>
      <c r="ART608" s="20"/>
      <c r="ARU608" s="20"/>
      <c r="ARV608" s="20"/>
      <c r="ARW608" s="20"/>
      <c r="ARX608" s="20"/>
      <c r="ARY608" s="20"/>
      <c r="ARZ608" s="20"/>
      <c r="ASA608" s="20"/>
      <c r="ASB608" s="20"/>
      <c r="ASC608" s="20"/>
      <c r="ASD608" s="20"/>
      <c r="ASE608" s="20"/>
      <c r="ASF608" s="20"/>
      <c r="ASG608" s="20"/>
      <c r="ASH608" s="20"/>
      <c r="ASI608" s="20"/>
      <c r="ASJ608" s="20"/>
      <c r="ASK608" s="20"/>
      <c r="ASL608" s="20"/>
      <c r="ASM608" s="20"/>
      <c r="ASN608" s="20"/>
      <c r="ASO608" s="20"/>
      <c r="ASP608" s="20"/>
      <c r="ASQ608" s="20"/>
      <c r="ASR608" s="20"/>
      <c r="ASS608" s="20"/>
      <c r="AST608" s="20"/>
      <c r="ASU608" s="20"/>
      <c r="ASV608" s="20"/>
      <c r="ASW608" s="20"/>
      <c r="ASX608" s="20"/>
      <c r="ASY608" s="20"/>
      <c r="ASZ608" s="20"/>
      <c r="ATA608" s="20"/>
      <c r="ATB608" s="20"/>
      <c r="ATC608" s="20"/>
      <c r="ATD608" s="20"/>
      <c r="ATE608" s="20"/>
      <c r="ATF608" s="20"/>
      <c r="ATG608" s="20"/>
      <c r="ATH608" s="20"/>
      <c r="ATI608" s="20"/>
      <c r="ATJ608" s="20"/>
      <c r="ATK608" s="20"/>
      <c r="ATL608" s="20"/>
      <c r="ATM608" s="20"/>
      <c r="ATN608" s="20"/>
      <c r="ATO608" s="20"/>
      <c r="ATP608" s="20"/>
      <c r="ATQ608" s="20"/>
      <c r="ATR608" s="20"/>
      <c r="ATS608" s="20"/>
      <c r="ATT608" s="20"/>
      <c r="ATU608" s="20"/>
      <c r="ATV608" s="20"/>
      <c r="ATW608" s="20"/>
      <c r="ATX608" s="20"/>
      <c r="ATY608" s="20"/>
      <c r="ATZ608" s="20"/>
      <c r="AUA608" s="20"/>
      <c r="AUB608" s="20"/>
      <c r="AUC608" s="20"/>
      <c r="AUD608" s="20"/>
      <c r="AUF608" s="20"/>
      <c r="AUG608" s="20"/>
      <c r="AUH608" s="20"/>
      <c r="AUI608" s="20"/>
      <c r="AUJ608" s="20"/>
      <c r="AUK608" s="20"/>
      <c r="AUL608" s="20"/>
      <c r="AUM608" s="20"/>
      <c r="AUN608" s="20"/>
      <c r="AUO608" s="20"/>
      <c r="AUP608" s="20"/>
      <c r="AUQ608" s="20"/>
      <c r="AUR608" s="20"/>
      <c r="AUS608" s="20"/>
      <c r="AUT608" s="20"/>
      <c r="AUU608" s="20"/>
      <c r="AUV608" s="20"/>
      <c r="AUW608" s="20"/>
      <c r="AUX608" s="20"/>
      <c r="AUY608" s="20"/>
      <c r="AUZ608" s="20"/>
      <c r="AVA608" s="20"/>
      <c r="AVB608" s="20"/>
      <c r="AVC608" s="20"/>
      <c r="AVD608" s="20"/>
      <c r="AVE608" s="20"/>
      <c r="AVF608" s="20"/>
      <c r="AVG608" s="20"/>
      <c r="AVH608" s="20"/>
      <c r="AVI608" s="20"/>
      <c r="AVJ608" s="20"/>
      <c r="AVK608" s="20"/>
      <c r="AVL608" s="20"/>
      <c r="AVM608" s="20"/>
      <c r="AVN608" s="20"/>
      <c r="AVO608" s="20"/>
      <c r="AVP608" s="20"/>
      <c r="AVQ608" s="20"/>
      <c r="AVR608" s="20"/>
      <c r="AVS608" s="20"/>
      <c r="AVT608" s="20"/>
      <c r="AVU608" s="20"/>
      <c r="AVV608" s="20"/>
      <c r="AVW608" s="20"/>
      <c r="AVX608" s="20"/>
      <c r="AVY608" s="20"/>
      <c r="AVZ608" s="20"/>
      <c r="AWA608" s="20"/>
      <c r="AWB608" s="20"/>
      <c r="AWC608" s="20"/>
      <c r="AWD608" s="20"/>
      <c r="AWE608" s="20"/>
      <c r="AWF608" s="20"/>
      <c r="AWG608" s="20"/>
      <c r="AWH608" s="20"/>
      <c r="AWI608" s="20"/>
      <c r="AWJ608" s="20"/>
      <c r="AWK608" s="20"/>
      <c r="AWL608" s="20"/>
      <c r="AWM608" s="20"/>
      <c r="AWN608" s="20"/>
      <c r="AWO608" s="20"/>
      <c r="AWP608" s="20"/>
      <c r="AWQ608" s="20"/>
      <c r="AWR608" s="20"/>
      <c r="AWS608" s="20"/>
      <c r="AWT608" s="20"/>
      <c r="AWU608" s="20"/>
      <c r="AWV608" s="20"/>
      <c r="AWW608" s="20"/>
      <c r="AWX608" s="20"/>
      <c r="AWY608" s="20"/>
      <c r="AWZ608" s="20"/>
      <c r="AXA608" s="20"/>
      <c r="AXB608" s="20"/>
      <c r="AXC608" s="20"/>
      <c r="AXD608" s="20"/>
      <c r="AXE608" s="20"/>
      <c r="AXF608" s="20"/>
      <c r="AXG608" s="20"/>
      <c r="AXH608" s="20"/>
      <c r="AXI608" s="20"/>
      <c r="AXJ608" s="20"/>
      <c r="AXK608" s="20"/>
      <c r="AXL608" s="20"/>
      <c r="AXM608" s="20"/>
      <c r="AXN608" s="20"/>
      <c r="AXO608" s="20"/>
      <c r="AXP608" s="20"/>
      <c r="AXQ608" s="20"/>
      <c r="AXR608" s="20"/>
      <c r="AXS608" s="20"/>
      <c r="AXT608" s="20"/>
      <c r="AXU608" s="20"/>
      <c r="AXV608" s="20"/>
      <c r="AXW608" s="20"/>
      <c r="AXX608" s="20"/>
      <c r="AXY608" s="20"/>
      <c r="AXZ608" s="20"/>
      <c r="AYA608" s="20"/>
      <c r="AYB608" s="20"/>
      <c r="AYC608" s="20"/>
      <c r="AYD608" s="20"/>
      <c r="AYE608" s="20"/>
      <c r="AYF608" s="20"/>
      <c r="AYG608" s="20"/>
      <c r="AYH608" s="20"/>
      <c r="AYI608" s="20"/>
      <c r="AYJ608" s="20"/>
      <c r="AYK608" s="20"/>
      <c r="AYL608" s="20"/>
      <c r="AYM608" s="20"/>
      <c r="AYN608" s="20"/>
      <c r="AYO608" s="20"/>
      <c r="AYP608" s="20"/>
      <c r="AYQ608" s="20"/>
      <c r="AYR608" s="20"/>
      <c r="AYS608" s="20"/>
      <c r="AYT608" s="20"/>
      <c r="AYU608" s="20"/>
      <c r="AYV608" s="20"/>
      <c r="AYW608" s="20"/>
      <c r="AYX608" s="20"/>
      <c r="AYY608" s="20"/>
      <c r="AYZ608" s="20"/>
      <c r="AZA608" s="20"/>
      <c r="AZB608" s="20"/>
      <c r="AZC608" s="20"/>
      <c r="AZD608" s="20"/>
      <c r="AZE608" s="20"/>
      <c r="AZF608" s="20"/>
      <c r="AZG608" s="20"/>
      <c r="AZH608" s="20"/>
      <c r="AZI608" s="20"/>
      <c r="AZJ608" s="20"/>
      <c r="AZK608" s="20"/>
      <c r="AZL608" s="20"/>
      <c r="AZM608" s="20"/>
      <c r="AZN608" s="20"/>
      <c r="AZO608" s="20"/>
      <c r="AZP608" s="20"/>
      <c r="AZQ608" s="20"/>
      <c r="AZR608" s="20"/>
      <c r="AZS608" s="20"/>
      <c r="AZT608" s="20"/>
      <c r="AZU608" s="20"/>
      <c r="AZV608" s="20"/>
      <c r="AZW608" s="20"/>
      <c r="AZX608" s="20"/>
      <c r="AZY608" s="20"/>
      <c r="AZZ608" s="20"/>
      <c r="BAA608" s="20"/>
      <c r="BAB608" s="20"/>
      <c r="BAC608" s="20"/>
      <c r="BAD608" s="20"/>
      <c r="BAE608" s="20"/>
      <c r="BAF608" s="20"/>
      <c r="BAG608" s="20"/>
      <c r="BAH608" s="20"/>
      <c r="BAI608" s="20"/>
      <c r="BAJ608" s="20"/>
      <c r="BAK608" s="20"/>
      <c r="BAL608" s="20"/>
      <c r="BAM608" s="20"/>
      <c r="BAN608" s="20"/>
      <c r="BAO608" s="20"/>
      <c r="BAP608" s="20"/>
      <c r="BAQ608" s="20"/>
      <c r="BAR608" s="20"/>
      <c r="BAS608" s="20"/>
      <c r="BAT608" s="20"/>
      <c r="BAU608" s="20"/>
      <c r="BAV608" s="20"/>
      <c r="BAW608" s="20"/>
      <c r="BAX608" s="20"/>
      <c r="BAY608" s="20"/>
      <c r="BAZ608" s="20"/>
      <c r="BBA608" s="20"/>
      <c r="BBB608" s="20"/>
      <c r="BBC608" s="20"/>
      <c r="BBD608" s="20"/>
      <c r="BBE608" s="20"/>
      <c r="BBF608" s="20"/>
      <c r="BBG608" s="20"/>
      <c r="BBH608" s="20"/>
      <c r="BBI608" s="20"/>
      <c r="BBJ608" s="20"/>
      <c r="BBK608" s="20"/>
      <c r="BBL608" s="20"/>
      <c r="BBM608" s="20"/>
      <c r="BBN608" s="20"/>
      <c r="BBO608" s="20"/>
      <c r="BBP608" s="20"/>
      <c r="BBQ608" s="20"/>
      <c r="BBR608" s="20"/>
      <c r="BBS608" s="20"/>
      <c r="BBT608" s="20"/>
      <c r="BBU608" s="20"/>
      <c r="BBV608" s="20"/>
      <c r="BBW608" s="20"/>
      <c r="BBX608" s="20"/>
    </row>
    <row r="609" spans="1:1428" hidden="1" x14ac:dyDescent="0.25">
      <c r="A609" s="20"/>
      <c r="B609" s="17"/>
      <c r="C609" s="17"/>
      <c r="D609" s="20"/>
      <c r="E609" s="20"/>
      <c r="F609" s="20"/>
      <c r="G609" s="20"/>
      <c r="H609" s="20"/>
      <c r="I609" s="20"/>
      <c r="J609" s="20"/>
      <c r="K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6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20"/>
      <c r="BH609" s="20"/>
      <c r="BI609" s="20"/>
      <c r="BJ609" s="20"/>
      <c r="BK609" s="20"/>
      <c r="BL609" s="20"/>
      <c r="BM609" s="20"/>
      <c r="BN609" s="20"/>
      <c r="BO609" s="20"/>
      <c r="BP609" s="20"/>
      <c r="BQ609" s="20"/>
      <c r="BR609" s="20"/>
      <c r="BS609" s="20"/>
      <c r="BT609" s="20"/>
      <c r="BU609" s="20"/>
      <c r="BV609" s="20"/>
      <c r="BW609" s="20"/>
      <c r="BX609" s="20"/>
      <c r="BY609" s="20"/>
      <c r="BZ609" s="20"/>
      <c r="CA609" s="20"/>
      <c r="CB609" s="20"/>
      <c r="CC609" s="20"/>
      <c r="CD609" s="20"/>
      <c r="CE609" s="20"/>
      <c r="CF609" s="20"/>
      <c r="CG609" s="20"/>
      <c r="CH609" s="20"/>
      <c r="CI609" s="20"/>
      <c r="CJ609" s="20"/>
      <c r="CK609" s="20"/>
      <c r="CL609" s="20"/>
      <c r="CM609" s="20"/>
      <c r="CN609" s="20"/>
      <c r="CO609" s="20"/>
      <c r="CP609" s="20"/>
      <c r="CQ609" s="20"/>
      <c r="CR609" s="20"/>
      <c r="CS609" s="20"/>
      <c r="CT609" s="20"/>
      <c r="CU609" s="20"/>
      <c r="CV609" s="20"/>
      <c r="CW609" s="20"/>
      <c r="CX609" s="20"/>
      <c r="CY609" s="20"/>
      <c r="CZ609" s="20"/>
      <c r="DA609" s="20"/>
      <c r="DB609" s="20"/>
      <c r="DC609" s="20"/>
      <c r="DD609" s="20"/>
      <c r="DE609" s="20"/>
      <c r="DF609" s="20"/>
      <c r="DG609" s="20"/>
      <c r="DH609" s="20"/>
      <c r="DI609" s="20"/>
      <c r="DJ609" s="20"/>
      <c r="DK609" s="20"/>
      <c r="DL609" s="20"/>
      <c r="DM609" s="20"/>
      <c r="DN609" s="20"/>
      <c r="DO609" s="20"/>
      <c r="DP609" s="20"/>
      <c r="DQ609" s="20"/>
      <c r="DR609" s="20"/>
      <c r="DS609" s="20"/>
      <c r="DT609" s="20"/>
      <c r="DU609" s="20"/>
      <c r="DV609" s="20"/>
      <c r="DW609" s="20"/>
      <c r="DX609" s="20"/>
      <c r="DY609" s="20"/>
      <c r="DZ609" s="20"/>
      <c r="EA609" s="20"/>
      <c r="EB609" s="20"/>
      <c r="EC609" s="20"/>
      <c r="ED609" s="20"/>
      <c r="EE609" s="20"/>
      <c r="EF609" s="20"/>
      <c r="EG609" s="20"/>
      <c r="EH609" s="20"/>
      <c r="EI609" s="20"/>
      <c r="EJ609" s="20"/>
      <c r="EK609" s="20"/>
      <c r="EL609" s="20"/>
      <c r="EM609" s="20"/>
      <c r="EN609" s="20"/>
      <c r="EO609" s="20"/>
      <c r="EP609" s="20"/>
      <c r="EQ609" s="20"/>
      <c r="ER609" s="20"/>
      <c r="ES609" s="20"/>
      <c r="ET609" s="20"/>
      <c r="EU609" s="20"/>
      <c r="EV609" s="20"/>
      <c r="EW609" s="20"/>
      <c r="EX609" s="20"/>
      <c r="EY609" s="20"/>
      <c r="EZ609" s="20"/>
      <c r="FA609" s="20"/>
      <c r="FB609" s="20"/>
      <c r="FC609" s="20"/>
      <c r="FD609" s="20"/>
      <c r="FE609" s="20"/>
      <c r="FF609" s="20"/>
      <c r="FG609" s="20"/>
      <c r="FH609" s="20"/>
      <c r="FI609" s="20"/>
      <c r="FJ609" s="20"/>
      <c r="FK609" s="20"/>
      <c r="FL609" s="20"/>
      <c r="FM609" s="20"/>
      <c r="FN609" s="20"/>
      <c r="FO609" s="20"/>
      <c r="FP609" s="20"/>
      <c r="FQ609" s="20"/>
      <c r="FR609" s="20"/>
      <c r="FS609" s="20"/>
      <c r="FT609" s="20"/>
      <c r="FU609" s="20"/>
      <c r="FV609" s="20"/>
      <c r="FW609" s="20"/>
      <c r="FX609" s="20"/>
      <c r="FY609" s="20"/>
      <c r="FZ609" s="20"/>
      <c r="GA609" s="20"/>
      <c r="GB609" s="20"/>
      <c r="GC609" s="20"/>
      <c r="GD609" s="20"/>
      <c r="GE609" s="20"/>
      <c r="GF609" s="20"/>
      <c r="GG609" s="20"/>
      <c r="GH609" s="20"/>
      <c r="GI609" s="20"/>
      <c r="GJ609" s="20"/>
      <c r="GK609" s="20"/>
      <c r="GL609" s="20"/>
      <c r="GM609" s="20"/>
      <c r="GN609" s="20"/>
      <c r="GO609" s="20"/>
      <c r="GP609" s="20"/>
      <c r="GQ609" s="20"/>
      <c r="GR609" s="20"/>
      <c r="GS609" s="20"/>
      <c r="GT609" s="20"/>
      <c r="GU609" s="20"/>
      <c r="GV609" s="20"/>
      <c r="GW609" s="20"/>
      <c r="GX609" s="20"/>
      <c r="GY609" s="20"/>
      <c r="GZ609" s="20"/>
      <c r="HA609" s="20"/>
      <c r="HB609" s="20"/>
      <c r="HC609" s="20"/>
      <c r="HD609" s="20"/>
      <c r="HE609" s="20"/>
      <c r="HF609" s="20"/>
      <c r="HG609" s="20"/>
      <c r="HH609" s="20"/>
      <c r="HI609" s="20"/>
      <c r="HJ609" s="20"/>
      <c r="HK609" s="20"/>
      <c r="HL609" s="20"/>
      <c r="HM609" s="20"/>
      <c r="HN609" s="20"/>
      <c r="HO609" s="20"/>
      <c r="HP609" s="20"/>
      <c r="HQ609" s="20"/>
      <c r="HR609" s="20"/>
      <c r="HS609" s="20"/>
      <c r="HT609" s="20"/>
      <c r="HU609" s="20"/>
      <c r="HV609" s="20"/>
      <c r="HW609" s="20"/>
      <c r="HX609" s="20"/>
      <c r="HY609" s="20"/>
      <c r="HZ609" s="20"/>
      <c r="IA609" s="20"/>
      <c r="IB609" s="20"/>
      <c r="IC609" s="20"/>
      <c r="ID609" s="20"/>
      <c r="IE609" s="20"/>
      <c r="IF609" s="20"/>
      <c r="IG609" s="20"/>
      <c r="IH609" s="20"/>
      <c r="II609" s="20"/>
      <c r="IJ609" s="20"/>
      <c r="IK609" s="20"/>
      <c r="IL609" s="20"/>
      <c r="IM609" s="20"/>
      <c r="IN609" s="20"/>
      <c r="IO609" s="20"/>
      <c r="IP609" s="20"/>
      <c r="IQ609" s="20"/>
      <c r="IR609" s="20"/>
      <c r="IS609" s="20"/>
      <c r="IT609" s="20"/>
      <c r="IU609" s="20"/>
      <c r="IV609" s="20"/>
      <c r="IW609" s="20"/>
      <c r="IX609" s="20"/>
      <c r="IY609" s="20"/>
      <c r="IZ609" s="20"/>
      <c r="JA609" s="20"/>
      <c r="JB609" s="20"/>
      <c r="JC609" s="20"/>
      <c r="JD609" s="20"/>
      <c r="JE609" s="20"/>
      <c r="JF609" s="20"/>
      <c r="JG609" s="20"/>
      <c r="JH609" s="20"/>
      <c r="JI609" s="20"/>
      <c r="JJ609" s="20"/>
      <c r="JK609" s="20"/>
      <c r="JL609" s="20"/>
      <c r="JM609" s="20"/>
      <c r="JN609" s="20"/>
      <c r="JO609" s="20"/>
      <c r="JP609" s="20"/>
      <c r="JQ609" s="20"/>
      <c r="JR609" s="20"/>
      <c r="JS609" s="20"/>
      <c r="JT609" s="20"/>
      <c r="JU609" s="20"/>
      <c r="JV609" s="20"/>
      <c r="JW609" s="20"/>
      <c r="JX609" s="20"/>
      <c r="JY609" s="20"/>
      <c r="JZ609" s="20"/>
      <c r="KA609" s="20"/>
      <c r="KB609" s="20"/>
      <c r="KC609" s="20"/>
      <c r="KD609" s="20"/>
      <c r="KE609" s="20"/>
      <c r="KF609" s="20"/>
      <c r="KG609" s="20"/>
      <c r="KH609" s="20"/>
      <c r="KI609" s="20"/>
      <c r="KJ609" s="20"/>
      <c r="KK609" s="20"/>
      <c r="KL609" s="20"/>
      <c r="KM609" s="20"/>
      <c r="KN609" s="20"/>
      <c r="KO609" s="20"/>
      <c r="KP609" s="20"/>
      <c r="KQ609" s="20"/>
      <c r="KR609" s="20"/>
      <c r="KS609" s="20"/>
      <c r="KT609" s="20"/>
      <c r="KU609" s="20"/>
      <c r="KV609" s="20"/>
      <c r="KW609" s="20"/>
      <c r="KX609" s="20"/>
      <c r="KY609" s="20"/>
      <c r="KZ609" s="20"/>
      <c r="LA609" s="20"/>
      <c r="LB609" s="20"/>
      <c r="LC609" s="20"/>
      <c r="LD609" s="20"/>
      <c r="LE609" s="20"/>
      <c r="LF609" s="20"/>
      <c r="LG609" s="20"/>
      <c r="LH609" s="20"/>
      <c r="LI609" s="20"/>
      <c r="LJ609" s="20"/>
      <c r="LK609" s="20"/>
      <c r="LL609" s="20"/>
      <c r="LM609" s="20"/>
      <c r="LN609" s="20"/>
      <c r="LO609" s="20"/>
      <c r="LP609" s="20"/>
      <c r="LQ609" s="20"/>
      <c r="LR609" s="20"/>
      <c r="LS609" s="20"/>
      <c r="LT609" s="20"/>
      <c r="LU609" s="20"/>
      <c r="LV609" s="20"/>
      <c r="LW609" s="20"/>
      <c r="LX609" s="20"/>
      <c r="LY609" s="20"/>
      <c r="LZ609" s="20"/>
      <c r="MA609" s="20"/>
      <c r="MB609" s="20"/>
      <c r="MC609" s="20"/>
      <c r="MD609" s="20"/>
      <c r="ME609" s="20"/>
      <c r="MF609" s="20"/>
      <c r="MG609" s="20"/>
      <c r="MH609" s="20"/>
      <c r="MI609" s="20"/>
      <c r="MJ609" s="20"/>
      <c r="MK609" s="20"/>
      <c r="ML609" s="20"/>
      <c r="MM609" s="20"/>
      <c r="MN609" s="20"/>
      <c r="MO609" s="20"/>
      <c r="MP609" s="20"/>
      <c r="MQ609" s="20"/>
      <c r="MR609" s="20"/>
      <c r="MS609" s="20"/>
      <c r="MT609" s="20"/>
      <c r="MU609" s="20"/>
      <c r="MV609" s="20"/>
      <c r="MW609" s="20"/>
      <c r="MX609" s="20"/>
      <c r="MY609" s="20"/>
      <c r="MZ609" s="20"/>
      <c r="NA609" s="20"/>
      <c r="NB609" s="20"/>
      <c r="NC609" s="20"/>
      <c r="ND609" s="20"/>
      <c r="NE609" s="20"/>
      <c r="NF609" s="20"/>
      <c r="NG609" s="20"/>
      <c r="NH609" s="20"/>
      <c r="NI609" s="20"/>
      <c r="NJ609" s="20"/>
      <c r="NK609" s="20"/>
      <c r="NL609" s="20"/>
      <c r="NM609" s="20"/>
      <c r="NN609" s="20"/>
      <c r="NO609" s="20"/>
      <c r="NP609" s="20"/>
      <c r="NQ609" s="20"/>
      <c r="NR609" s="20"/>
      <c r="NS609" s="20"/>
      <c r="NT609" s="20"/>
      <c r="NU609" s="20"/>
      <c r="NV609" s="20"/>
      <c r="NW609" s="20"/>
      <c r="NX609" s="20"/>
      <c r="NY609" s="20"/>
      <c r="NZ609" s="20"/>
      <c r="OA609" s="20"/>
      <c r="OB609" s="20"/>
      <c r="OC609" s="20"/>
      <c r="OD609" s="20"/>
      <c r="OE609" s="20"/>
      <c r="OF609" s="20"/>
      <c r="OG609" s="20"/>
      <c r="OH609" s="20"/>
      <c r="OI609" s="20"/>
      <c r="OJ609" s="20"/>
      <c r="OK609" s="20"/>
      <c r="OL609" s="20"/>
      <c r="OM609" s="20"/>
      <c r="ON609" s="20"/>
      <c r="OO609" s="20"/>
      <c r="OP609" s="20"/>
      <c r="OQ609" s="20"/>
      <c r="OR609" s="20"/>
      <c r="OS609" s="20"/>
      <c r="OT609" s="20"/>
      <c r="OU609" s="20"/>
      <c r="OV609" s="20"/>
      <c r="OW609" s="20"/>
      <c r="OX609" s="20"/>
      <c r="OY609" s="20"/>
      <c r="OZ609" s="20"/>
      <c r="PA609" s="20"/>
      <c r="PB609" s="20"/>
      <c r="PC609" s="20"/>
      <c r="PD609" s="20"/>
      <c r="PE609" s="20"/>
      <c r="PF609" s="20"/>
      <c r="PG609" s="20"/>
      <c r="PH609" s="20"/>
      <c r="PI609" s="20"/>
      <c r="PJ609" s="20"/>
      <c r="PK609" s="20"/>
      <c r="PL609" s="20"/>
      <c r="PM609" s="20"/>
      <c r="PN609" s="20"/>
      <c r="PO609" s="20"/>
      <c r="PP609" s="20"/>
      <c r="PQ609" s="20"/>
      <c r="PR609" s="20"/>
      <c r="PS609" s="20"/>
      <c r="PT609" s="20"/>
      <c r="PU609" s="20"/>
      <c r="PV609" s="20"/>
      <c r="PW609" s="20"/>
      <c r="PX609" s="20"/>
      <c r="PY609" s="20"/>
      <c r="PZ609" s="20"/>
      <c r="QA609" s="20"/>
      <c r="QB609" s="20"/>
      <c r="QC609" s="20"/>
      <c r="QD609" s="20"/>
      <c r="QE609" s="20"/>
      <c r="QF609" s="20"/>
      <c r="QG609" s="20"/>
      <c r="QH609" s="20"/>
      <c r="QI609" s="20"/>
      <c r="QJ609" s="20"/>
      <c r="QK609" s="20"/>
      <c r="QL609" s="20"/>
      <c r="QM609" s="20"/>
      <c r="QN609" s="20"/>
      <c r="QO609" s="20"/>
      <c r="QP609" s="20"/>
      <c r="QQ609" s="20"/>
      <c r="QR609" s="20"/>
      <c r="QS609" s="20"/>
      <c r="QT609" s="20"/>
      <c r="QU609" s="20"/>
      <c r="QV609" s="20"/>
      <c r="QW609" s="20"/>
      <c r="QX609" s="20"/>
      <c r="QY609" s="20"/>
      <c r="QZ609" s="20"/>
      <c r="RA609" s="20"/>
      <c r="RB609" s="20"/>
      <c r="RC609" s="20"/>
      <c r="RD609" s="20"/>
      <c r="RE609" s="20"/>
      <c r="RF609" s="20"/>
      <c r="RG609" s="20"/>
      <c r="RH609" s="20"/>
      <c r="RI609" s="20"/>
      <c r="RJ609" s="20"/>
      <c r="RK609" s="20"/>
      <c r="RL609" s="20"/>
      <c r="RM609" s="20"/>
      <c r="RN609" s="20"/>
      <c r="RO609" s="20"/>
      <c r="RP609" s="20"/>
      <c r="RQ609" s="20"/>
      <c r="RR609" s="20"/>
      <c r="RS609" s="20"/>
      <c r="RT609" s="20"/>
      <c r="RU609" s="20"/>
      <c r="RV609" s="20"/>
      <c r="RW609" s="20"/>
      <c r="RX609" s="20"/>
      <c r="RY609" s="20"/>
      <c r="RZ609" s="20"/>
      <c r="SA609" s="20"/>
      <c r="SB609" s="20"/>
      <c r="SC609" s="20"/>
      <c r="SD609" s="20"/>
      <c r="SE609" s="20"/>
      <c r="SF609" s="20"/>
      <c r="SG609" s="20"/>
      <c r="SH609" s="20"/>
      <c r="SI609" s="20"/>
      <c r="SJ609" s="20"/>
      <c r="SK609" s="20"/>
      <c r="SL609" s="20"/>
      <c r="SM609" s="20"/>
      <c r="SN609" s="20"/>
      <c r="SO609" s="20"/>
      <c r="SP609" s="20"/>
      <c r="SQ609" s="20"/>
      <c r="SR609" s="20"/>
      <c r="SS609" s="20"/>
      <c r="ST609" s="20"/>
      <c r="SU609" s="20"/>
      <c r="SV609" s="20"/>
      <c r="SW609" s="20"/>
      <c r="SX609" s="20"/>
      <c r="SY609" s="20"/>
      <c r="SZ609" s="20"/>
      <c r="TA609" s="20"/>
      <c r="TB609" s="20"/>
      <c r="TC609" s="20"/>
      <c r="TD609" s="20"/>
      <c r="TE609" s="20"/>
      <c r="TF609" s="20"/>
      <c r="TG609" s="20"/>
      <c r="TH609" s="20"/>
      <c r="TI609" s="20"/>
      <c r="TJ609" s="20"/>
      <c r="TK609" s="20"/>
      <c r="TL609" s="20"/>
      <c r="TM609" s="20"/>
      <c r="TN609" s="20"/>
      <c r="TO609" s="20"/>
      <c r="TP609" s="20"/>
      <c r="TQ609" s="20"/>
      <c r="TR609" s="20"/>
      <c r="TS609" s="20"/>
      <c r="TT609" s="20"/>
      <c r="TU609" s="20"/>
      <c r="TV609" s="20"/>
      <c r="TW609" s="20"/>
      <c r="TX609" s="20"/>
      <c r="TY609" s="20"/>
      <c r="TZ609" s="20"/>
      <c r="UA609" s="20"/>
      <c r="UB609" s="20"/>
      <c r="UC609" s="20"/>
      <c r="UD609" s="20"/>
      <c r="UE609" s="20"/>
      <c r="UF609" s="20"/>
      <c r="UG609" s="20"/>
      <c r="UH609" s="20"/>
      <c r="UI609" s="20"/>
      <c r="UJ609" s="20"/>
      <c r="UK609" s="20"/>
      <c r="UL609" s="20"/>
      <c r="UM609" s="20"/>
      <c r="UN609" s="20"/>
      <c r="UO609" s="20"/>
      <c r="UP609" s="20"/>
      <c r="UQ609" s="20"/>
      <c r="UR609" s="20"/>
      <c r="US609" s="20"/>
      <c r="UT609" s="20"/>
      <c r="UU609" s="20"/>
      <c r="UV609" s="20"/>
      <c r="UW609" s="20"/>
      <c r="UX609" s="20"/>
      <c r="UY609" s="20"/>
      <c r="UZ609" s="20"/>
      <c r="VA609" s="20"/>
      <c r="VB609" s="20"/>
      <c r="VC609" s="20"/>
      <c r="VD609" s="20"/>
      <c r="VE609" s="20"/>
      <c r="VF609" s="20"/>
      <c r="VG609" s="20"/>
      <c r="VH609" s="20"/>
      <c r="VI609" s="20"/>
      <c r="VJ609" s="20"/>
      <c r="VK609" s="20"/>
      <c r="VL609" s="20"/>
      <c r="VM609" s="20"/>
      <c r="VN609" s="20"/>
      <c r="VO609" s="20"/>
      <c r="VP609" s="20"/>
      <c r="VQ609" s="20"/>
      <c r="VR609" s="20"/>
      <c r="VS609" s="20"/>
      <c r="VT609" s="20"/>
      <c r="VU609" s="20"/>
      <c r="VV609" s="20"/>
      <c r="VW609" s="20"/>
      <c r="VX609" s="20"/>
      <c r="VY609" s="20"/>
      <c r="VZ609" s="20"/>
      <c r="WA609" s="20"/>
      <c r="WB609" s="20"/>
      <c r="WC609" s="20"/>
      <c r="WD609" s="20"/>
      <c r="WE609" s="20"/>
      <c r="WF609" s="20"/>
      <c r="WG609" s="20"/>
      <c r="WH609" s="20"/>
      <c r="WI609" s="20"/>
      <c r="WJ609" s="20"/>
      <c r="WK609" s="20"/>
      <c r="WL609" s="20"/>
      <c r="WM609" s="20"/>
      <c r="WN609" s="20"/>
      <c r="WO609" s="20"/>
      <c r="WP609" s="20"/>
      <c r="WQ609" s="20"/>
      <c r="WR609" s="20"/>
      <c r="WS609" s="20"/>
      <c r="WT609" s="20"/>
      <c r="WU609" s="20"/>
      <c r="WV609" s="20"/>
      <c r="WW609" s="20"/>
      <c r="WX609" s="20"/>
      <c r="WY609" s="20"/>
      <c r="WZ609" s="20"/>
      <c r="XA609" s="20"/>
      <c r="XB609" s="20"/>
      <c r="XC609" s="20"/>
      <c r="XD609" s="20"/>
      <c r="XE609" s="20"/>
      <c r="XF609" s="20"/>
      <c r="XG609" s="20"/>
      <c r="XH609" s="20"/>
      <c r="XI609" s="20"/>
      <c r="XJ609" s="20"/>
      <c r="XK609" s="20"/>
      <c r="XL609" s="20"/>
      <c r="XM609" s="20"/>
      <c r="XN609" s="20"/>
      <c r="XO609" s="20"/>
      <c r="XP609" s="20"/>
      <c r="XQ609" s="20"/>
      <c r="XR609" s="20"/>
      <c r="XS609" s="20"/>
      <c r="XT609" s="20"/>
      <c r="XU609" s="20"/>
      <c r="XV609" s="20"/>
      <c r="XW609" s="20"/>
      <c r="XX609" s="20"/>
      <c r="XY609" s="20"/>
      <c r="XZ609" s="20"/>
      <c r="YA609" s="20"/>
      <c r="YB609" s="20"/>
      <c r="YC609" s="20"/>
      <c r="YD609" s="20"/>
      <c r="YE609" s="20"/>
      <c r="YF609" s="20"/>
      <c r="YG609" s="20"/>
      <c r="YH609" s="20"/>
      <c r="YI609" s="20"/>
      <c r="YJ609" s="20"/>
      <c r="YK609" s="20"/>
      <c r="YL609" s="20"/>
      <c r="YM609" s="20"/>
      <c r="YN609" s="20"/>
      <c r="YO609" s="20"/>
      <c r="YP609" s="20"/>
      <c r="YQ609" s="20"/>
      <c r="YR609" s="20"/>
      <c r="YS609" s="20"/>
      <c r="YT609" s="20"/>
      <c r="YU609" s="20"/>
      <c r="YV609" s="20"/>
      <c r="YW609" s="20"/>
      <c r="YX609" s="20"/>
      <c r="YY609" s="20"/>
      <c r="YZ609" s="20"/>
      <c r="ZA609" s="20"/>
      <c r="ZB609" s="20"/>
      <c r="ZC609" s="20"/>
      <c r="ZD609" s="20"/>
      <c r="ZE609" s="20"/>
      <c r="ZF609" s="20"/>
      <c r="ZG609" s="20"/>
      <c r="ZH609" s="20"/>
      <c r="ZI609" s="20"/>
      <c r="ZJ609" s="20"/>
      <c r="ZK609" s="20"/>
      <c r="ZL609" s="20"/>
      <c r="ZM609" s="20"/>
      <c r="ZN609" s="20"/>
      <c r="ZO609" s="20"/>
      <c r="ZP609" s="20"/>
      <c r="ZQ609" s="20"/>
      <c r="ZR609" s="20"/>
      <c r="ZS609" s="20"/>
      <c r="ZT609" s="20"/>
      <c r="ZU609" s="20"/>
      <c r="ZV609" s="20"/>
      <c r="ZW609" s="20"/>
      <c r="ZX609" s="20"/>
      <c r="ZY609" s="20"/>
      <c r="ZZ609" s="20"/>
      <c r="AAA609" s="20"/>
      <c r="AAB609" s="20"/>
      <c r="AAC609" s="20"/>
      <c r="AAD609" s="20"/>
      <c r="AAE609" s="20"/>
      <c r="AAF609" s="20"/>
      <c r="AAG609" s="20"/>
      <c r="AAH609" s="20"/>
      <c r="AAI609" s="20"/>
      <c r="AAJ609" s="20"/>
      <c r="AAK609" s="20"/>
      <c r="AAL609" s="20"/>
      <c r="AAM609" s="20"/>
      <c r="AAN609" s="20"/>
      <c r="AAO609" s="20"/>
      <c r="AAP609" s="20"/>
      <c r="AAQ609" s="20"/>
      <c r="AAR609" s="20"/>
      <c r="AAS609" s="20"/>
      <c r="AAT609" s="20"/>
      <c r="AAU609" s="20"/>
      <c r="AAV609" s="20"/>
      <c r="AAW609" s="20"/>
      <c r="AAX609" s="20"/>
      <c r="AAY609" s="20"/>
      <c r="AAZ609" s="20"/>
      <c r="ABA609" s="20"/>
      <c r="ABB609" s="20"/>
      <c r="ABC609" s="20"/>
      <c r="ABD609" s="20"/>
      <c r="ABE609" s="20"/>
      <c r="ABF609" s="20"/>
      <c r="ABG609" s="20"/>
      <c r="ABH609" s="20"/>
      <c r="ABI609" s="20"/>
      <c r="ABJ609" s="20"/>
      <c r="ABK609" s="20"/>
      <c r="ABL609" s="20"/>
      <c r="ABM609" s="20"/>
      <c r="ABN609" s="20"/>
      <c r="ABO609" s="20"/>
      <c r="ABP609" s="20"/>
      <c r="ABQ609" s="20"/>
      <c r="ABR609" s="20"/>
      <c r="ABS609" s="20"/>
      <c r="ABT609" s="20"/>
      <c r="ABU609" s="20"/>
      <c r="ABV609" s="20"/>
      <c r="ABW609" s="20"/>
      <c r="ABX609" s="20"/>
      <c r="ABY609" s="20"/>
      <c r="ABZ609" s="20"/>
      <c r="ACA609" s="20"/>
      <c r="ACB609" s="20"/>
      <c r="ACC609" s="20"/>
      <c r="ACD609" s="20"/>
      <c r="ACE609" s="20"/>
      <c r="ACF609" s="20"/>
      <c r="ACG609" s="20"/>
      <c r="ACH609" s="20"/>
      <c r="ACI609" s="20"/>
      <c r="ACJ609" s="20"/>
      <c r="ACK609" s="20"/>
      <c r="ACL609" s="20"/>
      <c r="ACM609" s="20"/>
      <c r="ACN609" s="20"/>
      <c r="ACO609" s="20"/>
      <c r="ACP609" s="20"/>
      <c r="ACQ609" s="20"/>
      <c r="ACR609" s="20"/>
      <c r="ACS609" s="20"/>
      <c r="ACT609" s="20"/>
      <c r="ACU609" s="20"/>
      <c r="ACV609" s="20"/>
      <c r="ACW609" s="20"/>
      <c r="ACX609" s="20"/>
      <c r="ACY609" s="20"/>
      <c r="ACZ609" s="20"/>
      <c r="ADA609" s="20"/>
      <c r="ADB609" s="20"/>
      <c r="ADC609" s="20"/>
      <c r="ADD609" s="20"/>
      <c r="ADE609" s="20"/>
      <c r="ADF609" s="20"/>
      <c r="ADG609" s="20"/>
      <c r="ADH609" s="20"/>
      <c r="ADI609" s="20"/>
      <c r="ADJ609" s="20"/>
      <c r="ADK609" s="20"/>
      <c r="ADL609" s="20"/>
      <c r="ADM609" s="20"/>
      <c r="ADN609" s="20"/>
      <c r="ADO609" s="20"/>
      <c r="ADP609" s="20"/>
      <c r="ADQ609" s="20"/>
      <c r="ADR609" s="20"/>
      <c r="ADS609" s="20"/>
      <c r="ADT609" s="20"/>
      <c r="ADU609" s="20"/>
      <c r="ADV609" s="20"/>
      <c r="ADW609" s="20"/>
      <c r="ADX609" s="20"/>
      <c r="ADY609" s="20"/>
      <c r="ADZ609" s="20"/>
      <c r="AEA609" s="20"/>
      <c r="AEB609" s="20"/>
      <c r="AEC609" s="20"/>
      <c r="AED609" s="20"/>
      <c r="AEE609" s="20"/>
      <c r="AEF609" s="20"/>
      <c r="AEG609" s="20"/>
      <c r="AEH609" s="20"/>
      <c r="AEI609" s="20"/>
      <c r="AEJ609" s="20"/>
      <c r="AEK609" s="20"/>
      <c r="AEL609" s="20"/>
      <c r="AEM609" s="20"/>
      <c r="AEN609" s="20"/>
      <c r="AEO609" s="20"/>
      <c r="AEP609" s="20"/>
      <c r="AEQ609" s="20"/>
      <c r="AER609" s="20"/>
      <c r="AES609" s="20"/>
      <c r="AET609" s="20"/>
      <c r="AEU609" s="20"/>
      <c r="AEV609" s="20"/>
      <c r="AEW609" s="20"/>
      <c r="AEX609" s="20"/>
      <c r="AEY609" s="20"/>
      <c r="AEZ609" s="20"/>
      <c r="AFA609" s="20"/>
      <c r="AFB609" s="20"/>
      <c r="AFC609" s="20"/>
      <c r="AFD609" s="20"/>
      <c r="AFE609" s="20"/>
      <c r="AFF609" s="20"/>
      <c r="AFG609" s="20"/>
      <c r="AFH609" s="20"/>
      <c r="AFI609" s="20"/>
      <c r="AFJ609" s="20"/>
      <c r="AFK609" s="20"/>
      <c r="AFL609" s="20"/>
      <c r="AFM609" s="20"/>
      <c r="AFN609" s="20"/>
      <c r="AFO609" s="20"/>
      <c r="AFP609" s="20"/>
      <c r="AFQ609" s="20"/>
      <c r="AFR609" s="20"/>
      <c r="AFS609" s="20"/>
      <c r="AFT609" s="20"/>
      <c r="AFU609" s="20"/>
      <c r="AFV609" s="20"/>
      <c r="AFW609" s="20"/>
      <c r="AFX609" s="20"/>
      <c r="AFY609" s="20"/>
      <c r="AFZ609" s="20"/>
      <c r="AGA609" s="20"/>
      <c r="AGB609" s="20"/>
      <c r="AGC609" s="20"/>
      <c r="AGD609" s="20"/>
      <c r="AGE609" s="20"/>
      <c r="AGF609" s="20"/>
      <c r="AGG609" s="20"/>
      <c r="AGH609" s="20"/>
      <c r="AGI609" s="20"/>
      <c r="AGJ609" s="20"/>
      <c r="AGK609" s="20"/>
      <c r="AGL609" s="20"/>
      <c r="AGM609" s="20"/>
      <c r="AGN609" s="20"/>
      <c r="AGO609" s="20"/>
      <c r="AGP609" s="20"/>
      <c r="AGQ609" s="20"/>
      <c r="AGR609" s="20"/>
      <c r="AGS609" s="20"/>
      <c r="AGT609" s="20"/>
      <c r="AGU609" s="20"/>
      <c r="AGV609" s="20"/>
      <c r="AGW609" s="20"/>
      <c r="AGX609" s="20"/>
      <c r="AGY609" s="20"/>
      <c r="AGZ609" s="20"/>
      <c r="AHA609" s="20"/>
      <c r="AHB609" s="20"/>
      <c r="AHC609" s="20"/>
      <c r="AHD609" s="20"/>
      <c r="AHE609" s="20"/>
      <c r="AHF609" s="20"/>
      <c r="AHG609" s="20"/>
      <c r="AHH609" s="20"/>
      <c r="AHI609" s="20"/>
      <c r="AHJ609" s="20"/>
      <c r="AHK609" s="20"/>
      <c r="AHL609" s="20"/>
      <c r="AHM609" s="20"/>
      <c r="AHN609" s="20"/>
      <c r="AHO609" s="20"/>
      <c r="AHP609" s="20"/>
      <c r="AHQ609" s="20"/>
      <c r="AHR609" s="20"/>
      <c r="AHS609" s="20"/>
      <c r="AHT609" s="20"/>
      <c r="AHU609" s="20"/>
      <c r="AHV609" s="20"/>
      <c r="AHW609" s="20"/>
      <c r="AHX609" s="20"/>
      <c r="AHY609" s="20"/>
      <c r="AHZ609" s="20"/>
      <c r="AIA609" s="20"/>
      <c r="AIB609" s="20"/>
      <c r="AIC609" s="20"/>
      <c r="AID609" s="20"/>
      <c r="AIE609" s="20"/>
      <c r="AIF609" s="20"/>
      <c r="AIG609" s="20"/>
      <c r="AIH609" s="20"/>
      <c r="AII609" s="20"/>
      <c r="AIJ609" s="20"/>
      <c r="AIK609" s="20"/>
      <c r="AIL609" s="20"/>
      <c r="AIM609" s="20"/>
      <c r="AIN609" s="20"/>
      <c r="AIO609" s="20"/>
      <c r="AIP609" s="20"/>
      <c r="AIQ609" s="20"/>
      <c r="AIR609" s="20"/>
      <c r="AIS609" s="20"/>
      <c r="AIT609" s="20"/>
      <c r="AIU609" s="20"/>
      <c r="AIV609" s="20"/>
      <c r="AIW609" s="20"/>
      <c r="AIX609" s="20"/>
      <c r="AIY609" s="20"/>
      <c r="AIZ609" s="20"/>
      <c r="AJA609" s="20"/>
      <c r="AJB609" s="20"/>
      <c r="AJC609" s="20"/>
      <c r="AJD609" s="20"/>
      <c r="AJE609" s="20"/>
      <c r="AJF609" s="20"/>
      <c r="AJG609" s="20"/>
      <c r="AJH609" s="20"/>
      <c r="AJI609" s="20"/>
      <c r="AJJ609" s="20"/>
      <c r="AJK609" s="20"/>
      <c r="AJL609" s="20"/>
      <c r="AJM609" s="20"/>
      <c r="AJN609" s="20"/>
      <c r="AJO609" s="20"/>
      <c r="AJP609" s="20"/>
      <c r="AJQ609" s="20"/>
      <c r="AJR609" s="20"/>
      <c r="AJS609" s="20"/>
      <c r="AJT609" s="20"/>
      <c r="AJU609" s="20"/>
      <c r="AJV609" s="20"/>
      <c r="AJW609" s="20"/>
      <c r="AJX609" s="20"/>
      <c r="AJY609" s="20"/>
      <c r="AJZ609" s="20"/>
      <c r="AKA609" s="20"/>
      <c r="AKB609" s="20"/>
      <c r="AKC609" s="20"/>
      <c r="AKD609" s="20"/>
      <c r="AKE609" s="20"/>
      <c r="AKF609" s="20"/>
      <c r="AKG609" s="20"/>
      <c r="AKH609" s="20"/>
      <c r="AKI609" s="20"/>
      <c r="AKJ609" s="20"/>
      <c r="AKK609" s="20"/>
      <c r="AKL609" s="20"/>
      <c r="AKM609" s="20"/>
      <c r="AKN609" s="20"/>
      <c r="AKO609" s="20"/>
      <c r="AKP609" s="20"/>
      <c r="AKQ609" s="20"/>
      <c r="AKR609" s="20"/>
      <c r="AKS609" s="20"/>
      <c r="AKT609" s="20"/>
      <c r="AKU609" s="20"/>
      <c r="AKV609" s="20"/>
      <c r="AKW609" s="20"/>
      <c r="AKX609" s="20"/>
      <c r="AKY609" s="20"/>
      <c r="AKZ609" s="20"/>
      <c r="ALA609" s="20"/>
      <c r="ALB609" s="20"/>
      <c r="ALC609" s="20"/>
      <c r="ALD609" s="20"/>
      <c r="ALE609" s="20"/>
      <c r="ALF609" s="20"/>
      <c r="ALG609" s="20"/>
      <c r="ALH609" s="20"/>
      <c r="ALI609" s="20"/>
      <c r="ALJ609" s="20"/>
      <c r="ALK609" s="20"/>
      <c r="ALL609" s="20"/>
      <c r="ALM609" s="20"/>
      <c r="ALN609" s="20"/>
      <c r="ALO609" s="20"/>
      <c r="ALP609" s="20"/>
      <c r="ALQ609" s="20"/>
      <c r="ALR609" s="20"/>
      <c r="ALS609" s="20"/>
      <c r="ALT609" s="20"/>
      <c r="ALU609" s="20"/>
      <c r="ALV609" s="20"/>
      <c r="ALW609" s="20"/>
      <c r="ALX609" s="20"/>
      <c r="ALY609" s="20"/>
      <c r="ALZ609" s="20"/>
      <c r="AMA609" s="20"/>
      <c r="AMB609" s="20"/>
      <c r="AMC609" s="20"/>
      <c r="AMD609" s="20"/>
      <c r="AME609" s="20"/>
      <c r="AMF609" s="20"/>
      <c r="AMG609" s="20"/>
      <c r="AMH609" s="20"/>
      <c r="AMI609" s="20"/>
      <c r="AMJ609" s="20"/>
      <c r="AMK609" s="20"/>
      <c r="AML609" s="20"/>
      <c r="AMM609" s="20"/>
      <c r="AMN609" s="20"/>
      <c r="AMO609" s="20"/>
      <c r="AMP609" s="20"/>
      <c r="AMQ609" s="20"/>
      <c r="AMR609" s="20"/>
      <c r="AMS609" s="20"/>
      <c r="AMT609" s="20"/>
      <c r="AMU609" s="20"/>
      <c r="AMV609" s="20"/>
      <c r="AMW609" s="20"/>
      <c r="AMX609" s="20"/>
      <c r="AMY609" s="20"/>
      <c r="AMZ609" s="20"/>
      <c r="ANA609" s="20"/>
      <c r="ANB609" s="20"/>
      <c r="ANC609" s="20"/>
      <c r="AND609" s="20"/>
      <c r="ANE609" s="20"/>
      <c r="ANF609" s="20"/>
      <c r="ANG609" s="20"/>
      <c r="ANH609" s="20"/>
      <c r="ANI609" s="20"/>
      <c r="ANJ609" s="20"/>
      <c r="ANK609" s="20"/>
      <c r="ANL609" s="20"/>
      <c r="ANM609" s="20"/>
      <c r="ANN609" s="20"/>
      <c r="ANO609" s="20"/>
      <c r="ANP609" s="20"/>
      <c r="ANQ609" s="20"/>
      <c r="ANR609" s="20"/>
      <c r="ANS609" s="20"/>
      <c r="ANT609" s="20"/>
      <c r="ANU609" s="20"/>
      <c r="ANV609" s="20"/>
      <c r="ANW609" s="20"/>
      <c r="ANX609" s="20"/>
      <c r="ANY609" s="20"/>
      <c r="ANZ609" s="20"/>
      <c r="AOA609" s="20"/>
      <c r="AOB609" s="20"/>
      <c r="AOC609" s="20"/>
      <c r="AOD609" s="20"/>
      <c r="AOE609" s="20"/>
      <c r="AOF609" s="20"/>
      <c r="AOG609" s="20"/>
      <c r="AOH609" s="20"/>
      <c r="AOI609" s="20"/>
      <c r="AOJ609" s="20"/>
      <c r="AOK609" s="20"/>
      <c r="AOL609" s="20"/>
      <c r="AOM609" s="20"/>
      <c r="AON609" s="20"/>
      <c r="AOO609" s="20"/>
      <c r="AOP609" s="20"/>
      <c r="AOQ609" s="20"/>
      <c r="AOR609" s="20"/>
      <c r="AOS609" s="20"/>
      <c r="AOT609" s="20"/>
      <c r="AOU609" s="20"/>
      <c r="AOV609" s="20"/>
      <c r="AOW609" s="20"/>
      <c r="AOX609" s="20"/>
      <c r="AOY609" s="20"/>
      <c r="AOZ609" s="20"/>
      <c r="APA609" s="20"/>
      <c r="APB609" s="20"/>
      <c r="APC609" s="20"/>
      <c r="APD609" s="20"/>
      <c r="APE609" s="20"/>
      <c r="APF609" s="20"/>
      <c r="APG609" s="20"/>
      <c r="APH609" s="20"/>
      <c r="API609" s="20"/>
      <c r="APJ609" s="20"/>
      <c r="APK609" s="20"/>
      <c r="APL609" s="20"/>
      <c r="APM609" s="20"/>
      <c r="APN609" s="20"/>
      <c r="APO609" s="20"/>
      <c r="APP609" s="20"/>
      <c r="APQ609" s="20"/>
      <c r="APR609" s="20"/>
      <c r="APS609" s="20"/>
      <c r="APT609" s="20"/>
      <c r="APU609" s="20"/>
      <c r="APV609" s="20"/>
      <c r="APW609" s="20"/>
      <c r="APX609" s="20"/>
      <c r="APY609" s="20"/>
      <c r="APZ609" s="20"/>
      <c r="AQA609" s="20"/>
      <c r="AQB609" s="20"/>
      <c r="AQC609" s="20"/>
      <c r="AQD609" s="20"/>
      <c r="AQE609" s="20"/>
      <c r="AQF609" s="20"/>
      <c r="AQG609" s="20"/>
      <c r="AQH609" s="20"/>
      <c r="AQI609" s="20"/>
      <c r="AQJ609" s="20"/>
      <c r="AQK609" s="20"/>
      <c r="AQL609" s="20"/>
      <c r="AQM609" s="20"/>
      <c r="AQN609" s="20"/>
      <c r="AQO609" s="20"/>
      <c r="AQP609" s="20"/>
      <c r="AQQ609" s="20"/>
      <c r="AQR609" s="20"/>
      <c r="AQS609" s="20"/>
      <c r="AQT609" s="20"/>
      <c r="AQU609" s="20"/>
      <c r="AQV609" s="20"/>
      <c r="AQW609" s="20"/>
      <c r="AQX609" s="20"/>
      <c r="AQY609" s="20"/>
      <c r="AQZ609" s="20"/>
      <c r="ARA609" s="20"/>
      <c r="ARB609" s="20"/>
      <c r="ARC609" s="20"/>
      <c r="ARD609" s="20"/>
      <c r="ARE609" s="20"/>
      <c r="ARF609" s="20"/>
      <c r="ARG609" s="20"/>
      <c r="ARH609" s="20"/>
      <c r="ARI609" s="20"/>
      <c r="ARJ609" s="20"/>
      <c r="ARK609" s="20"/>
      <c r="ARL609" s="20"/>
      <c r="ARM609" s="20"/>
      <c r="ARN609" s="20"/>
      <c r="ARO609" s="20"/>
      <c r="ARP609" s="20"/>
      <c r="ARQ609" s="20"/>
      <c r="ARR609" s="20"/>
      <c r="ARS609" s="20"/>
      <c r="ART609" s="20"/>
      <c r="ARU609" s="20"/>
      <c r="ARV609" s="20"/>
      <c r="ARW609" s="20"/>
      <c r="ARX609" s="20"/>
      <c r="ARY609" s="20"/>
      <c r="ARZ609" s="20"/>
      <c r="ASA609" s="20"/>
      <c r="ASB609" s="20"/>
      <c r="ASC609" s="20"/>
      <c r="ASD609" s="20"/>
      <c r="ASE609" s="20"/>
      <c r="ASF609" s="20"/>
      <c r="ASG609" s="20"/>
      <c r="ASH609" s="20"/>
      <c r="ASI609" s="20"/>
      <c r="ASJ609" s="20"/>
      <c r="ASK609" s="20"/>
      <c r="ASL609" s="20"/>
      <c r="ASM609" s="20"/>
      <c r="ASN609" s="20"/>
      <c r="ASO609" s="20"/>
      <c r="ASP609" s="20"/>
      <c r="ASQ609" s="20"/>
      <c r="ASR609" s="20"/>
      <c r="ASS609" s="20"/>
      <c r="AST609" s="20"/>
      <c r="ASU609" s="20"/>
      <c r="ASV609" s="20"/>
      <c r="ASW609" s="20"/>
      <c r="ASX609" s="20"/>
      <c r="ASY609" s="20"/>
      <c r="ASZ609" s="20"/>
      <c r="ATA609" s="20"/>
      <c r="ATB609" s="20"/>
      <c r="ATC609" s="20"/>
      <c r="ATD609" s="20"/>
      <c r="ATE609" s="20"/>
      <c r="ATF609" s="20"/>
      <c r="ATG609" s="20"/>
      <c r="ATH609" s="20"/>
      <c r="ATI609" s="20"/>
      <c r="ATJ609" s="20"/>
      <c r="ATK609" s="20"/>
      <c r="ATL609" s="20"/>
      <c r="ATM609" s="20"/>
      <c r="ATN609" s="20"/>
      <c r="ATO609" s="20"/>
      <c r="ATP609" s="20"/>
      <c r="ATQ609" s="20"/>
      <c r="ATR609" s="20"/>
      <c r="ATS609" s="20"/>
      <c r="ATT609" s="20"/>
      <c r="ATU609" s="20"/>
      <c r="ATV609" s="20"/>
      <c r="ATW609" s="20"/>
      <c r="ATX609" s="20"/>
      <c r="ATY609" s="20"/>
      <c r="ATZ609" s="20"/>
      <c r="AUA609" s="20"/>
      <c r="AUB609" s="20"/>
      <c r="AUC609" s="20"/>
      <c r="AUD609" s="20"/>
      <c r="AUF609" s="20"/>
      <c r="AUG609" s="20"/>
      <c r="AUH609" s="20"/>
      <c r="AUI609" s="20"/>
      <c r="AUJ609" s="20"/>
      <c r="AUK609" s="20"/>
      <c r="AUL609" s="20"/>
      <c r="AUM609" s="20"/>
      <c r="AUN609" s="20"/>
      <c r="AUO609" s="20"/>
      <c r="AUP609" s="20"/>
      <c r="AUQ609" s="20"/>
      <c r="AUR609" s="20"/>
      <c r="AUS609" s="20"/>
      <c r="AUT609" s="20"/>
      <c r="AUU609" s="20"/>
      <c r="AUV609" s="20"/>
      <c r="AUW609" s="20"/>
      <c r="AUX609" s="20"/>
      <c r="AUY609" s="20"/>
      <c r="AUZ609" s="20"/>
      <c r="AVA609" s="20"/>
      <c r="AVB609" s="20"/>
      <c r="AVC609" s="20"/>
      <c r="AVD609" s="20"/>
      <c r="AVE609" s="20"/>
      <c r="AVF609" s="20"/>
      <c r="AVG609" s="20"/>
      <c r="AVH609" s="20"/>
      <c r="AVI609" s="20"/>
      <c r="AVJ609" s="20"/>
      <c r="AVK609" s="20"/>
      <c r="AVL609" s="20"/>
      <c r="AVM609" s="20"/>
      <c r="AVN609" s="20"/>
      <c r="AVO609" s="20"/>
      <c r="AVP609" s="20"/>
      <c r="AVQ609" s="20"/>
      <c r="AVR609" s="20"/>
      <c r="AVS609" s="20"/>
      <c r="AVT609" s="20"/>
      <c r="AVU609" s="20"/>
      <c r="AVV609" s="20"/>
      <c r="AVW609" s="20"/>
      <c r="AVX609" s="20"/>
      <c r="AVY609" s="20"/>
      <c r="AVZ609" s="20"/>
      <c r="AWA609" s="20"/>
      <c r="AWB609" s="20"/>
      <c r="AWC609" s="20"/>
      <c r="AWD609" s="20"/>
      <c r="AWE609" s="20"/>
      <c r="AWF609" s="20"/>
      <c r="AWG609" s="20"/>
      <c r="AWH609" s="20"/>
      <c r="AWI609" s="20"/>
      <c r="AWJ609" s="20"/>
      <c r="AWK609" s="20"/>
      <c r="AWL609" s="20"/>
      <c r="AWM609" s="20"/>
      <c r="AWN609" s="20"/>
      <c r="AWO609" s="20"/>
      <c r="AWP609" s="20"/>
      <c r="AWQ609" s="20"/>
      <c r="AWR609" s="20"/>
      <c r="AWS609" s="20"/>
      <c r="AWT609" s="20"/>
      <c r="AWU609" s="20"/>
      <c r="AWV609" s="20"/>
      <c r="AWW609" s="20"/>
      <c r="AWX609" s="20"/>
      <c r="AWY609" s="20"/>
      <c r="AWZ609" s="20"/>
      <c r="AXA609" s="20"/>
      <c r="AXB609" s="20"/>
      <c r="AXC609" s="20"/>
      <c r="AXD609" s="20"/>
      <c r="AXE609" s="20"/>
      <c r="AXF609" s="20"/>
      <c r="AXG609" s="20"/>
      <c r="AXH609" s="20"/>
      <c r="AXI609" s="20"/>
      <c r="AXJ609" s="20"/>
      <c r="AXK609" s="20"/>
      <c r="AXL609" s="20"/>
      <c r="AXM609" s="20"/>
      <c r="AXN609" s="20"/>
      <c r="AXO609" s="20"/>
      <c r="AXP609" s="20"/>
      <c r="AXQ609" s="20"/>
      <c r="AXR609" s="20"/>
      <c r="AXS609" s="20"/>
      <c r="AXT609" s="20"/>
      <c r="AXU609" s="20"/>
      <c r="AXV609" s="20"/>
      <c r="AXW609" s="20"/>
      <c r="AXX609" s="20"/>
      <c r="AXY609" s="20"/>
      <c r="AXZ609" s="20"/>
      <c r="AYA609" s="20"/>
      <c r="AYB609" s="20"/>
      <c r="AYC609" s="20"/>
      <c r="AYD609" s="20"/>
      <c r="AYE609" s="20"/>
      <c r="AYF609" s="20"/>
      <c r="AYG609" s="20"/>
      <c r="AYH609" s="20"/>
      <c r="AYI609" s="20"/>
      <c r="AYJ609" s="20"/>
      <c r="AYK609" s="20"/>
      <c r="AYL609" s="20"/>
      <c r="AYM609" s="20"/>
      <c r="AYN609" s="20"/>
      <c r="AYO609" s="20"/>
      <c r="AYP609" s="20"/>
      <c r="AYQ609" s="20"/>
      <c r="AYR609" s="20"/>
      <c r="AYS609" s="20"/>
      <c r="AYT609" s="20"/>
      <c r="AYU609" s="20"/>
      <c r="AYV609" s="20"/>
      <c r="AYW609" s="20"/>
      <c r="AYX609" s="20"/>
      <c r="AYY609" s="20"/>
      <c r="AYZ609" s="20"/>
      <c r="AZA609" s="20"/>
      <c r="AZB609" s="20"/>
      <c r="AZC609" s="20"/>
      <c r="AZD609" s="20"/>
      <c r="AZE609" s="20"/>
      <c r="AZF609" s="20"/>
      <c r="AZG609" s="20"/>
      <c r="AZH609" s="20"/>
      <c r="AZI609" s="20"/>
      <c r="AZJ609" s="20"/>
      <c r="AZK609" s="20"/>
      <c r="AZL609" s="20"/>
      <c r="AZM609" s="20"/>
      <c r="AZN609" s="20"/>
      <c r="AZO609" s="20"/>
      <c r="AZP609" s="20"/>
      <c r="AZQ609" s="20"/>
      <c r="AZR609" s="20"/>
      <c r="AZS609" s="20"/>
      <c r="AZT609" s="20"/>
      <c r="AZU609" s="20"/>
      <c r="AZV609" s="20"/>
      <c r="AZW609" s="20"/>
      <c r="AZX609" s="20"/>
      <c r="AZY609" s="20"/>
      <c r="AZZ609" s="20"/>
      <c r="BAA609" s="20"/>
      <c r="BAB609" s="20"/>
      <c r="BAC609" s="20"/>
      <c r="BAD609" s="20"/>
      <c r="BAE609" s="20"/>
      <c r="BAF609" s="20"/>
      <c r="BAG609" s="20"/>
      <c r="BAH609" s="20"/>
      <c r="BAI609" s="20"/>
      <c r="BAJ609" s="20"/>
      <c r="BAK609" s="20"/>
      <c r="BAL609" s="20"/>
      <c r="BAM609" s="20"/>
      <c r="BAN609" s="20"/>
      <c r="BAO609" s="20"/>
      <c r="BAP609" s="20"/>
      <c r="BAQ609" s="20"/>
      <c r="BAR609" s="20"/>
      <c r="BAS609" s="20"/>
      <c r="BAT609" s="20"/>
      <c r="BAU609" s="20"/>
      <c r="BAV609" s="20"/>
      <c r="BAW609" s="20"/>
      <c r="BAX609" s="20"/>
      <c r="BAY609" s="20"/>
      <c r="BAZ609" s="20"/>
      <c r="BBA609" s="20"/>
      <c r="BBB609" s="20"/>
      <c r="BBC609" s="20"/>
      <c r="BBD609" s="20"/>
      <c r="BBE609" s="20"/>
      <c r="BBF609" s="20"/>
      <c r="BBG609" s="20"/>
      <c r="BBH609" s="20"/>
      <c r="BBI609" s="20"/>
      <c r="BBJ609" s="20"/>
      <c r="BBK609" s="20"/>
      <c r="BBL609" s="20"/>
      <c r="BBM609" s="20"/>
      <c r="BBN609" s="20"/>
      <c r="BBO609" s="20"/>
      <c r="BBP609" s="20"/>
      <c r="BBQ609" s="20"/>
      <c r="BBR609" s="20"/>
      <c r="BBS609" s="20"/>
      <c r="BBT609" s="20"/>
      <c r="BBU609" s="20"/>
      <c r="BBV609" s="20"/>
      <c r="BBW609" s="20"/>
      <c r="BBX609" s="20"/>
    </row>
    <row r="610" spans="1:1428" hidden="1" x14ac:dyDescent="0.25">
      <c r="A610" s="20"/>
      <c r="B610" s="17"/>
      <c r="C610" s="17"/>
      <c r="D610" s="20"/>
      <c r="E610" s="20"/>
      <c r="F610" s="20"/>
      <c r="G610" s="20"/>
      <c r="H610" s="20"/>
      <c r="I610" s="20"/>
      <c r="J610" s="20"/>
      <c r="K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6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  <c r="BG610" s="20"/>
      <c r="BH610" s="20"/>
      <c r="BI610" s="20"/>
      <c r="BJ610" s="20"/>
      <c r="BK610" s="20"/>
      <c r="BL610" s="20"/>
      <c r="BM610" s="20"/>
      <c r="BN610" s="20"/>
      <c r="BO610" s="20"/>
      <c r="BP610" s="20"/>
      <c r="BQ610" s="20"/>
      <c r="BR610" s="20"/>
      <c r="BS610" s="20"/>
      <c r="BT610" s="20"/>
      <c r="BU610" s="20"/>
      <c r="BV610" s="20"/>
      <c r="BW610" s="20"/>
      <c r="BX610" s="20"/>
      <c r="BY610" s="20"/>
      <c r="BZ610" s="20"/>
      <c r="CA610" s="20"/>
      <c r="CB610" s="20"/>
      <c r="CC610" s="20"/>
      <c r="CD610" s="20"/>
      <c r="CE610" s="20"/>
      <c r="CF610" s="20"/>
      <c r="CG610" s="20"/>
      <c r="CH610" s="20"/>
      <c r="CI610" s="20"/>
      <c r="CJ610" s="20"/>
      <c r="CK610" s="20"/>
      <c r="CL610" s="20"/>
      <c r="CM610" s="20"/>
      <c r="CN610" s="20"/>
      <c r="CO610" s="20"/>
      <c r="CP610" s="20"/>
      <c r="CQ610" s="20"/>
      <c r="CR610" s="20"/>
      <c r="CS610" s="20"/>
      <c r="CT610" s="20"/>
      <c r="CU610" s="20"/>
      <c r="CV610" s="20"/>
      <c r="CW610" s="20"/>
      <c r="CX610" s="20"/>
      <c r="CY610" s="20"/>
      <c r="CZ610" s="20"/>
      <c r="DA610" s="20"/>
      <c r="DB610" s="20"/>
      <c r="DC610" s="20"/>
      <c r="DD610" s="20"/>
      <c r="DE610" s="20"/>
      <c r="DF610" s="20"/>
      <c r="DG610" s="20"/>
      <c r="DH610" s="20"/>
      <c r="DI610" s="20"/>
      <c r="DJ610" s="20"/>
      <c r="DK610" s="20"/>
      <c r="DL610" s="20"/>
      <c r="DM610" s="20"/>
      <c r="DN610" s="20"/>
      <c r="DO610" s="20"/>
      <c r="DP610" s="20"/>
      <c r="DQ610" s="20"/>
      <c r="DR610" s="20"/>
      <c r="DS610" s="20"/>
      <c r="DT610" s="20"/>
      <c r="DU610" s="20"/>
      <c r="DV610" s="20"/>
      <c r="DW610" s="20"/>
      <c r="DX610" s="20"/>
      <c r="DY610" s="20"/>
      <c r="DZ610" s="20"/>
      <c r="EA610" s="20"/>
      <c r="EB610" s="20"/>
      <c r="EC610" s="20"/>
      <c r="ED610" s="20"/>
      <c r="EE610" s="20"/>
      <c r="EF610" s="20"/>
      <c r="EG610" s="20"/>
      <c r="EH610" s="20"/>
      <c r="EI610" s="20"/>
      <c r="EJ610" s="20"/>
      <c r="EK610" s="20"/>
      <c r="EL610" s="20"/>
      <c r="EM610" s="20"/>
      <c r="EN610" s="20"/>
      <c r="EO610" s="20"/>
      <c r="EP610" s="20"/>
      <c r="EQ610" s="20"/>
      <c r="ER610" s="20"/>
      <c r="ES610" s="20"/>
      <c r="ET610" s="20"/>
      <c r="EU610" s="20"/>
      <c r="EV610" s="20"/>
      <c r="EW610" s="20"/>
      <c r="EX610" s="20"/>
      <c r="EY610" s="20"/>
      <c r="EZ610" s="20"/>
      <c r="FA610" s="20"/>
      <c r="FB610" s="20"/>
      <c r="FC610" s="20"/>
      <c r="FD610" s="20"/>
      <c r="FE610" s="20"/>
      <c r="FF610" s="20"/>
      <c r="FG610" s="20"/>
      <c r="FH610" s="20"/>
      <c r="FI610" s="20"/>
      <c r="FJ610" s="20"/>
      <c r="FK610" s="20"/>
      <c r="FL610" s="20"/>
      <c r="FM610" s="20"/>
      <c r="FN610" s="20"/>
      <c r="FO610" s="20"/>
      <c r="FP610" s="20"/>
      <c r="FQ610" s="20"/>
      <c r="FR610" s="20"/>
      <c r="FS610" s="20"/>
      <c r="FT610" s="20"/>
      <c r="FU610" s="20"/>
      <c r="FV610" s="20"/>
      <c r="FW610" s="20"/>
      <c r="FX610" s="20"/>
      <c r="FY610" s="20"/>
      <c r="FZ610" s="20"/>
      <c r="GA610" s="20"/>
      <c r="GB610" s="20"/>
      <c r="GC610" s="20"/>
      <c r="GD610" s="20"/>
      <c r="GE610" s="20"/>
      <c r="GF610" s="20"/>
      <c r="GG610" s="20"/>
      <c r="GH610" s="20"/>
      <c r="GI610" s="20"/>
      <c r="GJ610" s="20"/>
      <c r="GK610" s="20"/>
      <c r="GL610" s="20"/>
      <c r="GM610" s="20"/>
      <c r="GN610" s="20"/>
      <c r="GO610" s="20"/>
      <c r="GP610" s="20"/>
      <c r="GQ610" s="20"/>
      <c r="GR610" s="20"/>
      <c r="GS610" s="20"/>
      <c r="GT610" s="20"/>
      <c r="GU610" s="20"/>
      <c r="GV610" s="20"/>
      <c r="GW610" s="20"/>
      <c r="GX610" s="20"/>
      <c r="GY610" s="20"/>
      <c r="GZ610" s="20"/>
      <c r="HA610" s="20"/>
      <c r="HB610" s="20"/>
      <c r="HC610" s="20"/>
      <c r="HD610" s="20"/>
      <c r="HE610" s="20"/>
      <c r="HF610" s="20"/>
      <c r="HG610" s="20"/>
      <c r="HH610" s="20"/>
      <c r="HI610" s="20"/>
      <c r="HJ610" s="20"/>
      <c r="HK610" s="20"/>
      <c r="HL610" s="20"/>
      <c r="HM610" s="20"/>
      <c r="HN610" s="20"/>
      <c r="HO610" s="20"/>
      <c r="HP610" s="20"/>
      <c r="HQ610" s="20"/>
      <c r="HR610" s="20"/>
      <c r="HS610" s="20"/>
      <c r="HT610" s="20"/>
      <c r="HU610" s="20"/>
      <c r="HV610" s="20"/>
      <c r="HW610" s="20"/>
      <c r="HX610" s="20"/>
      <c r="HY610" s="20"/>
      <c r="HZ610" s="20"/>
      <c r="IA610" s="20"/>
      <c r="IB610" s="20"/>
      <c r="IC610" s="20"/>
      <c r="ID610" s="20"/>
      <c r="IE610" s="20"/>
      <c r="IF610" s="20"/>
      <c r="IG610" s="20"/>
      <c r="IH610" s="20"/>
      <c r="II610" s="20"/>
      <c r="IJ610" s="20"/>
      <c r="IK610" s="20"/>
      <c r="IL610" s="20"/>
      <c r="IM610" s="20"/>
      <c r="IN610" s="20"/>
      <c r="IO610" s="20"/>
      <c r="IP610" s="20"/>
      <c r="IQ610" s="20"/>
      <c r="IR610" s="20"/>
      <c r="IS610" s="20"/>
      <c r="IT610" s="20"/>
      <c r="IU610" s="20"/>
      <c r="IV610" s="20"/>
      <c r="IW610" s="20"/>
      <c r="IY610" s="20"/>
      <c r="IZ610" s="20"/>
      <c r="JA610" s="20"/>
      <c r="JB610" s="20"/>
      <c r="JC610" s="20"/>
      <c r="JD610" s="20"/>
      <c r="JE610" s="20"/>
      <c r="JF610" s="20"/>
      <c r="JG610" s="20"/>
      <c r="JH610" s="20"/>
      <c r="JI610" s="20"/>
      <c r="JJ610" s="20"/>
      <c r="JK610" s="20"/>
      <c r="JL610" s="20"/>
      <c r="JM610" s="20"/>
      <c r="JN610" s="20"/>
      <c r="JO610" s="20"/>
      <c r="JP610" s="20"/>
      <c r="JQ610" s="20"/>
      <c r="JR610" s="20"/>
      <c r="JS610" s="20"/>
      <c r="JT610" s="20"/>
      <c r="JU610" s="20"/>
      <c r="JV610" s="20"/>
      <c r="JW610" s="20"/>
      <c r="JX610" s="20"/>
      <c r="JY610" s="20"/>
      <c r="JZ610" s="20"/>
      <c r="KA610" s="20"/>
      <c r="KB610" s="20"/>
      <c r="KC610" s="20"/>
      <c r="KD610" s="20"/>
      <c r="KE610" s="20"/>
      <c r="KF610" s="20"/>
      <c r="KG610" s="20"/>
      <c r="KH610" s="20"/>
      <c r="KI610" s="20"/>
      <c r="KJ610" s="20"/>
      <c r="KK610" s="20"/>
      <c r="KL610" s="20"/>
      <c r="KM610" s="20"/>
      <c r="KN610" s="20"/>
      <c r="KO610" s="20"/>
      <c r="KP610" s="20"/>
      <c r="KQ610" s="20"/>
      <c r="KR610" s="20"/>
      <c r="KS610" s="20"/>
      <c r="KT610" s="20"/>
      <c r="KU610" s="20"/>
      <c r="KV610" s="20"/>
      <c r="KW610" s="20"/>
      <c r="KX610" s="20"/>
      <c r="KY610" s="20"/>
      <c r="KZ610" s="20"/>
      <c r="LA610" s="20"/>
      <c r="LB610" s="20"/>
      <c r="LC610" s="20"/>
      <c r="LD610" s="20"/>
      <c r="LE610" s="20"/>
      <c r="LF610" s="20"/>
      <c r="LG610" s="20"/>
      <c r="LH610" s="20"/>
      <c r="LI610" s="20"/>
      <c r="LJ610" s="20"/>
      <c r="LK610" s="20"/>
      <c r="LL610" s="20"/>
      <c r="LM610" s="20"/>
      <c r="LN610" s="20"/>
      <c r="LO610" s="20"/>
      <c r="LP610" s="20"/>
      <c r="LQ610" s="20"/>
      <c r="LR610" s="20"/>
      <c r="LS610" s="20"/>
      <c r="LT610" s="20"/>
      <c r="LU610" s="20"/>
      <c r="LV610" s="20"/>
      <c r="LW610" s="20"/>
      <c r="LX610" s="20"/>
      <c r="LY610" s="20"/>
      <c r="LZ610" s="20"/>
      <c r="MA610" s="20"/>
      <c r="MB610" s="20"/>
      <c r="MC610" s="20"/>
      <c r="MD610" s="20"/>
      <c r="ME610" s="20"/>
      <c r="MF610" s="20"/>
      <c r="MG610" s="20"/>
      <c r="MH610" s="20"/>
      <c r="MI610" s="20"/>
      <c r="MJ610" s="20"/>
      <c r="MK610" s="20"/>
      <c r="ML610" s="20"/>
      <c r="MM610" s="20"/>
      <c r="MN610" s="20"/>
      <c r="MO610" s="20"/>
      <c r="MP610" s="20"/>
      <c r="MQ610" s="20"/>
      <c r="MR610" s="20"/>
      <c r="MS610" s="20"/>
      <c r="MT610" s="20"/>
      <c r="MU610" s="20"/>
      <c r="MV610" s="20"/>
      <c r="MW610" s="20"/>
      <c r="MX610" s="20"/>
      <c r="MY610" s="20"/>
      <c r="MZ610" s="20"/>
      <c r="NA610" s="20"/>
      <c r="NB610" s="20"/>
      <c r="NC610" s="20"/>
      <c r="ND610" s="20"/>
      <c r="NE610" s="20"/>
      <c r="NF610" s="20"/>
      <c r="NG610" s="20"/>
      <c r="NH610" s="20"/>
      <c r="NI610" s="20"/>
      <c r="NJ610" s="20"/>
      <c r="NK610" s="20"/>
      <c r="NL610" s="20"/>
      <c r="NM610" s="20"/>
      <c r="NN610" s="20"/>
      <c r="NO610" s="20"/>
      <c r="NP610" s="20"/>
      <c r="NQ610" s="20"/>
      <c r="NR610" s="20"/>
      <c r="NS610" s="20"/>
      <c r="NT610" s="20"/>
      <c r="NU610" s="20"/>
      <c r="NV610" s="20"/>
      <c r="NW610" s="20"/>
      <c r="NX610" s="20"/>
      <c r="NY610" s="20"/>
      <c r="NZ610" s="20"/>
      <c r="OA610" s="20"/>
      <c r="OB610" s="20"/>
      <c r="OC610" s="20"/>
      <c r="OD610" s="20"/>
      <c r="OE610" s="20"/>
      <c r="OF610" s="20"/>
      <c r="OG610" s="20"/>
      <c r="OH610" s="20"/>
      <c r="OI610" s="20"/>
      <c r="OJ610" s="20"/>
      <c r="OK610" s="20"/>
      <c r="OL610" s="20"/>
      <c r="OM610" s="20"/>
      <c r="ON610" s="20"/>
      <c r="OO610" s="20"/>
      <c r="OP610" s="20"/>
      <c r="OQ610" s="20"/>
      <c r="OR610" s="20"/>
      <c r="OS610" s="20"/>
      <c r="OT610" s="20"/>
      <c r="OU610" s="20"/>
      <c r="OV610" s="20"/>
      <c r="OW610" s="20"/>
      <c r="OX610" s="20"/>
      <c r="OY610" s="20"/>
      <c r="OZ610" s="20"/>
      <c r="PA610" s="20"/>
      <c r="PB610" s="20"/>
      <c r="PC610" s="20"/>
      <c r="PD610" s="20"/>
      <c r="PE610" s="20"/>
      <c r="PF610" s="20"/>
      <c r="PG610" s="20"/>
      <c r="PH610" s="20"/>
      <c r="PI610" s="20"/>
      <c r="PJ610" s="20"/>
      <c r="PK610" s="20"/>
      <c r="PL610" s="20"/>
      <c r="PM610" s="20"/>
      <c r="PN610" s="20"/>
      <c r="PO610" s="20"/>
      <c r="PP610" s="20"/>
      <c r="PQ610" s="20"/>
      <c r="PR610" s="20"/>
      <c r="PS610" s="20"/>
      <c r="PT610" s="20"/>
      <c r="PU610" s="20"/>
      <c r="PV610" s="20"/>
      <c r="PW610" s="20"/>
      <c r="PX610" s="20"/>
      <c r="PY610" s="20"/>
      <c r="PZ610" s="20"/>
      <c r="QA610" s="20"/>
      <c r="QB610" s="20"/>
      <c r="QC610" s="20"/>
      <c r="QD610" s="20"/>
      <c r="QE610" s="20"/>
      <c r="QF610" s="20"/>
      <c r="QG610" s="20"/>
      <c r="QH610" s="20"/>
      <c r="QI610" s="20"/>
      <c r="QJ610" s="20"/>
      <c r="QK610" s="20"/>
      <c r="QL610" s="20"/>
      <c r="QM610" s="20"/>
      <c r="QN610" s="20"/>
      <c r="QO610" s="20"/>
      <c r="QP610" s="20"/>
      <c r="QQ610" s="20"/>
      <c r="QR610" s="20"/>
      <c r="QS610" s="20"/>
      <c r="QT610" s="20"/>
      <c r="QU610" s="20"/>
      <c r="QV610" s="20"/>
      <c r="QW610" s="20"/>
      <c r="QX610" s="20"/>
      <c r="QY610" s="20"/>
      <c r="QZ610" s="20"/>
      <c r="RA610" s="20"/>
      <c r="RB610" s="20"/>
      <c r="RC610" s="20"/>
      <c r="RD610" s="20"/>
      <c r="RE610" s="20"/>
      <c r="RF610" s="20"/>
      <c r="RG610" s="20"/>
      <c r="RH610" s="20"/>
      <c r="RI610" s="20"/>
      <c r="RJ610" s="20"/>
      <c r="RK610" s="20"/>
      <c r="RL610" s="20"/>
      <c r="RM610" s="20"/>
      <c r="RN610" s="20"/>
      <c r="RO610" s="20"/>
      <c r="RP610" s="20"/>
      <c r="RQ610" s="20"/>
      <c r="RR610" s="20"/>
      <c r="RS610" s="20"/>
      <c r="RT610" s="20"/>
      <c r="RU610" s="20"/>
      <c r="RV610" s="20"/>
      <c r="RW610" s="20"/>
      <c r="RX610" s="20"/>
      <c r="RY610" s="20"/>
      <c r="RZ610" s="20"/>
      <c r="SA610" s="20"/>
      <c r="SB610" s="20"/>
      <c r="SC610" s="20"/>
      <c r="SD610" s="20"/>
      <c r="SE610" s="20"/>
      <c r="SF610" s="20"/>
      <c r="SG610" s="20"/>
      <c r="SH610" s="20"/>
      <c r="SI610" s="20"/>
      <c r="SJ610" s="20"/>
      <c r="SK610" s="20"/>
      <c r="SL610" s="20"/>
      <c r="SM610" s="20"/>
      <c r="SN610" s="20"/>
      <c r="SO610" s="20"/>
      <c r="SP610" s="20"/>
      <c r="SQ610" s="20"/>
      <c r="SR610" s="20"/>
      <c r="SS610" s="20"/>
      <c r="ST610" s="20"/>
      <c r="SU610" s="20"/>
      <c r="SV610" s="20"/>
      <c r="SW610" s="20"/>
      <c r="SX610" s="20"/>
      <c r="SY610" s="20"/>
      <c r="SZ610" s="20"/>
      <c r="TA610" s="20"/>
      <c r="TB610" s="20"/>
      <c r="TC610" s="20"/>
      <c r="TD610" s="20"/>
      <c r="TE610" s="20"/>
      <c r="TF610" s="20"/>
      <c r="TG610" s="20"/>
      <c r="TH610" s="20"/>
      <c r="TI610" s="20"/>
      <c r="TJ610" s="20"/>
      <c r="TK610" s="20"/>
      <c r="TL610" s="20"/>
      <c r="TM610" s="20"/>
      <c r="TN610" s="20"/>
      <c r="TO610" s="20"/>
      <c r="TP610" s="20"/>
      <c r="TQ610" s="20"/>
      <c r="TR610" s="20"/>
      <c r="TS610" s="20"/>
      <c r="TT610" s="20"/>
      <c r="TU610" s="20"/>
      <c r="TV610" s="20"/>
      <c r="TW610" s="20"/>
      <c r="TX610" s="20"/>
      <c r="TY610" s="20"/>
      <c r="TZ610" s="20"/>
      <c r="UA610" s="20"/>
      <c r="UB610" s="20"/>
      <c r="UC610" s="20"/>
      <c r="UD610" s="20"/>
      <c r="UE610" s="20"/>
      <c r="UF610" s="20"/>
      <c r="UG610" s="20"/>
      <c r="UH610" s="20"/>
      <c r="UI610" s="20"/>
      <c r="UJ610" s="20"/>
      <c r="UK610" s="20"/>
      <c r="UL610" s="20"/>
      <c r="UM610" s="20"/>
      <c r="UN610" s="20"/>
      <c r="UO610" s="20"/>
      <c r="UP610" s="20"/>
      <c r="UQ610" s="20"/>
      <c r="UR610" s="20"/>
      <c r="US610" s="20"/>
      <c r="UT610" s="20"/>
      <c r="UU610" s="20"/>
      <c r="UV610" s="20"/>
      <c r="UW610" s="20"/>
      <c r="UX610" s="20"/>
      <c r="UY610" s="20"/>
      <c r="UZ610" s="20"/>
      <c r="VA610" s="20"/>
      <c r="VB610" s="20"/>
      <c r="VC610" s="20"/>
      <c r="VD610" s="20"/>
      <c r="VE610" s="20"/>
      <c r="VF610" s="20"/>
      <c r="VG610" s="20"/>
      <c r="VH610" s="20"/>
      <c r="VI610" s="20"/>
      <c r="VJ610" s="20"/>
      <c r="VK610" s="20"/>
      <c r="VL610" s="20"/>
      <c r="VM610" s="20"/>
      <c r="VN610" s="20"/>
      <c r="VO610" s="20"/>
      <c r="VP610" s="20"/>
      <c r="VQ610" s="20"/>
      <c r="VR610" s="20"/>
      <c r="VS610" s="20"/>
      <c r="VT610" s="20"/>
      <c r="VU610" s="20"/>
      <c r="VV610" s="20"/>
      <c r="VW610" s="20"/>
      <c r="VX610" s="20"/>
      <c r="VY610" s="20"/>
      <c r="VZ610" s="20"/>
      <c r="WA610" s="20"/>
      <c r="WB610" s="20"/>
      <c r="WC610" s="20"/>
      <c r="WD610" s="20"/>
      <c r="WE610" s="20"/>
      <c r="WF610" s="20"/>
      <c r="WG610" s="20"/>
      <c r="WH610" s="20"/>
      <c r="WI610" s="20"/>
      <c r="WJ610" s="20"/>
      <c r="WK610" s="20"/>
      <c r="WL610" s="20"/>
      <c r="WM610" s="20"/>
      <c r="WN610" s="20"/>
      <c r="WO610" s="20"/>
      <c r="WP610" s="20"/>
      <c r="WQ610" s="20"/>
      <c r="WR610" s="20"/>
      <c r="WS610" s="20"/>
      <c r="WT610" s="20"/>
      <c r="WU610" s="20"/>
      <c r="WV610" s="20"/>
      <c r="WW610" s="20"/>
      <c r="WX610" s="20"/>
      <c r="WY610" s="20"/>
      <c r="WZ610" s="20"/>
      <c r="XA610" s="20"/>
      <c r="XB610" s="20"/>
      <c r="XC610" s="20"/>
      <c r="XD610" s="20"/>
      <c r="XE610" s="20"/>
      <c r="XF610" s="20"/>
      <c r="XG610" s="20"/>
      <c r="XH610" s="20"/>
      <c r="XI610" s="20"/>
      <c r="XJ610" s="20"/>
      <c r="XK610" s="20"/>
      <c r="XL610" s="20"/>
      <c r="XM610" s="20"/>
      <c r="XN610" s="20"/>
      <c r="XO610" s="20"/>
      <c r="XP610" s="20"/>
      <c r="XQ610" s="20"/>
      <c r="XR610" s="20"/>
      <c r="XS610" s="20"/>
      <c r="XT610" s="20"/>
      <c r="XU610" s="20"/>
      <c r="XV610" s="20"/>
      <c r="XW610" s="20"/>
      <c r="XX610" s="20"/>
      <c r="XY610" s="20"/>
      <c r="XZ610" s="20"/>
      <c r="YA610" s="20"/>
      <c r="YB610" s="20"/>
      <c r="YC610" s="20"/>
      <c r="YD610" s="20"/>
      <c r="YE610" s="20"/>
      <c r="YF610" s="20"/>
      <c r="YG610" s="20"/>
      <c r="YH610" s="20"/>
      <c r="YI610" s="20"/>
      <c r="YJ610" s="20"/>
      <c r="YK610" s="20"/>
      <c r="YL610" s="20"/>
      <c r="YM610" s="20"/>
      <c r="YN610" s="20"/>
      <c r="YO610" s="20"/>
      <c r="YP610" s="20"/>
      <c r="YQ610" s="20"/>
      <c r="YR610" s="20"/>
      <c r="YS610" s="20"/>
      <c r="YT610" s="20"/>
      <c r="YU610" s="20"/>
      <c r="YV610" s="20"/>
      <c r="YW610" s="20"/>
      <c r="YX610" s="20"/>
      <c r="YY610" s="20"/>
      <c r="YZ610" s="20"/>
      <c r="ZA610" s="20"/>
      <c r="ZB610" s="20"/>
      <c r="ZC610" s="20"/>
      <c r="ZD610" s="20"/>
      <c r="ZE610" s="20"/>
      <c r="ZF610" s="20"/>
      <c r="ZG610" s="20"/>
      <c r="ZH610" s="20"/>
      <c r="ZI610" s="20"/>
      <c r="ZJ610" s="20"/>
      <c r="ZK610" s="20"/>
      <c r="ZL610" s="20"/>
      <c r="ZM610" s="20"/>
      <c r="ZN610" s="20"/>
      <c r="ZO610" s="20"/>
      <c r="ZP610" s="20"/>
      <c r="ZQ610" s="20"/>
      <c r="ZR610" s="20"/>
      <c r="ZS610" s="20"/>
      <c r="ZT610" s="20"/>
      <c r="ZU610" s="20"/>
      <c r="ZV610" s="20"/>
      <c r="ZW610" s="20"/>
      <c r="ZX610" s="20"/>
      <c r="ZY610" s="20"/>
      <c r="ZZ610" s="20"/>
      <c r="AAA610" s="20"/>
      <c r="AAB610" s="20"/>
      <c r="AAC610" s="20"/>
      <c r="AAD610" s="20"/>
      <c r="AAE610" s="20"/>
      <c r="AAF610" s="20"/>
      <c r="AAG610" s="20"/>
      <c r="AAH610" s="20"/>
      <c r="AAI610" s="20"/>
      <c r="AAJ610" s="20"/>
      <c r="AAK610" s="20"/>
      <c r="AAL610" s="20"/>
      <c r="AAM610" s="20"/>
      <c r="AAN610" s="20"/>
      <c r="AAO610" s="20"/>
      <c r="AAP610" s="20"/>
      <c r="AAQ610" s="20"/>
      <c r="AAR610" s="20"/>
      <c r="AAS610" s="20"/>
      <c r="AAT610" s="20"/>
      <c r="AAU610" s="20"/>
      <c r="AAV610" s="20"/>
      <c r="AAW610" s="20"/>
      <c r="AAX610" s="20"/>
      <c r="AAY610" s="20"/>
      <c r="AAZ610" s="20"/>
      <c r="ABA610" s="20"/>
      <c r="ABB610" s="20"/>
      <c r="ABC610" s="20"/>
      <c r="ABD610" s="20"/>
      <c r="ABE610" s="20"/>
      <c r="ABF610" s="20"/>
      <c r="ABG610" s="20"/>
      <c r="ABH610" s="20"/>
      <c r="ABI610" s="20"/>
      <c r="ABJ610" s="20"/>
      <c r="ABK610" s="20"/>
      <c r="ABL610" s="20"/>
      <c r="ABM610" s="20"/>
      <c r="ABN610" s="20"/>
      <c r="ABO610" s="20"/>
      <c r="ABP610" s="20"/>
      <c r="ABQ610" s="20"/>
      <c r="ABR610" s="20"/>
      <c r="ABS610" s="20"/>
      <c r="ABT610" s="20"/>
      <c r="ABU610" s="20"/>
      <c r="ABV610" s="20"/>
      <c r="ABW610" s="20"/>
      <c r="ABX610" s="20"/>
      <c r="ABY610" s="20"/>
      <c r="ABZ610" s="20"/>
      <c r="ACA610" s="20"/>
      <c r="ACB610" s="20"/>
      <c r="ACC610" s="20"/>
      <c r="ACD610" s="20"/>
      <c r="ACE610" s="20"/>
      <c r="ACF610" s="20"/>
      <c r="ACG610" s="20"/>
      <c r="ACH610" s="20"/>
      <c r="ACI610" s="20"/>
      <c r="ACJ610" s="20"/>
      <c r="ACK610" s="20"/>
      <c r="ACL610" s="20"/>
      <c r="ACM610" s="20"/>
      <c r="ACN610" s="20"/>
      <c r="ACO610" s="20"/>
      <c r="ACP610" s="20"/>
      <c r="ACQ610" s="20"/>
      <c r="ACR610" s="20"/>
      <c r="ACS610" s="20"/>
      <c r="ACT610" s="20"/>
      <c r="ACU610" s="20"/>
      <c r="ACV610" s="20"/>
      <c r="ACW610" s="20"/>
      <c r="ACX610" s="20"/>
      <c r="ACY610" s="20"/>
      <c r="ACZ610" s="20"/>
      <c r="ADA610" s="20"/>
      <c r="ADB610" s="20"/>
      <c r="ADC610" s="20"/>
      <c r="ADD610" s="20"/>
      <c r="ADE610" s="20"/>
      <c r="ADF610" s="20"/>
      <c r="ADG610" s="20"/>
      <c r="ADH610" s="20"/>
      <c r="ADI610" s="20"/>
      <c r="ADJ610" s="20"/>
      <c r="ADK610" s="20"/>
      <c r="ADL610" s="20"/>
      <c r="ADM610" s="20"/>
      <c r="ADN610" s="20"/>
      <c r="ADO610" s="20"/>
      <c r="ADP610" s="20"/>
      <c r="ADQ610" s="20"/>
      <c r="ADR610" s="20"/>
      <c r="ADS610" s="20"/>
      <c r="ADT610" s="20"/>
      <c r="ADU610" s="20"/>
      <c r="ADV610" s="20"/>
      <c r="ADW610" s="20"/>
      <c r="ADX610" s="20"/>
      <c r="ADY610" s="20"/>
      <c r="ADZ610" s="20"/>
      <c r="AEA610" s="20"/>
      <c r="AEB610" s="20"/>
      <c r="AEC610" s="20"/>
      <c r="AED610" s="20"/>
      <c r="AEE610" s="20"/>
      <c r="AEF610" s="20"/>
      <c r="AEG610" s="20"/>
      <c r="AEH610" s="20"/>
      <c r="AEI610" s="20"/>
      <c r="AEJ610" s="20"/>
      <c r="AEK610" s="20"/>
      <c r="AEL610" s="20"/>
      <c r="AEM610" s="20"/>
      <c r="AEN610" s="20"/>
      <c r="AEO610" s="20"/>
      <c r="AEP610" s="20"/>
      <c r="AEQ610" s="20"/>
      <c r="AER610" s="20"/>
      <c r="AES610" s="20"/>
      <c r="AET610" s="20"/>
      <c r="AEU610" s="20"/>
      <c r="AEV610" s="20"/>
      <c r="AEW610" s="20"/>
      <c r="AEX610" s="20"/>
      <c r="AEY610" s="20"/>
      <c r="AEZ610" s="20"/>
      <c r="AFA610" s="20"/>
      <c r="AFB610" s="20"/>
      <c r="AFC610" s="20"/>
      <c r="AFD610" s="20"/>
      <c r="AFE610" s="20"/>
      <c r="AFF610" s="20"/>
      <c r="AFG610" s="20"/>
      <c r="AFH610" s="20"/>
      <c r="AFI610" s="20"/>
      <c r="AFJ610" s="20"/>
      <c r="AFK610" s="20"/>
      <c r="AFL610" s="20"/>
      <c r="AFM610" s="20"/>
      <c r="AFN610" s="20"/>
      <c r="AFO610" s="20"/>
      <c r="AFP610" s="20"/>
      <c r="AFQ610" s="20"/>
      <c r="AFR610" s="20"/>
      <c r="AFS610" s="20"/>
      <c r="AFT610" s="20"/>
      <c r="AFU610" s="20"/>
      <c r="AFV610" s="20"/>
      <c r="AFW610" s="20"/>
      <c r="AFX610" s="20"/>
      <c r="AFY610" s="20"/>
      <c r="AFZ610" s="20"/>
      <c r="AGA610" s="20"/>
      <c r="AGB610" s="20"/>
      <c r="AGC610" s="20"/>
      <c r="AGD610" s="20"/>
      <c r="AGE610" s="20"/>
      <c r="AGF610" s="20"/>
      <c r="AGG610" s="20"/>
      <c r="AGH610" s="20"/>
      <c r="AGI610" s="20"/>
      <c r="AGJ610" s="20"/>
      <c r="AGK610" s="20"/>
      <c r="AGL610" s="20"/>
      <c r="AGM610" s="20"/>
      <c r="AGN610" s="20"/>
      <c r="AGO610" s="20"/>
      <c r="AGP610" s="20"/>
      <c r="AGQ610" s="20"/>
      <c r="AGR610" s="20"/>
      <c r="AGS610" s="20"/>
      <c r="AGT610" s="20"/>
      <c r="AGU610" s="20"/>
      <c r="AGV610" s="20"/>
      <c r="AGW610" s="20"/>
      <c r="AGX610" s="20"/>
      <c r="AGY610" s="20"/>
      <c r="AGZ610" s="20"/>
      <c r="AHA610" s="20"/>
      <c r="AHB610" s="20"/>
      <c r="AHC610" s="20"/>
      <c r="AHD610" s="20"/>
      <c r="AHE610" s="20"/>
      <c r="AHF610" s="20"/>
      <c r="AHG610" s="20"/>
      <c r="AHH610" s="20"/>
      <c r="AHI610" s="20"/>
      <c r="AHJ610" s="20"/>
      <c r="AHK610" s="20"/>
      <c r="AHL610" s="20"/>
      <c r="AHM610" s="20"/>
      <c r="AHN610" s="20"/>
      <c r="AHO610" s="20"/>
      <c r="AHP610" s="20"/>
      <c r="AHQ610" s="20"/>
      <c r="AHR610" s="20"/>
      <c r="AHS610" s="20"/>
      <c r="AHT610" s="20"/>
      <c r="AHU610" s="20"/>
      <c r="AHV610" s="20"/>
      <c r="AHW610" s="20"/>
      <c r="AHX610" s="20"/>
      <c r="AHY610" s="20"/>
      <c r="AHZ610" s="20"/>
      <c r="AIA610" s="20"/>
      <c r="AIB610" s="20"/>
      <c r="AIC610" s="20"/>
      <c r="AID610" s="20"/>
      <c r="AIE610" s="20"/>
      <c r="AIF610" s="20"/>
      <c r="AIG610" s="20"/>
      <c r="AIH610" s="20"/>
      <c r="AII610" s="20"/>
      <c r="AIJ610" s="20"/>
      <c r="AIK610" s="20"/>
      <c r="AIL610" s="20"/>
      <c r="AIM610" s="20"/>
      <c r="AIN610" s="20"/>
      <c r="AIO610" s="20"/>
      <c r="AIP610" s="20"/>
      <c r="AIQ610" s="20"/>
      <c r="AIR610" s="20"/>
      <c r="AIS610" s="20"/>
      <c r="AIT610" s="20"/>
      <c r="AIU610" s="20"/>
      <c r="AIV610" s="20"/>
      <c r="AIW610" s="20"/>
      <c r="AIX610" s="20"/>
      <c r="AIY610" s="20"/>
      <c r="AIZ610" s="20"/>
      <c r="AJA610" s="20"/>
      <c r="AJB610" s="20"/>
      <c r="AJC610" s="20"/>
      <c r="AJD610" s="20"/>
      <c r="AJE610" s="20"/>
      <c r="AJF610" s="20"/>
      <c r="AJG610" s="20"/>
      <c r="AJH610" s="20"/>
      <c r="AJI610" s="20"/>
      <c r="AJJ610" s="20"/>
      <c r="AJK610" s="20"/>
      <c r="AJL610" s="20"/>
      <c r="AJM610" s="20"/>
      <c r="AJN610" s="20"/>
      <c r="AJO610" s="20"/>
      <c r="AJP610" s="20"/>
      <c r="AJQ610" s="20"/>
      <c r="AJR610" s="20"/>
      <c r="AJS610" s="20"/>
      <c r="AJT610" s="20"/>
      <c r="AJU610" s="20"/>
      <c r="AJV610" s="20"/>
      <c r="AJW610" s="20"/>
      <c r="AJX610" s="20"/>
      <c r="AJY610" s="20"/>
      <c r="AJZ610" s="20"/>
      <c r="AKA610" s="20"/>
      <c r="AKB610" s="20"/>
      <c r="AKC610" s="20"/>
      <c r="AKD610" s="20"/>
      <c r="AKE610" s="20"/>
      <c r="AKF610" s="20"/>
      <c r="AKG610" s="20"/>
      <c r="AKH610" s="20"/>
      <c r="AKI610" s="20"/>
      <c r="AKJ610" s="20"/>
      <c r="AKK610" s="20"/>
      <c r="AKL610" s="20"/>
      <c r="AKM610" s="20"/>
      <c r="AKN610" s="20"/>
      <c r="AKO610" s="20"/>
      <c r="AKP610" s="20"/>
      <c r="AKQ610" s="20"/>
      <c r="AKR610" s="20"/>
      <c r="AKS610" s="20"/>
      <c r="AKT610" s="20"/>
      <c r="AKU610" s="20"/>
      <c r="AKV610" s="20"/>
      <c r="AKW610" s="20"/>
      <c r="AKX610" s="20"/>
      <c r="AKY610" s="20"/>
      <c r="AKZ610" s="20"/>
      <c r="ALA610" s="20"/>
      <c r="ALB610" s="20"/>
      <c r="ALC610" s="20"/>
      <c r="ALD610" s="20"/>
      <c r="ALE610" s="20"/>
      <c r="ALF610" s="20"/>
      <c r="ALG610" s="20"/>
      <c r="ALH610" s="20"/>
      <c r="ALI610" s="20"/>
      <c r="ALJ610" s="20"/>
      <c r="ALK610" s="20"/>
      <c r="ALL610" s="20"/>
      <c r="ALM610" s="20"/>
      <c r="ALN610" s="20"/>
      <c r="ALO610" s="20"/>
      <c r="ALP610" s="20"/>
      <c r="ALQ610" s="20"/>
      <c r="ALR610" s="20"/>
      <c r="ALS610" s="20"/>
      <c r="ALT610" s="20"/>
      <c r="ALU610" s="20"/>
      <c r="ALV610" s="20"/>
      <c r="ALW610" s="20"/>
      <c r="ALX610" s="20"/>
      <c r="ALY610" s="20"/>
      <c r="ALZ610" s="20"/>
      <c r="AMA610" s="20"/>
      <c r="AMB610" s="20"/>
      <c r="AMC610" s="20"/>
      <c r="AMD610" s="20"/>
      <c r="AME610" s="20"/>
      <c r="AMF610" s="20"/>
      <c r="AMG610" s="20"/>
      <c r="AMH610" s="20"/>
      <c r="AMI610" s="20"/>
      <c r="AMJ610" s="20"/>
      <c r="AMK610" s="20"/>
      <c r="AML610" s="20"/>
      <c r="AMM610" s="20"/>
      <c r="AMN610" s="20"/>
      <c r="AMO610" s="20"/>
      <c r="AMP610" s="20"/>
      <c r="AMQ610" s="20"/>
      <c r="AMR610" s="20"/>
      <c r="AMS610" s="20"/>
      <c r="AMT610" s="20"/>
      <c r="AMU610" s="20"/>
      <c r="AMV610" s="20"/>
      <c r="AMW610" s="20"/>
      <c r="AMX610" s="20"/>
      <c r="AMY610" s="20"/>
      <c r="AMZ610" s="20"/>
      <c r="ANA610" s="20"/>
      <c r="ANB610" s="20"/>
      <c r="ANC610" s="20"/>
      <c r="AND610" s="20"/>
      <c r="ANE610" s="20"/>
      <c r="ANF610" s="20"/>
      <c r="ANG610" s="20"/>
      <c r="ANH610" s="20"/>
      <c r="ANI610" s="20"/>
      <c r="ANJ610" s="20"/>
      <c r="ANK610" s="20"/>
      <c r="ANL610" s="20"/>
      <c r="ANM610" s="20"/>
      <c r="ANN610" s="20"/>
      <c r="ANO610" s="20"/>
      <c r="ANP610" s="20"/>
      <c r="ANQ610" s="20"/>
      <c r="ANR610" s="20"/>
      <c r="ANS610" s="20"/>
      <c r="ANT610" s="20"/>
      <c r="ANU610" s="20"/>
      <c r="ANV610" s="20"/>
      <c r="ANW610" s="20"/>
      <c r="ANX610" s="20"/>
      <c r="ANY610" s="20"/>
      <c r="ANZ610" s="20"/>
      <c r="AOA610" s="20"/>
      <c r="AOB610" s="20"/>
      <c r="AOC610" s="20"/>
      <c r="AOD610" s="20"/>
      <c r="AOE610" s="20"/>
      <c r="AOF610" s="20"/>
      <c r="AOG610" s="20"/>
      <c r="AOH610" s="20"/>
      <c r="AOI610" s="20"/>
      <c r="AOJ610" s="20"/>
      <c r="AOK610" s="20"/>
      <c r="AOL610" s="20"/>
      <c r="AOM610" s="20"/>
      <c r="AON610" s="20"/>
      <c r="AOO610" s="20"/>
      <c r="AOP610" s="20"/>
      <c r="AOQ610" s="20"/>
      <c r="AOR610" s="20"/>
      <c r="AOS610" s="20"/>
      <c r="AOT610" s="20"/>
      <c r="AOU610" s="20"/>
      <c r="AOV610" s="20"/>
      <c r="AOW610" s="20"/>
      <c r="AOX610" s="20"/>
      <c r="AOY610" s="20"/>
      <c r="AOZ610" s="20"/>
      <c r="APA610" s="20"/>
      <c r="APB610" s="20"/>
      <c r="APC610" s="20"/>
      <c r="APD610" s="20"/>
      <c r="APE610" s="20"/>
      <c r="APF610" s="20"/>
      <c r="APG610" s="20"/>
      <c r="APH610" s="20"/>
      <c r="API610" s="20"/>
      <c r="APJ610" s="20"/>
      <c r="APK610" s="20"/>
      <c r="APL610" s="20"/>
      <c r="APM610" s="20"/>
      <c r="APN610" s="20"/>
      <c r="APO610" s="20"/>
      <c r="APP610" s="20"/>
      <c r="APQ610" s="20"/>
      <c r="APR610" s="20"/>
      <c r="APS610" s="20"/>
      <c r="APT610" s="20"/>
      <c r="APU610" s="20"/>
      <c r="APV610" s="20"/>
      <c r="APW610" s="20"/>
      <c r="APX610" s="20"/>
      <c r="APY610" s="20"/>
      <c r="APZ610" s="20"/>
      <c r="AQA610" s="20"/>
      <c r="AQB610" s="20"/>
      <c r="AQC610" s="20"/>
      <c r="AQD610" s="20"/>
      <c r="AQE610" s="20"/>
      <c r="AQF610" s="20"/>
      <c r="AQG610" s="20"/>
      <c r="AQH610" s="20"/>
      <c r="AQI610" s="20"/>
      <c r="AQJ610" s="20"/>
      <c r="AQK610" s="20"/>
      <c r="AQL610" s="20"/>
      <c r="AQM610" s="20"/>
      <c r="AQN610" s="20"/>
      <c r="AQO610" s="20"/>
      <c r="AQP610" s="20"/>
      <c r="AQQ610" s="20"/>
      <c r="AQR610" s="20"/>
      <c r="AQS610" s="20"/>
      <c r="AQT610" s="20"/>
      <c r="AQU610" s="20"/>
      <c r="AQV610" s="20"/>
      <c r="AQW610" s="20"/>
      <c r="AQX610" s="20"/>
      <c r="AQY610" s="20"/>
      <c r="AQZ610" s="20"/>
      <c r="ARA610" s="20"/>
      <c r="ARB610" s="20"/>
      <c r="ARC610" s="20"/>
      <c r="ARD610" s="20"/>
      <c r="ARE610" s="20"/>
      <c r="ARF610" s="20"/>
      <c r="ARG610" s="20"/>
      <c r="ARH610" s="20"/>
      <c r="ARI610" s="20"/>
      <c r="ARJ610" s="20"/>
      <c r="ARK610" s="20"/>
      <c r="ARL610" s="20"/>
      <c r="ARM610" s="20"/>
      <c r="ARN610" s="20"/>
      <c r="ARO610" s="20"/>
      <c r="ARP610" s="20"/>
      <c r="ARQ610" s="20"/>
      <c r="ARR610" s="20"/>
      <c r="ARS610" s="20"/>
      <c r="ART610" s="20"/>
      <c r="ARU610" s="20"/>
      <c r="ARV610" s="20"/>
      <c r="ARW610" s="20"/>
      <c r="ARX610" s="20"/>
      <c r="ARY610" s="20"/>
      <c r="ARZ610" s="20"/>
      <c r="ASA610" s="20"/>
      <c r="ASB610" s="20"/>
      <c r="ASC610" s="20"/>
      <c r="ASD610" s="20"/>
      <c r="ASE610" s="20"/>
      <c r="ASF610" s="20"/>
      <c r="ASG610" s="20"/>
      <c r="ASH610" s="20"/>
      <c r="ASI610" s="20"/>
      <c r="ASJ610" s="20"/>
      <c r="ASK610" s="20"/>
      <c r="ASL610" s="20"/>
      <c r="ASM610" s="20"/>
      <c r="ASN610" s="20"/>
      <c r="ASO610" s="20"/>
      <c r="ASP610" s="20"/>
      <c r="ASQ610" s="20"/>
      <c r="ASR610" s="20"/>
      <c r="ASS610" s="20"/>
      <c r="AST610" s="20"/>
      <c r="ASU610" s="20"/>
      <c r="ASV610" s="20"/>
      <c r="ASW610" s="20"/>
      <c r="ASX610" s="20"/>
      <c r="ASY610" s="20"/>
      <c r="ASZ610" s="20"/>
      <c r="ATA610" s="20"/>
      <c r="ATB610" s="20"/>
      <c r="ATC610" s="20"/>
      <c r="ATD610" s="20"/>
      <c r="ATE610" s="20"/>
      <c r="ATF610" s="20"/>
      <c r="ATG610" s="20"/>
      <c r="ATH610" s="20"/>
      <c r="ATI610" s="20"/>
      <c r="ATJ610" s="20"/>
      <c r="ATK610" s="20"/>
      <c r="ATL610" s="20"/>
      <c r="ATM610" s="20"/>
      <c r="ATN610" s="20"/>
      <c r="ATO610" s="20"/>
      <c r="ATP610" s="20"/>
      <c r="ATQ610" s="20"/>
      <c r="ATR610" s="20"/>
      <c r="ATS610" s="20"/>
      <c r="ATT610" s="20"/>
      <c r="ATU610" s="20"/>
      <c r="ATV610" s="20"/>
      <c r="ATW610" s="20"/>
      <c r="ATX610" s="20"/>
      <c r="ATY610" s="20"/>
      <c r="ATZ610" s="20"/>
      <c r="AUA610" s="20"/>
      <c r="AUB610" s="20"/>
      <c r="AUC610" s="20"/>
      <c r="AUD610" s="20"/>
      <c r="AUF610" s="20"/>
      <c r="AUG610" s="20"/>
      <c r="AUH610" s="20"/>
      <c r="AUI610" s="20"/>
      <c r="AUJ610" s="20"/>
      <c r="AUK610" s="20"/>
      <c r="AUL610" s="20"/>
      <c r="AUM610" s="20"/>
      <c r="AUN610" s="20"/>
      <c r="AUO610" s="20"/>
      <c r="AUP610" s="20"/>
      <c r="AUQ610" s="20"/>
      <c r="AUR610" s="20"/>
      <c r="AUS610" s="20"/>
      <c r="AUT610" s="20"/>
      <c r="AUU610" s="20"/>
      <c r="AUV610" s="20"/>
      <c r="AUW610" s="20"/>
      <c r="AUX610" s="20"/>
      <c r="AUY610" s="20"/>
      <c r="AUZ610" s="20"/>
      <c r="AVA610" s="20"/>
      <c r="AVB610" s="20"/>
      <c r="AVC610" s="20"/>
      <c r="AVD610" s="20"/>
      <c r="AVE610" s="20"/>
      <c r="AVF610" s="20"/>
      <c r="AVG610" s="20"/>
      <c r="AVH610" s="20"/>
      <c r="AVI610" s="20"/>
      <c r="AVJ610" s="20"/>
      <c r="AVK610" s="20"/>
      <c r="AVL610" s="20"/>
      <c r="AVM610" s="20"/>
      <c r="AVN610" s="20"/>
      <c r="AVO610" s="20"/>
      <c r="AVP610" s="20"/>
      <c r="AVQ610" s="20"/>
      <c r="AVR610" s="20"/>
      <c r="AVS610" s="20"/>
      <c r="AVT610" s="20"/>
      <c r="AVU610" s="20"/>
      <c r="AVV610" s="20"/>
      <c r="AVW610" s="20"/>
      <c r="AVX610" s="20"/>
      <c r="AVY610" s="20"/>
      <c r="AVZ610" s="20"/>
      <c r="AWA610" s="20"/>
      <c r="AWB610" s="20"/>
      <c r="AWC610" s="20"/>
      <c r="AWD610" s="20"/>
      <c r="AWE610" s="20"/>
      <c r="AWF610" s="20"/>
      <c r="AWG610" s="20"/>
      <c r="AWH610" s="20"/>
      <c r="AWI610" s="20"/>
      <c r="AWJ610" s="20"/>
      <c r="AWK610" s="20"/>
      <c r="AWL610" s="20"/>
      <c r="AWM610" s="20"/>
      <c r="AWN610" s="20"/>
      <c r="AWO610" s="20"/>
      <c r="AWP610" s="20"/>
      <c r="AWQ610" s="20"/>
      <c r="AWR610" s="20"/>
      <c r="AWS610" s="20"/>
      <c r="AWT610" s="20"/>
      <c r="AWU610" s="20"/>
      <c r="AWV610" s="20"/>
      <c r="AWW610" s="20"/>
      <c r="AWX610" s="20"/>
      <c r="AWY610" s="20"/>
      <c r="AWZ610" s="20"/>
      <c r="AXA610" s="20"/>
      <c r="AXB610" s="20"/>
      <c r="AXC610" s="20"/>
      <c r="AXD610" s="20"/>
      <c r="AXE610" s="20"/>
      <c r="AXF610" s="20"/>
      <c r="AXG610" s="20"/>
      <c r="AXH610" s="20"/>
      <c r="AXI610" s="20"/>
      <c r="AXJ610" s="20"/>
      <c r="AXK610" s="20"/>
      <c r="AXL610" s="20"/>
      <c r="AXM610" s="20"/>
      <c r="AXN610" s="20"/>
      <c r="AXO610" s="20"/>
      <c r="AXP610" s="20"/>
      <c r="AXQ610" s="20"/>
      <c r="AXR610" s="20"/>
      <c r="AXS610" s="20"/>
      <c r="AXT610" s="20"/>
      <c r="AXU610" s="20"/>
      <c r="AXV610" s="20"/>
      <c r="AXW610" s="20"/>
      <c r="AXX610" s="20"/>
      <c r="AXY610" s="20"/>
      <c r="AXZ610" s="20"/>
      <c r="AYA610" s="20"/>
      <c r="AYB610" s="20"/>
      <c r="AYC610" s="20"/>
      <c r="AYD610" s="20"/>
      <c r="AYE610" s="20"/>
      <c r="AYF610" s="20"/>
      <c r="AYG610" s="20"/>
      <c r="AYH610" s="20"/>
      <c r="AYI610" s="20"/>
      <c r="AYJ610" s="20"/>
      <c r="AYK610" s="20"/>
      <c r="AYL610" s="20"/>
      <c r="AYM610" s="20"/>
      <c r="AYN610" s="20"/>
      <c r="AYO610" s="20"/>
      <c r="AYP610" s="20"/>
      <c r="AYQ610" s="20"/>
      <c r="AYR610" s="20"/>
      <c r="AYS610" s="20"/>
      <c r="AYT610" s="20"/>
      <c r="AYU610" s="20"/>
      <c r="AYV610" s="20"/>
      <c r="AYW610" s="20"/>
      <c r="AYX610" s="20"/>
      <c r="AYY610" s="20"/>
      <c r="AYZ610" s="20"/>
      <c r="AZA610" s="20"/>
      <c r="AZB610" s="20"/>
      <c r="AZC610" s="20"/>
      <c r="AZD610" s="20"/>
      <c r="AZE610" s="20"/>
      <c r="AZF610" s="20"/>
      <c r="AZG610" s="20"/>
      <c r="AZH610" s="20"/>
      <c r="AZI610" s="20"/>
      <c r="AZJ610" s="20"/>
      <c r="AZK610" s="20"/>
      <c r="AZL610" s="20"/>
      <c r="AZM610" s="20"/>
      <c r="AZN610" s="20"/>
      <c r="AZO610" s="20"/>
      <c r="AZP610" s="20"/>
      <c r="AZQ610" s="20"/>
      <c r="AZR610" s="20"/>
      <c r="AZS610" s="20"/>
      <c r="AZT610" s="20"/>
      <c r="AZU610" s="20"/>
      <c r="AZV610" s="20"/>
      <c r="AZW610" s="20"/>
      <c r="AZX610" s="20"/>
      <c r="AZY610" s="20"/>
      <c r="AZZ610" s="20"/>
      <c r="BAA610" s="20"/>
      <c r="BAB610" s="20"/>
      <c r="BAC610" s="20"/>
      <c r="BAD610" s="20"/>
      <c r="BAE610" s="20"/>
      <c r="BAF610" s="20"/>
      <c r="BAG610" s="20"/>
      <c r="BAH610" s="20"/>
      <c r="BAI610" s="20"/>
      <c r="BAJ610" s="20"/>
      <c r="BAK610" s="20"/>
      <c r="BAL610" s="20"/>
      <c r="BAM610" s="20"/>
      <c r="BAN610" s="20"/>
      <c r="BAO610" s="20"/>
      <c r="BAP610" s="20"/>
      <c r="BAQ610" s="20"/>
      <c r="BAR610" s="20"/>
      <c r="BAS610" s="20"/>
      <c r="BAT610" s="20"/>
      <c r="BAU610" s="20"/>
      <c r="BAV610" s="20"/>
      <c r="BAW610" s="20"/>
      <c r="BAX610" s="20"/>
      <c r="BAY610" s="20"/>
      <c r="BAZ610" s="20"/>
      <c r="BBA610" s="20"/>
      <c r="BBB610" s="20"/>
      <c r="BBC610" s="20"/>
      <c r="BBD610" s="20"/>
      <c r="BBE610" s="20"/>
      <c r="BBF610" s="20"/>
      <c r="BBG610" s="20"/>
      <c r="BBH610" s="20"/>
      <c r="BBI610" s="20"/>
      <c r="BBJ610" s="20"/>
      <c r="BBK610" s="20"/>
      <c r="BBL610" s="20"/>
      <c r="BBM610" s="20"/>
      <c r="BBN610" s="20"/>
      <c r="BBO610" s="20"/>
      <c r="BBP610" s="20"/>
      <c r="BBQ610" s="20"/>
      <c r="BBR610" s="20"/>
      <c r="BBS610" s="20"/>
      <c r="BBT610" s="20"/>
      <c r="BBU610" s="20"/>
      <c r="BBV610" s="20"/>
      <c r="BBW610" s="20"/>
      <c r="BBX610" s="20"/>
    </row>
    <row r="611" spans="1:1428" hidden="1" x14ac:dyDescent="0.25">
      <c r="A611" s="20"/>
      <c r="B611" s="17"/>
      <c r="C611" s="17"/>
      <c r="D611" s="20"/>
      <c r="E611" s="20"/>
      <c r="F611" s="20"/>
      <c r="G611" s="20"/>
      <c r="H611" s="20"/>
      <c r="I611" s="20"/>
      <c r="J611" s="20"/>
      <c r="K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6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20"/>
      <c r="BH611" s="20"/>
      <c r="BI611" s="20"/>
      <c r="BJ611" s="20"/>
      <c r="BK611" s="20"/>
      <c r="BL611" s="20"/>
      <c r="BM611" s="20"/>
      <c r="BN611" s="20"/>
      <c r="BO611" s="20"/>
      <c r="BP611" s="20"/>
      <c r="BQ611" s="20"/>
      <c r="BR611" s="20"/>
      <c r="BS611" s="20"/>
      <c r="BT611" s="20"/>
      <c r="BU611" s="20"/>
      <c r="BV611" s="20"/>
      <c r="BW611" s="20"/>
      <c r="BX611" s="20"/>
      <c r="BY611" s="20"/>
      <c r="BZ611" s="20"/>
      <c r="CA611" s="20"/>
      <c r="CB611" s="20"/>
      <c r="CC611" s="20"/>
      <c r="CD611" s="20"/>
      <c r="CE611" s="20"/>
      <c r="CF611" s="20"/>
      <c r="CG611" s="20"/>
      <c r="CH611" s="20"/>
      <c r="CI611" s="20"/>
      <c r="CJ611" s="20"/>
      <c r="CK611" s="20"/>
      <c r="CL611" s="20"/>
      <c r="CM611" s="20"/>
      <c r="CN611" s="20"/>
      <c r="CO611" s="20"/>
      <c r="CP611" s="20"/>
      <c r="CQ611" s="20"/>
      <c r="CR611" s="20"/>
      <c r="CS611" s="20"/>
      <c r="CT611" s="20"/>
      <c r="CU611" s="20"/>
      <c r="CV611" s="20"/>
      <c r="CW611" s="20"/>
      <c r="CX611" s="20"/>
      <c r="CY611" s="20"/>
      <c r="CZ611" s="20"/>
      <c r="DA611" s="20"/>
      <c r="DB611" s="20"/>
      <c r="DC611" s="20"/>
      <c r="DD611" s="20"/>
      <c r="DE611" s="20"/>
      <c r="DF611" s="20"/>
      <c r="DG611" s="20"/>
      <c r="DH611" s="20"/>
      <c r="DI611" s="20"/>
      <c r="DJ611" s="20"/>
      <c r="DK611" s="20"/>
      <c r="DL611" s="20"/>
      <c r="DM611" s="20"/>
      <c r="DN611" s="20"/>
      <c r="DO611" s="20"/>
      <c r="DP611" s="20"/>
      <c r="DQ611" s="20"/>
      <c r="DR611" s="20"/>
      <c r="DS611" s="20"/>
      <c r="DT611" s="20"/>
      <c r="DU611" s="20"/>
      <c r="DV611" s="20"/>
      <c r="DW611" s="20"/>
      <c r="DX611" s="20"/>
      <c r="DY611" s="20"/>
      <c r="DZ611" s="20"/>
      <c r="EA611" s="20"/>
      <c r="EB611" s="20"/>
      <c r="EC611" s="20"/>
      <c r="ED611" s="20"/>
      <c r="EE611" s="20"/>
      <c r="EF611" s="20"/>
      <c r="EG611" s="20"/>
      <c r="EH611" s="20"/>
      <c r="EI611" s="20"/>
      <c r="EJ611" s="20"/>
      <c r="EK611" s="20"/>
      <c r="EL611" s="20"/>
      <c r="EM611" s="20"/>
      <c r="EN611" s="20"/>
      <c r="EO611" s="20"/>
      <c r="EP611" s="20"/>
      <c r="EQ611" s="20"/>
      <c r="ER611" s="20"/>
      <c r="ES611" s="20"/>
      <c r="ET611" s="20"/>
      <c r="EU611" s="20"/>
      <c r="EV611" s="20"/>
      <c r="EW611" s="20"/>
      <c r="EX611" s="20"/>
      <c r="EY611" s="20"/>
      <c r="EZ611" s="20"/>
      <c r="FA611" s="20"/>
      <c r="FB611" s="20"/>
      <c r="FC611" s="20"/>
      <c r="FD611" s="20"/>
      <c r="FE611" s="20"/>
      <c r="FF611" s="20"/>
      <c r="FG611" s="20"/>
      <c r="FH611" s="20"/>
      <c r="FI611" s="20"/>
      <c r="FJ611" s="20"/>
      <c r="FK611" s="20"/>
      <c r="FL611" s="20"/>
      <c r="FM611" s="20"/>
      <c r="FN611" s="20"/>
      <c r="FO611" s="20"/>
      <c r="FP611" s="20"/>
      <c r="FQ611" s="20"/>
      <c r="FR611" s="20"/>
      <c r="FS611" s="20"/>
      <c r="FT611" s="20"/>
      <c r="FU611" s="20"/>
      <c r="FV611" s="20"/>
      <c r="FW611" s="20"/>
      <c r="FX611" s="20"/>
      <c r="FY611" s="20"/>
      <c r="FZ611" s="20"/>
      <c r="GA611" s="20"/>
      <c r="GB611" s="20"/>
      <c r="GC611" s="20"/>
      <c r="GD611" s="20"/>
      <c r="GE611" s="20"/>
      <c r="GF611" s="20"/>
      <c r="GG611" s="20"/>
      <c r="GH611" s="20"/>
      <c r="GI611" s="20"/>
      <c r="GJ611" s="20"/>
      <c r="GK611" s="20"/>
      <c r="GL611" s="20"/>
      <c r="GM611" s="20"/>
      <c r="GN611" s="20"/>
      <c r="GO611" s="20"/>
      <c r="GP611" s="20"/>
      <c r="GQ611" s="20"/>
      <c r="GR611" s="20"/>
      <c r="GS611" s="20"/>
      <c r="GT611" s="20"/>
      <c r="GU611" s="20"/>
      <c r="GV611" s="20"/>
      <c r="GW611" s="20"/>
      <c r="GX611" s="20"/>
      <c r="GY611" s="20"/>
      <c r="GZ611" s="20"/>
      <c r="HA611" s="20"/>
      <c r="HB611" s="20"/>
      <c r="HC611" s="20"/>
      <c r="HD611" s="20"/>
      <c r="HE611" s="20"/>
      <c r="HF611" s="20"/>
      <c r="HG611" s="20"/>
      <c r="HH611" s="20"/>
      <c r="HI611" s="20"/>
      <c r="HJ611" s="20"/>
      <c r="HK611" s="20"/>
      <c r="HL611" s="20"/>
      <c r="HM611" s="20"/>
      <c r="HN611" s="20"/>
      <c r="HO611" s="20"/>
      <c r="HP611" s="20"/>
      <c r="HQ611" s="20"/>
      <c r="HR611" s="20"/>
      <c r="HS611" s="20"/>
      <c r="HT611" s="20"/>
      <c r="HU611" s="20"/>
      <c r="HV611" s="20"/>
      <c r="HW611" s="20"/>
      <c r="HX611" s="20"/>
      <c r="HY611" s="20"/>
      <c r="HZ611" s="20"/>
      <c r="IA611" s="20"/>
      <c r="IB611" s="20"/>
      <c r="IC611" s="20"/>
      <c r="ID611" s="20"/>
      <c r="IE611" s="20"/>
      <c r="IF611" s="20"/>
      <c r="IG611" s="20"/>
      <c r="IH611" s="20"/>
      <c r="II611" s="20"/>
      <c r="IJ611" s="20"/>
      <c r="IK611" s="20"/>
      <c r="IL611" s="20"/>
      <c r="IM611" s="20"/>
      <c r="IN611" s="20"/>
      <c r="IO611" s="20"/>
      <c r="IQ611" s="20"/>
      <c r="IR611" s="20"/>
      <c r="IS611" s="20"/>
      <c r="IT611" s="20"/>
      <c r="IU611" s="20"/>
      <c r="IV611" s="20"/>
      <c r="IW611" s="20"/>
      <c r="IX611" s="20"/>
      <c r="IY611" s="20"/>
      <c r="IZ611" s="20"/>
      <c r="JA611" s="20"/>
      <c r="JB611" s="20"/>
      <c r="JC611" s="20"/>
      <c r="JD611" s="20"/>
      <c r="JE611" s="20"/>
      <c r="JF611" s="20"/>
      <c r="JG611" s="20"/>
      <c r="JH611" s="20"/>
      <c r="JI611" s="20"/>
      <c r="JJ611" s="20"/>
      <c r="JK611" s="20"/>
      <c r="JL611" s="20"/>
      <c r="JM611" s="20"/>
      <c r="JN611" s="20"/>
      <c r="JO611" s="20"/>
      <c r="JP611" s="20"/>
      <c r="JQ611" s="20"/>
      <c r="JR611" s="20"/>
      <c r="JS611" s="20"/>
      <c r="JT611" s="20"/>
      <c r="JU611" s="20"/>
      <c r="JV611" s="20"/>
      <c r="JW611" s="20"/>
      <c r="JX611" s="20"/>
      <c r="JY611" s="20"/>
      <c r="JZ611" s="20"/>
      <c r="KA611" s="20"/>
      <c r="KB611" s="20"/>
      <c r="KC611" s="20"/>
      <c r="KD611" s="20"/>
      <c r="KE611" s="20"/>
      <c r="KF611" s="20"/>
      <c r="KG611" s="20"/>
      <c r="KH611" s="20"/>
      <c r="KI611" s="20"/>
      <c r="KJ611" s="20"/>
      <c r="KK611" s="20"/>
      <c r="KL611" s="20"/>
      <c r="KM611" s="20"/>
      <c r="KN611" s="20"/>
      <c r="KO611" s="20"/>
      <c r="KP611" s="20"/>
      <c r="KQ611" s="20"/>
      <c r="KR611" s="20"/>
      <c r="KS611" s="20"/>
      <c r="KT611" s="20"/>
      <c r="KU611" s="20"/>
      <c r="KV611" s="20"/>
      <c r="KW611" s="20"/>
      <c r="KX611" s="20"/>
      <c r="KY611" s="20"/>
      <c r="KZ611" s="20"/>
      <c r="LA611" s="20"/>
      <c r="LB611" s="20"/>
      <c r="LC611" s="20"/>
      <c r="LD611" s="20"/>
      <c r="LE611" s="20"/>
      <c r="LF611" s="20"/>
      <c r="LG611" s="20"/>
      <c r="LH611" s="20"/>
      <c r="LI611" s="20"/>
      <c r="LJ611" s="20"/>
      <c r="LK611" s="20"/>
      <c r="LL611" s="20"/>
      <c r="LM611" s="20"/>
      <c r="LN611" s="20"/>
      <c r="LO611" s="20"/>
      <c r="LP611" s="20"/>
      <c r="LQ611" s="20"/>
      <c r="LR611" s="20"/>
      <c r="LS611" s="20"/>
      <c r="LT611" s="20"/>
      <c r="LU611" s="20"/>
      <c r="LV611" s="20"/>
      <c r="LW611" s="20"/>
      <c r="LX611" s="20"/>
      <c r="LY611" s="20"/>
      <c r="LZ611" s="20"/>
      <c r="MA611" s="20"/>
      <c r="MB611" s="20"/>
      <c r="MC611" s="20"/>
      <c r="MD611" s="20"/>
      <c r="ME611" s="20"/>
      <c r="MF611" s="20"/>
      <c r="MG611" s="20"/>
      <c r="MH611" s="20"/>
      <c r="MI611" s="20"/>
      <c r="MJ611" s="20"/>
      <c r="MK611" s="20"/>
      <c r="ML611" s="20"/>
      <c r="MM611" s="20"/>
      <c r="MN611" s="20"/>
      <c r="MO611" s="20"/>
      <c r="MP611" s="20"/>
      <c r="MQ611" s="20"/>
      <c r="MR611" s="20"/>
      <c r="MS611" s="20"/>
      <c r="MT611" s="20"/>
      <c r="MU611" s="20"/>
      <c r="MV611" s="20"/>
      <c r="MW611" s="20"/>
      <c r="MX611" s="20"/>
      <c r="MY611" s="20"/>
      <c r="MZ611" s="20"/>
      <c r="NA611" s="20"/>
      <c r="NB611" s="20"/>
      <c r="NC611" s="20"/>
      <c r="ND611" s="20"/>
      <c r="NE611" s="20"/>
      <c r="NF611" s="20"/>
      <c r="NG611" s="20"/>
      <c r="NH611" s="20"/>
      <c r="NI611" s="20"/>
      <c r="NJ611" s="20"/>
      <c r="NK611" s="20"/>
      <c r="NL611" s="20"/>
      <c r="NM611" s="20"/>
      <c r="NN611" s="20"/>
      <c r="NO611" s="20"/>
      <c r="NP611" s="20"/>
      <c r="NQ611" s="20"/>
      <c r="NR611" s="20"/>
      <c r="NS611" s="20"/>
      <c r="NT611" s="20"/>
      <c r="NU611" s="20"/>
      <c r="NV611" s="20"/>
      <c r="NW611" s="20"/>
      <c r="NX611" s="20"/>
      <c r="NY611" s="20"/>
      <c r="NZ611" s="20"/>
      <c r="OA611" s="20"/>
      <c r="OB611" s="20"/>
      <c r="OC611" s="20"/>
      <c r="OD611" s="20"/>
      <c r="OE611" s="20"/>
      <c r="OF611" s="20"/>
      <c r="OG611" s="20"/>
      <c r="OH611" s="20"/>
      <c r="OI611" s="20"/>
      <c r="OJ611" s="20"/>
      <c r="OK611" s="20"/>
      <c r="OL611" s="20"/>
      <c r="OM611" s="20"/>
      <c r="ON611" s="20"/>
      <c r="OO611" s="20"/>
      <c r="OP611" s="20"/>
      <c r="OQ611" s="20"/>
      <c r="OR611" s="20"/>
      <c r="OS611" s="20"/>
      <c r="OT611" s="20"/>
      <c r="OU611" s="20"/>
      <c r="OV611" s="20"/>
      <c r="OW611" s="20"/>
      <c r="OX611" s="20"/>
      <c r="OY611" s="20"/>
      <c r="OZ611" s="20"/>
      <c r="PA611" s="20"/>
      <c r="PB611" s="20"/>
      <c r="PC611" s="20"/>
      <c r="PD611" s="20"/>
      <c r="PE611" s="20"/>
      <c r="PF611" s="20"/>
      <c r="PG611" s="20"/>
      <c r="PH611" s="20"/>
      <c r="PI611" s="20"/>
      <c r="PJ611" s="20"/>
      <c r="PK611" s="20"/>
      <c r="PL611" s="20"/>
      <c r="PM611" s="20"/>
      <c r="PN611" s="20"/>
      <c r="PO611" s="20"/>
      <c r="PP611" s="20"/>
      <c r="PQ611" s="20"/>
      <c r="PR611" s="20"/>
      <c r="PS611" s="20"/>
      <c r="PT611" s="20"/>
      <c r="PU611" s="20"/>
      <c r="PV611" s="20"/>
      <c r="PW611" s="20"/>
      <c r="PX611" s="20"/>
      <c r="PY611" s="20"/>
      <c r="PZ611" s="20"/>
      <c r="QA611" s="20"/>
      <c r="QB611" s="20"/>
      <c r="QC611" s="20"/>
      <c r="QD611" s="20"/>
      <c r="QE611" s="20"/>
      <c r="QF611" s="20"/>
      <c r="QG611" s="20"/>
      <c r="QH611" s="20"/>
      <c r="QI611" s="20"/>
      <c r="QJ611" s="20"/>
      <c r="QK611" s="20"/>
      <c r="QL611" s="20"/>
      <c r="QM611" s="20"/>
      <c r="QN611" s="20"/>
      <c r="QO611" s="20"/>
      <c r="QP611" s="20"/>
      <c r="QQ611" s="20"/>
      <c r="QR611" s="20"/>
      <c r="QS611" s="20"/>
      <c r="QT611" s="20"/>
      <c r="QU611" s="20"/>
      <c r="QV611" s="20"/>
      <c r="QW611" s="20"/>
      <c r="QX611" s="20"/>
      <c r="QY611" s="20"/>
      <c r="QZ611" s="20"/>
      <c r="RA611" s="20"/>
      <c r="RB611" s="20"/>
      <c r="RC611" s="20"/>
      <c r="RD611" s="20"/>
      <c r="RE611" s="20"/>
      <c r="RF611" s="20"/>
      <c r="RG611" s="20"/>
      <c r="RH611" s="20"/>
      <c r="RI611" s="20"/>
      <c r="RJ611" s="20"/>
      <c r="RK611" s="20"/>
      <c r="RL611" s="20"/>
      <c r="RM611" s="20"/>
      <c r="RN611" s="20"/>
      <c r="RO611" s="20"/>
      <c r="RP611" s="20"/>
      <c r="RQ611" s="20"/>
      <c r="RR611" s="20"/>
      <c r="RS611" s="20"/>
      <c r="RT611" s="20"/>
      <c r="RU611" s="20"/>
      <c r="RV611" s="20"/>
      <c r="RW611" s="20"/>
      <c r="RX611" s="20"/>
      <c r="RY611" s="20"/>
      <c r="RZ611" s="20"/>
      <c r="SA611" s="20"/>
      <c r="SB611" s="20"/>
      <c r="SC611" s="20"/>
      <c r="SD611" s="20"/>
      <c r="SE611" s="20"/>
      <c r="SF611" s="20"/>
      <c r="SG611" s="20"/>
      <c r="SH611" s="20"/>
      <c r="SI611" s="20"/>
      <c r="SJ611" s="20"/>
      <c r="SK611" s="20"/>
      <c r="SL611" s="20"/>
      <c r="SM611" s="20"/>
      <c r="SN611" s="20"/>
      <c r="SO611" s="20"/>
      <c r="SP611" s="20"/>
      <c r="SQ611" s="20"/>
      <c r="SR611" s="20"/>
      <c r="SS611" s="20"/>
      <c r="ST611" s="20"/>
      <c r="SU611" s="20"/>
      <c r="SV611" s="20"/>
      <c r="SW611" s="20"/>
      <c r="SX611" s="20"/>
      <c r="SY611" s="20"/>
      <c r="SZ611" s="20"/>
      <c r="TA611" s="20"/>
      <c r="TB611" s="20"/>
      <c r="TC611" s="20"/>
      <c r="TD611" s="20"/>
      <c r="TE611" s="20"/>
      <c r="TF611" s="20"/>
      <c r="TG611" s="20"/>
      <c r="TH611" s="20"/>
      <c r="TI611" s="20"/>
      <c r="TJ611" s="20"/>
      <c r="TK611" s="20"/>
      <c r="TL611" s="20"/>
      <c r="TM611" s="20"/>
      <c r="TN611" s="20"/>
      <c r="TO611" s="20"/>
      <c r="TP611" s="20"/>
      <c r="TQ611" s="20"/>
      <c r="TR611" s="20"/>
      <c r="TS611" s="20"/>
      <c r="TT611" s="20"/>
      <c r="TU611" s="20"/>
      <c r="TV611" s="20"/>
      <c r="TW611" s="20"/>
      <c r="TX611" s="20"/>
      <c r="TY611" s="20"/>
      <c r="TZ611" s="20"/>
      <c r="UA611" s="20"/>
      <c r="UB611" s="20"/>
      <c r="UC611" s="20"/>
      <c r="UD611" s="20"/>
      <c r="UE611" s="20"/>
      <c r="UF611" s="20"/>
      <c r="UG611" s="20"/>
      <c r="UH611" s="20"/>
      <c r="UI611" s="20"/>
      <c r="UJ611" s="20"/>
      <c r="UK611" s="20"/>
      <c r="UL611" s="20"/>
      <c r="UM611" s="20"/>
      <c r="UN611" s="20"/>
      <c r="UO611" s="20"/>
      <c r="UP611" s="20"/>
      <c r="UQ611" s="20"/>
      <c r="UR611" s="20"/>
      <c r="US611" s="20"/>
      <c r="UT611" s="20"/>
      <c r="UU611" s="20"/>
      <c r="UV611" s="20"/>
      <c r="UW611" s="20"/>
      <c r="UX611" s="20"/>
      <c r="UY611" s="20"/>
      <c r="UZ611" s="20"/>
      <c r="VA611" s="20"/>
      <c r="VB611" s="20"/>
      <c r="VC611" s="20"/>
      <c r="VD611" s="20"/>
      <c r="VE611" s="20"/>
      <c r="VF611" s="20"/>
      <c r="VG611" s="20"/>
      <c r="VH611" s="20"/>
      <c r="VI611" s="20"/>
      <c r="VJ611" s="20"/>
      <c r="VK611" s="20"/>
      <c r="VL611" s="20"/>
      <c r="VM611" s="20"/>
      <c r="VN611" s="20"/>
      <c r="VO611" s="20"/>
      <c r="VP611" s="20"/>
      <c r="VQ611" s="20"/>
      <c r="VR611" s="20"/>
      <c r="VS611" s="20"/>
      <c r="VT611" s="20"/>
      <c r="VU611" s="20"/>
      <c r="VV611" s="20"/>
      <c r="VW611" s="20"/>
      <c r="VX611" s="20"/>
      <c r="VY611" s="20"/>
      <c r="VZ611" s="20"/>
      <c r="WA611" s="20"/>
      <c r="WB611" s="20"/>
      <c r="WC611" s="20"/>
      <c r="WD611" s="20"/>
      <c r="WE611" s="20"/>
      <c r="WF611" s="20"/>
      <c r="WG611" s="20"/>
      <c r="WH611" s="20"/>
      <c r="WI611" s="20"/>
      <c r="WJ611" s="20"/>
      <c r="WK611" s="20"/>
      <c r="WL611" s="20"/>
      <c r="WM611" s="20"/>
      <c r="WN611" s="20"/>
      <c r="WO611" s="20"/>
      <c r="WP611" s="20"/>
      <c r="WQ611" s="20"/>
      <c r="WR611" s="20"/>
      <c r="WS611" s="20"/>
      <c r="WT611" s="20"/>
      <c r="WU611" s="20"/>
      <c r="WV611" s="20"/>
      <c r="WW611" s="20"/>
      <c r="WX611" s="20"/>
      <c r="WY611" s="20"/>
      <c r="WZ611" s="20"/>
      <c r="XA611" s="20"/>
      <c r="XB611" s="20"/>
      <c r="XC611" s="20"/>
      <c r="XD611" s="20"/>
      <c r="XE611" s="20"/>
      <c r="XF611" s="20"/>
      <c r="XG611" s="20"/>
      <c r="XH611" s="20"/>
      <c r="XI611" s="20"/>
      <c r="XJ611" s="20"/>
      <c r="XK611" s="20"/>
      <c r="XL611" s="20"/>
      <c r="XM611" s="20"/>
      <c r="XN611" s="20"/>
      <c r="XO611" s="20"/>
      <c r="XP611" s="20"/>
      <c r="XQ611" s="20"/>
      <c r="XR611" s="20"/>
      <c r="XS611" s="20"/>
      <c r="XT611" s="20"/>
      <c r="XU611" s="20"/>
      <c r="XV611" s="20"/>
      <c r="XW611" s="20"/>
      <c r="XX611" s="20"/>
      <c r="XY611" s="20"/>
      <c r="XZ611" s="20"/>
      <c r="YA611" s="20"/>
      <c r="YB611" s="20"/>
      <c r="YC611" s="20"/>
      <c r="YD611" s="20"/>
      <c r="YE611" s="20"/>
      <c r="YF611" s="20"/>
      <c r="YG611" s="20"/>
      <c r="YH611" s="20"/>
      <c r="YI611" s="20"/>
      <c r="YJ611" s="20"/>
      <c r="YK611" s="20"/>
      <c r="YL611" s="20"/>
      <c r="YM611" s="20"/>
      <c r="YN611" s="20"/>
      <c r="YO611" s="20"/>
      <c r="YP611" s="20"/>
      <c r="YQ611" s="20"/>
      <c r="YR611" s="20"/>
      <c r="YS611" s="20"/>
      <c r="YT611" s="20"/>
      <c r="YU611" s="20"/>
      <c r="YV611" s="20"/>
      <c r="YW611" s="20"/>
      <c r="YX611" s="20"/>
      <c r="YY611" s="20"/>
      <c r="YZ611" s="20"/>
      <c r="ZA611" s="20"/>
      <c r="ZB611" s="20"/>
      <c r="ZC611" s="20"/>
      <c r="ZD611" s="20"/>
      <c r="ZE611" s="20"/>
      <c r="ZF611" s="20"/>
      <c r="ZG611" s="20"/>
      <c r="ZH611" s="20"/>
      <c r="ZI611" s="20"/>
      <c r="ZJ611" s="20"/>
      <c r="ZK611" s="20"/>
      <c r="ZL611" s="20"/>
      <c r="ZM611" s="20"/>
      <c r="ZN611" s="20"/>
      <c r="ZO611" s="20"/>
      <c r="ZP611" s="20"/>
      <c r="ZQ611" s="20"/>
      <c r="ZR611" s="20"/>
      <c r="ZS611" s="20"/>
      <c r="ZT611" s="20"/>
      <c r="ZU611" s="20"/>
      <c r="ZV611" s="20"/>
      <c r="ZW611" s="20"/>
      <c r="ZX611" s="20"/>
      <c r="ZY611" s="20"/>
      <c r="ZZ611" s="20"/>
      <c r="AAA611" s="20"/>
      <c r="AAB611" s="20"/>
      <c r="AAC611" s="20"/>
      <c r="AAD611" s="20"/>
      <c r="AAE611" s="20"/>
      <c r="AAF611" s="20"/>
      <c r="AAG611" s="20"/>
      <c r="AAH611" s="20"/>
      <c r="AAI611" s="20"/>
      <c r="AAJ611" s="20"/>
      <c r="AAK611" s="20"/>
      <c r="AAL611" s="20"/>
      <c r="AAM611" s="20"/>
      <c r="AAN611" s="20"/>
      <c r="AAO611" s="20"/>
      <c r="AAP611" s="20"/>
      <c r="AAQ611" s="20"/>
      <c r="AAR611" s="20"/>
      <c r="AAS611" s="20"/>
      <c r="AAT611" s="20"/>
      <c r="AAU611" s="20"/>
      <c r="AAV611" s="20"/>
      <c r="AAW611" s="20"/>
      <c r="AAX611" s="20"/>
      <c r="AAY611" s="20"/>
      <c r="AAZ611" s="20"/>
      <c r="ABA611" s="20"/>
      <c r="ABB611" s="20"/>
      <c r="ABC611" s="20"/>
      <c r="ABD611" s="20"/>
      <c r="ABE611" s="20"/>
      <c r="ABF611" s="20"/>
      <c r="ABG611" s="20"/>
      <c r="ABH611" s="20"/>
      <c r="ABI611" s="20"/>
      <c r="ABJ611" s="20"/>
      <c r="ABK611" s="20"/>
      <c r="ABL611" s="20"/>
      <c r="ABM611" s="20"/>
      <c r="ABN611" s="20"/>
      <c r="ABO611" s="20"/>
      <c r="ABP611" s="20"/>
      <c r="ABQ611" s="20"/>
      <c r="ABR611" s="20"/>
      <c r="ABS611" s="20"/>
      <c r="ABT611" s="20"/>
      <c r="ABU611" s="20"/>
      <c r="ABV611" s="20"/>
      <c r="ABW611" s="20"/>
      <c r="ABX611" s="20"/>
      <c r="ABY611" s="20"/>
      <c r="ABZ611" s="20"/>
      <c r="ACA611" s="20"/>
      <c r="ACB611" s="20"/>
      <c r="ACC611" s="20"/>
      <c r="ACD611" s="20"/>
      <c r="ACE611" s="20"/>
      <c r="ACF611" s="20"/>
      <c r="ACG611" s="20"/>
      <c r="ACH611" s="20"/>
      <c r="ACI611" s="20"/>
      <c r="ACJ611" s="20"/>
      <c r="ACK611" s="20"/>
      <c r="ACL611" s="20"/>
      <c r="ACM611" s="20"/>
      <c r="ACN611" s="20"/>
      <c r="ACO611" s="20"/>
      <c r="ACP611" s="20"/>
      <c r="ACQ611" s="20"/>
      <c r="ACR611" s="20"/>
      <c r="ACS611" s="20"/>
      <c r="ACT611" s="20"/>
      <c r="ACU611" s="20"/>
      <c r="ACV611" s="20"/>
      <c r="ACW611" s="20"/>
      <c r="ACX611" s="20"/>
      <c r="ACY611" s="20"/>
      <c r="ACZ611" s="20"/>
      <c r="ADA611" s="20"/>
      <c r="ADB611" s="20"/>
      <c r="ADC611" s="20"/>
      <c r="ADD611" s="20"/>
      <c r="ADE611" s="20"/>
      <c r="ADF611" s="20"/>
      <c r="ADG611" s="20"/>
      <c r="ADH611" s="20"/>
      <c r="ADI611" s="20"/>
      <c r="ADJ611" s="20"/>
      <c r="ADK611" s="20"/>
      <c r="ADL611" s="20"/>
      <c r="ADM611" s="20"/>
      <c r="ADN611" s="20"/>
      <c r="ADO611" s="20"/>
      <c r="ADP611" s="20"/>
      <c r="ADQ611" s="20"/>
      <c r="ADR611" s="20"/>
      <c r="ADS611" s="20"/>
      <c r="ADT611" s="20"/>
      <c r="ADU611" s="20"/>
      <c r="ADV611" s="20"/>
      <c r="ADW611" s="20"/>
      <c r="ADX611" s="20"/>
      <c r="ADY611" s="20"/>
      <c r="ADZ611" s="20"/>
      <c r="AEA611" s="20"/>
      <c r="AEB611" s="20"/>
      <c r="AEC611" s="20"/>
      <c r="AED611" s="20"/>
      <c r="AEE611" s="20"/>
      <c r="AEF611" s="20"/>
      <c r="AEG611" s="20"/>
      <c r="AEH611" s="20"/>
      <c r="AEI611" s="20"/>
      <c r="AEJ611" s="20"/>
      <c r="AEK611" s="20"/>
      <c r="AEL611" s="20"/>
      <c r="AEM611" s="20"/>
      <c r="AEN611" s="20"/>
      <c r="AEO611" s="20"/>
      <c r="AEP611" s="20"/>
      <c r="AEQ611" s="20"/>
      <c r="AER611" s="20"/>
      <c r="AES611" s="20"/>
      <c r="AET611" s="20"/>
      <c r="AEU611" s="20"/>
      <c r="AEV611" s="20"/>
      <c r="AEW611" s="20"/>
      <c r="AEX611" s="20"/>
      <c r="AEY611" s="20"/>
      <c r="AEZ611" s="20"/>
      <c r="AFA611" s="20"/>
      <c r="AFB611" s="20"/>
      <c r="AFC611" s="20"/>
      <c r="AFD611" s="20"/>
      <c r="AFE611" s="20"/>
      <c r="AFF611" s="20"/>
      <c r="AFG611" s="20"/>
      <c r="AFH611" s="20"/>
      <c r="AFI611" s="20"/>
      <c r="AFJ611" s="20"/>
      <c r="AFK611" s="20"/>
      <c r="AFL611" s="20"/>
      <c r="AFM611" s="20"/>
      <c r="AFN611" s="20"/>
      <c r="AFO611" s="20"/>
      <c r="AFP611" s="20"/>
      <c r="AFQ611" s="20"/>
      <c r="AFR611" s="20"/>
      <c r="AFS611" s="20"/>
      <c r="AFT611" s="20"/>
      <c r="AFU611" s="20"/>
      <c r="AFV611" s="20"/>
      <c r="AFW611" s="20"/>
      <c r="AFX611" s="20"/>
      <c r="AFY611" s="20"/>
      <c r="AFZ611" s="20"/>
      <c r="AGA611" s="20"/>
      <c r="AGB611" s="20"/>
      <c r="AGC611" s="20"/>
      <c r="AGD611" s="20"/>
      <c r="AGE611" s="20"/>
      <c r="AGF611" s="20"/>
      <c r="AGG611" s="20"/>
      <c r="AGH611" s="20"/>
      <c r="AGI611" s="20"/>
      <c r="AGJ611" s="20"/>
      <c r="AGK611" s="20"/>
      <c r="AGL611" s="20"/>
      <c r="AGM611" s="20"/>
      <c r="AGN611" s="20"/>
      <c r="AGO611" s="20"/>
      <c r="AGP611" s="20"/>
      <c r="AGQ611" s="20"/>
      <c r="AGR611" s="20"/>
      <c r="AGS611" s="20"/>
      <c r="AGT611" s="20"/>
      <c r="AGU611" s="20"/>
      <c r="AGV611" s="20"/>
      <c r="AGW611" s="20"/>
      <c r="AGX611" s="20"/>
      <c r="AGY611" s="20"/>
      <c r="AGZ611" s="20"/>
      <c r="AHA611" s="20"/>
      <c r="AHB611" s="20"/>
      <c r="AHC611" s="20"/>
      <c r="AHD611" s="20"/>
      <c r="AHE611" s="20"/>
      <c r="AHF611" s="20"/>
      <c r="AHG611" s="20"/>
      <c r="AHH611" s="20"/>
      <c r="AHI611" s="20"/>
      <c r="AHJ611" s="20"/>
      <c r="AHK611" s="20"/>
      <c r="AHL611" s="20"/>
      <c r="AHM611" s="20"/>
      <c r="AHN611" s="20"/>
      <c r="AHO611" s="20"/>
      <c r="AHP611" s="20"/>
      <c r="AHQ611" s="20"/>
      <c r="AHR611" s="20"/>
      <c r="AHS611" s="20"/>
      <c r="AHT611" s="20"/>
      <c r="AHU611" s="20"/>
      <c r="AHV611" s="20"/>
      <c r="AHW611" s="20"/>
      <c r="AHX611" s="20"/>
      <c r="AHY611" s="20"/>
      <c r="AHZ611" s="20"/>
      <c r="AIA611" s="20"/>
      <c r="AIB611" s="20"/>
      <c r="AIC611" s="20"/>
      <c r="AID611" s="20"/>
      <c r="AIE611" s="20"/>
      <c r="AIF611" s="20"/>
      <c r="AIG611" s="20"/>
      <c r="AIH611" s="20"/>
      <c r="AII611" s="20"/>
      <c r="AIJ611" s="20"/>
      <c r="AIK611" s="20"/>
      <c r="AIL611" s="20"/>
      <c r="AIM611" s="20"/>
      <c r="AIN611" s="20"/>
      <c r="AIO611" s="20"/>
      <c r="AIP611" s="20"/>
      <c r="AIQ611" s="20"/>
      <c r="AIR611" s="20"/>
      <c r="AIS611" s="20"/>
      <c r="AIT611" s="20"/>
      <c r="AIU611" s="20"/>
      <c r="AIV611" s="20"/>
      <c r="AIW611" s="20"/>
      <c r="AIX611" s="20"/>
      <c r="AIY611" s="20"/>
      <c r="AIZ611" s="20"/>
      <c r="AJA611" s="20"/>
      <c r="AJB611" s="20"/>
      <c r="AJC611" s="20"/>
      <c r="AJD611" s="20"/>
      <c r="AJE611" s="20"/>
      <c r="AJF611" s="20"/>
      <c r="AJG611" s="20"/>
      <c r="AJH611" s="20"/>
      <c r="AJI611" s="20"/>
      <c r="AJJ611" s="20"/>
      <c r="AJK611" s="20"/>
      <c r="AJL611" s="20"/>
      <c r="AJM611" s="20"/>
      <c r="AJN611" s="20"/>
      <c r="AJO611" s="20"/>
      <c r="AJP611" s="20"/>
      <c r="AJQ611" s="20"/>
      <c r="AJR611" s="20"/>
      <c r="AJS611" s="20"/>
      <c r="AJT611" s="20"/>
      <c r="AJU611" s="20"/>
      <c r="AJV611" s="20"/>
      <c r="AJW611" s="20"/>
      <c r="AJX611" s="20"/>
      <c r="AJY611" s="20"/>
      <c r="AJZ611" s="20"/>
      <c r="AKA611" s="20"/>
      <c r="AKB611" s="20"/>
      <c r="AKC611" s="20"/>
      <c r="AKD611" s="20"/>
      <c r="AKE611" s="20"/>
      <c r="AKF611" s="20"/>
      <c r="AKG611" s="20"/>
      <c r="AKH611" s="20"/>
      <c r="AKI611" s="20"/>
      <c r="AKJ611" s="20"/>
      <c r="AKK611" s="20"/>
      <c r="AKL611" s="20"/>
      <c r="AKM611" s="20"/>
      <c r="AKN611" s="20"/>
      <c r="AKO611" s="20"/>
      <c r="AKP611" s="20"/>
      <c r="AKQ611" s="20"/>
      <c r="AKR611" s="20"/>
      <c r="AKS611" s="20"/>
      <c r="AKT611" s="20"/>
      <c r="AKU611" s="20"/>
      <c r="AKV611" s="20"/>
      <c r="AKW611" s="20"/>
      <c r="AKX611" s="20"/>
      <c r="AKY611" s="20"/>
      <c r="AKZ611" s="20"/>
      <c r="ALA611" s="20"/>
      <c r="ALB611" s="20"/>
      <c r="ALC611" s="20"/>
      <c r="ALD611" s="20"/>
      <c r="ALE611" s="20"/>
      <c r="ALF611" s="20"/>
      <c r="ALG611" s="20"/>
      <c r="ALH611" s="20"/>
      <c r="ALI611" s="20"/>
      <c r="ALJ611" s="20"/>
      <c r="ALK611" s="20"/>
      <c r="ALL611" s="20"/>
      <c r="ALM611" s="20"/>
      <c r="ALN611" s="20"/>
      <c r="ALO611" s="20"/>
      <c r="ALP611" s="20"/>
      <c r="ALQ611" s="20"/>
      <c r="ALR611" s="20"/>
      <c r="ALS611" s="20"/>
      <c r="ALT611" s="20"/>
      <c r="ALU611" s="20"/>
      <c r="ALV611" s="20"/>
      <c r="ALW611" s="20"/>
      <c r="ALX611" s="20"/>
      <c r="ALY611" s="20"/>
      <c r="ALZ611" s="20"/>
      <c r="AMA611" s="20"/>
      <c r="AMB611" s="20"/>
      <c r="AMC611" s="20"/>
      <c r="AMD611" s="20"/>
      <c r="AME611" s="20"/>
      <c r="AMF611" s="20"/>
      <c r="AMG611" s="20"/>
      <c r="AMH611" s="20"/>
      <c r="AMI611" s="20"/>
      <c r="AMJ611" s="20"/>
      <c r="AMK611" s="20"/>
      <c r="AML611" s="20"/>
      <c r="AMM611" s="20"/>
      <c r="AMN611" s="20"/>
      <c r="AMO611" s="20"/>
      <c r="AMP611" s="20"/>
      <c r="AMQ611" s="20"/>
      <c r="AMR611" s="20"/>
      <c r="AMS611" s="20"/>
      <c r="AMT611" s="20"/>
      <c r="AMU611" s="20"/>
      <c r="AMV611" s="20"/>
      <c r="AMW611" s="20"/>
      <c r="AMX611" s="20"/>
      <c r="AMY611" s="20"/>
      <c r="AMZ611" s="20"/>
      <c r="ANA611" s="20"/>
      <c r="ANB611" s="20"/>
      <c r="ANC611" s="20"/>
      <c r="AND611" s="20"/>
      <c r="ANE611" s="20"/>
      <c r="ANF611" s="20"/>
      <c r="ANG611" s="20"/>
      <c r="ANH611" s="20"/>
      <c r="ANI611" s="20"/>
      <c r="ANJ611" s="20"/>
      <c r="ANK611" s="20"/>
      <c r="ANL611" s="20"/>
      <c r="ANM611" s="20"/>
      <c r="ANN611" s="20"/>
      <c r="ANO611" s="20"/>
      <c r="ANP611" s="20"/>
      <c r="ANQ611" s="20"/>
      <c r="ANR611" s="20"/>
      <c r="ANS611" s="20"/>
      <c r="ANT611" s="20"/>
      <c r="ANU611" s="20"/>
      <c r="ANV611" s="20"/>
      <c r="ANW611" s="20"/>
      <c r="ANX611" s="20"/>
      <c r="ANY611" s="20"/>
      <c r="ANZ611" s="20"/>
      <c r="AOA611" s="20"/>
      <c r="AOB611" s="20"/>
      <c r="AOC611" s="20"/>
      <c r="AOD611" s="20"/>
      <c r="AOE611" s="20"/>
      <c r="AOF611" s="20"/>
      <c r="AOG611" s="20"/>
      <c r="AOH611" s="20"/>
      <c r="AOI611" s="20"/>
      <c r="AOJ611" s="20"/>
      <c r="AOK611" s="20"/>
      <c r="AOL611" s="20"/>
      <c r="AOM611" s="20"/>
      <c r="AON611" s="20"/>
      <c r="AOO611" s="20"/>
      <c r="AOP611" s="20"/>
      <c r="AOQ611" s="20"/>
      <c r="AOR611" s="20"/>
      <c r="AOS611" s="20"/>
      <c r="AOT611" s="20"/>
      <c r="AOU611" s="20"/>
      <c r="AOV611" s="20"/>
      <c r="AOW611" s="20"/>
      <c r="AOX611" s="20"/>
      <c r="AOY611" s="20"/>
      <c r="AOZ611" s="20"/>
      <c r="APA611" s="20"/>
      <c r="APB611" s="20"/>
      <c r="APC611" s="20"/>
      <c r="APD611" s="20"/>
      <c r="APE611" s="20"/>
      <c r="APF611" s="20"/>
      <c r="APG611" s="20"/>
      <c r="APH611" s="20"/>
      <c r="API611" s="20"/>
      <c r="APJ611" s="20"/>
      <c r="APK611" s="20"/>
      <c r="APL611" s="20"/>
      <c r="APM611" s="20"/>
      <c r="APN611" s="20"/>
      <c r="APO611" s="20"/>
      <c r="APP611" s="20"/>
      <c r="APQ611" s="20"/>
      <c r="APR611" s="20"/>
      <c r="APS611" s="20"/>
      <c r="APT611" s="20"/>
      <c r="APU611" s="20"/>
      <c r="APV611" s="20"/>
      <c r="APW611" s="20"/>
      <c r="APX611" s="20"/>
      <c r="APY611" s="20"/>
      <c r="APZ611" s="20"/>
      <c r="AQA611" s="20"/>
      <c r="AQB611" s="20"/>
      <c r="AQC611" s="20"/>
      <c r="AQD611" s="20"/>
      <c r="AQE611" s="20"/>
      <c r="AQF611" s="20"/>
      <c r="AQG611" s="20"/>
      <c r="AQH611" s="20"/>
      <c r="AQI611" s="20"/>
      <c r="AQJ611" s="20"/>
      <c r="AQK611" s="20"/>
      <c r="AQL611" s="20"/>
      <c r="AQM611" s="20"/>
      <c r="AQN611" s="20"/>
      <c r="AQO611" s="20"/>
      <c r="AQP611" s="20"/>
      <c r="AQQ611" s="20"/>
      <c r="AQR611" s="20"/>
      <c r="AQS611" s="20"/>
      <c r="AQT611" s="20"/>
      <c r="AQU611" s="20"/>
      <c r="AQV611" s="20"/>
      <c r="AQW611" s="20"/>
      <c r="AQX611" s="20"/>
      <c r="AQY611" s="20"/>
      <c r="AQZ611" s="20"/>
      <c r="ARA611" s="20"/>
      <c r="ARB611" s="20"/>
      <c r="ARC611" s="20"/>
      <c r="ARD611" s="20"/>
      <c r="ARE611" s="20"/>
      <c r="ARF611" s="20"/>
      <c r="ARG611" s="20"/>
      <c r="ARH611" s="20"/>
      <c r="ARI611" s="20"/>
      <c r="ARJ611" s="20"/>
      <c r="ARK611" s="20"/>
      <c r="ARL611" s="20"/>
      <c r="ARM611" s="20"/>
      <c r="ARN611" s="20"/>
      <c r="ARO611" s="20"/>
      <c r="ARP611" s="20"/>
      <c r="ARQ611" s="20"/>
      <c r="ARR611" s="20"/>
      <c r="ARS611" s="20"/>
      <c r="ART611" s="20"/>
      <c r="ARU611" s="20"/>
      <c r="ARV611" s="20"/>
      <c r="ARW611" s="20"/>
      <c r="ARX611" s="20"/>
      <c r="ARY611" s="20"/>
      <c r="ARZ611" s="20"/>
      <c r="ASA611" s="20"/>
      <c r="ASB611" s="20"/>
      <c r="ASC611" s="20"/>
      <c r="ASD611" s="20"/>
      <c r="ASE611" s="20"/>
      <c r="ASF611" s="20"/>
      <c r="ASG611" s="20"/>
      <c r="ASH611" s="20"/>
      <c r="ASI611" s="20"/>
      <c r="ASJ611" s="20"/>
      <c r="ASK611" s="20"/>
      <c r="ASL611" s="20"/>
      <c r="ASM611" s="20"/>
      <c r="ASN611" s="20"/>
      <c r="ASO611" s="20"/>
      <c r="ASP611" s="20"/>
      <c r="ASQ611" s="20"/>
      <c r="ASR611" s="20"/>
      <c r="ASS611" s="20"/>
      <c r="AST611" s="20"/>
      <c r="ASU611" s="20"/>
      <c r="ASV611" s="20"/>
      <c r="ASW611" s="20"/>
      <c r="ASX611" s="20"/>
      <c r="ASY611" s="20"/>
      <c r="ASZ611" s="20"/>
      <c r="ATA611" s="20"/>
      <c r="ATB611" s="20"/>
      <c r="ATC611" s="20"/>
      <c r="ATD611" s="20"/>
      <c r="ATE611" s="20"/>
      <c r="ATF611" s="20"/>
      <c r="ATG611" s="20"/>
      <c r="ATH611" s="20"/>
      <c r="ATI611" s="20"/>
      <c r="ATJ611" s="20"/>
      <c r="ATK611" s="20"/>
      <c r="ATL611" s="20"/>
      <c r="ATM611" s="20"/>
      <c r="ATN611" s="20"/>
      <c r="ATO611" s="20"/>
      <c r="ATP611" s="20"/>
      <c r="ATQ611" s="20"/>
      <c r="ATR611" s="20"/>
      <c r="ATS611" s="20"/>
      <c r="ATT611" s="20"/>
      <c r="ATU611" s="20"/>
      <c r="ATV611" s="20"/>
      <c r="ATW611" s="20"/>
      <c r="ATX611" s="20"/>
      <c r="ATY611" s="20"/>
      <c r="ATZ611" s="20"/>
      <c r="AUA611" s="20"/>
      <c r="AUB611" s="20"/>
      <c r="AUC611" s="20"/>
      <c r="AUD611" s="20"/>
      <c r="AUF611" s="20"/>
      <c r="AUG611" s="20"/>
      <c r="AUH611" s="20"/>
      <c r="AUI611" s="20"/>
      <c r="AUJ611" s="20"/>
      <c r="AUK611" s="20"/>
      <c r="AUL611" s="20"/>
      <c r="AUM611" s="20"/>
      <c r="AUN611" s="20"/>
      <c r="AUO611" s="20"/>
      <c r="AUP611" s="20"/>
      <c r="AUQ611" s="20"/>
      <c r="AUR611" s="20"/>
      <c r="AUS611" s="20"/>
      <c r="AUT611" s="20"/>
      <c r="AUU611" s="20"/>
      <c r="AUV611" s="20"/>
      <c r="AUW611" s="20"/>
      <c r="AUX611" s="20"/>
      <c r="AUY611" s="20"/>
      <c r="AUZ611" s="20"/>
      <c r="AVA611" s="20"/>
      <c r="AVB611" s="20"/>
      <c r="AVC611" s="20"/>
      <c r="AVD611" s="20"/>
      <c r="AVE611" s="20"/>
      <c r="AVF611" s="20"/>
      <c r="AVG611" s="20"/>
      <c r="AVH611" s="20"/>
      <c r="AVI611" s="20"/>
      <c r="AVJ611" s="20"/>
      <c r="AVK611" s="20"/>
      <c r="AVL611" s="20"/>
      <c r="AVM611" s="20"/>
      <c r="AVN611" s="20"/>
      <c r="AVO611" s="20"/>
      <c r="AVP611" s="20"/>
      <c r="AVQ611" s="20"/>
      <c r="AVR611" s="20"/>
      <c r="AVS611" s="20"/>
      <c r="AVT611" s="20"/>
      <c r="AVU611" s="20"/>
      <c r="AVV611" s="20"/>
      <c r="AVW611" s="20"/>
      <c r="AVX611" s="20"/>
      <c r="AVY611" s="20"/>
      <c r="AVZ611" s="20"/>
      <c r="AWA611" s="20"/>
      <c r="AWB611" s="20"/>
      <c r="AWC611" s="20"/>
      <c r="AWD611" s="20"/>
      <c r="AWE611" s="20"/>
      <c r="AWF611" s="20"/>
      <c r="AWG611" s="20"/>
      <c r="AWH611" s="20"/>
      <c r="AWI611" s="20"/>
      <c r="AWJ611" s="20"/>
      <c r="AWK611" s="20"/>
      <c r="AWL611" s="20"/>
      <c r="AWM611" s="20"/>
      <c r="AWN611" s="20"/>
      <c r="AWO611" s="20"/>
      <c r="AWP611" s="20"/>
      <c r="AWQ611" s="20"/>
      <c r="AWR611" s="20"/>
      <c r="AWS611" s="20"/>
      <c r="AWT611" s="20"/>
      <c r="AWU611" s="20"/>
      <c r="AWV611" s="20"/>
      <c r="AWW611" s="20"/>
      <c r="AWX611" s="20"/>
      <c r="AWY611" s="20"/>
      <c r="AWZ611" s="20"/>
      <c r="AXA611" s="20"/>
      <c r="AXB611" s="20"/>
      <c r="AXC611" s="20"/>
      <c r="AXD611" s="20"/>
      <c r="AXE611" s="20"/>
      <c r="AXF611" s="20"/>
      <c r="AXG611" s="20"/>
      <c r="AXH611" s="20"/>
      <c r="AXI611" s="20"/>
      <c r="AXJ611" s="20"/>
      <c r="AXK611" s="20"/>
      <c r="AXL611" s="20"/>
      <c r="AXM611" s="20"/>
      <c r="AXN611" s="20"/>
      <c r="AXO611" s="20"/>
      <c r="AXP611" s="20"/>
      <c r="AXQ611" s="20"/>
      <c r="AXR611" s="20"/>
      <c r="AXS611" s="20"/>
      <c r="AXT611" s="20"/>
      <c r="AXU611" s="20"/>
      <c r="AXV611" s="20"/>
      <c r="AXW611" s="20"/>
      <c r="AXX611" s="20"/>
      <c r="AXY611" s="20"/>
      <c r="AXZ611" s="20"/>
      <c r="AYA611" s="20"/>
      <c r="AYB611" s="20"/>
      <c r="AYC611" s="20"/>
      <c r="AYD611" s="20"/>
      <c r="AYE611" s="20"/>
      <c r="AYF611" s="20"/>
      <c r="AYG611" s="20"/>
      <c r="AYH611" s="20"/>
      <c r="AYI611" s="20"/>
      <c r="AYJ611" s="20"/>
      <c r="AYK611" s="20"/>
      <c r="AYL611" s="20"/>
      <c r="AYM611" s="20"/>
      <c r="AYN611" s="20"/>
      <c r="AYO611" s="20"/>
      <c r="AYP611" s="20"/>
      <c r="AYQ611" s="20"/>
      <c r="AYR611" s="20"/>
      <c r="AYS611" s="20"/>
      <c r="AYT611" s="20"/>
      <c r="AYU611" s="20"/>
      <c r="AYV611" s="20"/>
      <c r="AYW611" s="20"/>
      <c r="AYX611" s="20"/>
      <c r="AYY611" s="20"/>
      <c r="AYZ611" s="20"/>
      <c r="AZA611" s="20"/>
      <c r="AZB611" s="20"/>
      <c r="AZC611" s="20"/>
      <c r="AZD611" s="20"/>
      <c r="AZE611" s="20"/>
      <c r="AZF611" s="20"/>
      <c r="AZG611" s="20"/>
      <c r="AZH611" s="20"/>
      <c r="AZI611" s="20"/>
      <c r="AZJ611" s="20"/>
      <c r="AZK611" s="20"/>
      <c r="AZL611" s="20"/>
      <c r="AZM611" s="20"/>
      <c r="AZN611" s="20"/>
      <c r="AZO611" s="20"/>
      <c r="AZP611" s="20"/>
      <c r="AZQ611" s="20"/>
      <c r="AZR611" s="20"/>
      <c r="AZS611" s="20"/>
      <c r="AZT611" s="20"/>
      <c r="AZU611" s="20"/>
      <c r="AZV611" s="20"/>
      <c r="AZW611" s="20"/>
      <c r="AZX611" s="20"/>
      <c r="AZY611" s="20"/>
      <c r="AZZ611" s="20"/>
      <c r="BAA611" s="20"/>
      <c r="BAB611" s="20"/>
      <c r="BAC611" s="20"/>
      <c r="BAD611" s="20"/>
      <c r="BAE611" s="20"/>
      <c r="BAF611" s="20"/>
      <c r="BAG611" s="20"/>
      <c r="BAH611" s="20"/>
      <c r="BAI611" s="20"/>
      <c r="BAJ611" s="20"/>
      <c r="BAK611" s="20"/>
      <c r="BAL611" s="20"/>
      <c r="BAM611" s="20"/>
      <c r="BAN611" s="20"/>
      <c r="BAO611" s="20"/>
      <c r="BAP611" s="20"/>
      <c r="BAQ611" s="20"/>
      <c r="BAR611" s="20"/>
      <c r="BAS611" s="20"/>
      <c r="BAT611" s="20"/>
      <c r="BAU611" s="20"/>
      <c r="BAV611" s="20"/>
      <c r="BAW611" s="20"/>
      <c r="BAX611" s="20"/>
      <c r="BAY611" s="20"/>
      <c r="BAZ611" s="20"/>
      <c r="BBA611" s="20"/>
      <c r="BBB611" s="20"/>
      <c r="BBC611" s="20"/>
      <c r="BBD611" s="20"/>
      <c r="BBE611" s="20"/>
      <c r="BBF611" s="20"/>
      <c r="BBG611" s="20"/>
      <c r="BBH611" s="20"/>
      <c r="BBI611" s="20"/>
      <c r="BBJ611" s="20"/>
      <c r="BBK611" s="20"/>
      <c r="BBL611" s="20"/>
      <c r="BBM611" s="20"/>
      <c r="BBN611" s="20"/>
      <c r="BBO611" s="20"/>
      <c r="BBP611" s="20"/>
      <c r="BBQ611" s="20"/>
      <c r="BBR611" s="20"/>
      <c r="BBS611" s="20"/>
      <c r="BBT611" s="20"/>
      <c r="BBU611" s="20"/>
      <c r="BBV611" s="20"/>
      <c r="BBW611" s="20"/>
      <c r="BBX611" s="20"/>
    </row>
    <row r="612" spans="1:1428" hidden="1" x14ac:dyDescent="0.25">
      <c r="A612" s="20"/>
      <c r="B612" s="17"/>
      <c r="C612" s="17"/>
      <c r="D612" s="20"/>
      <c r="E612" s="20"/>
      <c r="F612" s="20"/>
      <c r="G612" s="20"/>
      <c r="H612" s="20"/>
      <c r="I612" s="20"/>
      <c r="J612" s="20"/>
      <c r="K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6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  <c r="BG612" s="20"/>
      <c r="BH612" s="20"/>
      <c r="BI612" s="20"/>
      <c r="BJ612" s="20"/>
      <c r="BK612" s="20"/>
      <c r="BL612" s="20"/>
      <c r="BM612" s="20"/>
      <c r="BN612" s="20"/>
      <c r="BO612" s="20"/>
      <c r="BP612" s="20"/>
      <c r="BQ612" s="20"/>
      <c r="BR612" s="20"/>
      <c r="BS612" s="20"/>
      <c r="BT612" s="20"/>
      <c r="BU612" s="20"/>
      <c r="BV612" s="20"/>
      <c r="BW612" s="20"/>
      <c r="BX612" s="20"/>
      <c r="BY612" s="20"/>
      <c r="BZ612" s="20"/>
      <c r="CA612" s="20"/>
      <c r="CB612" s="20"/>
      <c r="CC612" s="20"/>
      <c r="CD612" s="20"/>
      <c r="CE612" s="20"/>
      <c r="CF612" s="20"/>
      <c r="CG612" s="20"/>
      <c r="CH612" s="20"/>
      <c r="CI612" s="20"/>
      <c r="CJ612" s="20"/>
      <c r="CK612" s="20"/>
      <c r="CL612" s="20"/>
      <c r="CM612" s="20"/>
      <c r="CN612" s="20"/>
      <c r="CO612" s="20"/>
      <c r="CP612" s="20"/>
      <c r="CQ612" s="20"/>
      <c r="CR612" s="20"/>
      <c r="CS612" s="20"/>
      <c r="CT612" s="20"/>
      <c r="CU612" s="20"/>
      <c r="CV612" s="20"/>
      <c r="CW612" s="20"/>
      <c r="CX612" s="20"/>
      <c r="CY612" s="20"/>
      <c r="CZ612" s="20"/>
      <c r="DA612" s="20"/>
      <c r="DB612" s="20"/>
      <c r="DC612" s="20"/>
      <c r="DD612" s="20"/>
      <c r="DE612" s="20"/>
      <c r="DF612" s="20"/>
      <c r="DG612" s="20"/>
      <c r="DH612" s="20"/>
      <c r="DI612" s="20"/>
      <c r="DJ612" s="20"/>
      <c r="DK612" s="20"/>
      <c r="DL612" s="20"/>
      <c r="DM612" s="20"/>
      <c r="DN612" s="20"/>
      <c r="DO612" s="20"/>
      <c r="DP612" s="20"/>
      <c r="DQ612" s="20"/>
      <c r="DR612" s="20"/>
      <c r="DS612" s="20"/>
      <c r="DT612" s="20"/>
      <c r="DU612" s="20"/>
      <c r="DV612" s="20"/>
      <c r="DW612" s="20"/>
      <c r="DX612" s="20"/>
      <c r="DY612" s="20"/>
      <c r="DZ612" s="20"/>
      <c r="EA612" s="20"/>
      <c r="EB612" s="20"/>
      <c r="EC612" s="20"/>
      <c r="ED612" s="20"/>
      <c r="EE612" s="20"/>
      <c r="EF612" s="20"/>
      <c r="EG612" s="20"/>
      <c r="EH612" s="20"/>
      <c r="EI612" s="20"/>
      <c r="EJ612" s="20"/>
      <c r="EK612" s="20"/>
      <c r="EL612" s="20"/>
      <c r="EM612" s="20"/>
      <c r="EN612" s="20"/>
      <c r="EO612" s="20"/>
      <c r="EP612" s="20"/>
      <c r="EQ612" s="20"/>
      <c r="ER612" s="20"/>
      <c r="ES612" s="20"/>
      <c r="ET612" s="20"/>
      <c r="EU612" s="20"/>
      <c r="EV612" s="20"/>
      <c r="EW612" s="20"/>
      <c r="EX612" s="20"/>
      <c r="EY612" s="20"/>
      <c r="EZ612" s="20"/>
      <c r="FA612" s="20"/>
      <c r="FB612" s="20"/>
      <c r="FC612" s="20"/>
      <c r="FD612" s="20"/>
      <c r="FE612" s="20"/>
      <c r="FF612" s="20"/>
      <c r="FG612" s="20"/>
      <c r="FH612" s="20"/>
      <c r="FI612" s="20"/>
      <c r="FJ612" s="20"/>
      <c r="FK612" s="20"/>
      <c r="FL612" s="20"/>
      <c r="FM612" s="20"/>
      <c r="FN612" s="20"/>
      <c r="FO612" s="20"/>
      <c r="FP612" s="20"/>
      <c r="FQ612" s="20"/>
      <c r="FR612" s="20"/>
      <c r="FS612" s="20"/>
      <c r="FT612" s="20"/>
      <c r="FU612" s="20"/>
      <c r="FV612" s="20"/>
      <c r="FW612" s="20"/>
      <c r="FX612" s="20"/>
      <c r="FY612" s="20"/>
      <c r="FZ612" s="20"/>
      <c r="GA612" s="20"/>
      <c r="GB612" s="20"/>
      <c r="GC612" s="20"/>
      <c r="GD612" s="20"/>
      <c r="GE612" s="20"/>
      <c r="GF612" s="20"/>
      <c r="GG612" s="20"/>
      <c r="GH612" s="20"/>
      <c r="GI612" s="20"/>
      <c r="GJ612" s="20"/>
      <c r="GK612" s="20"/>
      <c r="GL612" s="20"/>
      <c r="GM612" s="20"/>
      <c r="GN612" s="20"/>
      <c r="GO612" s="20"/>
      <c r="GP612" s="20"/>
      <c r="GQ612" s="20"/>
      <c r="GR612" s="20"/>
      <c r="GS612" s="20"/>
      <c r="GT612" s="20"/>
      <c r="GU612" s="20"/>
      <c r="GV612" s="20"/>
      <c r="GW612" s="20"/>
      <c r="GX612" s="20"/>
      <c r="GY612" s="20"/>
      <c r="GZ612" s="20"/>
      <c r="HA612" s="20"/>
      <c r="HB612" s="20"/>
      <c r="HC612" s="20"/>
      <c r="HD612" s="20"/>
      <c r="HE612" s="20"/>
      <c r="HF612" s="20"/>
      <c r="HG612" s="20"/>
      <c r="HH612" s="20"/>
      <c r="HI612" s="20"/>
      <c r="HJ612" s="20"/>
      <c r="HK612" s="20"/>
      <c r="HL612" s="20"/>
      <c r="HM612" s="20"/>
      <c r="HN612" s="20"/>
      <c r="HO612" s="20"/>
      <c r="HP612" s="20"/>
      <c r="HQ612" s="20"/>
      <c r="HR612" s="20"/>
      <c r="HS612" s="20"/>
      <c r="HT612" s="20"/>
      <c r="HU612" s="20"/>
      <c r="HV612" s="20"/>
      <c r="HW612" s="20"/>
      <c r="HX612" s="20"/>
      <c r="HY612" s="20"/>
      <c r="HZ612" s="20"/>
      <c r="IA612" s="20"/>
      <c r="IB612" s="20"/>
      <c r="IC612" s="20"/>
      <c r="ID612" s="20"/>
      <c r="IE612" s="20"/>
      <c r="IF612" s="20"/>
      <c r="IG612" s="20"/>
      <c r="IH612" s="20"/>
      <c r="II612" s="20"/>
      <c r="IJ612" s="20"/>
      <c r="IK612" s="20"/>
      <c r="IL612" s="20"/>
      <c r="IM612" s="20"/>
      <c r="IN612" s="20"/>
      <c r="IO612" s="20"/>
      <c r="IP612" s="20"/>
      <c r="IQ612" s="20"/>
      <c r="IR612" s="20"/>
      <c r="IS612" s="20"/>
      <c r="IT612" s="20"/>
      <c r="IU612" s="20"/>
      <c r="IV612" s="20"/>
      <c r="IW612" s="20"/>
      <c r="IX612" s="20"/>
      <c r="IY612" s="20"/>
      <c r="IZ612" s="20"/>
      <c r="JA612" s="20"/>
      <c r="JB612" s="20"/>
      <c r="JC612" s="20"/>
      <c r="JD612" s="20"/>
      <c r="JE612" s="20"/>
      <c r="JF612" s="20"/>
      <c r="JG612" s="20"/>
      <c r="JH612" s="20"/>
      <c r="JI612" s="20"/>
      <c r="JJ612" s="20"/>
      <c r="JK612" s="20"/>
      <c r="JL612" s="20"/>
      <c r="JM612" s="20"/>
      <c r="JN612" s="20"/>
      <c r="JO612" s="20"/>
      <c r="JP612" s="20"/>
      <c r="JQ612" s="20"/>
      <c r="JR612" s="20"/>
      <c r="JS612" s="20"/>
      <c r="JT612" s="20"/>
      <c r="JU612" s="20"/>
      <c r="JV612" s="20"/>
      <c r="JW612" s="20"/>
      <c r="JX612" s="20"/>
      <c r="JY612" s="20"/>
      <c r="JZ612" s="20"/>
      <c r="KA612" s="20"/>
      <c r="KB612" s="20"/>
      <c r="KC612" s="20"/>
      <c r="KD612" s="20"/>
      <c r="KE612" s="20"/>
      <c r="KF612" s="20"/>
      <c r="KG612" s="20"/>
      <c r="KH612" s="20"/>
      <c r="KI612" s="20"/>
      <c r="KJ612" s="20"/>
      <c r="KK612" s="20"/>
      <c r="KL612" s="20"/>
      <c r="KM612" s="20"/>
      <c r="KN612" s="20"/>
      <c r="KO612" s="20"/>
      <c r="KP612" s="20"/>
      <c r="KQ612" s="20"/>
      <c r="KR612" s="20"/>
      <c r="KS612" s="20"/>
      <c r="KT612" s="20"/>
      <c r="KU612" s="20"/>
      <c r="KV612" s="20"/>
      <c r="KW612" s="20"/>
      <c r="KX612" s="20"/>
      <c r="KY612" s="20"/>
      <c r="KZ612" s="20"/>
      <c r="LA612" s="20"/>
      <c r="LB612" s="20"/>
      <c r="LC612" s="20"/>
      <c r="LD612" s="20"/>
      <c r="LE612" s="20"/>
      <c r="LF612" s="20"/>
      <c r="LG612" s="20"/>
      <c r="LH612" s="20"/>
      <c r="LI612" s="20"/>
      <c r="LJ612" s="20"/>
      <c r="LK612" s="20"/>
      <c r="LL612" s="20"/>
      <c r="LM612" s="20"/>
      <c r="LN612" s="20"/>
      <c r="LO612" s="20"/>
      <c r="LP612" s="20"/>
      <c r="LQ612" s="20"/>
      <c r="LR612" s="20"/>
      <c r="LS612" s="20"/>
      <c r="LT612" s="20"/>
      <c r="LU612" s="20"/>
      <c r="LV612" s="20"/>
      <c r="LW612" s="20"/>
      <c r="LX612" s="20"/>
      <c r="LY612" s="20"/>
      <c r="LZ612" s="20"/>
      <c r="MA612" s="20"/>
      <c r="MB612" s="20"/>
      <c r="MC612" s="20"/>
      <c r="MD612" s="20"/>
      <c r="ME612" s="20"/>
      <c r="MF612" s="20"/>
      <c r="MG612" s="20"/>
      <c r="MH612" s="20"/>
      <c r="MI612" s="20"/>
      <c r="MJ612" s="20"/>
      <c r="MK612" s="20"/>
      <c r="ML612" s="20"/>
      <c r="MM612" s="20"/>
      <c r="MN612" s="20"/>
      <c r="MO612" s="20"/>
      <c r="MP612" s="20"/>
      <c r="MQ612" s="20"/>
      <c r="MR612" s="20"/>
      <c r="MS612" s="20"/>
      <c r="MT612" s="20"/>
      <c r="MU612" s="20"/>
      <c r="MV612" s="20"/>
      <c r="MW612" s="20"/>
      <c r="MX612" s="20"/>
      <c r="MY612" s="20"/>
      <c r="MZ612" s="20"/>
      <c r="NA612" s="20"/>
      <c r="NB612" s="20"/>
      <c r="NC612" s="20"/>
      <c r="ND612" s="20"/>
      <c r="NE612" s="20"/>
      <c r="NF612" s="20"/>
      <c r="NG612" s="20"/>
      <c r="NH612" s="20"/>
      <c r="NI612" s="20"/>
      <c r="NJ612" s="20"/>
      <c r="NK612" s="20"/>
      <c r="NL612" s="20"/>
      <c r="NM612" s="20"/>
      <c r="NN612" s="20"/>
      <c r="NO612" s="20"/>
      <c r="NP612" s="20"/>
      <c r="NQ612" s="20"/>
      <c r="NR612" s="20"/>
      <c r="NS612" s="20"/>
      <c r="NT612" s="20"/>
      <c r="NU612" s="20"/>
      <c r="NV612" s="20"/>
      <c r="NW612" s="20"/>
      <c r="NX612" s="20"/>
      <c r="NY612" s="20"/>
      <c r="NZ612" s="20"/>
      <c r="OA612" s="20"/>
      <c r="OB612" s="20"/>
      <c r="OC612" s="20"/>
      <c r="OD612" s="20"/>
      <c r="OE612" s="20"/>
      <c r="OF612" s="20"/>
      <c r="OG612" s="20"/>
      <c r="OH612" s="20"/>
      <c r="OI612" s="20"/>
      <c r="OJ612" s="20"/>
      <c r="OK612" s="20"/>
      <c r="OL612" s="20"/>
      <c r="OM612" s="20"/>
      <c r="ON612" s="20"/>
      <c r="OO612" s="20"/>
      <c r="OP612" s="20"/>
      <c r="OQ612" s="20"/>
      <c r="OR612" s="20"/>
      <c r="OS612" s="20"/>
      <c r="OT612" s="20"/>
      <c r="OU612" s="20"/>
      <c r="OV612" s="20"/>
      <c r="OW612" s="20"/>
      <c r="OX612" s="20"/>
      <c r="OY612" s="20"/>
      <c r="OZ612" s="20"/>
      <c r="PA612" s="20"/>
      <c r="PB612" s="20"/>
      <c r="PC612" s="20"/>
      <c r="PD612" s="20"/>
      <c r="PE612" s="20"/>
      <c r="PF612" s="20"/>
      <c r="PG612" s="20"/>
      <c r="PH612" s="20"/>
      <c r="PI612" s="20"/>
      <c r="PJ612" s="20"/>
      <c r="PK612" s="20"/>
      <c r="PL612" s="20"/>
      <c r="PM612" s="20"/>
      <c r="PN612" s="20"/>
      <c r="PO612" s="20"/>
      <c r="PP612" s="20"/>
      <c r="PQ612" s="20"/>
      <c r="PR612" s="20"/>
      <c r="PS612" s="20"/>
      <c r="PT612" s="20"/>
      <c r="PU612" s="20"/>
      <c r="PV612" s="20"/>
      <c r="PW612" s="20"/>
      <c r="PX612" s="20"/>
      <c r="PY612" s="20"/>
      <c r="PZ612" s="20"/>
      <c r="QA612" s="20"/>
      <c r="QB612" s="20"/>
      <c r="QC612" s="20"/>
      <c r="QD612" s="20"/>
      <c r="QE612" s="20"/>
      <c r="QF612" s="20"/>
      <c r="QG612" s="20"/>
      <c r="QH612" s="20"/>
      <c r="QI612" s="20"/>
      <c r="QJ612" s="20"/>
      <c r="QK612" s="20"/>
      <c r="QL612" s="20"/>
      <c r="QM612" s="20"/>
      <c r="QN612" s="20"/>
      <c r="QO612" s="20"/>
      <c r="QP612" s="20"/>
      <c r="QQ612" s="20"/>
      <c r="QR612" s="20"/>
      <c r="QS612" s="20"/>
      <c r="QT612" s="20"/>
      <c r="QU612" s="20"/>
      <c r="QV612" s="20"/>
      <c r="QW612" s="20"/>
      <c r="QX612" s="20"/>
      <c r="QY612" s="20"/>
      <c r="QZ612" s="20"/>
      <c r="RA612" s="20"/>
      <c r="RB612" s="20"/>
      <c r="RC612" s="20"/>
      <c r="RD612" s="20"/>
      <c r="RE612" s="20"/>
      <c r="RF612" s="20"/>
      <c r="RG612" s="20"/>
      <c r="RH612" s="20"/>
      <c r="RI612" s="20"/>
      <c r="RJ612" s="20"/>
      <c r="RK612" s="20"/>
      <c r="RL612" s="20"/>
      <c r="RM612" s="20"/>
      <c r="RN612" s="20"/>
      <c r="RO612" s="20"/>
      <c r="RP612" s="20"/>
      <c r="RQ612" s="20"/>
      <c r="RR612" s="20"/>
      <c r="RS612" s="20"/>
      <c r="RT612" s="20"/>
      <c r="RU612" s="20"/>
      <c r="RV612" s="20"/>
      <c r="RW612" s="20"/>
      <c r="RX612" s="20"/>
      <c r="RY612" s="20"/>
      <c r="RZ612" s="20"/>
      <c r="SA612" s="20"/>
      <c r="SB612" s="20"/>
      <c r="SC612" s="20"/>
      <c r="SD612" s="20"/>
      <c r="SE612" s="20"/>
      <c r="SF612" s="20"/>
      <c r="SG612" s="20"/>
      <c r="SH612" s="20"/>
      <c r="SI612" s="20"/>
      <c r="SJ612" s="20"/>
      <c r="SK612" s="20"/>
      <c r="SL612" s="20"/>
      <c r="SM612" s="20"/>
      <c r="SN612" s="20"/>
      <c r="SO612" s="20"/>
      <c r="SP612" s="20"/>
      <c r="SQ612" s="20"/>
      <c r="SR612" s="20"/>
      <c r="SS612" s="20"/>
      <c r="ST612" s="20"/>
      <c r="SU612" s="20"/>
      <c r="SV612" s="20"/>
      <c r="SW612" s="20"/>
      <c r="SX612" s="20"/>
      <c r="SY612" s="20"/>
      <c r="SZ612" s="20"/>
      <c r="TA612" s="20"/>
      <c r="TB612" s="20"/>
      <c r="TC612" s="20"/>
      <c r="TD612" s="20"/>
      <c r="TE612" s="20"/>
      <c r="TF612" s="20"/>
      <c r="TG612" s="20"/>
      <c r="TH612" s="20"/>
      <c r="TI612" s="20"/>
      <c r="TJ612" s="20"/>
      <c r="TK612" s="20"/>
      <c r="TL612" s="20"/>
      <c r="TM612" s="20"/>
      <c r="TN612" s="20"/>
      <c r="TO612" s="20"/>
      <c r="TP612" s="20"/>
      <c r="TQ612" s="20"/>
      <c r="TR612" s="20"/>
      <c r="TS612" s="20"/>
      <c r="TT612" s="20"/>
      <c r="TU612" s="20"/>
      <c r="TV612" s="20"/>
      <c r="TW612" s="20"/>
      <c r="TX612" s="20"/>
      <c r="TY612" s="20"/>
      <c r="TZ612" s="20"/>
      <c r="UA612" s="20"/>
      <c r="UB612" s="20"/>
      <c r="UC612" s="20"/>
      <c r="UD612" s="20"/>
      <c r="UE612" s="20"/>
      <c r="UF612" s="20"/>
      <c r="UG612" s="20"/>
      <c r="UH612" s="20"/>
      <c r="UI612" s="20"/>
      <c r="UJ612" s="20"/>
      <c r="UK612" s="20"/>
      <c r="UL612" s="20"/>
      <c r="UM612" s="20"/>
      <c r="UN612" s="20"/>
      <c r="UO612" s="20"/>
      <c r="UP612" s="20"/>
      <c r="UQ612" s="20"/>
      <c r="UR612" s="20"/>
      <c r="US612" s="20"/>
      <c r="UT612" s="20"/>
      <c r="UU612" s="20"/>
      <c r="UV612" s="20"/>
      <c r="UW612" s="20"/>
      <c r="UX612" s="20"/>
      <c r="UY612" s="20"/>
      <c r="UZ612" s="20"/>
      <c r="VA612" s="20"/>
      <c r="VB612" s="20"/>
      <c r="VC612" s="20"/>
      <c r="VD612" s="20"/>
      <c r="VE612" s="20"/>
      <c r="VF612" s="20"/>
      <c r="VG612" s="20"/>
      <c r="VH612" s="20"/>
      <c r="VI612" s="20"/>
      <c r="VJ612" s="20"/>
      <c r="VK612" s="20"/>
      <c r="VL612" s="20"/>
      <c r="VM612" s="20"/>
      <c r="VN612" s="20"/>
      <c r="VO612" s="20"/>
      <c r="VP612" s="20"/>
      <c r="VQ612" s="20"/>
      <c r="VR612" s="20"/>
      <c r="VS612" s="20"/>
      <c r="VT612" s="20"/>
      <c r="VU612" s="20"/>
      <c r="VV612" s="20"/>
      <c r="VW612" s="20"/>
      <c r="VX612" s="20"/>
      <c r="VY612" s="20"/>
      <c r="VZ612" s="20"/>
      <c r="WA612" s="20"/>
      <c r="WB612" s="20"/>
      <c r="WC612" s="20"/>
      <c r="WD612" s="20"/>
      <c r="WE612" s="20"/>
      <c r="WF612" s="20"/>
      <c r="WG612" s="20"/>
      <c r="WH612" s="20"/>
      <c r="WI612" s="20"/>
      <c r="WJ612" s="20"/>
      <c r="WK612" s="20"/>
      <c r="WL612" s="20"/>
      <c r="WM612" s="20"/>
      <c r="WN612" s="20"/>
      <c r="WO612" s="20"/>
      <c r="WP612" s="20"/>
      <c r="WQ612" s="20"/>
      <c r="WR612" s="20"/>
      <c r="WS612" s="20"/>
      <c r="WT612" s="20"/>
      <c r="WU612" s="20"/>
      <c r="WV612" s="20"/>
      <c r="WW612" s="20"/>
      <c r="WX612" s="20"/>
      <c r="WY612" s="20"/>
      <c r="WZ612" s="20"/>
      <c r="XA612" s="20"/>
      <c r="XB612" s="20"/>
      <c r="XC612" s="20"/>
      <c r="XD612" s="20"/>
      <c r="XE612" s="20"/>
      <c r="XF612" s="20"/>
      <c r="XG612" s="20"/>
      <c r="XH612" s="20"/>
      <c r="XI612" s="20"/>
      <c r="XJ612" s="20"/>
      <c r="XK612" s="20"/>
      <c r="XL612" s="20"/>
      <c r="XM612" s="20"/>
      <c r="XN612" s="20"/>
      <c r="XO612" s="20"/>
      <c r="XP612" s="20"/>
      <c r="XQ612" s="20"/>
      <c r="XR612" s="20"/>
      <c r="XS612" s="20"/>
      <c r="XT612" s="20"/>
      <c r="XU612" s="20"/>
      <c r="XV612" s="20"/>
      <c r="XW612" s="20"/>
      <c r="XX612" s="20"/>
      <c r="XY612" s="20"/>
      <c r="XZ612" s="20"/>
      <c r="YA612" s="20"/>
      <c r="YB612" s="20"/>
      <c r="YC612" s="20"/>
      <c r="YD612" s="20"/>
      <c r="YE612" s="20"/>
      <c r="YF612" s="20"/>
      <c r="YG612" s="20"/>
      <c r="YH612" s="20"/>
      <c r="YI612" s="20"/>
      <c r="YJ612" s="20"/>
      <c r="YK612" s="20"/>
      <c r="YL612" s="20"/>
      <c r="YM612" s="20"/>
      <c r="YN612" s="20"/>
      <c r="YO612" s="20"/>
      <c r="YP612" s="20"/>
      <c r="YQ612" s="20"/>
      <c r="YR612" s="20"/>
      <c r="YS612" s="20"/>
      <c r="YT612" s="20"/>
      <c r="YU612" s="20"/>
      <c r="YV612" s="20"/>
      <c r="YW612" s="20"/>
      <c r="YX612" s="20"/>
      <c r="YY612" s="20"/>
      <c r="YZ612" s="20"/>
      <c r="ZA612" s="20"/>
      <c r="ZB612" s="20"/>
      <c r="ZC612" s="20"/>
      <c r="ZD612" s="20"/>
      <c r="ZE612" s="20"/>
      <c r="ZF612" s="20"/>
      <c r="ZG612" s="20"/>
      <c r="ZH612" s="20"/>
      <c r="ZI612" s="20"/>
      <c r="ZJ612" s="20"/>
      <c r="ZK612" s="20"/>
      <c r="ZL612" s="20"/>
      <c r="ZM612" s="20"/>
      <c r="ZN612" s="20"/>
      <c r="ZO612" s="20"/>
      <c r="ZP612" s="20"/>
      <c r="ZQ612" s="20"/>
      <c r="ZR612" s="20"/>
      <c r="ZS612" s="20"/>
      <c r="ZT612" s="20"/>
      <c r="ZU612" s="20"/>
      <c r="ZV612" s="20"/>
      <c r="ZW612" s="20"/>
      <c r="ZX612" s="20"/>
      <c r="ZY612" s="20"/>
      <c r="ZZ612" s="20"/>
      <c r="AAA612" s="20"/>
      <c r="AAB612" s="20"/>
      <c r="AAC612" s="20"/>
      <c r="AAD612" s="20"/>
      <c r="AAE612" s="20"/>
      <c r="AAF612" s="20"/>
      <c r="AAG612" s="20"/>
      <c r="AAH612" s="20"/>
      <c r="AAI612" s="20"/>
      <c r="AAJ612" s="20"/>
      <c r="AAK612" s="20"/>
      <c r="AAL612" s="20"/>
      <c r="AAM612" s="20"/>
      <c r="AAN612" s="20"/>
      <c r="AAO612" s="20"/>
      <c r="AAP612" s="20"/>
      <c r="AAQ612" s="20"/>
      <c r="AAR612" s="20"/>
      <c r="AAS612" s="20"/>
      <c r="AAT612" s="20"/>
      <c r="AAU612" s="20"/>
      <c r="AAV612" s="20"/>
      <c r="AAW612" s="20"/>
      <c r="AAX612" s="20"/>
      <c r="AAY612" s="20"/>
      <c r="AAZ612" s="20"/>
      <c r="ABA612" s="20"/>
      <c r="ABB612" s="20"/>
      <c r="ABC612" s="20"/>
      <c r="ABD612" s="20"/>
      <c r="ABE612" s="20"/>
      <c r="ABF612" s="20"/>
      <c r="ABG612" s="20"/>
      <c r="ABH612" s="20"/>
      <c r="ABI612" s="20"/>
      <c r="ABJ612" s="20"/>
      <c r="ABK612" s="20"/>
      <c r="ABL612" s="20"/>
      <c r="ABM612" s="20"/>
      <c r="ABN612" s="20"/>
      <c r="ABO612" s="20"/>
      <c r="ABP612" s="20"/>
      <c r="ABQ612" s="20"/>
      <c r="ABR612" s="20"/>
      <c r="ABS612" s="20"/>
      <c r="ABT612" s="20"/>
      <c r="ABU612" s="20"/>
      <c r="ABV612" s="20"/>
      <c r="ABW612" s="20"/>
      <c r="ABX612" s="20"/>
      <c r="ABY612" s="20"/>
      <c r="ABZ612" s="20"/>
      <c r="ACA612" s="20"/>
      <c r="ACB612" s="20"/>
      <c r="ACC612" s="20"/>
      <c r="ACD612" s="20"/>
      <c r="ACE612" s="20"/>
      <c r="ACF612" s="20"/>
      <c r="ACG612" s="20"/>
      <c r="ACH612" s="20"/>
      <c r="ACI612" s="20"/>
      <c r="ACJ612" s="20"/>
      <c r="ACK612" s="20"/>
      <c r="ACL612" s="20"/>
      <c r="ACM612" s="20"/>
      <c r="ACN612" s="20"/>
      <c r="ACO612" s="20"/>
      <c r="ACP612" s="20"/>
      <c r="ACQ612" s="20"/>
      <c r="ACR612" s="20"/>
      <c r="ACS612" s="20"/>
      <c r="ACT612" s="20"/>
      <c r="ACU612" s="20"/>
      <c r="ACV612" s="20"/>
      <c r="ACW612" s="20"/>
      <c r="ACX612" s="20"/>
      <c r="ACY612" s="20"/>
      <c r="ACZ612" s="20"/>
      <c r="ADA612" s="20"/>
      <c r="ADB612" s="20"/>
      <c r="ADC612" s="20"/>
      <c r="ADD612" s="20"/>
      <c r="ADE612" s="20"/>
      <c r="ADF612" s="20"/>
      <c r="ADG612" s="20"/>
      <c r="ADH612" s="20"/>
      <c r="ADI612" s="20"/>
      <c r="ADJ612" s="20"/>
      <c r="ADK612" s="20"/>
      <c r="ADL612" s="20"/>
      <c r="ADM612" s="20"/>
      <c r="ADN612" s="20"/>
      <c r="ADO612" s="20"/>
      <c r="ADP612" s="20"/>
      <c r="ADQ612" s="20"/>
      <c r="ADR612" s="20"/>
      <c r="ADS612" s="20"/>
      <c r="ADT612" s="20"/>
      <c r="ADU612" s="20"/>
      <c r="ADV612" s="20"/>
      <c r="ADW612" s="20"/>
      <c r="ADX612" s="20"/>
      <c r="ADY612" s="20"/>
      <c r="ADZ612" s="20"/>
      <c r="AEA612" s="20"/>
      <c r="AEB612" s="20"/>
      <c r="AEC612" s="20"/>
      <c r="AED612" s="20"/>
      <c r="AEE612" s="20"/>
      <c r="AEF612" s="20"/>
      <c r="AEG612" s="20"/>
      <c r="AEH612" s="20"/>
      <c r="AEI612" s="20"/>
      <c r="AEJ612" s="20"/>
      <c r="AEK612" s="20"/>
      <c r="AEL612" s="20"/>
      <c r="AEM612" s="20"/>
      <c r="AEN612" s="20"/>
      <c r="AEO612" s="20"/>
      <c r="AEP612" s="20"/>
      <c r="AEQ612" s="20"/>
      <c r="AER612" s="20"/>
      <c r="AES612" s="20"/>
      <c r="AET612" s="20"/>
      <c r="AEU612" s="20"/>
      <c r="AEV612" s="20"/>
      <c r="AEW612" s="20"/>
      <c r="AEX612" s="20"/>
      <c r="AEY612" s="20"/>
      <c r="AEZ612" s="20"/>
      <c r="AFA612" s="20"/>
      <c r="AFB612" s="20"/>
      <c r="AFC612" s="20"/>
      <c r="AFD612" s="20"/>
      <c r="AFE612" s="20"/>
      <c r="AFF612" s="20"/>
      <c r="AFG612" s="20"/>
      <c r="AFH612" s="20"/>
      <c r="AFI612" s="20"/>
      <c r="AFJ612" s="20"/>
      <c r="AFK612" s="20"/>
      <c r="AFL612" s="20"/>
      <c r="AFM612" s="20"/>
      <c r="AFN612" s="20"/>
      <c r="AFO612" s="20"/>
      <c r="AFP612" s="20"/>
      <c r="AFQ612" s="20"/>
      <c r="AFR612" s="20"/>
      <c r="AFS612" s="20"/>
      <c r="AFT612" s="20"/>
      <c r="AFU612" s="20"/>
      <c r="AFV612" s="20"/>
      <c r="AFW612" s="20"/>
      <c r="AFX612" s="20"/>
      <c r="AFY612" s="20"/>
      <c r="AFZ612" s="20"/>
      <c r="AGA612" s="20"/>
      <c r="AGB612" s="20"/>
      <c r="AGC612" s="20"/>
      <c r="AGD612" s="20"/>
      <c r="AGE612" s="20"/>
      <c r="AGF612" s="20"/>
      <c r="AGG612" s="20"/>
      <c r="AGH612" s="20"/>
      <c r="AGI612" s="20"/>
      <c r="AGJ612" s="20"/>
      <c r="AGK612" s="20"/>
      <c r="AGL612" s="20"/>
      <c r="AGM612" s="20"/>
      <c r="AGN612" s="20"/>
      <c r="AGO612" s="20"/>
      <c r="AGP612" s="20"/>
      <c r="AGQ612" s="20"/>
      <c r="AGR612" s="20"/>
      <c r="AGS612" s="20"/>
      <c r="AGT612" s="20"/>
      <c r="AGU612" s="20"/>
      <c r="AGV612" s="20"/>
      <c r="AGW612" s="20"/>
      <c r="AGX612" s="20"/>
      <c r="AGY612" s="20"/>
      <c r="AGZ612" s="20"/>
      <c r="AHA612" s="20"/>
      <c r="AHB612" s="20"/>
      <c r="AHC612" s="20"/>
      <c r="AHD612" s="20"/>
      <c r="AHE612" s="20"/>
      <c r="AHF612" s="20"/>
      <c r="AHG612" s="20"/>
      <c r="AHH612" s="20"/>
      <c r="AHI612" s="20"/>
      <c r="AHJ612" s="20"/>
      <c r="AHK612" s="20"/>
      <c r="AHL612" s="20"/>
      <c r="AHM612" s="20"/>
      <c r="AHN612" s="20"/>
      <c r="AHO612" s="20"/>
      <c r="AHP612" s="20"/>
      <c r="AHQ612" s="20"/>
      <c r="AHR612" s="20"/>
      <c r="AHS612" s="20"/>
      <c r="AHT612" s="20"/>
      <c r="AHU612" s="20"/>
      <c r="AHV612" s="20"/>
      <c r="AHW612" s="20"/>
      <c r="AHX612" s="20"/>
      <c r="AHY612" s="20"/>
      <c r="AHZ612" s="20"/>
      <c r="AIA612" s="20"/>
      <c r="AIB612" s="20"/>
      <c r="AIC612" s="20"/>
      <c r="AID612" s="20"/>
      <c r="AIE612" s="20"/>
      <c r="AIF612" s="20"/>
      <c r="AIG612" s="20"/>
      <c r="AIH612" s="20"/>
      <c r="AII612" s="20"/>
      <c r="AIJ612" s="20"/>
      <c r="AIK612" s="20"/>
      <c r="AIL612" s="20"/>
      <c r="AIM612" s="20"/>
      <c r="AIN612" s="20"/>
      <c r="AIO612" s="20"/>
      <c r="AIP612" s="20"/>
      <c r="AIQ612" s="20"/>
      <c r="AIR612" s="20"/>
      <c r="AIS612" s="20"/>
      <c r="AIT612" s="20"/>
      <c r="AIU612" s="20"/>
      <c r="AIV612" s="20"/>
      <c r="AIW612" s="20"/>
      <c r="AIX612" s="20"/>
      <c r="AIY612" s="20"/>
      <c r="AIZ612" s="20"/>
      <c r="AJA612" s="20"/>
      <c r="AJB612" s="20"/>
      <c r="AJC612" s="20"/>
      <c r="AJD612" s="20"/>
      <c r="AJE612" s="20"/>
      <c r="AJF612" s="20"/>
      <c r="AJG612" s="20"/>
      <c r="AJH612" s="20"/>
      <c r="AJI612" s="20"/>
      <c r="AJJ612" s="20"/>
      <c r="AJK612" s="20"/>
      <c r="AJL612" s="20"/>
      <c r="AJM612" s="20"/>
      <c r="AJN612" s="20"/>
      <c r="AJO612" s="20"/>
      <c r="AJP612" s="20"/>
      <c r="AJQ612" s="20"/>
      <c r="AJR612" s="20"/>
      <c r="AJS612" s="20"/>
      <c r="AJT612" s="20"/>
      <c r="AJU612" s="20"/>
      <c r="AJV612" s="20"/>
      <c r="AJW612" s="20"/>
      <c r="AJX612" s="20"/>
      <c r="AJY612" s="20"/>
      <c r="AJZ612" s="20"/>
      <c r="AKA612" s="20"/>
      <c r="AKB612" s="20"/>
      <c r="AKC612" s="20"/>
      <c r="AKD612" s="20"/>
      <c r="AKE612" s="20"/>
      <c r="AKF612" s="20"/>
      <c r="AKG612" s="20"/>
      <c r="AKH612" s="20"/>
      <c r="AKI612" s="20"/>
      <c r="AKJ612" s="20"/>
      <c r="AKK612" s="20"/>
      <c r="AKL612" s="20"/>
      <c r="AKM612" s="20"/>
      <c r="AKN612" s="20"/>
      <c r="AKO612" s="20"/>
      <c r="AKP612" s="20"/>
      <c r="AKQ612" s="20"/>
      <c r="AKR612" s="20"/>
      <c r="AKS612" s="20"/>
      <c r="AKT612" s="20"/>
      <c r="AKU612" s="20"/>
      <c r="AKV612" s="20"/>
      <c r="AKW612" s="20"/>
      <c r="AKX612" s="20"/>
      <c r="AKY612" s="20"/>
      <c r="AKZ612" s="20"/>
      <c r="ALA612" s="20"/>
      <c r="ALB612" s="20"/>
      <c r="ALC612" s="20"/>
      <c r="ALD612" s="20"/>
      <c r="ALE612" s="20"/>
      <c r="ALF612" s="20"/>
      <c r="ALG612" s="20"/>
      <c r="ALH612" s="20"/>
      <c r="ALI612" s="20"/>
      <c r="ALJ612" s="20"/>
      <c r="ALK612" s="20"/>
      <c r="ALL612" s="20"/>
      <c r="ALM612" s="20"/>
      <c r="ALN612" s="20"/>
      <c r="ALO612" s="20"/>
      <c r="ALP612" s="20"/>
      <c r="ALQ612" s="20"/>
      <c r="ALR612" s="20"/>
      <c r="ALS612" s="20"/>
      <c r="ALT612" s="20"/>
      <c r="ALU612" s="20"/>
      <c r="ALV612" s="20"/>
      <c r="ALW612" s="20"/>
      <c r="ALX612" s="20"/>
      <c r="ALY612" s="20"/>
      <c r="ALZ612" s="20"/>
      <c r="AMA612" s="20"/>
      <c r="AMB612" s="20"/>
      <c r="AMC612" s="20"/>
      <c r="AMD612" s="20"/>
      <c r="AME612" s="20"/>
      <c r="AMF612" s="20"/>
      <c r="AMG612" s="20"/>
      <c r="AMH612" s="20"/>
      <c r="AMI612" s="20"/>
      <c r="AMJ612" s="20"/>
      <c r="AMK612" s="20"/>
      <c r="AML612" s="20"/>
      <c r="AMM612" s="20"/>
      <c r="AMN612" s="20"/>
      <c r="AMO612" s="20"/>
      <c r="AMP612" s="20"/>
      <c r="AMQ612" s="20"/>
      <c r="AMR612" s="20"/>
      <c r="AMS612" s="20"/>
      <c r="AMT612" s="20"/>
      <c r="AMU612" s="20"/>
      <c r="AMV612" s="20"/>
      <c r="AMW612" s="20"/>
      <c r="AMX612" s="20"/>
      <c r="AMY612" s="20"/>
      <c r="AMZ612" s="20"/>
      <c r="ANA612" s="20"/>
      <c r="ANB612" s="20"/>
      <c r="ANC612" s="20"/>
      <c r="AND612" s="20"/>
      <c r="ANE612" s="20"/>
      <c r="ANF612" s="20"/>
      <c r="ANG612" s="20"/>
      <c r="ANH612" s="20"/>
      <c r="ANI612" s="20"/>
      <c r="ANJ612" s="20"/>
      <c r="ANK612" s="20"/>
      <c r="ANL612" s="20"/>
      <c r="ANM612" s="20"/>
      <c r="ANN612" s="20"/>
      <c r="ANO612" s="20"/>
      <c r="ANP612" s="20"/>
      <c r="ANQ612" s="20"/>
      <c r="ANR612" s="20"/>
      <c r="ANS612" s="20"/>
      <c r="ANT612" s="20"/>
      <c r="ANU612" s="20"/>
      <c r="ANV612" s="20"/>
      <c r="ANW612" s="20"/>
      <c r="ANX612" s="20"/>
      <c r="ANY612" s="20"/>
      <c r="ANZ612" s="20"/>
      <c r="AOA612" s="20"/>
      <c r="AOB612" s="20"/>
      <c r="AOC612" s="20"/>
      <c r="AOD612" s="20"/>
      <c r="AOE612" s="20"/>
      <c r="AOF612" s="20"/>
      <c r="AOG612" s="20"/>
      <c r="AOH612" s="20"/>
      <c r="AOI612" s="20"/>
      <c r="AOJ612" s="20"/>
      <c r="AOK612" s="20"/>
      <c r="AOL612" s="20"/>
      <c r="AOM612" s="20"/>
      <c r="AON612" s="20"/>
      <c r="AOO612" s="20"/>
      <c r="AOP612" s="20"/>
      <c r="AOQ612" s="20"/>
      <c r="AOR612" s="20"/>
      <c r="AOS612" s="20"/>
      <c r="AOT612" s="20"/>
      <c r="AOU612" s="20"/>
      <c r="AOV612" s="20"/>
      <c r="AOW612" s="20"/>
      <c r="AOX612" s="20"/>
      <c r="AOY612" s="20"/>
      <c r="AOZ612" s="20"/>
      <c r="APA612" s="20"/>
      <c r="APB612" s="20"/>
      <c r="APC612" s="20"/>
      <c r="APD612" s="20"/>
      <c r="APE612" s="20"/>
      <c r="APF612" s="20"/>
      <c r="APG612" s="20"/>
      <c r="APH612" s="20"/>
      <c r="API612" s="20"/>
      <c r="APJ612" s="20"/>
      <c r="APK612" s="20"/>
      <c r="APL612" s="20"/>
      <c r="APM612" s="20"/>
      <c r="APN612" s="20"/>
      <c r="APO612" s="20"/>
      <c r="APP612" s="20"/>
      <c r="APQ612" s="20"/>
      <c r="APR612" s="20"/>
      <c r="APS612" s="20"/>
      <c r="APT612" s="20"/>
      <c r="APU612" s="20"/>
      <c r="APV612" s="20"/>
      <c r="APW612" s="20"/>
      <c r="APX612" s="20"/>
      <c r="APY612" s="20"/>
      <c r="APZ612" s="20"/>
      <c r="AQA612" s="20"/>
      <c r="AQB612" s="20"/>
      <c r="AQC612" s="20"/>
      <c r="AQD612" s="20"/>
      <c r="AQE612" s="20"/>
      <c r="AQF612" s="20"/>
      <c r="AQG612" s="20"/>
      <c r="AQH612" s="20"/>
      <c r="AQI612" s="20"/>
      <c r="AQJ612" s="20"/>
      <c r="AQK612" s="20"/>
      <c r="AQL612" s="20"/>
      <c r="AQM612" s="20"/>
      <c r="AQN612" s="20"/>
      <c r="AQO612" s="20"/>
      <c r="AQP612" s="20"/>
      <c r="AQQ612" s="20"/>
      <c r="AQR612" s="20"/>
      <c r="AQS612" s="20"/>
      <c r="AQT612" s="20"/>
      <c r="AQU612" s="20"/>
      <c r="AQV612" s="20"/>
      <c r="AQW612" s="20"/>
      <c r="AQX612" s="20"/>
      <c r="AQY612" s="20"/>
      <c r="AQZ612" s="20"/>
      <c r="ARA612" s="20"/>
      <c r="ARB612" s="20"/>
      <c r="ARC612" s="20"/>
      <c r="ARD612" s="20"/>
      <c r="ARE612" s="20"/>
      <c r="ARF612" s="20"/>
      <c r="ARG612" s="20"/>
      <c r="ARH612" s="20"/>
      <c r="ARI612" s="20"/>
      <c r="ARJ612" s="20"/>
      <c r="ARK612" s="20"/>
      <c r="ARL612" s="20"/>
      <c r="ARM612" s="20"/>
      <c r="ARN612" s="20"/>
      <c r="ARO612" s="20"/>
      <c r="ARP612" s="20"/>
      <c r="ARQ612" s="20"/>
      <c r="ARR612" s="20"/>
      <c r="ARS612" s="20"/>
      <c r="ART612" s="20"/>
      <c r="ARU612" s="20"/>
      <c r="ARV612" s="20"/>
      <c r="ARW612" s="20"/>
      <c r="ARX612" s="20"/>
      <c r="ARY612" s="20"/>
      <c r="ARZ612" s="20"/>
      <c r="ASA612" s="20"/>
      <c r="ASB612" s="20"/>
      <c r="ASC612" s="20"/>
      <c r="ASD612" s="20"/>
      <c r="ASE612" s="20"/>
      <c r="ASF612" s="20"/>
      <c r="ASG612" s="20"/>
      <c r="ASH612" s="20"/>
      <c r="ASI612" s="20"/>
      <c r="ASJ612" s="20"/>
      <c r="ASK612" s="20"/>
      <c r="ASL612" s="20"/>
      <c r="ASM612" s="20"/>
      <c r="ASN612" s="20"/>
      <c r="ASO612" s="20"/>
      <c r="ASP612" s="20"/>
      <c r="ASQ612" s="20"/>
      <c r="ASR612" s="20"/>
      <c r="ASS612" s="20"/>
      <c r="AST612" s="20"/>
      <c r="ASU612" s="20"/>
      <c r="ASV612" s="20"/>
      <c r="ASW612" s="20"/>
      <c r="ASX612" s="20"/>
      <c r="ASY612" s="20"/>
      <c r="ASZ612" s="20"/>
      <c r="ATA612" s="20"/>
      <c r="ATB612" s="20"/>
      <c r="ATC612" s="20"/>
      <c r="ATD612" s="20"/>
      <c r="ATE612" s="20"/>
      <c r="ATF612" s="20"/>
      <c r="ATG612" s="20"/>
      <c r="ATH612" s="20"/>
      <c r="ATI612" s="20"/>
      <c r="ATJ612" s="20"/>
      <c r="ATK612" s="20"/>
      <c r="ATL612" s="20"/>
      <c r="ATM612" s="20"/>
      <c r="ATN612" s="20"/>
      <c r="ATO612" s="20"/>
      <c r="ATP612" s="20"/>
      <c r="ATQ612" s="20"/>
      <c r="ATR612" s="20"/>
      <c r="ATS612" s="20"/>
      <c r="ATT612" s="20"/>
      <c r="ATU612" s="20"/>
      <c r="ATV612" s="20"/>
      <c r="ATW612" s="20"/>
      <c r="ATX612" s="20"/>
      <c r="ATY612" s="20"/>
      <c r="ATZ612" s="20"/>
      <c r="AUA612" s="20"/>
      <c r="AUB612" s="20"/>
      <c r="AUC612" s="20"/>
      <c r="AUD612" s="20"/>
      <c r="AUF612" s="20"/>
      <c r="AUG612" s="20"/>
      <c r="AUH612" s="20"/>
      <c r="AUI612" s="20"/>
      <c r="AUJ612" s="20"/>
      <c r="AUK612" s="20"/>
      <c r="AUL612" s="20"/>
      <c r="AUM612" s="20"/>
      <c r="AUN612" s="20"/>
      <c r="AUO612" s="20"/>
      <c r="AUP612" s="20"/>
      <c r="AUQ612" s="20"/>
      <c r="AUR612" s="20"/>
      <c r="AUS612" s="20"/>
      <c r="AUT612" s="20"/>
      <c r="AUU612" s="20"/>
      <c r="AUV612" s="20"/>
      <c r="AUW612" s="20"/>
      <c r="AUX612" s="20"/>
      <c r="AUY612" s="20"/>
      <c r="AUZ612" s="20"/>
      <c r="AVA612" s="20"/>
      <c r="AVB612" s="20"/>
      <c r="AVC612" s="20"/>
      <c r="AVD612" s="20"/>
      <c r="AVE612" s="20"/>
      <c r="AVF612" s="20"/>
      <c r="AVG612" s="20"/>
      <c r="AVH612" s="20"/>
      <c r="AVI612" s="20"/>
      <c r="AVJ612" s="20"/>
      <c r="AVK612" s="20"/>
      <c r="AVL612" s="20"/>
      <c r="AVM612" s="20"/>
      <c r="AVN612" s="20"/>
      <c r="AVO612" s="20"/>
      <c r="AVP612" s="20"/>
      <c r="AVQ612" s="20"/>
      <c r="AVR612" s="20"/>
      <c r="AVS612" s="20"/>
      <c r="AVT612" s="20"/>
      <c r="AVU612" s="20"/>
      <c r="AVV612" s="20"/>
      <c r="AVW612" s="20"/>
      <c r="AVX612" s="20"/>
      <c r="AVY612" s="20"/>
      <c r="AVZ612" s="20"/>
      <c r="AWA612" s="20"/>
      <c r="AWB612" s="20"/>
      <c r="AWC612" s="20"/>
      <c r="AWD612" s="20"/>
      <c r="AWE612" s="20"/>
      <c r="AWF612" s="20"/>
      <c r="AWG612" s="20"/>
      <c r="AWH612" s="20"/>
      <c r="AWI612" s="20"/>
      <c r="AWJ612" s="20"/>
      <c r="AWK612" s="20"/>
      <c r="AWL612" s="20"/>
      <c r="AWM612" s="20"/>
      <c r="AWN612" s="20"/>
      <c r="AWO612" s="20"/>
      <c r="AWP612" s="20"/>
      <c r="AWQ612" s="20"/>
      <c r="AWR612" s="20"/>
      <c r="AWS612" s="20"/>
      <c r="AWT612" s="20"/>
      <c r="AWU612" s="20"/>
      <c r="AWV612" s="20"/>
      <c r="AWW612" s="20"/>
      <c r="AWX612" s="20"/>
      <c r="AWY612" s="20"/>
      <c r="AWZ612" s="20"/>
      <c r="AXA612" s="20"/>
      <c r="AXB612" s="20"/>
      <c r="AXC612" s="20"/>
      <c r="AXD612" s="20"/>
      <c r="AXE612" s="20"/>
      <c r="AXF612" s="20"/>
      <c r="AXG612" s="20"/>
      <c r="AXH612" s="20"/>
      <c r="AXI612" s="20"/>
      <c r="AXJ612" s="20"/>
      <c r="AXK612" s="20"/>
      <c r="AXL612" s="20"/>
      <c r="AXM612" s="20"/>
      <c r="AXN612" s="20"/>
      <c r="AXO612" s="20"/>
      <c r="AXP612" s="20"/>
      <c r="AXQ612" s="20"/>
      <c r="AXR612" s="20"/>
      <c r="AXS612" s="20"/>
      <c r="AXT612" s="20"/>
      <c r="AXU612" s="20"/>
      <c r="AXV612" s="20"/>
      <c r="AXW612" s="20"/>
      <c r="AXX612" s="20"/>
      <c r="AXY612" s="20"/>
      <c r="AXZ612" s="20"/>
      <c r="AYA612" s="20"/>
      <c r="AYB612" s="20"/>
      <c r="AYC612" s="20"/>
      <c r="AYD612" s="20"/>
      <c r="AYE612" s="20"/>
      <c r="AYF612" s="20"/>
      <c r="AYG612" s="20"/>
      <c r="AYH612" s="20"/>
      <c r="AYI612" s="20"/>
      <c r="AYJ612" s="20"/>
      <c r="AYK612" s="20"/>
      <c r="AYL612" s="20"/>
      <c r="AYM612" s="20"/>
      <c r="AYN612" s="20"/>
      <c r="AYO612" s="20"/>
      <c r="AYP612" s="20"/>
      <c r="AYQ612" s="20"/>
      <c r="AYR612" s="20"/>
      <c r="AYS612" s="20"/>
      <c r="AYT612" s="20"/>
      <c r="AYU612" s="20"/>
      <c r="AYV612" s="20"/>
      <c r="AYW612" s="20"/>
      <c r="AYX612" s="20"/>
      <c r="AYY612" s="20"/>
      <c r="AYZ612" s="20"/>
      <c r="AZA612" s="20"/>
      <c r="AZB612" s="20"/>
      <c r="AZC612" s="20"/>
      <c r="AZD612" s="20"/>
      <c r="AZE612" s="20"/>
      <c r="AZF612" s="20"/>
      <c r="AZG612" s="20"/>
      <c r="AZH612" s="20"/>
      <c r="AZI612" s="20"/>
      <c r="AZJ612" s="20"/>
      <c r="AZK612" s="20"/>
      <c r="AZL612" s="20"/>
      <c r="AZM612" s="20"/>
      <c r="AZN612" s="20"/>
      <c r="AZO612" s="20"/>
      <c r="AZP612" s="20"/>
      <c r="AZQ612" s="20"/>
      <c r="AZR612" s="20"/>
      <c r="AZS612" s="20"/>
      <c r="AZT612" s="20"/>
      <c r="AZU612" s="20"/>
      <c r="AZV612" s="20"/>
      <c r="AZW612" s="20"/>
      <c r="AZX612" s="20"/>
      <c r="AZY612" s="20"/>
      <c r="AZZ612" s="20"/>
      <c r="BAA612" s="20"/>
      <c r="BAB612" s="20"/>
      <c r="BAC612" s="20"/>
      <c r="BAD612" s="20"/>
      <c r="BAE612" s="20"/>
      <c r="BAF612" s="20"/>
      <c r="BAG612" s="20"/>
      <c r="BAH612" s="20"/>
      <c r="BAI612" s="20"/>
      <c r="BAJ612" s="20"/>
      <c r="BAK612" s="20"/>
      <c r="BAL612" s="20"/>
      <c r="BAM612" s="20"/>
      <c r="BAN612" s="20"/>
      <c r="BAO612" s="20"/>
      <c r="BAP612" s="20"/>
      <c r="BAQ612" s="20"/>
      <c r="BAR612" s="20"/>
      <c r="BAS612" s="20"/>
      <c r="BAT612" s="20"/>
      <c r="BAU612" s="20"/>
      <c r="BAV612" s="20"/>
      <c r="BAW612" s="20"/>
      <c r="BAX612" s="20"/>
      <c r="BAY612" s="20"/>
      <c r="BAZ612" s="20"/>
      <c r="BBA612" s="20"/>
      <c r="BBB612" s="20"/>
      <c r="BBC612" s="20"/>
      <c r="BBD612" s="20"/>
      <c r="BBE612" s="20"/>
      <c r="BBF612" s="20"/>
      <c r="BBG612" s="20"/>
      <c r="BBH612" s="20"/>
      <c r="BBI612" s="20"/>
      <c r="BBJ612" s="20"/>
      <c r="BBK612" s="20"/>
      <c r="BBL612" s="20"/>
      <c r="BBM612" s="20"/>
      <c r="BBN612" s="20"/>
      <c r="BBO612" s="20"/>
      <c r="BBP612" s="20"/>
      <c r="BBQ612" s="20"/>
      <c r="BBR612" s="20"/>
      <c r="BBS612" s="20"/>
      <c r="BBT612" s="20"/>
      <c r="BBU612" s="20"/>
      <c r="BBV612" s="20"/>
      <c r="BBW612" s="20"/>
      <c r="BBX612" s="20"/>
    </row>
    <row r="613" spans="1:1428" hidden="1" x14ac:dyDescent="0.25">
      <c r="A613" s="20"/>
      <c r="B613" s="17"/>
      <c r="C613" s="17"/>
      <c r="D613" s="20"/>
      <c r="E613" s="20"/>
      <c r="F613" s="20"/>
      <c r="G613" s="20"/>
      <c r="H613" s="20"/>
      <c r="I613" s="20"/>
      <c r="J613" s="20"/>
      <c r="K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6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  <c r="BG613" s="20"/>
      <c r="BH613" s="20"/>
      <c r="BI613" s="20"/>
      <c r="BJ613" s="20"/>
      <c r="BK613" s="20"/>
      <c r="BL613" s="20"/>
      <c r="BM613" s="20"/>
      <c r="BN613" s="20"/>
      <c r="BO613" s="20"/>
      <c r="BP613" s="20"/>
      <c r="BQ613" s="20"/>
      <c r="BR613" s="20"/>
      <c r="BS613" s="20"/>
      <c r="BT613" s="20"/>
      <c r="BU613" s="20"/>
      <c r="BV613" s="20"/>
      <c r="BW613" s="20"/>
      <c r="BX613" s="20"/>
      <c r="BY613" s="20"/>
      <c r="BZ613" s="20"/>
      <c r="CA613" s="20"/>
      <c r="CB613" s="20"/>
      <c r="CC613" s="20"/>
      <c r="CD613" s="20"/>
      <c r="CE613" s="20"/>
      <c r="CF613" s="20"/>
      <c r="CG613" s="20"/>
      <c r="CH613" s="20"/>
      <c r="CI613" s="20"/>
      <c r="CJ613" s="20"/>
      <c r="CK613" s="20"/>
      <c r="CL613" s="20"/>
      <c r="CM613" s="20"/>
      <c r="CN613" s="20"/>
      <c r="CO613" s="20"/>
      <c r="CP613" s="20"/>
      <c r="CQ613" s="20"/>
      <c r="CR613" s="20"/>
      <c r="CS613" s="20"/>
      <c r="CT613" s="20"/>
      <c r="CU613" s="20"/>
      <c r="CV613" s="20"/>
      <c r="CW613" s="20"/>
      <c r="CX613" s="20"/>
      <c r="CY613" s="20"/>
      <c r="CZ613" s="20"/>
      <c r="DA613" s="20"/>
      <c r="DB613" s="20"/>
      <c r="DC613" s="20"/>
      <c r="DD613" s="20"/>
      <c r="DE613" s="20"/>
      <c r="DF613" s="20"/>
      <c r="DG613" s="20"/>
      <c r="DH613" s="20"/>
      <c r="DI613" s="20"/>
      <c r="DJ613" s="20"/>
      <c r="DK613" s="20"/>
      <c r="DL613" s="20"/>
      <c r="DM613" s="20"/>
      <c r="DN613" s="20"/>
      <c r="DO613" s="20"/>
      <c r="DP613" s="20"/>
      <c r="DQ613" s="20"/>
      <c r="DR613" s="20"/>
      <c r="DS613" s="20"/>
      <c r="DT613" s="20"/>
      <c r="DU613" s="20"/>
      <c r="DV613" s="20"/>
      <c r="DW613" s="20"/>
      <c r="DX613" s="20"/>
      <c r="DY613" s="20"/>
      <c r="DZ613" s="20"/>
      <c r="EA613" s="20"/>
      <c r="EB613" s="20"/>
      <c r="EC613" s="20"/>
      <c r="ED613" s="20"/>
      <c r="EE613" s="20"/>
      <c r="EF613" s="20"/>
      <c r="EG613" s="20"/>
      <c r="EH613" s="20"/>
      <c r="EI613" s="20"/>
      <c r="EJ613" s="20"/>
      <c r="EK613" s="20"/>
      <c r="EL613" s="20"/>
      <c r="EM613" s="20"/>
      <c r="EN613" s="20"/>
      <c r="EO613" s="20"/>
      <c r="EP613" s="20"/>
      <c r="EQ613" s="20"/>
      <c r="ER613" s="20"/>
      <c r="ES613" s="20"/>
      <c r="ET613" s="20"/>
      <c r="EU613" s="20"/>
      <c r="EV613" s="20"/>
      <c r="EW613" s="20"/>
      <c r="EX613" s="20"/>
      <c r="EY613" s="20"/>
      <c r="EZ613" s="20"/>
      <c r="FA613" s="20"/>
      <c r="FB613" s="20"/>
      <c r="FC613" s="20"/>
      <c r="FD613" s="20"/>
      <c r="FE613" s="20"/>
      <c r="FF613" s="20"/>
      <c r="FG613" s="20"/>
      <c r="FH613" s="20"/>
      <c r="FI613" s="20"/>
      <c r="FJ613" s="20"/>
      <c r="FK613" s="20"/>
      <c r="FL613" s="20"/>
      <c r="FM613" s="20"/>
      <c r="FN613" s="20"/>
      <c r="FO613" s="20"/>
      <c r="FP613" s="20"/>
      <c r="FQ613" s="20"/>
      <c r="FR613" s="20"/>
      <c r="FS613" s="20"/>
      <c r="FT613" s="20"/>
      <c r="FU613" s="20"/>
      <c r="FV613" s="20"/>
      <c r="FW613" s="20"/>
      <c r="FX613" s="20"/>
      <c r="FY613" s="20"/>
      <c r="FZ613" s="20"/>
      <c r="GA613" s="20"/>
      <c r="GB613" s="20"/>
      <c r="GC613" s="20"/>
      <c r="GD613" s="20"/>
      <c r="GE613" s="20"/>
      <c r="GF613" s="20"/>
      <c r="GG613" s="20"/>
      <c r="GH613" s="20"/>
      <c r="GI613" s="20"/>
      <c r="GJ613" s="20"/>
      <c r="GK613" s="20"/>
      <c r="GL613" s="20"/>
      <c r="GM613" s="20"/>
      <c r="GN613" s="20"/>
      <c r="GO613" s="20"/>
      <c r="GP613" s="20"/>
      <c r="GQ613" s="20"/>
      <c r="GR613" s="20"/>
      <c r="GS613" s="20"/>
      <c r="GT613" s="20"/>
      <c r="GU613" s="20"/>
      <c r="GV613" s="20"/>
      <c r="GW613" s="20"/>
      <c r="GX613" s="20"/>
      <c r="GY613" s="20"/>
      <c r="GZ613" s="20"/>
      <c r="HA613" s="20"/>
      <c r="HB613" s="20"/>
      <c r="HC613" s="20"/>
      <c r="HD613" s="20"/>
      <c r="HE613" s="20"/>
      <c r="HF613" s="20"/>
      <c r="HG613" s="20"/>
      <c r="HH613" s="20"/>
      <c r="HI613" s="20"/>
      <c r="HJ613" s="20"/>
      <c r="HK613" s="20"/>
      <c r="HL613" s="20"/>
      <c r="HM613" s="20"/>
      <c r="HN613" s="20"/>
      <c r="HO613" s="20"/>
      <c r="HP613" s="20"/>
      <c r="HQ613" s="20"/>
      <c r="HR613" s="20"/>
      <c r="HS613" s="20"/>
      <c r="HT613" s="20"/>
      <c r="HU613" s="20"/>
      <c r="HV613" s="20"/>
      <c r="HW613" s="20"/>
      <c r="HX613" s="20"/>
      <c r="HY613" s="20"/>
      <c r="HZ613" s="20"/>
      <c r="IA613" s="20"/>
      <c r="IB613" s="20"/>
      <c r="IC613" s="20"/>
      <c r="ID613" s="20"/>
      <c r="IE613" s="20"/>
      <c r="IF613" s="20"/>
      <c r="IG613" s="20"/>
      <c r="IH613" s="20"/>
      <c r="II613" s="20"/>
      <c r="IJ613" s="20"/>
      <c r="IK613" s="20"/>
      <c r="IL613" s="20"/>
      <c r="IM613" s="20"/>
      <c r="IN613" s="20"/>
      <c r="IO613" s="20"/>
      <c r="IP613" s="20"/>
      <c r="IQ613" s="20"/>
      <c r="IR613" s="20"/>
      <c r="IS613" s="20"/>
      <c r="IT613" s="20"/>
      <c r="IU613" s="20"/>
      <c r="IV613" s="20"/>
      <c r="IW613" s="20"/>
      <c r="IX613" s="20"/>
      <c r="IY613" s="20"/>
      <c r="IZ613" s="20"/>
      <c r="JA613" s="20"/>
      <c r="JB613" s="20"/>
      <c r="JC613" s="20"/>
      <c r="JD613" s="20"/>
      <c r="JE613" s="20"/>
      <c r="JF613" s="20"/>
      <c r="JG613" s="20"/>
      <c r="JH613" s="20"/>
      <c r="JI613" s="20"/>
      <c r="JJ613" s="20"/>
      <c r="JK613" s="20"/>
      <c r="JL613" s="20"/>
      <c r="JM613" s="20"/>
      <c r="JN613" s="20"/>
      <c r="JO613" s="20"/>
      <c r="JP613" s="20"/>
      <c r="JQ613" s="20"/>
      <c r="JR613" s="20"/>
      <c r="JS613" s="20"/>
      <c r="JT613" s="20"/>
      <c r="JU613" s="20"/>
      <c r="JV613" s="20"/>
      <c r="JW613" s="20"/>
      <c r="JX613" s="20"/>
      <c r="JY613" s="20"/>
      <c r="JZ613" s="20"/>
      <c r="KA613" s="20"/>
      <c r="KB613" s="20"/>
      <c r="KC613" s="20"/>
      <c r="KD613" s="20"/>
      <c r="KE613" s="20"/>
      <c r="KF613" s="20"/>
      <c r="KG613" s="20"/>
      <c r="KH613" s="20"/>
      <c r="KI613" s="20"/>
      <c r="KJ613" s="20"/>
      <c r="KK613" s="20"/>
      <c r="KL613" s="20"/>
      <c r="KM613" s="20"/>
      <c r="KN613" s="20"/>
      <c r="KO613" s="20"/>
      <c r="KP613" s="20"/>
      <c r="KQ613" s="20"/>
      <c r="KR613" s="20"/>
      <c r="KS613" s="20"/>
      <c r="KT613" s="20"/>
      <c r="KU613" s="20"/>
      <c r="KV613" s="20"/>
      <c r="KW613" s="20"/>
      <c r="KX613" s="20"/>
      <c r="KY613" s="20"/>
      <c r="KZ613" s="20"/>
      <c r="LA613" s="20"/>
      <c r="LB613" s="20"/>
      <c r="LC613" s="20"/>
      <c r="LD613" s="20"/>
      <c r="LE613" s="20"/>
      <c r="LF613" s="20"/>
      <c r="LG613" s="20"/>
      <c r="LH613" s="20"/>
      <c r="LI613" s="20"/>
      <c r="LJ613" s="20"/>
      <c r="LK613" s="20"/>
      <c r="LL613" s="20"/>
      <c r="LM613" s="20"/>
      <c r="LN613" s="20"/>
      <c r="LO613" s="20"/>
      <c r="LP613" s="20"/>
      <c r="LQ613" s="20"/>
      <c r="LR613" s="20"/>
      <c r="LS613" s="20"/>
      <c r="LT613" s="20"/>
      <c r="LU613" s="20"/>
      <c r="LV613" s="20"/>
      <c r="LW613" s="20"/>
      <c r="LX613" s="20"/>
      <c r="LY613" s="20"/>
      <c r="LZ613" s="20"/>
      <c r="MA613" s="20"/>
      <c r="MB613" s="20"/>
      <c r="MC613" s="20"/>
      <c r="MD613" s="20"/>
      <c r="ME613" s="20"/>
      <c r="MF613" s="20"/>
      <c r="MG613" s="20"/>
      <c r="MH613" s="20"/>
      <c r="MI613" s="20"/>
      <c r="MJ613" s="20"/>
      <c r="MK613" s="20"/>
      <c r="ML613" s="20"/>
      <c r="MM613" s="20"/>
      <c r="MN613" s="20"/>
      <c r="MO613" s="20"/>
      <c r="MP613" s="20"/>
      <c r="MQ613" s="20"/>
      <c r="MR613" s="20"/>
      <c r="MS613" s="20"/>
      <c r="MT613" s="20"/>
      <c r="MU613" s="20"/>
      <c r="MV613" s="20"/>
      <c r="MW613" s="20"/>
      <c r="MX613" s="20"/>
      <c r="MY613" s="20"/>
      <c r="MZ613" s="20"/>
      <c r="NA613" s="20"/>
      <c r="NB613" s="20"/>
      <c r="NC613" s="20"/>
      <c r="ND613" s="20"/>
      <c r="NE613" s="20"/>
      <c r="NF613" s="20"/>
      <c r="NG613" s="20"/>
      <c r="NH613" s="20"/>
      <c r="NI613" s="20"/>
      <c r="NJ613" s="20"/>
      <c r="NK613" s="20"/>
      <c r="NL613" s="20"/>
      <c r="NM613" s="20"/>
      <c r="NN613" s="20"/>
      <c r="NO613" s="20"/>
      <c r="NP613" s="20"/>
      <c r="NQ613" s="20"/>
      <c r="NR613" s="20"/>
      <c r="NS613" s="20"/>
      <c r="NT613" s="20"/>
      <c r="NU613" s="20"/>
      <c r="NV613" s="20"/>
      <c r="NW613" s="20"/>
      <c r="NX613" s="20"/>
      <c r="NY613" s="20"/>
      <c r="NZ613" s="20"/>
      <c r="OA613" s="20"/>
      <c r="OB613" s="20"/>
      <c r="OC613" s="20"/>
      <c r="OD613" s="20"/>
      <c r="OE613" s="20"/>
      <c r="OF613" s="20"/>
      <c r="OG613" s="20"/>
      <c r="OH613" s="20"/>
      <c r="OI613" s="20"/>
      <c r="OJ613" s="20"/>
      <c r="OK613" s="20"/>
      <c r="OL613" s="20"/>
      <c r="OM613" s="20"/>
      <c r="ON613" s="20"/>
      <c r="OO613" s="20"/>
      <c r="OP613" s="20"/>
      <c r="OQ613" s="20"/>
      <c r="OR613" s="20"/>
      <c r="OS613" s="20"/>
      <c r="OT613" s="20"/>
      <c r="OU613" s="20"/>
      <c r="OV613" s="20"/>
      <c r="OW613" s="20"/>
      <c r="OX613" s="20"/>
      <c r="OY613" s="20"/>
      <c r="OZ613" s="20"/>
      <c r="PA613" s="20"/>
      <c r="PB613" s="20"/>
      <c r="PC613" s="20"/>
      <c r="PD613" s="20"/>
      <c r="PE613" s="20"/>
      <c r="PF613" s="20"/>
      <c r="PG613" s="20"/>
      <c r="PH613" s="20"/>
      <c r="PI613" s="20"/>
      <c r="PJ613" s="20"/>
      <c r="PK613" s="20"/>
      <c r="PL613" s="20"/>
      <c r="PM613" s="20"/>
      <c r="PN613" s="20"/>
      <c r="PO613" s="20"/>
      <c r="PP613" s="20"/>
      <c r="PQ613" s="20"/>
      <c r="PR613" s="20"/>
      <c r="PS613" s="20"/>
      <c r="PT613" s="20"/>
      <c r="PU613" s="20"/>
      <c r="PV613" s="20"/>
      <c r="PW613" s="20"/>
      <c r="PX613" s="20"/>
      <c r="PY613" s="20"/>
      <c r="PZ613" s="20"/>
      <c r="QA613" s="20"/>
      <c r="QB613" s="20"/>
      <c r="QC613" s="20"/>
      <c r="QD613" s="20"/>
      <c r="QE613" s="20"/>
      <c r="QF613" s="20"/>
      <c r="QG613" s="20"/>
      <c r="QH613" s="20"/>
      <c r="QI613" s="20"/>
      <c r="QJ613" s="20"/>
      <c r="QK613" s="20"/>
      <c r="QL613" s="20"/>
      <c r="QM613" s="20"/>
      <c r="QN613" s="20"/>
      <c r="QO613" s="20"/>
      <c r="QP613" s="20"/>
      <c r="QQ613" s="20"/>
      <c r="QR613" s="20"/>
      <c r="QS613" s="20"/>
      <c r="QT613" s="20"/>
      <c r="QU613" s="20"/>
      <c r="QV613" s="20"/>
      <c r="QW613" s="20"/>
      <c r="QX613" s="20"/>
      <c r="QY613" s="20"/>
      <c r="QZ613" s="20"/>
      <c r="RA613" s="20"/>
      <c r="RB613" s="20"/>
      <c r="RC613" s="20"/>
      <c r="RD613" s="20"/>
      <c r="RE613" s="20"/>
      <c r="RF613" s="20"/>
      <c r="RG613" s="20"/>
      <c r="RH613" s="20"/>
      <c r="RI613" s="20"/>
      <c r="RJ613" s="20"/>
      <c r="RK613" s="20"/>
      <c r="RL613" s="20"/>
      <c r="RM613" s="20"/>
      <c r="RN613" s="20"/>
      <c r="RO613" s="20"/>
      <c r="RP613" s="20"/>
      <c r="RQ613" s="20"/>
      <c r="RR613" s="20"/>
      <c r="RS613" s="20"/>
      <c r="RT613" s="20"/>
      <c r="RU613" s="20"/>
      <c r="RV613" s="20"/>
      <c r="RW613" s="20"/>
      <c r="RX613" s="20"/>
      <c r="RY613" s="20"/>
      <c r="RZ613" s="20"/>
      <c r="SA613" s="20"/>
      <c r="SB613" s="20"/>
      <c r="SC613" s="20"/>
      <c r="SD613" s="20"/>
      <c r="SE613" s="20"/>
      <c r="SF613" s="20"/>
      <c r="SG613" s="20"/>
      <c r="SH613" s="20"/>
      <c r="SI613" s="20"/>
      <c r="SJ613" s="20"/>
      <c r="SK613" s="20"/>
      <c r="SL613" s="20"/>
      <c r="SM613" s="20"/>
      <c r="SN613" s="20"/>
      <c r="SO613" s="20"/>
      <c r="SP613" s="20"/>
      <c r="SQ613" s="20"/>
      <c r="SR613" s="20"/>
      <c r="SS613" s="20"/>
      <c r="ST613" s="20"/>
      <c r="SU613" s="20"/>
      <c r="SV613" s="20"/>
      <c r="SW613" s="20"/>
      <c r="SX613" s="20"/>
      <c r="SY613" s="20"/>
      <c r="SZ613" s="20"/>
      <c r="TA613" s="20"/>
      <c r="TB613" s="20"/>
      <c r="TC613" s="20"/>
      <c r="TD613" s="20"/>
      <c r="TE613" s="20"/>
      <c r="TF613" s="20"/>
      <c r="TG613" s="20"/>
      <c r="TH613" s="20"/>
      <c r="TI613" s="20"/>
      <c r="TJ613" s="20"/>
      <c r="TK613" s="20"/>
      <c r="TL613" s="20"/>
      <c r="TM613" s="20"/>
      <c r="TN613" s="20"/>
      <c r="TO613" s="20"/>
      <c r="TP613" s="20"/>
      <c r="TQ613" s="20"/>
      <c r="TR613" s="20"/>
      <c r="TS613" s="20"/>
      <c r="TT613" s="20"/>
      <c r="TU613" s="20"/>
      <c r="TV613" s="20"/>
      <c r="TW613" s="20"/>
      <c r="TX613" s="20"/>
      <c r="TY613" s="20"/>
      <c r="TZ613" s="20"/>
      <c r="UA613" s="20"/>
      <c r="UB613" s="20"/>
      <c r="UC613" s="20"/>
      <c r="UD613" s="20"/>
      <c r="UE613" s="20"/>
      <c r="UF613" s="20"/>
      <c r="UG613" s="20"/>
      <c r="UH613" s="20"/>
      <c r="UI613" s="20"/>
      <c r="UJ613" s="20"/>
      <c r="UK613" s="20"/>
      <c r="UL613" s="20"/>
      <c r="UM613" s="20"/>
      <c r="UN613" s="20"/>
      <c r="UO613" s="20"/>
      <c r="UP613" s="20"/>
      <c r="UQ613" s="20"/>
      <c r="UR613" s="20"/>
      <c r="US613" s="20"/>
      <c r="UT613" s="20"/>
      <c r="UU613" s="20"/>
      <c r="UV613" s="20"/>
      <c r="UW613" s="20"/>
      <c r="UX613" s="20"/>
      <c r="UY613" s="20"/>
      <c r="UZ613" s="20"/>
      <c r="VA613" s="20"/>
      <c r="VB613" s="20"/>
      <c r="VC613" s="20"/>
      <c r="VD613" s="20"/>
      <c r="VE613" s="20"/>
      <c r="VF613" s="20"/>
      <c r="VG613" s="20"/>
      <c r="VH613" s="20"/>
      <c r="VI613" s="20"/>
      <c r="VJ613" s="20"/>
      <c r="VK613" s="20"/>
      <c r="VL613" s="20"/>
      <c r="VM613" s="20"/>
      <c r="VN613" s="20"/>
      <c r="VO613" s="20"/>
      <c r="VP613" s="20"/>
      <c r="VQ613" s="20"/>
      <c r="VR613" s="20"/>
      <c r="VS613" s="20"/>
      <c r="VT613" s="20"/>
      <c r="VU613" s="20"/>
      <c r="VV613" s="20"/>
      <c r="VW613" s="20"/>
      <c r="VX613" s="20"/>
      <c r="VY613" s="20"/>
      <c r="VZ613" s="20"/>
      <c r="WA613" s="20"/>
      <c r="WB613" s="20"/>
      <c r="WC613" s="20"/>
      <c r="WD613" s="20"/>
      <c r="WE613" s="20"/>
      <c r="WF613" s="20"/>
      <c r="WG613" s="20"/>
      <c r="WH613" s="20"/>
      <c r="WI613" s="20"/>
      <c r="WJ613" s="20"/>
      <c r="WK613" s="20"/>
      <c r="WL613" s="20"/>
      <c r="WM613" s="20"/>
      <c r="WN613" s="20"/>
      <c r="WO613" s="20"/>
      <c r="WP613" s="20"/>
      <c r="WQ613" s="20"/>
      <c r="WR613" s="20"/>
      <c r="WS613" s="20"/>
      <c r="WT613" s="20"/>
      <c r="WU613" s="20"/>
      <c r="WV613" s="20"/>
      <c r="WW613" s="20"/>
      <c r="WX613" s="20"/>
      <c r="WY613" s="20"/>
      <c r="WZ613" s="20"/>
      <c r="XA613" s="20"/>
      <c r="XB613" s="20"/>
      <c r="XC613" s="20"/>
      <c r="XD613" s="20"/>
      <c r="XE613" s="20"/>
      <c r="XF613" s="20"/>
      <c r="XG613" s="20"/>
      <c r="XH613" s="20"/>
      <c r="XI613" s="20"/>
      <c r="XJ613" s="20"/>
      <c r="XK613" s="20"/>
      <c r="XL613" s="20"/>
      <c r="XM613" s="20"/>
      <c r="XN613" s="20"/>
      <c r="XO613" s="20"/>
      <c r="XP613" s="20"/>
      <c r="XQ613" s="20"/>
      <c r="XR613" s="20"/>
      <c r="XS613" s="20"/>
      <c r="XT613" s="20"/>
      <c r="XU613" s="20"/>
      <c r="XV613" s="20"/>
      <c r="XW613" s="20"/>
      <c r="XX613" s="20"/>
      <c r="XY613" s="20"/>
      <c r="XZ613" s="20"/>
      <c r="YA613" s="20"/>
      <c r="YB613" s="20"/>
      <c r="YC613" s="20"/>
      <c r="YD613" s="20"/>
      <c r="YE613" s="20"/>
      <c r="YF613" s="20"/>
      <c r="YG613" s="20"/>
      <c r="YH613" s="20"/>
      <c r="YI613" s="20"/>
      <c r="YJ613" s="20"/>
      <c r="YK613" s="20"/>
      <c r="YL613" s="20"/>
      <c r="YM613" s="20"/>
      <c r="YN613" s="20"/>
      <c r="YO613" s="20"/>
      <c r="YP613" s="20"/>
      <c r="YQ613" s="20"/>
      <c r="YR613" s="20"/>
      <c r="YS613" s="20"/>
      <c r="YT613" s="20"/>
      <c r="YU613" s="20"/>
      <c r="YV613" s="20"/>
      <c r="YW613" s="20"/>
      <c r="YX613" s="20"/>
      <c r="YY613" s="20"/>
      <c r="YZ613" s="20"/>
      <c r="ZA613" s="20"/>
      <c r="ZB613" s="20"/>
      <c r="ZC613" s="20"/>
      <c r="ZD613" s="20"/>
      <c r="ZE613" s="20"/>
      <c r="ZF613" s="20"/>
      <c r="ZG613" s="20"/>
      <c r="ZH613" s="20"/>
      <c r="ZI613" s="20"/>
      <c r="ZJ613" s="20"/>
      <c r="ZK613" s="20"/>
      <c r="ZL613" s="20"/>
      <c r="ZM613" s="20"/>
      <c r="ZN613" s="20"/>
      <c r="ZO613" s="20"/>
      <c r="ZP613" s="20"/>
      <c r="ZQ613" s="20"/>
      <c r="ZR613" s="20"/>
      <c r="ZS613" s="20"/>
      <c r="ZT613" s="20"/>
      <c r="ZU613" s="20"/>
      <c r="ZV613" s="20"/>
      <c r="ZW613" s="20"/>
      <c r="ZX613" s="20"/>
      <c r="ZY613" s="20"/>
      <c r="ZZ613" s="20"/>
      <c r="AAA613" s="20"/>
      <c r="AAB613" s="20"/>
      <c r="AAC613" s="20"/>
      <c r="AAD613" s="20"/>
      <c r="AAE613" s="20"/>
      <c r="AAF613" s="20"/>
      <c r="AAG613" s="20"/>
      <c r="AAH613" s="20"/>
      <c r="AAI613" s="20"/>
      <c r="AAJ613" s="20"/>
      <c r="AAK613" s="20"/>
      <c r="AAL613" s="20"/>
      <c r="AAM613" s="20"/>
      <c r="AAN613" s="20"/>
      <c r="AAO613" s="20"/>
      <c r="AAP613" s="20"/>
      <c r="AAQ613" s="20"/>
      <c r="AAR613" s="20"/>
      <c r="AAS613" s="20"/>
      <c r="AAT613" s="20"/>
      <c r="AAU613" s="20"/>
      <c r="AAV613" s="20"/>
      <c r="AAW613" s="20"/>
      <c r="AAX613" s="20"/>
      <c r="AAY613" s="20"/>
      <c r="AAZ613" s="20"/>
      <c r="ABA613" s="20"/>
      <c r="ABB613" s="20"/>
      <c r="ABC613" s="20"/>
      <c r="ABD613" s="20"/>
      <c r="ABE613" s="20"/>
      <c r="ABF613" s="20"/>
      <c r="ABG613" s="20"/>
      <c r="ABH613" s="20"/>
      <c r="ABI613" s="20"/>
      <c r="ABJ613" s="20"/>
      <c r="ABK613" s="20"/>
      <c r="ABL613" s="20"/>
      <c r="ABM613" s="20"/>
      <c r="ABN613" s="20"/>
      <c r="ABO613" s="20"/>
      <c r="ABP613" s="20"/>
      <c r="ABQ613" s="20"/>
      <c r="ABR613" s="20"/>
      <c r="ABS613" s="20"/>
      <c r="ABT613" s="20"/>
      <c r="ABU613" s="20"/>
      <c r="ABV613" s="20"/>
      <c r="ABW613" s="20"/>
      <c r="ABX613" s="20"/>
      <c r="ABY613" s="20"/>
      <c r="ABZ613" s="20"/>
      <c r="ACA613" s="20"/>
      <c r="ACB613" s="20"/>
      <c r="ACC613" s="20"/>
      <c r="ACD613" s="20"/>
      <c r="ACE613" s="20"/>
      <c r="ACF613" s="20"/>
      <c r="ACG613" s="20"/>
      <c r="ACH613" s="20"/>
      <c r="ACI613" s="20"/>
      <c r="ACJ613" s="20"/>
      <c r="ACK613" s="20"/>
      <c r="ACL613" s="20"/>
      <c r="ACM613" s="20"/>
      <c r="ACN613" s="20"/>
      <c r="ACO613" s="20"/>
      <c r="ACP613" s="20"/>
      <c r="ACQ613" s="20"/>
      <c r="ACR613" s="20"/>
      <c r="ACS613" s="20"/>
      <c r="ACT613" s="20"/>
      <c r="ACU613" s="20"/>
      <c r="ACV613" s="20"/>
      <c r="ACW613" s="20"/>
      <c r="ACX613" s="20"/>
      <c r="ACY613" s="20"/>
      <c r="ACZ613" s="20"/>
      <c r="ADA613" s="20"/>
      <c r="ADB613" s="20"/>
      <c r="ADC613" s="20"/>
      <c r="ADD613" s="20"/>
      <c r="ADE613" s="20"/>
      <c r="ADF613" s="20"/>
      <c r="ADG613" s="20"/>
      <c r="ADH613" s="20"/>
      <c r="ADI613" s="20"/>
      <c r="ADJ613" s="20"/>
      <c r="ADK613" s="20"/>
      <c r="ADL613" s="20"/>
      <c r="ADM613" s="20"/>
      <c r="ADN613" s="20"/>
      <c r="ADO613" s="20"/>
      <c r="ADP613" s="20"/>
      <c r="ADQ613" s="20"/>
      <c r="ADR613" s="20"/>
      <c r="ADS613" s="20"/>
      <c r="ADT613" s="20"/>
      <c r="ADU613" s="20"/>
      <c r="ADV613" s="20"/>
      <c r="ADW613" s="20"/>
      <c r="ADX613" s="20"/>
      <c r="ADY613" s="20"/>
      <c r="ADZ613" s="20"/>
      <c r="AEA613" s="20"/>
      <c r="AEB613" s="20"/>
      <c r="AEC613" s="20"/>
      <c r="AED613" s="20"/>
      <c r="AEE613" s="20"/>
      <c r="AEF613" s="20"/>
      <c r="AEG613" s="20"/>
      <c r="AEH613" s="20"/>
      <c r="AEI613" s="20"/>
      <c r="AEJ613" s="20"/>
      <c r="AEK613" s="20"/>
      <c r="AEL613" s="20"/>
      <c r="AEM613" s="20"/>
      <c r="AEN613" s="20"/>
      <c r="AEO613" s="20"/>
      <c r="AEP613" s="20"/>
      <c r="AEQ613" s="20"/>
      <c r="AER613" s="20"/>
      <c r="AES613" s="20"/>
      <c r="AET613" s="20"/>
      <c r="AEU613" s="20"/>
      <c r="AEV613" s="20"/>
      <c r="AEW613" s="20"/>
      <c r="AEX613" s="20"/>
      <c r="AEY613" s="20"/>
      <c r="AEZ613" s="20"/>
      <c r="AFA613" s="20"/>
      <c r="AFB613" s="20"/>
      <c r="AFC613" s="20"/>
      <c r="AFD613" s="20"/>
      <c r="AFE613" s="20"/>
      <c r="AFF613" s="20"/>
      <c r="AFG613" s="20"/>
      <c r="AFH613" s="20"/>
      <c r="AFI613" s="20"/>
      <c r="AFJ613" s="20"/>
      <c r="AFK613" s="20"/>
      <c r="AFL613" s="20"/>
      <c r="AFM613" s="20"/>
      <c r="AFN613" s="20"/>
      <c r="AFO613" s="20"/>
      <c r="AFP613" s="20"/>
      <c r="AFQ613" s="20"/>
      <c r="AFR613" s="20"/>
      <c r="AFS613" s="20"/>
      <c r="AFT613" s="20"/>
      <c r="AFU613" s="20"/>
      <c r="AFV613" s="20"/>
      <c r="AFW613" s="20"/>
      <c r="AFX613" s="20"/>
      <c r="AFY613" s="20"/>
      <c r="AFZ613" s="20"/>
      <c r="AGA613" s="20"/>
      <c r="AGB613" s="20"/>
      <c r="AGC613" s="20"/>
      <c r="AGD613" s="20"/>
      <c r="AGE613" s="20"/>
      <c r="AGF613" s="20"/>
      <c r="AGG613" s="20"/>
      <c r="AGH613" s="20"/>
      <c r="AGI613" s="20"/>
      <c r="AGJ613" s="20"/>
      <c r="AGK613" s="20"/>
      <c r="AGL613" s="20"/>
      <c r="AGM613" s="20"/>
      <c r="AGN613" s="20"/>
      <c r="AGO613" s="20"/>
      <c r="AGP613" s="20"/>
      <c r="AGQ613" s="20"/>
      <c r="AGR613" s="20"/>
      <c r="AGS613" s="20"/>
      <c r="AGT613" s="20"/>
      <c r="AGU613" s="20"/>
      <c r="AGV613" s="20"/>
      <c r="AGW613" s="20"/>
      <c r="AGX613" s="20"/>
      <c r="AGY613" s="20"/>
      <c r="AGZ613" s="20"/>
      <c r="AHA613" s="20"/>
      <c r="AHB613" s="20"/>
      <c r="AHC613" s="20"/>
      <c r="AHD613" s="20"/>
      <c r="AHE613" s="20"/>
      <c r="AHF613" s="20"/>
      <c r="AHG613" s="20"/>
      <c r="AHH613" s="20"/>
      <c r="AHI613" s="20"/>
      <c r="AHJ613" s="20"/>
      <c r="AHK613" s="20"/>
      <c r="AHL613" s="20"/>
      <c r="AHM613" s="20"/>
      <c r="AHN613" s="20"/>
      <c r="AHO613" s="20"/>
      <c r="AHP613" s="20"/>
      <c r="AHQ613" s="20"/>
      <c r="AHR613" s="20"/>
      <c r="AHS613" s="20"/>
      <c r="AHT613" s="20"/>
      <c r="AHU613" s="20"/>
      <c r="AHV613" s="20"/>
      <c r="AHW613" s="20"/>
      <c r="AHX613" s="20"/>
      <c r="AHY613" s="20"/>
      <c r="AHZ613" s="20"/>
      <c r="AIA613" s="20"/>
      <c r="AIB613" s="20"/>
      <c r="AIC613" s="20"/>
      <c r="AID613" s="20"/>
      <c r="AIE613" s="20"/>
      <c r="AIF613" s="20"/>
      <c r="AIG613" s="20"/>
      <c r="AIH613" s="20"/>
      <c r="AII613" s="20"/>
      <c r="AIJ613" s="20"/>
      <c r="AIK613" s="20"/>
      <c r="AIL613" s="20"/>
      <c r="AIM613" s="20"/>
      <c r="AIN613" s="20"/>
      <c r="AIO613" s="20"/>
      <c r="AIP613" s="20"/>
      <c r="AIQ613" s="20"/>
      <c r="AIR613" s="20"/>
      <c r="AIS613" s="20"/>
      <c r="AIT613" s="20"/>
      <c r="AIU613" s="20"/>
      <c r="AIV613" s="20"/>
      <c r="AIW613" s="20"/>
      <c r="AIX613" s="20"/>
      <c r="AIY613" s="20"/>
      <c r="AIZ613" s="20"/>
      <c r="AJA613" s="20"/>
      <c r="AJB613" s="20"/>
      <c r="AJC613" s="20"/>
      <c r="AJD613" s="20"/>
      <c r="AJE613" s="20"/>
      <c r="AJF613" s="20"/>
      <c r="AJG613" s="20"/>
      <c r="AJH613" s="20"/>
      <c r="AJI613" s="20"/>
      <c r="AJJ613" s="20"/>
      <c r="AJK613" s="20"/>
      <c r="AJL613" s="20"/>
      <c r="AJM613" s="20"/>
      <c r="AJN613" s="20"/>
      <c r="AJO613" s="20"/>
      <c r="AJP613" s="20"/>
      <c r="AJQ613" s="20"/>
      <c r="AJR613" s="20"/>
      <c r="AJS613" s="20"/>
      <c r="AJT613" s="20"/>
      <c r="AJU613" s="20"/>
      <c r="AJV613" s="20"/>
      <c r="AJW613" s="20"/>
      <c r="AJX613" s="20"/>
      <c r="AJY613" s="20"/>
      <c r="AJZ613" s="20"/>
      <c r="AKA613" s="20"/>
      <c r="AKB613" s="20"/>
      <c r="AKC613" s="20"/>
      <c r="AKD613" s="20"/>
      <c r="AKE613" s="20"/>
      <c r="AKF613" s="20"/>
      <c r="AKG613" s="20"/>
      <c r="AKH613" s="20"/>
      <c r="AKI613" s="20"/>
      <c r="AKJ613" s="20"/>
      <c r="AKK613" s="20"/>
      <c r="AKL613" s="20"/>
      <c r="AKM613" s="20"/>
      <c r="AKN613" s="20"/>
      <c r="AKO613" s="20"/>
      <c r="AKP613" s="20"/>
      <c r="AKQ613" s="20"/>
      <c r="AKR613" s="20"/>
      <c r="AKS613" s="20"/>
      <c r="AKT613" s="20"/>
      <c r="AKU613" s="20"/>
      <c r="AKV613" s="20"/>
      <c r="AKW613" s="20"/>
      <c r="AKX613" s="20"/>
      <c r="AKY613" s="20"/>
      <c r="AKZ613" s="20"/>
      <c r="ALA613" s="20"/>
      <c r="ALB613" s="20"/>
      <c r="ALC613" s="20"/>
      <c r="ALD613" s="20"/>
      <c r="ALE613" s="20"/>
      <c r="ALF613" s="20"/>
      <c r="ALG613" s="20"/>
      <c r="ALH613" s="20"/>
      <c r="ALI613" s="20"/>
      <c r="ALJ613" s="20"/>
      <c r="ALK613" s="20"/>
      <c r="ALL613" s="20"/>
      <c r="ALM613" s="20"/>
      <c r="ALN613" s="20"/>
      <c r="ALO613" s="20"/>
      <c r="ALP613" s="20"/>
      <c r="ALQ613" s="20"/>
      <c r="ALR613" s="20"/>
      <c r="ALS613" s="20"/>
      <c r="ALT613" s="20"/>
      <c r="ALU613" s="20"/>
      <c r="ALV613" s="20"/>
      <c r="ALW613" s="20"/>
      <c r="ALX613" s="20"/>
      <c r="ALY613" s="20"/>
      <c r="ALZ613" s="20"/>
      <c r="AMA613" s="20"/>
      <c r="AMB613" s="20"/>
      <c r="AMC613" s="20"/>
      <c r="AMD613" s="20"/>
      <c r="AME613" s="20"/>
      <c r="AMF613" s="20"/>
      <c r="AMG613" s="20"/>
      <c r="AMH613" s="20"/>
      <c r="AMI613" s="20"/>
      <c r="AMJ613" s="20"/>
      <c r="AMK613" s="20"/>
      <c r="AML613" s="20"/>
      <c r="AMM613" s="20"/>
      <c r="AMN613" s="20"/>
      <c r="AMO613" s="20"/>
      <c r="AMP613" s="20"/>
      <c r="AMQ613" s="20"/>
      <c r="AMR613" s="20"/>
      <c r="AMS613" s="20"/>
      <c r="AMT613" s="20"/>
      <c r="AMU613" s="20"/>
      <c r="AMV613" s="20"/>
      <c r="AMW613" s="20"/>
      <c r="AMX613" s="20"/>
      <c r="AMY613" s="20"/>
      <c r="AMZ613" s="20"/>
      <c r="ANA613" s="20"/>
      <c r="ANB613" s="20"/>
      <c r="ANC613" s="20"/>
      <c r="AND613" s="20"/>
      <c r="ANE613" s="20"/>
      <c r="ANF613" s="20"/>
      <c r="ANG613" s="20"/>
      <c r="ANH613" s="20"/>
      <c r="ANI613" s="20"/>
      <c r="ANJ613" s="20"/>
      <c r="ANK613" s="20"/>
      <c r="ANL613" s="20"/>
      <c r="ANM613" s="20"/>
      <c r="ANN613" s="20"/>
      <c r="ANO613" s="20"/>
      <c r="ANP613" s="20"/>
      <c r="ANQ613" s="20"/>
      <c r="ANR613" s="20"/>
      <c r="ANS613" s="20"/>
      <c r="ANT613" s="20"/>
      <c r="ANU613" s="20"/>
      <c r="ANV613" s="20"/>
      <c r="ANW613" s="20"/>
      <c r="ANX613" s="20"/>
      <c r="ANY613" s="20"/>
      <c r="ANZ613" s="20"/>
      <c r="AOA613" s="20"/>
      <c r="AOB613" s="20"/>
      <c r="AOC613" s="20"/>
      <c r="AOD613" s="20"/>
      <c r="AOE613" s="20"/>
      <c r="AOF613" s="20"/>
      <c r="AOG613" s="20"/>
      <c r="AOH613" s="20"/>
      <c r="AOI613" s="20"/>
      <c r="AOJ613" s="20"/>
      <c r="AOK613" s="20"/>
      <c r="AOL613" s="20"/>
      <c r="AOM613" s="20"/>
      <c r="AON613" s="20"/>
      <c r="AOO613" s="20"/>
      <c r="AOP613" s="20"/>
      <c r="AOQ613" s="20"/>
      <c r="AOR613" s="20"/>
      <c r="AOS613" s="20"/>
      <c r="AOT613" s="20"/>
      <c r="AOU613" s="20"/>
      <c r="AOV613" s="20"/>
      <c r="AOW613" s="20"/>
      <c r="AOX613" s="20"/>
      <c r="AOY613" s="20"/>
      <c r="AOZ613" s="20"/>
      <c r="APA613" s="20"/>
      <c r="APB613" s="20"/>
      <c r="APC613" s="20"/>
      <c r="APD613" s="20"/>
      <c r="APE613" s="20"/>
      <c r="APF613" s="20"/>
      <c r="APG613" s="20"/>
      <c r="APH613" s="20"/>
      <c r="API613" s="20"/>
      <c r="APJ613" s="20"/>
      <c r="APK613" s="20"/>
      <c r="APL613" s="20"/>
      <c r="APM613" s="20"/>
      <c r="APN613" s="20"/>
      <c r="APO613" s="20"/>
      <c r="APP613" s="20"/>
      <c r="APQ613" s="20"/>
      <c r="APR613" s="20"/>
      <c r="APS613" s="20"/>
      <c r="APT613" s="20"/>
      <c r="APU613" s="20"/>
      <c r="APV613" s="20"/>
      <c r="APW613" s="20"/>
      <c r="APX613" s="20"/>
      <c r="APY613" s="20"/>
      <c r="APZ613" s="20"/>
      <c r="AQA613" s="20"/>
      <c r="AQB613" s="20"/>
      <c r="AQC613" s="20"/>
      <c r="AQD613" s="20"/>
      <c r="AQE613" s="20"/>
      <c r="AQF613" s="20"/>
      <c r="AQG613" s="20"/>
      <c r="AQH613" s="20"/>
      <c r="AQI613" s="20"/>
      <c r="AQJ613" s="20"/>
      <c r="AQK613" s="20"/>
      <c r="AQL613" s="20"/>
      <c r="AQM613" s="20"/>
      <c r="AQN613" s="20"/>
      <c r="AQO613" s="20"/>
      <c r="AQP613" s="20"/>
      <c r="AQQ613" s="20"/>
      <c r="AQR613" s="20"/>
      <c r="AQS613" s="20"/>
      <c r="AQT613" s="20"/>
      <c r="AQU613" s="20"/>
      <c r="AQV613" s="20"/>
      <c r="AQW613" s="20"/>
      <c r="AQX613" s="20"/>
      <c r="AQY613" s="20"/>
      <c r="AQZ613" s="20"/>
      <c r="ARA613" s="20"/>
      <c r="ARB613" s="20"/>
      <c r="ARC613" s="20"/>
      <c r="ARD613" s="20"/>
      <c r="ARE613" s="20"/>
      <c r="ARF613" s="20"/>
      <c r="ARG613" s="20"/>
      <c r="ARH613" s="20"/>
      <c r="ARI613" s="20"/>
      <c r="ARJ613" s="20"/>
      <c r="ARK613" s="20"/>
      <c r="ARL613" s="20"/>
      <c r="ARM613" s="20"/>
      <c r="ARN613" s="20"/>
      <c r="ARO613" s="20"/>
      <c r="ARP613" s="20"/>
      <c r="ARQ613" s="20"/>
      <c r="ARR613" s="20"/>
      <c r="ARS613" s="20"/>
      <c r="ART613" s="20"/>
      <c r="ARU613" s="20"/>
      <c r="ARV613" s="20"/>
      <c r="ARW613" s="20"/>
      <c r="ARX613" s="20"/>
      <c r="ARY613" s="20"/>
      <c r="ARZ613" s="20"/>
      <c r="ASA613" s="20"/>
      <c r="ASB613" s="20"/>
      <c r="ASC613" s="20"/>
      <c r="ASD613" s="20"/>
      <c r="ASE613" s="20"/>
      <c r="ASF613" s="20"/>
      <c r="ASG613" s="20"/>
      <c r="ASH613" s="20"/>
      <c r="ASI613" s="20"/>
      <c r="ASJ613" s="20"/>
      <c r="ASK613" s="20"/>
      <c r="ASL613" s="20"/>
      <c r="ASM613" s="20"/>
      <c r="ASN613" s="20"/>
      <c r="ASO613" s="20"/>
      <c r="ASP613" s="20"/>
      <c r="ASQ613" s="20"/>
      <c r="ASR613" s="20"/>
      <c r="ASS613" s="20"/>
      <c r="AST613" s="20"/>
      <c r="ASU613" s="20"/>
      <c r="ASV613" s="20"/>
      <c r="ASW613" s="20"/>
      <c r="ASX613" s="20"/>
      <c r="ASY613" s="20"/>
      <c r="ASZ613" s="20"/>
      <c r="ATA613" s="20"/>
      <c r="ATB613" s="20"/>
      <c r="ATC613" s="20"/>
      <c r="ATD613" s="20"/>
      <c r="ATE613" s="20"/>
      <c r="ATF613" s="20"/>
      <c r="ATG613" s="20"/>
      <c r="ATH613" s="20"/>
      <c r="ATI613" s="20"/>
      <c r="ATJ613" s="20"/>
      <c r="ATK613" s="20"/>
      <c r="ATL613" s="20"/>
      <c r="ATM613" s="20"/>
      <c r="ATN613" s="20"/>
      <c r="ATO613" s="20"/>
      <c r="ATP613" s="20"/>
      <c r="ATQ613" s="20"/>
      <c r="ATR613" s="20"/>
      <c r="ATS613" s="20"/>
      <c r="ATT613" s="20"/>
      <c r="ATU613" s="20"/>
      <c r="ATV613" s="20"/>
      <c r="ATW613" s="20"/>
      <c r="ATX613" s="20"/>
      <c r="ATY613" s="20"/>
      <c r="ATZ613" s="20"/>
      <c r="AUA613" s="20"/>
      <c r="AUB613" s="20"/>
      <c r="AUC613" s="20"/>
      <c r="AUD613" s="20"/>
      <c r="AUF613" s="20"/>
      <c r="AUG613" s="20"/>
      <c r="AUH613" s="20"/>
      <c r="AUI613" s="20"/>
      <c r="AUJ613" s="20"/>
      <c r="AUK613" s="20"/>
      <c r="AUL613" s="20"/>
      <c r="AUM613" s="20"/>
      <c r="AUN613" s="20"/>
      <c r="AUO613" s="20"/>
      <c r="AUP613" s="20"/>
      <c r="AUQ613" s="20"/>
      <c r="AUR613" s="20"/>
      <c r="AUS613" s="20"/>
      <c r="AUT613" s="20"/>
      <c r="AUU613" s="20"/>
      <c r="AUV613" s="20"/>
      <c r="AUW613" s="20"/>
      <c r="AUX613" s="20"/>
      <c r="AUY613" s="20"/>
      <c r="AUZ613" s="20"/>
      <c r="AVA613" s="20"/>
      <c r="AVB613" s="20"/>
      <c r="AVC613" s="20"/>
      <c r="AVD613" s="20"/>
      <c r="AVE613" s="20"/>
      <c r="AVF613" s="20"/>
      <c r="AVG613" s="20"/>
      <c r="AVH613" s="20"/>
      <c r="AVI613" s="20"/>
      <c r="AVJ613" s="20"/>
      <c r="AVK613" s="20"/>
      <c r="AVL613" s="20"/>
      <c r="AVM613" s="20"/>
      <c r="AVN613" s="20"/>
      <c r="AVO613" s="20"/>
      <c r="AVP613" s="20"/>
      <c r="AVQ613" s="20"/>
      <c r="AVR613" s="20"/>
      <c r="AVS613" s="20"/>
      <c r="AVT613" s="20"/>
      <c r="AVU613" s="20"/>
      <c r="AVV613" s="20"/>
      <c r="AVW613" s="20"/>
      <c r="AVX613" s="20"/>
      <c r="AVY613" s="20"/>
      <c r="AVZ613" s="20"/>
      <c r="AWA613" s="20"/>
      <c r="AWB613" s="20"/>
      <c r="AWC613" s="20"/>
      <c r="AWD613" s="20"/>
      <c r="AWE613" s="20"/>
      <c r="AWF613" s="20"/>
      <c r="AWG613" s="20"/>
      <c r="AWH613" s="20"/>
      <c r="AWI613" s="20"/>
      <c r="AWJ613" s="20"/>
      <c r="AWK613" s="20"/>
      <c r="AWL613" s="20"/>
      <c r="AWM613" s="20"/>
      <c r="AWN613" s="20"/>
      <c r="AWO613" s="20"/>
      <c r="AWP613" s="20"/>
      <c r="AWQ613" s="20"/>
      <c r="AWR613" s="20"/>
      <c r="AWS613" s="20"/>
      <c r="AWT613" s="20"/>
      <c r="AWU613" s="20"/>
      <c r="AWV613" s="20"/>
      <c r="AWW613" s="20"/>
      <c r="AWX613" s="20"/>
      <c r="AWY613" s="20"/>
      <c r="AWZ613" s="20"/>
      <c r="AXA613" s="20"/>
      <c r="AXB613" s="20"/>
      <c r="AXC613" s="20"/>
      <c r="AXD613" s="20"/>
      <c r="AXE613" s="20"/>
      <c r="AXF613" s="20"/>
      <c r="AXG613" s="20"/>
      <c r="AXH613" s="20"/>
      <c r="AXI613" s="20"/>
      <c r="AXJ613" s="20"/>
      <c r="AXK613" s="20"/>
      <c r="AXL613" s="20"/>
      <c r="AXM613" s="20"/>
      <c r="AXN613" s="20"/>
      <c r="AXO613" s="20"/>
      <c r="AXP613" s="20"/>
      <c r="AXQ613" s="20"/>
      <c r="AXR613" s="20"/>
      <c r="AXS613" s="20"/>
      <c r="AXT613" s="20"/>
      <c r="AXU613" s="20"/>
      <c r="AXV613" s="20"/>
      <c r="AXW613" s="20"/>
      <c r="AXX613" s="20"/>
      <c r="AXY613" s="20"/>
      <c r="AXZ613" s="20"/>
      <c r="AYA613" s="20"/>
      <c r="AYB613" s="20"/>
      <c r="AYC613" s="20"/>
      <c r="AYD613" s="20"/>
      <c r="AYE613" s="20"/>
      <c r="AYF613" s="20"/>
      <c r="AYG613" s="20"/>
      <c r="AYH613" s="20"/>
      <c r="AYI613" s="20"/>
      <c r="AYJ613" s="20"/>
      <c r="AYK613" s="20"/>
      <c r="AYL613" s="20"/>
      <c r="AYM613" s="20"/>
      <c r="AYN613" s="20"/>
      <c r="AYO613" s="20"/>
      <c r="AYP613" s="20"/>
      <c r="AYQ613" s="20"/>
      <c r="AYR613" s="20"/>
      <c r="AYS613" s="20"/>
      <c r="AYT613" s="20"/>
      <c r="AYU613" s="20"/>
      <c r="AYV613" s="20"/>
      <c r="AYW613" s="20"/>
      <c r="AYX613" s="20"/>
      <c r="AYY613" s="20"/>
      <c r="AYZ613" s="20"/>
      <c r="AZA613" s="20"/>
      <c r="AZB613" s="20"/>
      <c r="AZC613" s="20"/>
      <c r="AZD613" s="20"/>
      <c r="AZE613" s="20"/>
      <c r="AZF613" s="20"/>
      <c r="AZG613" s="20"/>
      <c r="AZH613" s="20"/>
      <c r="AZI613" s="20"/>
      <c r="AZJ613" s="20"/>
      <c r="AZK613" s="20"/>
      <c r="AZL613" s="20"/>
      <c r="AZM613" s="20"/>
      <c r="AZN613" s="20"/>
      <c r="AZO613" s="20"/>
      <c r="AZP613" s="20"/>
      <c r="AZQ613" s="20"/>
      <c r="AZR613" s="20"/>
      <c r="AZS613" s="20"/>
      <c r="AZT613" s="20"/>
      <c r="AZU613" s="20"/>
      <c r="AZV613" s="20"/>
      <c r="AZW613" s="20"/>
      <c r="AZX613" s="20"/>
      <c r="AZY613" s="20"/>
      <c r="AZZ613" s="20"/>
      <c r="BAA613" s="20"/>
      <c r="BAB613" s="20"/>
      <c r="BAC613" s="20"/>
      <c r="BAD613" s="20"/>
      <c r="BAE613" s="20"/>
      <c r="BAF613" s="20"/>
      <c r="BAG613" s="20"/>
      <c r="BAH613" s="20"/>
      <c r="BAI613" s="20"/>
      <c r="BAJ613" s="20"/>
      <c r="BAK613" s="20"/>
      <c r="BAL613" s="20"/>
      <c r="BAM613" s="20"/>
      <c r="BAN613" s="20"/>
      <c r="BAO613" s="20"/>
      <c r="BAP613" s="20"/>
      <c r="BAQ613" s="20"/>
      <c r="BAR613" s="20"/>
      <c r="BAS613" s="20"/>
      <c r="BAT613" s="20"/>
      <c r="BAU613" s="20"/>
      <c r="BAV613" s="20"/>
      <c r="BAW613" s="20"/>
      <c r="BAX613" s="20"/>
      <c r="BAY613" s="20"/>
      <c r="BAZ613" s="20"/>
      <c r="BBA613" s="20"/>
      <c r="BBB613" s="20"/>
      <c r="BBC613" s="20"/>
      <c r="BBD613" s="20"/>
      <c r="BBE613" s="20"/>
      <c r="BBF613" s="20"/>
      <c r="BBG613" s="20"/>
      <c r="BBH613" s="20"/>
      <c r="BBI613" s="20"/>
      <c r="BBJ613" s="20"/>
      <c r="BBK613" s="20"/>
      <c r="BBL613" s="20"/>
      <c r="BBM613" s="20"/>
      <c r="BBN613" s="20"/>
      <c r="BBO613" s="20"/>
      <c r="BBP613" s="20"/>
      <c r="BBQ613" s="20"/>
      <c r="BBR613" s="20"/>
      <c r="BBS613" s="20"/>
      <c r="BBT613" s="20"/>
      <c r="BBU613" s="20"/>
      <c r="BBV613" s="20"/>
      <c r="BBW613" s="20"/>
      <c r="BBX613" s="20"/>
    </row>
    <row r="614" spans="1:1428" hidden="1" x14ac:dyDescent="0.25">
      <c r="A614" s="20"/>
      <c r="B614" s="17"/>
      <c r="C614" s="17"/>
      <c r="D614" s="20"/>
      <c r="E614" s="20"/>
      <c r="F614" s="20"/>
      <c r="G614" s="20"/>
      <c r="H614" s="20"/>
      <c r="I614" s="20"/>
      <c r="J614" s="20"/>
      <c r="K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6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  <c r="BG614" s="20"/>
      <c r="BH614" s="20"/>
      <c r="BI614" s="20"/>
      <c r="BJ614" s="20"/>
      <c r="BK614" s="20"/>
      <c r="BL614" s="20"/>
      <c r="BM614" s="20"/>
      <c r="BN614" s="20"/>
      <c r="BO614" s="20"/>
      <c r="BP614" s="20"/>
      <c r="BQ614" s="20"/>
      <c r="BR614" s="20"/>
      <c r="BS614" s="20"/>
      <c r="BT614" s="20"/>
      <c r="BU614" s="20"/>
      <c r="BV614" s="20"/>
      <c r="BW614" s="20"/>
      <c r="BX614" s="20"/>
      <c r="BY614" s="20"/>
      <c r="BZ614" s="20"/>
      <c r="CA614" s="20"/>
      <c r="CB614" s="20"/>
      <c r="CC614" s="20"/>
      <c r="CD614" s="20"/>
      <c r="CE614" s="20"/>
      <c r="CF614" s="20"/>
      <c r="CG614" s="20"/>
      <c r="CH614" s="20"/>
      <c r="CI614" s="20"/>
      <c r="CJ614" s="20"/>
      <c r="CK614" s="20"/>
      <c r="CL614" s="20"/>
      <c r="CM614" s="20"/>
      <c r="CN614" s="20"/>
      <c r="CO614" s="20"/>
      <c r="CP614" s="20"/>
      <c r="CQ614" s="20"/>
      <c r="CR614" s="20"/>
      <c r="CS614" s="20"/>
      <c r="CT614" s="20"/>
      <c r="CU614" s="20"/>
      <c r="CV614" s="20"/>
      <c r="CW614" s="20"/>
      <c r="CX614" s="20"/>
      <c r="CY614" s="20"/>
      <c r="CZ614" s="20"/>
      <c r="DA614" s="20"/>
      <c r="DB614" s="20"/>
      <c r="DC614" s="20"/>
      <c r="DD614" s="20"/>
      <c r="DE614" s="20"/>
      <c r="DF614" s="20"/>
      <c r="DG614" s="20"/>
      <c r="DH614" s="20"/>
      <c r="DI614" s="20"/>
      <c r="DJ614" s="20"/>
      <c r="DK614" s="20"/>
      <c r="DL614" s="20"/>
      <c r="DM614" s="20"/>
      <c r="DN614" s="20"/>
      <c r="DO614" s="20"/>
      <c r="DP614" s="20"/>
      <c r="DQ614" s="20"/>
      <c r="DR614" s="20"/>
      <c r="DS614" s="20"/>
      <c r="DT614" s="20"/>
      <c r="DU614" s="20"/>
      <c r="DV614" s="20"/>
      <c r="DW614" s="20"/>
      <c r="DX614" s="20"/>
      <c r="DY614" s="20"/>
      <c r="DZ614" s="20"/>
      <c r="EA614" s="20"/>
      <c r="EB614" s="20"/>
      <c r="EC614" s="20"/>
      <c r="ED614" s="20"/>
      <c r="EE614" s="20"/>
      <c r="EF614" s="20"/>
      <c r="EG614" s="20"/>
      <c r="EH614" s="20"/>
      <c r="EI614" s="20"/>
      <c r="EJ614" s="20"/>
      <c r="EK614" s="20"/>
      <c r="EL614" s="20"/>
      <c r="EM614" s="20"/>
      <c r="EN614" s="20"/>
      <c r="EO614" s="20"/>
      <c r="EP614" s="20"/>
      <c r="EQ614" s="20"/>
      <c r="ER614" s="20"/>
      <c r="ES614" s="20"/>
      <c r="ET614" s="20"/>
      <c r="EU614" s="20"/>
      <c r="EV614" s="20"/>
      <c r="EW614" s="20"/>
      <c r="EX614" s="20"/>
      <c r="EY614" s="20"/>
      <c r="EZ614" s="20"/>
      <c r="FA614" s="20"/>
      <c r="FB614" s="20"/>
      <c r="FC614" s="20"/>
      <c r="FD614" s="20"/>
      <c r="FE614" s="20"/>
      <c r="FF614" s="20"/>
      <c r="FG614" s="20"/>
      <c r="FH614" s="20"/>
      <c r="FI614" s="20"/>
      <c r="FJ614" s="20"/>
      <c r="FK614" s="20"/>
      <c r="FL614" s="20"/>
      <c r="FM614" s="20"/>
      <c r="FN614" s="20"/>
      <c r="FO614" s="20"/>
      <c r="FP614" s="20"/>
      <c r="FQ614" s="20"/>
      <c r="FR614" s="20"/>
      <c r="FS614" s="20"/>
      <c r="FT614" s="20"/>
      <c r="FU614" s="20"/>
      <c r="FV614" s="20"/>
      <c r="FW614" s="20"/>
      <c r="FX614" s="20"/>
      <c r="FY614" s="20"/>
      <c r="FZ614" s="20"/>
      <c r="GA614" s="20"/>
      <c r="GB614" s="20"/>
      <c r="GC614" s="20"/>
      <c r="GD614" s="20"/>
      <c r="GE614" s="20"/>
      <c r="GF614" s="20"/>
      <c r="GG614" s="20"/>
      <c r="GH614" s="20"/>
      <c r="GI614" s="20"/>
      <c r="GJ614" s="20"/>
      <c r="GK614" s="20"/>
      <c r="GL614" s="20"/>
      <c r="GM614" s="20"/>
      <c r="GN614" s="20"/>
      <c r="GO614" s="20"/>
      <c r="GP614" s="20"/>
      <c r="GQ614" s="20"/>
      <c r="GR614" s="20"/>
      <c r="GS614" s="20"/>
      <c r="GT614" s="20"/>
      <c r="GU614" s="20"/>
      <c r="GV614" s="20"/>
      <c r="GW614" s="20"/>
      <c r="GX614" s="20"/>
      <c r="GY614" s="20"/>
      <c r="GZ614" s="20"/>
      <c r="HA614" s="20"/>
      <c r="HB614" s="20"/>
      <c r="HC614" s="20"/>
      <c r="HD614" s="20"/>
      <c r="HE614" s="20"/>
      <c r="HF614" s="20"/>
      <c r="HG614" s="20"/>
      <c r="HH614" s="20"/>
      <c r="HI614" s="20"/>
      <c r="HJ614" s="20"/>
      <c r="HK614" s="20"/>
      <c r="HL614" s="20"/>
      <c r="HM614" s="20"/>
      <c r="HN614" s="20"/>
      <c r="HO614" s="20"/>
      <c r="HP614" s="20"/>
      <c r="HQ614" s="20"/>
      <c r="HR614" s="20"/>
      <c r="HS614" s="20"/>
      <c r="HT614" s="20"/>
      <c r="HU614" s="20"/>
      <c r="HV614" s="20"/>
      <c r="HW614" s="20"/>
      <c r="HX614" s="20"/>
      <c r="HY614" s="20"/>
      <c r="HZ614" s="20"/>
      <c r="IA614" s="20"/>
      <c r="IB614" s="20"/>
      <c r="IC614" s="20"/>
      <c r="ID614" s="20"/>
      <c r="IE614" s="20"/>
      <c r="IF614" s="20"/>
      <c r="IG614" s="20"/>
      <c r="IH614" s="20"/>
      <c r="II614" s="20"/>
      <c r="IJ614" s="20"/>
      <c r="IK614" s="20"/>
      <c r="IL614" s="20"/>
      <c r="IM614" s="20"/>
      <c r="IN614" s="20"/>
      <c r="IO614" s="20"/>
      <c r="IP614" s="20"/>
      <c r="IQ614" s="20"/>
      <c r="IR614" s="20"/>
      <c r="IS614" s="20"/>
      <c r="IT614" s="20"/>
      <c r="IU614" s="20"/>
      <c r="IV614" s="20"/>
      <c r="IW614" s="20"/>
      <c r="IX614" s="20"/>
      <c r="IY614" s="20"/>
      <c r="IZ614" s="20"/>
      <c r="JA614" s="20"/>
      <c r="JB614" s="20"/>
      <c r="JC614" s="20"/>
      <c r="JD614" s="20"/>
      <c r="JE614" s="20"/>
      <c r="JF614" s="20"/>
      <c r="JG614" s="20"/>
      <c r="JH614" s="20"/>
      <c r="JI614" s="20"/>
      <c r="JJ614" s="20"/>
      <c r="JK614" s="20"/>
      <c r="JL614" s="20"/>
      <c r="JM614" s="20"/>
      <c r="JN614" s="20"/>
      <c r="JO614" s="20"/>
      <c r="JP614" s="20"/>
      <c r="JQ614" s="20"/>
      <c r="JR614" s="20"/>
      <c r="JS614" s="20"/>
      <c r="JT614" s="20"/>
      <c r="JU614" s="20"/>
      <c r="JV614" s="20"/>
      <c r="JW614" s="20"/>
      <c r="JX614" s="20"/>
      <c r="JY614" s="20"/>
      <c r="JZ614" s="20"/>
      <c r="KA614" s="20"/>
      <c r="KB614" s="20"/>
      <c r="KC614" s="20"/>
      <c r="KD614" s="20"/>
      <c r="KE614" s="20"/>
      <c r="KF614" s="20"/>
      <c r="KG614" s="20"/>
      <c r="KH614" s="20"/>
      <c r="KI614" s="20"/>
      <c r="KJ614" s="20"/>
      <c r="KK614" s="20"/>
      <c r="KL614" s="20"/>
      <c r="KM614" s="20"/>
      <c r="KN614" s="20"/>
      <c r="KO614" s="20"/>
      <c r="KP614" s="20"/>
      <c r="KQ614" s="20"/>
      <c r="KR614" s="20"/>
      <c r="KS614" s="20"/>
      <c r="KT614" s="20"/>
      <c r="KU614" s="20"/>
      <c r="KV614" s="20"/>
      <c r="KW614" s="20"/>
      <c r="KX614" s="20"/>
      <c r="KY614" s="20"/>
      <c r="KZ614" s="20"/>
      <c r="LA614" s="20"/>
      <c r="LB614" s="20"/>
      <c r="LC614" s="20"/>
      <c r="LD614" s="20"/>
      <c r="LE614" s="20"/>
      <c r="LF614" s="20"/>
      <c r="LG614" s="20"/>
      <c r="LH614" s="20"/>
      <c r="LI614" s="20"/>
      <c r="LJ614" s="20"/>
      <c r="LK614" s="20"/>
      <c r="LL614" s="20"/>
      <c r="LM614" s="20"/>
      <c r="LN614" s="20"/>
      <c r="LO614" s="20"/>
      <c r="LP614" s="20"/>
      <c r="LQ614" s="20"/>
      <c r="LR614" s="20"/>
      <c r="LS614" s="20"/>
      <c r="LT614" s="20"/>
      <c r="LU614" s="20"/>
      <c r="LV614" s="20"/>
      <c r="LW614" s="20"/>
      <c r="LX614" s="20"/>
      <c r="LY614" s="20"/>
      <c r="LZ614" s="20"/>
      <c r="MA614" s="20"/>
      <c r="MB614" s="20"/>
      <c r="MC614" s="20"/>
      <c r="MD614" s="20"/>
      <c r="ME614" s="20"/>
      <c r="MF614" s="20"/>
      <c r="MG614" s="20"/>
      <c r="MH614" s="20"/>
      <c r="MI614" s="20"/>
      <c r="MJ614" s="20"/>
      <c r="MK614" s="20"/>
      <c r="ML614" s="20"/>
      <c r="MM614" s="20"/>
      <c r="MN614" s="20"/>
      <c r="MO614" s="20"/>
      <c r="MP614" s="20"/>
      <c r="MQ614" s="20"/>
      <c r="MR614" s="20"/>
      <c r="MS614" s="20"/>
      <c r="MT614" s="20"/>
      <c r="MU614" s="20"/>
      <c r="MV614" s="20"/>
      <c r="MW614" s="20"/>
      <c r="MX614" s="20"/>
      <c r="MY614" s="20"/>
      <c r="MZ614" s="20"/>
      <c r="NA614" s="20"/>
      <c r="NB614" s="20"/>
      <c r="NC614" s="20"/>
      <c r="ND614" s="20"/>
      <c r="NE614" s="20"/>
      <c r="NF614" s="20"/>
      <c r="NG614" s="20"/>
      <c r="NH614" s="20"/>
      <c r="NI614" s="20"/>
      <c r="NJ614" s="20"/>
      <c r="NK614" s="20"/>
      <c r="NL614" s="20"/>
      <c r="NM614" s="20"/>
      <c r="NN614" s="20"/>
      <c r="NO614" s="20"/>
      <c r="NP614" s="20"/>
      <c r="NQ614" s="20"/>
      <c r="NR614" s="20"/>
      <c r="NS614" s="20"/>
      <c r="NT614" s="20"/>
      <c r="NU614" s="20"/>
      <c r="NV614" s="20"/>
      <c r="NW614" s="20"/>
      <c r="NX614" s="20"/>
      <c r="NY614" s="20"/>
      <c r="NZ614" s="20"/>
      <c r="OA614" s="20"/>
      <c r="OB614" s="20"/>
      <c r="OC614" s="20"/>
      <c r="OD614" s="20"/>
      <c r="OE614" s="20"/>
      <c r="OF614" s="20"/>
      <c r="OG614" s="20"/>
      <c r="OH614" s="20"/>
      <c r="OI614" s="20"/>
      <c r="OJ614" s="20"/>
      <c r="OK614" s="20"/>
      <c r="OL614" s="20"/>
      <c r="OM614" s="20"/>
      <c r="ON614" s="20"/>
      <c r="OO614" s="20"/>
      <c r="OP614" s="20"/>
      <c r="OQ614" s="20"/>
      <c r="OR614" s="20"/>
      <c r="OS614" s="20"/>
      <c r="OT614" s="20"/>
      <c r="OU614" s="20"/>
      <c r="OV614" s="20"/>
      <c r="OW614" s="20"/>
      <c r="OX614" s="20"/>
      <c r="OY614" s="20"/>
      <c r="OZ614" s="20"/>
      <c r="PA614" s="20"/>
      <c r="PB614" s="20"/>
      <c r="PC614" s="20"/>
      <c r="PD614" s="20"/>
      <c r="PE614" s="20"/>
      <c r="PF614" s="20"/>
      <c r="PG614" s="20"/>
      <c r="PH614" s="20"/>
      <c r="PI614" s="20"/>
      <c r="PJ614" s="20"/>
      <c r="PK614" s="20"/>
      <c r="PL614" s="20"/>
      <c r="PM614" s="20"/>
      <c r="PN614" s="20"/>
      <c r="PO614" s="20"/>
      <c r="PP614" s="20"/>
      <c r="PQ614" s="20"/>
      <c r="PR614" s="20"/>
      <c r="PS614" s="20"/>
      <c r="PT614" s="20"/>
      <c r="PU614" s="20"/>
      <c r="PV614" s="20"/>
      <c r="PW614" s="20"/>
      <c r="PX614" s="20"/>
      <c r="PY614" s="20"/>
      <c r="PZ614" s="20"/>
      <c r="QA614" s="20"/>
      <c r="QB614" s="20"/>
      <c r="QC614" s="20"/>
      <c r="QD614" s="20"/>
      <c r="QE614" s="20"/>
      <c r="QF614" s="20"/>
      <c r="QG614" s="20"/>
      <c r="QH614" s="20"/>
      <c r="QI614" s="20"/>
      <c r="QJ614" s="20"/>
      <c r="QK614" s="20"/>
      <c r="QL614" s="20"/>
      <c r="QM614" s="20"/>
      <c r="QN614" s="20"/>
      <c r="QO614" s="20"/>
      <c r="QP614" s="20"/>
      <c r="QQ614" s="20"/>
      <c r="QR614" s="20"/>
      <c r="QS614" s="20"/>
      <c r="QT614" s="20"/>
      <c r="QU614" s="20"/>
      <c r="QV614" s="20"/>
      <c r="QW614" s="20"/>
      <c r="QX614" s="20"/>
      <c r="QY614" s="20"/>
      <c r="QZ614" s="20"/>
      <c r="RA614" s="20"/>
      <c r="RB614" s="20"/>
      <c r="RC614" s="20"/>
      <c r="RD614" s="20"/>
      <c r="RE614" s="20"/>
      <c r="RF614" s="20"/>
      <c r="RG614" s="20"/>
      <c r="RH614" s="20"/>
      <c r="RI614" s="20"/>
      <c r="RJ614" s="20"/>
      <c r="RK614" s="20"/>
      <c r="RL614" s="20"/>
      <c r="RM614" s="20"/>
      <c r="RN614" s="20"/>
      <c r="RO614" s="20"/>
      <c r="RP614" s="20"/>
      <c r="RQ614" s="20"/>
      <c r="RR614" s="20"/>
      <c r="RS614" s="20"/>
      <c r="RT614" s="20"/>
      <c r="RU614" s="20"/>
      <c r="RV614" s="20"/>
      <c r="RW614" s="20"/>
      <c r="RX614" s="20"/>
      <c r="RY614" s="20"/>
      <c r="RZ614" s="20"/>
      <c r="SA614" s="20"/>
      <c r="SB614" s="20"/>
      <c r="SC614" s="20"/>
      <c r="SD614" s="20"/>
      <c r="SE614" s="20"/>
      <c r="SF614" s="20"/>
      <c r="SG614" s="20"/>
      <c r="SH614" s="20"/>
      <c r="SI614" s="20"/>
      <c r="SJ614" s="20"/>
      <c r="SK614" s="20"/>
      <c r="SL614" s="20"/>
      <c r="SM614" s="20"/>
      <c r="SN614" s="20"/>
      <c r="SO614" s="20"/>
      <c r="SP614" s="20"/>
      <c r="SQ614" s="20"/>
      <c r="SR614" s="20"/>
      <c r="SS614" s="20"/>
      <c r="ST614" s="20"/>
      <c r="SU614" s="20"/>
      <c r="SV614" s="20"/>
      <c r="SW614" s="20"/>
      <c r="SX614" s="20"/>
      <c r="SY614" s="20"/>
      <c r="SZ614" s="20"/>
      <c r="TA614" s="20"/>
      <c r="TB614" s="20"/>
      <c r="TC614" s="20"/>
      <c r="TD614" s="20"/>
      <c r="TE614" s="20"/>
      <c r="TF614" s="20"/>
      <c r="TG614" s="20"/>
      <c r="TH614" s="20"/>
      <c r="TI614" s="20"/>
      <c r="TJ614" s="20"/>
      <c r="TK614" s="20"/>
      <c r="TL614" s="20"/>
      <c r="TM614" s="20"/>
      <c r="TN614" s="20"/>
      <c r="TO614" s="20"/>
      <c r="TP614" s="20"/>
      <c r="TQ614" s="20"/>
      <c r="TR614" s="20"/>
      <c r="TS614" s="20"/>
      <c r="TT614" s="20"/>
      <c r="TU614" s="20"/>
      <c r="TV614" s="20"/>
      <c r="TW614" s="20"/>
      <c r="TX614" s="20"/>
      <c r="TY614" s="20"/>
      <c r="TZ614" s="20"/>
      <c r="UA614" s="20"/>
      <c r="UB614" s="20"/>
      <c r="UC614" s="20"/>
      <c r="UD614" s="20"/>
      <c r="UE614" s="20"/>
      <c r="UF614" s="20"/>
      <c r="UG614" s="20"/>
      <c r="UH614" s="20"/>
      <c r="UI614" s="20"/>
      <c r="UJ614" s="20"/>
      <c r="UK614" s="20"/>
      <c r="UL614" s="20"/>
      <c r="UM614" s="20"/>
      <c r="UN614" s="20"/>
      <c r="UO614" s="20"/>
      <c r="UP614" s="20"/>
      <c r="UQ614" s="20"/>
      <c r="UR614" s="20"/>
      <c r="US614" s="20"/>
      <c r="UT614" s="20"/>
      <c r="UU614" s="20"/>
      <c r="UV614" s="20"/>
      <c r="UW614" s="20"/>
      <c r="UX614" s="20"/>
      <c r="UY614" s="20"/>
      <c r="UZ614" s="20"/>
      <c r="VA614" s="20"/>
      <c r="VB614" s="20"/>
      <c r="VC614" s="20"/>
      <c r="VD614" s="20"/>
      <c r="VE614" s="20"/>
      <c r="VF614" s="20"/>
      <c r="VG614" s="20"/>
      <c r="VH614" s="20"/>
      <c r="VI614" s="20"/>
      <c r="VJ614" s="20"/>
      <c r="VK614" s="20"/>
      <c r="VL614" s="20"/>
      <c r="VM614" s="20"/>
      <c r="VN614" s="20"/>
      <c r="VO614" s="20"/>
      <c r="VP614" s="20"/>
      <c r="VQ614" s="20"/>
      <c r="VR614" s="20"/>
      <c r="VS614" s="20"/>
      <c r="VT614" s="20"/>
      <c r="VU614" s="20"/>
      <c r="VV614" s="20"/>
      <c r="VW614" s="20"/>
      <c r="VX614" s="20"/>
      <c r="VY614" s="20"/>
      <c r="VZ614" s="20"/>
      <c r="WA614" s="20"/>
      <c r="WB614" s="20"/>
      <c r="WC614" s="20"/>
      <c r="WD614" s="20"/>
      <c r="WE614" s="20"/>
      <c r="WF614" s="20"/>
      <c r="WG614" s="20"/>
      <c r="WH614" s="20"/>
      <c r="WI614" s="20"/>
      <c r="WJ614" s="20"/>
      <c r="WK614" s="20"/>
      <c r="WL614" s="20"/>
      <c r="WM614" s="20"/>
      <c r="WN614" s="20"/>
      <c r="WO614" s="20"/>
      <c r="WP614" s="20"/>
      <c r="WQ614" s="20"/>
      <c r="WR614" s="20"/>
      <c r="WS614" s="20"/>
      <c r="WT614" s="20"/>
      <c r="WU614" s="20"/>
      <c r="WV614" s="20"/>
      <c r="WW614" s="20"/>
      <c r="WX614" s="20"/>
      <c r="WY614" s="20"/>
      <c r="WZ614" s="20"/>
      <c r="XA614" s="20"/>
      <c r="XB614" s="20"/>
      <c r="XC614" s="20"/>
      <c r="XD614" s="20"/>
      <c r="XE614" s="20"/>
      <c r="XF614" s="20"/>
      <c r="XG614" s="20"/>
      <c r="XH614" s="20"/>
      <c r="XI614" s="20"/>
      <c r="XJ614" s="20"/>
      <c r="XK614" s="20"/>
      <c r="XL614" s="20"/>
      <c r="XM614" s="20"/>
      <c r="XN614" s="20"/>
      <c r="XO614" s="20"/>
      <c r="XP614" s="20"/>
      <c r="XQ614" s="20"/>
      <c r="XR614" s="20"/>
      <c r="XS614" s="20"/>
      <c r="XT614" s="20"/>
      <c r="XU614" s="20"/>
      <c r="XV614" s="20"/>
      <c r="XW614" s="20"/>
      <c r="XX614" s="20"/>
      <c r="XY614" s="20"/>
      <c r="XZ614" s="20"/>
      <c r="YA614" s="20"/>
      <c r="YB614" s="20"/>
      <c r="YC614" s="20"/>
      <c r="YD614" s="20"/>
      <c r="YE614" s="20"/>
      <c r="YF614" s="20"/>
      <c r="YG614" s="20"/>
      <c r="YH614" s="20"/>
      <c r="YI614" s="20"/>
      <c r="YJ614" s="20"/>
      <c r="YK614" s="20"/>
      <c r="YL614" s="20"/>
      <c r="YM614" s="20"/>
      <c r="YN614" s="20"/>
      <c r="YO614" s="20"/>
      <c r="YP614" s="20"/>
      <c r="YQ614" s="20"/>
      <c r="YR614" s="20"/>
      <c r="YS614" s="20"/>
      <c r="YT614" s="20"/>
      <c r="YU614" s="20"/>
      <c r="YV614" s="20"/>
      <c r="YW614" s="20"/>
      <c r="YX614" s="20"/>
      <c r="YY614" s="20"/>
      <c r="YZ614" s="20"/>
      <c r="ZA614" s="20"/>
      <c r="ZB614" s="20"/>
      <c r="ZC614" s="20"/>
      <c r="ZD614" s="20"/>
      <c r="ZE614" s="20"/>
      <c r="ZF614" s="20"/>
      <c r="ZG614" s="20"/>
      <c r="ZH614" s="20"/>
      <c r="ZI614" s="20"/>
      <c r="ZJ614" s="20"/>
      <c r="ZK614" s="20"/>
      <c r="ZL614" s="20"/>
      <c r="ZM614" s="20"/>
      <c r="ZN614" s="20"/>
      <c r="ZO614" s="20"/>
      <c r="ZP614" s="20"/>
      <c r="ZQ614" s="20"/>
      <c r="ZR614" s="20"/>
      <c r="ZS614" s="20"/>
      <c r="ZT614" s="20"/>
      <c r="ZU614" s="20"/>
      <c r="ZV614" s="20"/>
      <c r="ZW614" s="20"/>
      <c r="ZX614" s="20"/>
      <c r="ZY614" s="20"/>
      <c r="ZZ614" s="20"/>
      <c r="AAA614" s="20"/>
      <c r="AAB614" s="20"/>
      <c r="AAC614" s="20"/>
      <c r="AAD614" s="20"/>
      <c r="AAE614" s="20"/>
      <c r="AAF614" s="20"/>
      <c r="AAG614" s="20"/>
      <c r="AAH614" s="20"/>
      <c r="AAI614" s="20"/>
      <c r="AAJ614" s="20"/>
      <c r="AAK614" s="20"/>
      <c r="AAL614" s="20"/>
      <c r="AAM614" s="20"/>
      <c r="AAN614" s="20"/>
      <c r="AAO614" s="20"/>
      <c r="AAP614" s="20"/>
      <c r="AAQ614" s="20"/>
      <c r="AAR614" s="20"/>
      <c r="AAS614" s="20"/>
      <c r="AAT614" s="20"/>
      <c r="AAU614" s="20"/>
      <c r="AAV614" s="20"/>
      <c r="AAW614" s="20"/>
      <c r="AAX614" s="20"/>
      <c r="AAY614" s="20"/>
      <c r="AAZ614" s="20"/>
      <c r="ABA614" s="20"/>
      <c r="ABB614" s="20"/>
      <c r="ABC614" s="20"/>
      <c r="ABD614" s="20"/>
      <c r="ABE614" s="20"/>
      <c r="ABF614" s="20"/>
      <c r="ABG614" s="20"/>
      <c r="ABH614" s="20"/>
      <c r="ABI614" s="20"/>
      <c r="ABJ614" s="20"/>
      <c r="ABK614" s="20"/>
      <c r="ABL614" s="20"/>
      <c r="ABM614" s="20"/>
      <c r="ABN614" s="20"/>
      <c r="ABO614" s="20"/>
      <c r="ABP614" s="20"/>
      <c r="ABQ614" s="20"/>
      <c r="ABR614" s="20"/>
      <c r="ABS614" s="20"/>
      <c r="ABT614" s="20"/>
      <c r="ABU614" s="20"/>
      <c r="ABV614" s="20"/>
      <c r="ABW614" s="20"/>
      <c r="ABX614" s="20"/>
      <c r="ABY614" s="20"/>
      <c r="ABZ614" s="20"/>
      <c r="ACA614" s="20"/>
      <c r="ACB614" s="20"/>
      <c r="ACC614" s="20"/>
      <c r="ACD614" s="20"/>
      <c r="ACE614" s="20"/>
      <c r="ACF614" s="20"/>
      <c r="ACG614" s="20"/>
      <c r="ACH614" s="20"/>
      <c r="ACI614" s="20"/>
      <c r="ACJ614" s="20"/>
      <c r="ACK614" s="20"/>
      <c r="ACL614" s="20"/>
      <c r="ACM614" s="20"/>
      <c r="ACN614" s="20"/>
      <c r="ACO614" s="20"/>
      <c r="ACP614" s="20"/>
      <c r="ACQ614" s="20"/>
      <c r="ACR614" s="20"/>
      <c r="ACS614" s="20"/>
      <c r="ACT614" s="20"/>
      <c r="ACU614" s="20"/>
      <c r="ACV614" s="20"/>
      <c r="ACW614" s="20"/>
      <c r="ACX614" s="20"/>
      <c r="ACY614" s="20"/>
      <c r="ACZ614" s="20"/>
      <c r="ADA614" s="20"/>
      <c r="ADB614" s="20"/>
      <c r="ADC614" s="20"/>
      <c r="ADD614" s="20"/>
      <c r="ADE614" s="20"/>
      <c r="ADF614" s="20"/>
      <c r="ADG614" s="20"/>
      <c r="ADH614" s="20"/>
      <c r="ADI614" s="20"/>
      <c r="ADJ614" s="20"/>
      <c r="ADK614" s="20"/>
      <c r="ADL614" s="20"/>
      <c r="ADM614" s="20"/>
      <c r="ADN614" s="20"/>
      <c r="ADO614" s="20"/>
      <c r="ADP614" s="20"/>
      <c r="ADQ614" s="20"/>
      <c r="ADR614" s="20"/>
      <c r="ADS614" s="20"/>
      <c r="ADT614" s="20"/>
      <c r="ADU614" s="20"/>
      <c r="ADV614" s="20"/>
      <c r="ADW614" s="20"/>
      <c r="ADX614" s="20"/>
      <c r="ADY614" s="20"/>
      <c r="ADZ614" s="20"/>
      <c r="AEA614" s="20"/>
      <c r="AEB614" s="20"/>
      <c r="AEC614" s="20"/>
      <c r="AED614" s="20"/>
      <c r="AEE614" s="20"/>
      <c r="AEF614" s="20"/>
      <c r="AEG614" s="20"/>
      <c r="AEH614" s="20"/>
      <c r="AEI614" s="20"/>
      <c r="AEJ614" s="20"/>
      <c r="AEK614" s="20"/>
      <c r="AEL614" s="20"/>
      <c r="AEM614" s="20"/>
      <c r="AEN614" s="20"/>
      <c r="AEO614" s="20"/>
      <c r="AEP614" s="20"/>
      <c r="AEQ614" s="20"/>
      <c r="AER614" s="20"/>
      <c r="AES614" s="20"/>
      <c r="AET614" s="20"/>
      <c r="AEU614" s="20"/>
      <c r="AEV614" s="20"/>
      <c r="AEW614" s="20"/>
      <c r="AEX614" s="20"/>
      <c r="AEY614" s="20"/>
      <c r="AEZ614" s="20"/>
      <c r="AFA614" s="20"/>
      <c r="AFB614" s="20"/>
      <c r="AFC614" s="20"/>
      <c r="AFD614" s="20"/>
      <c r="AFE614" s="20"/>
      <c r="AFF614" s="20"/>
      <c r="AFG614" s="20"/>
      <c r="AFH614" s="20"/>
      <c r="AFI614" s="20"/>
      <c r="AFJ614" s="20"/>
      <c r="AFK614" s="20"/>
      <c r="AFL614" s="20"/>
      <c r="AFM614" s="20"/>
      <c r="AFN614" s="20"/>
      <c r="AFO614" s="20"/>
      <c r="AFP614" s="20"/>
      <c r="AFQ614" s="20"/>
      <c r="AFR614" s="20"/>
      <c r="AFS614" s="20"/>
      <c r="AFT614" s="20"/>
      <c r="AFU614" s="20"/>
      <c r="AFV614" s="20"/>
      <c r="AFW614" s="20"/>
      <c r="AFX614" s="20"/>
      <c r="AFY614" s="20"/>
      <c r="AFZ614" s="20"/>
      <c r="AGA614" s="20"/>
      <c r="AGB614" s="20"/>
      <c r="AGC614" s="20"/>
      <c r="AGD614" s="20"/>
      <c r="AGE614" s="20"/>
      <c r="AGF614" s="20"/>
      <c r="AGG614" s="20"/>
      <c r="AGH614" s="20"/>
      <c r="AGI614" s="20"/>
      <c r="AGJ614" s="20"/>
      <c r="AGK614" s="20"/>
      <c r="AGL614" s="20"/>
      <c r="AGM614" s="20"/>
      <c r="AGN614" s="20"/>
      <c r="AGO614" s="20"/>
      <c r="AGP614" s="20"/>
      <c r="AGQ614" s="20"/>
      <c r="AGR614" s="20"/>
      <c r="AGS614" s="20"/>
      <c r="AGT614" s="20"/>
      <c r="AGU614" s="20"/>
      <c r="AGV614" s="20"/>
      <c r="AGW614" s="20"/>
      <c r="AGX614" s="20"/>
      <c r="AGY614" s="20"/>
      <c r="AGZ614" s="20"/>
      <c r="AHA614" s="20"/>
      <c r="AHB614" s="20"/>
      <c r="AHC614" s="20"/>
      <c r="AHD614" s="20"/>
      <c r="AHE614" s="20"/>
      <c r="AHF614" s="20"/>
      <c r="AHG614" s="20"/>
      <c r="AHH614" s="20"/>
      <c r="AHI614" s="20"/>
      <c r="AHJ614" s="20"/>
      <c r="AHK614" s="20"/>
      <c r="AHL614" s="20"/>
      <c r="AHM614" s="20"/>
      <c r="AHN614" s="20"/>
      <c r="AHO614" s="20"/>
      <c r="AHP614" s="20"/>
      <c r="AHQ614" s="20"/>
      <c r="AHR614" s="20"/>
      <c r="AHS614" s="20"/>
      <c r="AHT614" s="20"/>
      <c r="AHU614" s="20"/>
      <c r="AHV614" s="20"/>
      <c r="AHW614" s="20"/>
      <c r="AHX614" s="20"/>
      <c r="AHY614" s="20"/>
      <c r="AHZ614" s="20"/>
      <c r="AIA614" s="20"/>
      <c r="AIB614" s="20"/>
      <c r="AIC614" s="20"/>
      <c r="AID614" s="20"/>
      <c r="AIE614" s="20"/>
      <c r="AIF614" s="20"/>
      <c r="AIG614" s="20"/>
      <c r="AIH614" s="20"/>
      <c r="AII614" s="20"/>
      <c r="AIJ614" s="20"/>
      <c r="AIK614" s="20"/>
      <c r="AIL614" s="20"/>
      <c r="AIM614" s="20"/>
      <c r="AIN614" s="20"/>
      <c r="AIO614" s="20"/>
      <c r="AIP614" s="20"/>
      <c r="AIQ614" s="20"/>
      <c r="AIR614" s="20"/>
      <c r="AIS614" s="20"/>
      <c r="AIT614" s="20"/>
      <c r="AIU614" s="20"/>
      <c r="AIV614" s="20"/>
      <c r="AIW614" s="20"/>
      <c r="AIX614" s="20"/>
      <c r="AIY614" s="20"/>
      <c r="AIZ614" s="20"/>
      <c r="AJA614" s="20"/>
      <c r="AJB614" s="20"/>
      <c r="AJC614" s="20"/>
      <c r="AJD614" s="20"/>
      <c r="AJE614" s="20"/>
      <c r="AJF614" s="20"/>
      <c r="AJG614" s="20"/>
      <c r="AJH614" s="20"/>
      <c r="AJI614" s="20"/>
      <c r="AJJ614" s="20"/>
      <c r="AJK614" s="20"/>
      <c r="AJL614" s="20"/>
      <c r="AJM614" s="20"/>
      <c r="AJN614" s="20"/>
      <c r="AJO614" s="20"/>
      <c r="AJP614" s="20"/>
      <c r="AJQ614" s="20"/>
      <c r="AJR614" s="20"/>
      <c r="AJS614" s="20"/>
      <c r="AJT614" s="20"/>
      <c r="AJU614" s="20"/>
      <c r="AJV614" s="20"/>
      <c r="AJW614" s="20"/>
      <c r="AJX614" s="20"/>
      <c r="AJY614" s="20"/>
      <c r="AJZ614" s="20"/>
      <c r="AKA614" s="20"/>
      <c r="AKB614" s="20"/>
      <c r="AKC614" s="20"/>
      <c r="AKD614" s="20"/>
      <c r="AKE614" s="20"/>
      <c r="AKF614" s="20"/>
      <c r="AKG614" s="20"/>
      <c r="AKH614" s="20"/>
      <c r="AKI614" s="20"/>
      <c r="AKJ614" s="20"/>
      <c r="AKK614" s="20"/>
      <c r="AKL614" s="20"/>
      <c r="AKM614" s="20"/>
      <c r="AKN614" s="20"/>
      <c r="AKO614" s="20"/>
      <c r="AKP614" s="20"/>
      <c r="AKQ614" s="20"/>
      <c r="AKR614" s="20"/>
      <c r="AKS614" s="20"/>
      <c r="AKT614" s="20"/>
      <c r="AKU614" s="20"/>
      <c r="AKV614" s="20"/>
      <c r="AKW614" s="20"/>
      <c r="AKX614" s="20"/>
      <c r="AKY614" s="20"/>
      <c r="AKZ614" s="20"/>
      <c r="ALA614" s="20"/>
      <c r="ALB614" s="20"/>
      <c r="ALC614" s="20"/>
      <c r="ALD614" s="20"/>
      <c r="ALE614" s="20"/>
      <c r="ALF614" s="20"/>
      <c r="ALG614" s="20"/>
      <c r="ALH614" s="20"/>
      <c r="ALI614" s="20"/>
      <c r="ALJ614" s="20"/>
      <c r="ALK614" s="20"/>
      <c r="ALL614" s="20"/>
      <c r="ALM614" s="20"/>
      <c r="ALN614" s="20"/>
      <c r="ALO614" s="20"/>
      <c r="ALP614" s="20"/>
      <c r="ALQ614" s="20"/>
      <c r="ALR614" s="20"/>
      <c r="ALS614" s="20"/>
      <c r="ALT614" s="20"/>
      <c r="ALU614" s="20"/>
      <c r="ALV614" s="20"/>
      <c r="ALW614" s="20"/>
      <c r="ALX614" s="20"/>
      <c r="ALY614" s="20"/>
      <c r="ALZ614" s="20"/>
      <c r="AMA614" s="20"/>
      <c r="AMB614" s="20"/>
      <c r="AMC614" s="20"/>
      <c r="AMD614" s="20"/>
      <c r="AME614" s="20"/>
      <c r="AMF614" s="20"/>
      <c r="AMG614" s="20"/>
      <c r="AMH614" s="20"/>
      <c r="AMI614" s="20"/>
      <c r="AMJ614" s="20"/>
      <c r="AMK614" s="20"/>
      <c r="AML614" s="20"/>
      <c r="AMM614" s="20"/>
      <c r="AMN614" s="20"/>
      <c r="AMO614" s="20"/>
      <c r="AMP614" s="20"/>
      <c r="AMQ614" s="20"/>
      <c r="AMR614" s="20"/>
      <c r="AMS614" s="20"/>
      <c r="AMT614" s="20"/>
      <c r="AMU614" s="20"/>
      <c r="AMV614" s="20"/>
      <c r="AMW614" s="20"/>
      <c r="AMX614" s="20"/>
      <c r="AMY614" s="20"/>
      <c r="AMZ614" s="20"/>
      <c r="ANA614" s="20"/>
      <c r="ANB614" s="20"/>
      <c r="ANC614" s="20"/>
      <c r="AND614" s="20"/>
      <c r="ANE614" s="20"/>
      <c r="ANF614" s="20"/>
      <c r="ANG614" s="20"/>
      <c r="ANH614" s="20"/>
      <c r="ANI614" s="20"/>
      <c r="ANJ614" s="20"/>
      <c r="ANK614" s="20"/>
      <c r="ANL614" s="20"/>
      <c r="ANM614" s="20"/>
      <c r="ANN614" s="20"/>
      <c r="ANO614" s="20"/>
      <c r="ANP614" s="20"/>
      <c r="ANQ614" s="20"/>
      <c r="ANR614" s="20"/>
      <c r="ANS614" s="20"/>
      <c r="ANT614" s="20"/>
      <c r="ANU614" s="20"/>
      <c r="ANV614" s="20"/>
      <c r="ANW614" s="20"/>
      <c r="ANX614" s="20"/>
      <c r="ANY614" s="20"/>
      <c r="ANZ614" s="20"/>
      <c r="AOA614" s="20"/>
      <c r="AOB614" s="20"/>
      <c r="AOC614" s="20"/>
      <c r="AOD614" s="20"/>
      <c r="AOE614" s="20"/>
      <c r="AOF614" s="20"/>
      <c r="AOG614" s="20"/>
      <c r="AOH614" s="20"/>
      <c r="AOI614" s="20"/>
      <c r="AOJ614" s="20"/>
      <c r="AOK614" s="20"/>
      <c r="AOL614" s="20"/>
      <c r="AOM614" s="20"/>
      <c r="AON614" s="20"/>
      <c r="AOO614" s="20"/>
      <c r="AOP614" s="20"/>
      <c r="AOQ614" s="20"/>
      <c r="AOR614" s="20"/>
      <c r="AOS614" s="20"/>
      <c r="AOT614" s="20"/>
      <c r="AOU614" s="20"/>
      <c r="AOV614" s="20"/>
      <c r="AOW614" s="20"/>
      <c r="AOX614" s="20"/>
      <c r="AOY614" s="20"/>
      <c r="AOZ614" s="20"/>
      <c r="APA614" s="20"/>
      <c r="APB614" s="20"/>
      <c r="APC614" s="20"/>
      <c r="APD614" s="20"/>
      <c r="APE614" s="20"/>
      <c r="APF614" s="20"/>
      <c r="APG614" s="20"/>
      <c r="APH614" s="20"/>
      <c r="API614" s="20"/>
      <c r="APJ614" s="20"/>
      <c r="APK614" s="20"/>
      <c r="APL614" s="20"/>
      <c r="APM614" s="20"/>
      <c r="APN614" s="20"/>
      <c r="APO614" s="20"/>
      <c r="APP614" s="20"/>
      <c r="APQ614" s="20"/>
      <c r="APR614" s="20"/>
      <c r="APS614" s="20"/>
      <c r="APT614" s="20"/>
      <c r="APU614" s="20"/>
      <c r="APV614" s="20"/>
      <c r="APW614" s="20"/>
      <c r="APX614" s="20"/>
      <c r="APY614" s="20"/>
      <c r="APZ614" s="20"/>
      <c r="AQA614" s="20"/>
      <c r="AQB614" s="20"/>
      <c r="AQC614" s="20"/>
      <c r="AQD614" s="20"/>
      <c r="AQE614" s="20"/>
      <c r="AQF614" s="20"/>
      <c r="AQG614" s="20"/>
      <c r="AQH614" s="20"/>
      <c r="AQI614" s="20"/>
      <c r="AQJ614" s="20"/>
      <c r="AQK614" s="20"/>
      <c r="AQL614" s="20"/>
      <c r="AQM614" s="20"/>
      <c r="AQN614" s="20"/>
      <c r="AQO614" s="20"/>
      <c r="AQP614" s="20"/>
      <c r="AQQ614" s="20"/>
      <c r="AQR614" s="20"/>
      <c r="AQS614" s="20"/>
      <c r="AQT614" s="20"/>
      <c r="AQU614" s="20"/>
      <c r="AQV614" s="20"/>
      <c r="AQW614" s="20"/>
      <c r="AQX614" s="20"/>
      <c r="AQY614" s="20"/>
      <c r="AQZ614" s="20"/>
      <c r="ARA614" s="20"/>
      <c r="ARB614" s="20"/>
      <c r="ARC614" s="20"/>
      <c r="ARD614" s="20"/>
      <c r="ARE614" s="20"/>
      <c r="ARF614" s="20"/>
      <c r="ARG614" s="20"/>
      <c r="ARH614" s="20"/>
      <c r="ARI614" s="20"/>
      <c r="ARJ614" s="20"/>
      <c r="ARK614" s="20"/>
      <c r="ARL614" s="20"/>
      <c r="ARM614" s="20"/>
      <c r="ARN614" s="20"/>
      <c r="ARO614" s="20"/>
      <c r="ARP614" s="20"/>
      <c r="ARQ614" s="20"/>
      <c r="ARR614" s="20"/>
      <c r="ARS614" s="20"/>
      <c r="ART614" s="20"/>
      <c r="ARU614" s="20"/>
      <c r="ARV614" s="20"/>
      <c r="ARW614" s="20"/>
      <c r="ARX614" s="20"/>
      <c r="ARY614" s="20"/>
      <c r="ARZ614" s="20"/>
      <c r="ASA614" s="20"/>
      <c r="ASB614" s="20"/>
      <c r="ASC614" s="20"/>
      <c r="ASD614" s="20"/>
      <c r="ASE614" s="20"/>
      <c r="ASF614" s="20"/>
      <c r="ASG614" s="20"/>
      <c r="ASH614" s="20"/>
      <c r="ASI614" s="20"/>
      <c r="ASJ614" s="20"/>
      <c r="ASK614" s="20"/>
      <c r="ASL614" s="20"/>
      <c r="ASM614" s="20"/>
      <c r="ASN614" s="20"/>
      <c r="ASO614" s="20"/>
      <c r="ASP614" s="20"/>
      <c r="ASQ614" s="20"/>
      <c r="ASR614" s="20"/>
      <c r="ASS614" s="20"/>
      <c r="AST614" s="20"/>
      <c r="ASU614" s="20"/>
      <c r="ASV614" s="20"/>
      <c r="ASW614" s="20"/>
      <c r="ASX614" s="20"/>
      <c r="ASY614" s="20"/>
      <c r="ASZ614" s="20"/>
      <c r="ATA614" s="20"/>
      <c r="ATB614" s="20"/>
      <c r="ATC614" s="20"/>
      <c r="ATD614" s="20"/>
      <c r="ATE614" s="20"/>
      <c r="ATF614" s="20"/>
      <c r="ATG614" s="20"/>
      <c r="ATH614" s="20"/>
      <c r="ATI614" s="20"/>
      <c r="ATJ614" s="20"/>
      <c r="ATK614" s="20"/>
      <c r="ATL614" s="20"/>
      <c r="ATM614" s="20"/>
      <c r="ATN614" s="20"/>
      <c r="ATO614" s="20"/>
      <c r="ATP614" s="20"/>
      <c r="ATQ614" s="20"/>
      <c r="ATR614" s="20"/>
      <c r="ATS614" s="20"/>
      <c r="ATT614" s="20"/>
      <c r="ATU614" s="20"/>
      <c r="ATV614" s="20"/>
      <c r="ATW614" s="20"/>
      <c r="ATX614" s="20"/>
      <c r="ATY614" s="20"/>
      <c r="ATZ614" s="20"/>
      <c r="AUA614" s="20"/>
      <c r="AUB614" s="20"/>
      <c r="AUC614" s="20"/>
      <c r="AUD614" s="20"/>
      <c r="AUF614" s="20"/>
      <c r="AUG614" s="20"/>
      <c r="AUH614" s="20"/>
      <c r="AUI614" s="20"/>
      <c r="AUJ614" s="20"/>
      <c r="AUK614" s="20"/>
      <c r="AUL614" s="20"/>
      <c r="AUM614" s="20"/>
      <c r="AUN614" s="20"/>
      <c r="AUO614" s="20"/>
      <c r="AUP614" s="20"/>
      <c r="AUQ614" s="20"/>
      <c r="AUR614" s="20"/>
      <c r="AUS614" s="20"/>
      <c r="AUT614" s="20"/>
      <c r="AUU614" s="20"/>
      <c r="AUV614" s="20"/>
      <c r="AUW614" s="20"/>
      <c r="AUX614" s="20"/>
      <c r="AUY614" s="20"/>
      <c r="AUZ614" s="20"/>
      <c r="AVA614" s="20"/>
      <c r="AVB614" s="20"/>
      <c r="AVC614" s="20"/>
      <c r="AVD614" s="20"/>
      <c r="AVE614" s="20"/>
      <c r="AVF614" s="20"/>
      <c r="AVG614" s="20"/>
      <c r="AVH614" s="20"/>
      <c r="AVI614" s="20"/>
      <c r="AVJ614" s="20"/>
      <c r="AVK614" s="20"/>
      <c r="AVL614" s="20"/>
      <c r="AVM614" s="20"/>
      <c r="AVN614" s="20"/>
      <c r="AVO614" s="20"/>
      <c r="AVP614" s="20"/>
      <c r="AVQ614" s="20"/>
      <c r="AVR614" s="20"/>
      <c r="AVS614" s="20"/>
      <c r="AVT614" s="20"/>
      <c r="AVU614" s="20"/>
      <c r="AVV614" s="20"/>
      <c r="AVW614" s="20"/>
      <c r="AVX614" s="20"/>
      <c r="AVY614" s="20"/>
      <c r="AVZ614" s="20"/>
      <c r="AWA614" s="20"/>
      <c r="AWB614" s="20"/>
      <c r="AWC614" s="20"/>
      <c r="AWD614" s="20"/>
      <c r="AWE614" s="20"/>
      <c r="AWF614" s="20"/>
      <c r="AWG614" s="20"/>
      <c r="AWH614" s="20"/>
      <c r="AWI614" s="20"/>
      <c r="AWJ614" s="20"/>
      <c r="AWK614" s="20"/>
      <c r="AWL614" s="20"/>
      <c r="AWM614" s="20"/>
      <c r="AWN614" s="20"/>
      <c r="AWO614" s="20"/>
      <c r="AWP614" s="20"/>
      <c r="AWQ614" s="20"/>
      <c r="AWR614" s="20"/>
      <c r="AWS614" s="20"/>
      <c r="AWT614" s="20"/>
      <c r="AWU614" s="20"/>
      <c r="AWV614" s="20"/>
      <c r="AWW614" s="20"/>
      <c r="AWX614" s="20"/>
      <c r="AWY614" s="20"/>
      <c r="AWZ614" s="20"/>
      <c r="AXA614" s="20"/>
      <c r="AXB614" s="20"/>
      <c r="AXC614" s="20"/>
      <c r="AXD614" s="20"/>
      <c r="AXE614" s="20"/>
      <c r="AXF614" s="20"/>
      <c r="AXG614" s="20"/>
      <c r="AXH614" s="20"/>
      <c r="AXI614" s="20"/>
      <c r="AXJ614" s="20"/>
      <c r="AXK614" s="20"/>
      <c r="AXL614" s="20"/>
      <c r="AXM614" s="20"/>
      <c r="AXN614" s="20"/>
      <c r="AXO614" s="20"/>
      <c r="AXP614" s="20"/>
      <c r="AXQ614" s="20"/>
      <c r="AXR614" s="20"/>
      <c r="AXS614" s="20"/>
      <c r="AXT614" s="20"/>
      <c r="AXU614" s="20"/>
      <c r="AXV614" s="20"/>
      <c r="AXW614" s="20"/>
      <c r="AXX614" s="20"/>
      <c r="AXY614" s="20"/>
      <c r="AXZ614" s="20"/>
      <c r="AYA614" s="20"/>
      <c r="AYB614" s="20"/>
      <c r="AYC614" s="20"/>
      <c r="AYD614" s="20"/>
      <c r="AYE614" s="20"/>
      <c r="AYF614" s="20"/>
      <c r="AYG614" s="20"/>
      <c r="AYH614" s="20"/>
      <c r="AYI614" s="20"/>
      <c r="AYJ614" s="20"/>
      <c r="AYK614" s="20"/>
      <c r="AYL614" s="20"/>
      <c r="AYM614" s="20"/>
      <c r="AYN614" s="20"/>
      <c r="AYO614" s="20"/>
      <c r="AYP614" s="20"/>
      <c r="AYQ614" s="20"/>
      <c r="AYR614" s="20"/>
      <c r="AYS614" s="20"/>
      <c r="AYT614" s="20"/>
      <c r="AYU614" s="20"/>
      <c r="AYV614" s="20"/>
      <c r="AYW614" s="20"/>
      <c r="AYX614" s="20"/>
      <c r="AYY614" s="20"/>
      <c r="AYZ614" s="20"/>
      <c r="AZA614" s="20"/>
      <c r="AZB614" s="20"/>
      <c r="AZC614" s="20"/>
      <c r="AZD614" s="20"/>
      <c r="AZE614" s="20"/>
      <c r="AZF614" s="20"/>
      <c r="AZG614" s="20"/>
      <c r="AZH614" s="20"/>
      <c r="AZI614" s="20"/>
      <c r="AZJ614" s="20"/>
      <c r="AZK614" s="20"/>
      <c r="AZL614" s="20"/>
      <c r="AZM614" s="20"/>
      <c r="AZN614" s="20"/>
      <c r="AZO614" s="20"/>
      <c r="AZP614" s="20"/>
      <c r="AZQ614" s="20"/>
      <c r="AZR614" s="20"/>
      <c r="AZS614" s="20"/>
      <c r="AZT614" s="20"/>
      <c r="AZU614" s="20"/>
      <c r="AZV614" s="20"/>
      <c r="AZW614" s="20"/>
      <c r="AZX614" s="20"/>
      <c r="AZY614" s="20"/>
      <c r="AZZ614" s="20"/>
      <c r="BAA614" s="20"/>
      <c r="BAB614" s="20"/>
      <c r="BAC614" s="20"/>
      <c r="BAD614" s="20"/>
      <c r="BAE614" s="20"/>
      <c r="BAF614" s="20"/>
      <c r="BAG614" s="20"/>
      <c r="BAH614" s="20"/>
      <c r="BAI614" s="20"/>
      <c r="BAJ614" s="20"/>
      <c r="BAK614" s="20"/>
      <c r="BAL614" s="20"/>
      <c r="BAM614" s="20"/>
      <c r="BAN614" s="20"/>
      <c r="BAO614" s="20"/>
      <c r="BAP614" s="20"/>
      <c r="BAQ614" s="20"/>
      <c r="BAR614" s="20"/>
      <c r="BAS614" s="20"/>
      <c r="BAT614" s="20"/>
      <c r="BAU614" s="20"/>
      <c r="BAV614" s="20"/>
      <c r="BAW614" s="20"/>
      <c r="BAX614" s="20"/>
      <c r="BAY614" s="20"/>
      <c r="BAZ614" s="20"/>
      <c r="BBA614" s="20"/>
      <c r="BBB614" s="20"/>
      <c r="BBC614" s="20"/>
      <c r="BBD614" s="20"/>
      <c r="BBE614" s="20"/>
      <c r="BBF614" s="20"/>
      <c r="BBG614" s="20"/>
      <c r="BBH614" s="20"/>
      <c r="BBI614" s="20"/>
      <c r="BBJ614" s="20"/>
      <c r="BBK614" s="20"/>
      <c r="BBL614" s="20"/>
      <c r="BBM614" s="20"/>
      <c r="BBN614" s="20"/>
      <c r="BBO614" s="20"/>
      <c r="BBP614" s="20"/>
      <c r="BBQ614" s="20"/>
      <c r="BBR614" s="20"/>
      <c r="BBS614" s="20"/>
      <c r="BBT614" s="20"/>
      <c r="BBU614" s="20"/>
      <c r="BBV614" s="20"/>
      <c r="BBW614" s="20"/>
      <c r="BBX614" s="20"/>
    </row>
    <row r="615" spans="1:1428" hidden="1" x14ac:dyDescent="0.25">
      <c r="A615" s="20"/>
      <c r="B615" s="21"/>
      <c r="C615" s="21"/>
      <c r="D615" s="20"/>
      <c r="E615" s="20"/>
      <c r="F615" s="20"/>
      <c r="G615" s="20"/>
      <c r="H615" s="20"/>
      <c r="I615" s="20"/>
      <c r="J615" s="20"/>
      <c r="K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6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  <c r="BG615" s="20"/>
      <c r="BH615" s="20"/>
      <c r="BI615" s="20"/>
      <c r="BJ615" s="20"/>
      <c r="BK615" s="20"/>
      <c r="BL615" s="20"/>
      <c r="BM615" s="20"/>
      <c r="BN615" s="20"/>
      <c r="BO615" s="20"/>
      <c r="BP615" s="20"/>
      <c r="BQ615" s="20"/>
      <c r="BR615" s="20"/>
      <c r="BS615" s="20"/>
      <c r="BT615" s="20"/>
      <c r="BU615" s="20"/>
      <c r="BV615" s="20"/>
      <c r="BW615" s="20"/>
      <c r="BX615" s="20"/>
      <c r="BY615" s="20"/>
      <c r="BZ615" s="20"/>
      <c r="CA615" s="20"/>
      <c r="CB615" s="20"/>
      <c r="CC615" s="20"/>
      <c r="CD615" s="20"/>
      <c r="CE615" s="20"/>
      <c r="CF615" s="20"/>
      <c r="CG615" s="20"/>
      <c r="CH615" s="20"/>
      <c r="CI615" s="20"/>
      <c r="CJ615" s="20"/>
      <c r="CK615" s="20"/>
      <c r="CL615" s="20"/>
      <c r="CM615" s="20"/>
      <c r="CN615" s="20"/>
      <c r="CO615" s="20"/>
      <c r="CP615" s="20"/>
      <c r="CQ615" s="20"/>
      <c r="CR615" s="20"/>
      <c r="CS615" s="20"/>
      <c r="CT615" s="20"/>
      <c r="CU615" s="20"/>
      <c r="CV615" s="20"/>
      <c r="CW615" s="20"/>
      <c r="CX615" s="20"/>
      <c r="CY615" s="20"/>
      <c r="CZ615" s="20"/>
      <c r="DA615" s="20"/>
      <c r="DB615" s="20"/>
      <c r="DC615" s="20"/>
      <c r="DD615" s="20"/>
      <c r="DE615" s="20"/>
      <c r="DF615" s="20"/>
      <c r="DG615" s="20"/>
      <c r="DH615" s="20"/>
      <c r="DI615" s="20"/>
      <c r="DJ615" s="20"/>
      <c r="DK615" s="20"/>
      <c r="DL615" s="20"/>
      <c r="DM615" s="20"/>
      <c r="DN615" s="20"/>
      <c r="DO615" s="20"/>
      <c r="DP615" s="20"/>
      <c r="DQ615" s="20"/>
      <c r="DR615" s="20"/>
      <c r="DS615" s="20"/>
      <c r="DT615" s="20"/>
      <c r="DU615" s="20"/>
      <c r="DV615" s="20"/>
      <c r="DW615" s="20"/>
      <c r="DX615" s="20"/>
      <c r="DY615" s="20"/>
      <c r="DZ615" s="20"/>
      <c r="EA615" s="20"/>
      <c r="EB615" s="20"/>
      <c r="EC615" s="20"/>
      <c r="ED615" s="20"/>
      <c r="EE615" s="20"/>
      <c r="EF615" s="20"/>
      <c r="EG615" s="20"/>
      <c r="EH615" s="20"/>
      <c r="EI615" s="20"/>
      <c r="EJ615" s="20"/>
      <c r="EK615" s="20"/>
      <c r="EL615" s="20"/>
      <c r="EM615" s="20"/>
      <c r="EN615" s="20"/>
      <c r="EO615" s="20"/>
      <c r="EP615" s="20"/>
      <c r="EQ615" s="20"/>
      <c r="ER615" s="20"/>
      <c r="ES615" s="20"/>
      <c r="ET615" s="20"/>
      <c r="EU615" s="20"/>
      <c r="EV615" s="20"/>
      <c r="EW615" s="20"/>
      <c r="EX615" s="20"/>
      <c r="EY615" s="20"/>
      <c r="EZ615" s="20"/>
      <c r="FA615" s="20"/>
      <c r="FB615" s="20"/>
      <c r="FC615" s="20"/>
      <c r="FD615" s="20"/>
      <c r="FE615" s="20"/>
      <c r="FF615" s="20"/>
      <c r="FG615" s="20"/>
      <c r="FH615" s="20"/>
      <c r="FI615" s="20"/>
      <c r="FJ615" s="20"/>
      <c r="FK615" s="20"/>
      <c r="FL615" s="20"/>
      <c r="FM615" s="20"/>
      <c r="FN615" s="20"/>
      <c r="FO615" s="20"/>
      <c r="FP615" s="20"/>
      <c r="FQ615" s="20"/>
      <c r="FR615" s="20"/>
      <c r="FS615" s="20"/>
      <c r="FT615" s="20"/>
      <c r="FU615" s="20"/>
      <c r="FV615" s="20"/>
      <c r="FW615" s="20"/>
      <c r="FX615" s="20"/>
      <c r="FY615" s="20"/>
      <c r="FZ615" s="20"/>
      <c r="GA615" s="20"/>
      <c r="GB615" s="20"/>
      <c r="GC615" s="20"/>
      <c r="GD615" s="20"/>
      <c r="GE615" s="20"/>
      <c r="GF615" s="20"/>
      <c r="GG615" s="20"/>
      <c r="GH615" s="20"/>
      <c r="GI615" s="20"/>
      <c r="GJ615" s="20"/>
      <c r="GK615" s="20"/>
      <c r="GL615" s="20"/>
      <c r="GM615" s="20"/>
      <c r="GN615" s="20"/>
      <c r="GO615" s="20"/>
      <c r="GP615" s="20"/>
      <c r="GQ615" s="20"/>
      <c r="GR615" s="20"/>
      <c r="GS615" s="20"/>
      <c r="GT615" s="20"/>
      <c r="GU615" s="20"/>
      <c r="GV615" s="20"/>
      <c r="GW615" s="20"/>
      <c r="GX615" s="20"/>
      <c r="GY615" s="20"/>
      <c r="GZ615" s="20"/>
      <c r="HA615" s="20"/>
      <c r="HB615" s="20"/>
      <c r="HC615" s="20"/>
      <c r="HD615" s="20"/>
      <c r="HE615" s="20"/>
      <c r="HF615" s="20"/>
      <c r="HG615" s="20"/>
      <c r="HH615" s="20"/>
      <c r="HI615" s="20"/>
      <c r="HJ615" s="20"/>
      <c r="HK615" s="20"/>
      <c r="HL615" s="20"/>
      <c r="HM615" s="20"/>
      <c r="HN615" s="20"/>
      <c r="HO615" s="20"/>
      <c r="HP615" s="20"/>
      <c r="HQ615" s="20"/>
      <c r="HR615" s="20"/>
      <c r="HS615" s="20"/>
      <c r="HT615" s="20"/>
      <c r="HU615" s="20"/>
      <c r="HV615" s="20"/>
      <c r="HW615" s="20"/>
      <c r="HX615" s="20"/>
      <c r="HY615" s="20"/>
      <c r="HZ615" s="20"/>
      <c r="IA615" s="20"/>
      <c r="IB615" s="20"/>
      <c r="IC615" s="20"/>
      <c r="ID615" s="20"/>
      <c r="IE615" s="20"/>
      <c r="IF615" s="20"/>
      <c r="IG615" s="20"/>
      <c r="IH615" s="20"/>
      <c r="II615" s="20"/>
      <c r="IJ615" s="20"/>
      <c r="IK615" s="20"/>
      <c r="IL615" s="20"/>
      <c r="IM615" s="20"/>
      <c r="IN615" s="20"/>
      <c r="IO615" s="20"/>
      <c r="IP615" s="20"/>
      <c r="IQ615" s="20"/>
      <c r="IR615" s="20"/>
      <c r="IS615" s="20"/>
      <c r="IT615" s="20"/>
      <c r="IU615" s="20"/>
      <c r="IV615" s="20"/>
      <c r="IW615" s="20"/>
      <c r="IX615" s="20"/>
      <c r="IY615" s="20"/>
      <c r="IZ615" s="20"/>
      <c r="JA615" s="20"/>
      <c r="JB615" s="20"/>
      <c r="JC615" s="20"/>
      <c r="JD615" s="20"/>
      <c r="JE615" s="20"/>
      <c r="JF615" s="20"/>
      <c r="JG615" s="20"/>
      <c r="JH615" s="20"/>
      <c r="JI615" s="20"/>
      <c r="JJ615" s="20"/>
      <c r="JK615" s="20"/>
      <c r="JL615" s="20"/>
      <c r="JM615" s="20"/>
      <c r="JN615" s="20"/>
      <c r="JO615" s="20"/>
      <c r="JP615" s="20"/>
      <c r="JQ615" s="20"/>
      <c r="JR615" s="20"/>
      <c r="JS615" s="20"/>
      <c r="JT615" s="20"/>
      <c r="JU615" s="20"/>
      <c r="JV615" s="20"/>
      <c r="JW615" s="20"/>
      <c r="JX615" s="20"/>
      <c r="JY615" s="20"/>
      <c r="JZ615" s="20"/>
      <c r="KA615" s="20"/>
      <c r="KB615" s="20"/>
      <c r="KC615" s="20"/>
      <c r="KD615" s="20"/>
      <c r="KE615" s="20"/>
      <c r="KF615" s="20"/>
      <c r="KG615" s="20"/>
      <c r="KH615" s="20"/>
      <c r="KI615" s="20"/>
      <c r="KJ615" s="20"/>
      <c r="KK615" s="20"/>
      <c r="KL615" s="20"/>
      <c r="KM615" s="20"/>
      <c r="KN615" s="20"/>
      <c r="KO615" s="20"/>
      <c r="KP615" s="20"/>
      <c r="KQ615" s="20"/>
      <c r="KR615" s="20"/>
      <c r="KS615" s="20"/>
      <c r="KT615" s="20"/>
      <c r="KU615" s="20"/>
      <c r="KV615" s="20"/>
      <c r="KW615" s="20"/>
      <c r="KX615" s="20"/>
      <c r="KY615" s="20"/>
      <c r="KZ615" s="20"/>
      <c r="LA615" s="20"/>
      <c r="LB615" s="20"/>
      <c r="LC615" s="20"/>
      <c r="LD615" s="20"/>
      <c r="LE615" s="20"/>
      <c r="LF615" s="20"/>
      <c r="LG615" s="20"/>
      <c r="LH615" s="20"/>
      <c r="LI615" s="20"/>
      <c r="LJ615" s="20"/>
      <c r="LK615" s="20"/>
      <c r="LL615" s="20"/>
      <c r="LM615" s="20"/>
      <c r="LN615" s="20"/>
      <c r="LO615" s="20"/>
      <c r="LP615" s="20"/>
      <c r="LQ615" s="20"/>
      <c r="LR615" s="20"/>
      <c r="LS615" s="20"/>
      <c r="LT615" s="20"/>
      <c r="LU615" s="20"/>
      <c r="LV615" s="20"/>
      <c r="LW615" s="20"/>
      <c r="LX615" s="20"/>
      <c r="LY615" s="20"/>
      <c r="LZ615" s="20"/>
      <c r="MA615" s="20"/>
      <c r="MB615" s="20"/>
      <c r="MC615" s="20"/>
      <c r="MD615" s="20"/>
      <c r="ME615" s="20"/>
      <c r="MF615" s="20"/>
      <c r="MG615" s="20"/>
      <c r="MH615" s="20"/>
      <c r="MI615" s="20"/>
      <c r="MJ615" s="20"/>
      <c r="MK615" s="20"/>
      <c r="ML615" s="20"/>
      <c r="MM615" s="20"/>
      <c r="MN615" s="20"/>
      <c r="MO615" s="20"/>
      <c r="MP615" s="20"/>
      <c r="MQ615" s="20"/>
      <c r="MR615" s="20"/>
      <c r="MS615" s="20"/>
      <c r="MT615" s="20"/>
      <c r="MU615" s="20"/>
      <c r="MV615" s="20"/>
      <c r="MW615" s="20"/>
      <c r="MX615" s="20"/>
      <c r="MY615" s="20"/>
      <c r="MZ615" s="20"/>
      <c r="NA615" s="20"/>
      <c r="NB615" s="20"/>
      <c r="NC615" s="20"/>
      <c r="ND615" s="20"/>
      <c r="NE615" s="20"/>
      <c r="NF615" s="20"/>
      <c r="NG615" s="20"/>
      <c r="NH615" s="20"/>
      <c r="NI615" s="20"/>
      <c r="NJ615" s="20"/>
      <c r="NK615" s="20"/>
      <c r="NL615" s="20"/>
      <c r="NM615" s="20"/>
      <c r="NN615" s="20"/>
      <c r="NO615" s="20"/>
      <c r="NP615" s="20"/>
      <c r="NQ615" s="20"/>
      <c r="NR615" s="20"/>
      <c r="NS615" s="20"/>
      <c r="NT615" s="20"/>
      <c r="NU615" s="20"/>
      <c r="NV615" s="20"/>
      <c r="NW615" s="20"/>
      <c r="NX615" s="20"/>
      <c r="NY615" s="20"/>
      <c r="NZ615" s="20"/>
      <c r="OA615" s="20"/>
      <c r="OB615" s="20"/>
      <c r="OC615" s="20"/>
      <c r="OD615" s="20"/>
      <c r="OE615" s="20"/>
      <c r="OF615" s="20"/>
      <c r="OG615" s="20"/>
      <c r="OH615" s="20"/>
      <c r="OI615" s="20"/>
      <c r="OJ615" s="20"/>
      <c r="OK615" s="20"/>
      <c r="OL615" s="20"/>
      <c r="OM615" s="20"/>
      <c r="ON615" s="20"/>
      <c r="OO615" s="20"/>
      <c r="OP615" s="20"/>
      <c r="OQ615" s="20"/>
      <c r="OR615" s="20"/>
      <c r="OS615" s="20"/>
      <c r="OT615" s="20"/>
      <c r="OU615" s="20"/>
      <c r="OV615" s="20"/>
      <c r="OW615" s="20"/>
      <c r="OX615" s="20"/>
      <c r="OY615" s="20"/>
      <c r="OZ615" s="20"/>
      <c r="PA615" s="20"/>
      <c r="PB615" s="20"/>
      <c r="PC615" s="20"/>
      <c r="PD615" s="20"/>
      <c r="PE615" s="20"/>
      <c r="PF615" s="20"/>
      <c r="PG615" s="20"/>
      <c r="PH615" s="20"/>
      <c r="PI615" s="20"/>
      <c r="PJ615" s="20"/>
      <c r="PK615" s="20"/>
      <c r="PL615" s="20"/>
      <c r="PM615" s="20"/>
      <c r="PN615" s="20"/>
      <c r="PO615" s="20"/>
      <c r="PP615" s="20"/>
      <c r="PQ615" s="20"/>
      <c r="PR615" s="20"/>
      <c r="PS615" s="20"/>
      <c r="PT615" s="20"/>
      <c r="PU615" s="20"/>
      <c r="PV615" s="20"/>
      <c r="PW615" s="20"/>
      <c r="PX615" s="20"/>
      <c r="PY615" s="20"/>
      <c r="PZ615" s="20"/>
      <c r="QA615" s="20"/>
      <c r="QB615" s="20"/>
      <c r="QC615" s="20"/>
      <c r="QD615" s="20"/>
      <c r="QE615" s="20"/>
      <c r="QF615" s="20"/>
      <c r="QG615" s="20"/>
      <c r="QH615" s="20"/>
      <c r="QI615" s="20"/>
      <c r="QJ615" s="20"/>
      <c r="QK615" s="20"/>
      <c r="QL615" s="20"/>
      <c r="QM615" s="20"/>
      <c r="QN615" s="20"/>
      <c r="QO615" s="20"/>
      <c r="QP615" s="20"/>
      <c r="QQ615" s="20"/>
      <c r="QR615" s="20"/>
      <c r="QS615" s="20"/>
      <c r="QT615" s="20"/>
      <c r="QU615" s="20"/>
      <c r="QV615" s="20"/>
      <c r="QW615" s="20"/>
      <c r="QX615" s="20"/>
      <c r="QY615" s="20"/>
      <c r="QZ615" s="20"/>
      <c r="RA615" s="20"/>
      <c r="RB615" s="20"/>
      <c r="RC615" s="20"/>
      <c r="RD615" s="20"/>
      <c r="RE615" s="20"/>
      <c r="RF615" s="20"/>
      <c r="RG615" s="20"/>
      <c r="RH615" s="20"/>
      <c r="RI615" s="20"/>
      <c r="RJ615" s="20"/>
      <c r="RK615" s="20"/>
      <c r="RL615" s="20"/>
      <c r="RM615" s="20"/>
      <c r="RN615" s="20"/>
      <c r="RO615" s="20"/>
      <c r="RP615" s="20"/>
      <c r="RQ615" s="20"/>
      <c r="RR615" s="20"/>
      <c r="RS615" s="20"/>
      <c r="RT615" s="20"/>
      <c r="RU615" s="20"/>
      <c r="RV615" s="20"/>
      <c r="RW615" s="20"/>
      <c r="RX615" s="20"/>
      <c r="RY615" s="20"/>
      <c r="RZ615" s="20"/>
      <c r="SA615" s="20"/>
      <c r="SB615" s="20"/>
      <c r="SC615" s="20"/>
      <c r="SD615" s="20"/>
      <c r="SE615" s="20"/>
      <c r="SF615" s="20"/>
      <c r="SG615" s="20"/>
      <c r="SH615" s="20"/>
      <c r="SI615" s="20"/>
      <c r="SJ615" s="20"/>
      <c r="SK615" s="20"/>
      <c r="SL615" s="20"/>
      <c r="SM615" s="20"/>
      <c r="SN615" s="20"/>
      <c r="SO615" s="20"/>
      <c r="SP615" s="20"/>
      <c r="SQ615" s="20"/>
      <c r="SR615" s="20"/>
      <c r="SS615" s="20"/>
      <c r="ST615" s="20"/>
      <c r="SU615" s="20"/>
      <c r="SV615" s="20"/>
      <c r="SW615" s="20"/>
      <c r="SX615" s="20"/>
      <c r="SY615" s="20"/>
      <c r="SZ615" s="20"/>
      <c r="TA615" s="20"/>
      <c r="TB615" s="20"/>
      <c r="TC615" s="20"/>
      <c r="TD615" s="20"/>
      <c r="TE615" s="20"/>
      <c r="TF615" s="20"/>
      <c r="TG615" s="20"/>
      <c r="TH615" s="20"/>
      <c r="TI615" s="20"/>
      <c r="TJ615" s="20"/>
      <c r="TK615" s="20"/>
      <c r="TL615" s="20"/>
      <c r="TM615" s="20"/>
      <c r="TN615" s="20"/>
      <c r="TO615" s="20"/>
      <c r="TP615" s="20"/>
      <c r="TQ615" s="20"/>
      <c r="TR615" s="20"/>
      <c r="TS615" s="20"/>
      <c r="TT615" s="20"/>
      <c r="TU615" s="20"/>
      <c r="TV615" s="20"/>
      <c r="TW615" s="20"/>
      <c r="TX615" s="20"/>
      <c r="TY615" s="20"/>
      <c r="TZ615" s="20"/>
      <c r="UA615" s="20"/>
      <c r="UB615" s="20"/>
      <c r="UC615" s="20"/>
      <c r="UD615" s="20"/>
      <c r="UE615" s="20"/>
      <c r="UF615" s="20"/>
      <c r="UG615" s="20"/>
      <c r="UH615" s="20"/>
      <c r="UI615" s="20"/>
      <c r="UJ615" s="20"/>
      <c r="UK615" s="20"/>
      <c r="UL615" s="20"/>
      <c r="UM615" s="20"/>
      <c r="UN615" s="20"/>
      <c r="UO615" s="20"/>
      <c r="UP615" s="20"/>
      <c r="UQ615" s="20"/>
      <c r="UR615" s="20"/>
      <c r="US615" s="20"/>
      <c r="UT615" s="20"/>
      <c r="UU615" s="20"/>
      <c r="UV615" s="20"/>
      <c r="UW615" s="20"/>
      <c r="UX615" s="20"/>
      <c r="UY615" s="20"/>
      <c r="UZ615" s="20"/>
      <c r="VA615" s="20"/>
      <c r="VB615" s="20"/>
      <c r="VC615" s="20"/>
      <c r="VD615" s="20"/>
      <c r="VE615" s="20"/>
      <c r="VF615" s="20"/>
      <c r="VG615" s="20"/>
      <c r="VH615" s="20"/>
      <c r="VI615" s="20"/>
      <c r="VJ615" s="20"/>
      <c r="VK615" s="20"/>
      <c r="VL615" s="20"/>
      <c r="VM615" s="20"/>
      <c r="VN615" s="20"/>
      <c r="VO615" s="20"/>
      <c r="VP615" s="20"/>
      <c r="VQ615" s="20"/>
      <c r="VR615" s="20"/>
      <c r="VS615" s="20"/>
      <c r="VT615" s="20"/>
      <c r="VU615" s="20"/>
      <c r="VV615" s="20"/>
      <c r="VW615" s="20"/>
      <c r="VX615" s="20"/>
      <c r="VY615" s="20"/>
      <c r="VZ615" s="20"/>
      <c r="WA615" s="20"/>
      <c r="WB615" s="20"/>
      <c r="WC615" s="20"/>
      <c r="WD615" s="20"/>
      <c r="WE615" s="20"/>
      <c r="WF615" s="20"/>
      <c r="WG615" s="20"/>
      <c r="WH615" s="20"/>
      <c r="WI615" s="20"/>
      <c r="WJ615" s="20"/>
      <c r="WK615" s="20"/>
      <c r="WL615" s="20"/>
      <c r="WM615" s="20"/>
      <c r="WN615" s="20"/>
      <c r="WO615" s="20"/>
      <c r="WP615" s="20"/>
      <c r="WQ615" s="20"/>
      <c r="WR615" s="20"/>
      <c r="WS615" s="20"/>
      <c r="WT615" s="20"/>
      <c r="WU615" s="20"/>
      <c r="WV615" s="20"/>
      <c r="WW615" s="20"/>
      <c r="WX615" s="20"/>
      <c r="WY615" s="20"/>
      <c r="WZ615" s="20"/>
      <c r="XA615" s="20"/>
      <c r="XB615" s="20"/>
      <c r="XC615" s="20"/>
      <c r="XD615" s="20"/>
      <c r="XE615" s="20"/>
      <c r="XF615" s="20"/>
      <c r="XG615" s="20"/>
      <c r="XH615" s="20"/>
      <c r="XI615" s="20"/>
      <c r="XJ615" s="20"/>
      <c r="XK615" s="20"/>
      <c r="XL615" s="20"/>
      <c r="XM615" s="20"/>
      <c r="XN615" s="20"/>
      <c r="XO615" s="20"/>
      <c r="XP615" s="20"/>
      <c r="XQ615" s="20"/>
      <c r="XR615" s="20"/>
      <c r="XS615" s="20"/>
      <c r="XT615" s="20"/>
      <c r="XU615" s="20"/>
      <c r="XV615" s="20"/>
      <c r="XW615" s="20"/>
      <c r="XX615" s="20"/>
      <c r="XY615" s="20"/>
      <c r="XZ615" s="20"/>
      <c r="YA615" s="20"/>
      <c r="YB615" s="20"/>
      <c r="YC615" s="20"/>
      <c r="YD615" s="20"/>
      <c r="YE615" s="20"/>
      <c r="YF615" s="20"/>
      <c r="YG615" s="20"/>
      <c r="YH615" s="20"/>
      <c r="YI615" s="20"/>
      <c r="YJ615" s="20"/>
      <c r="YK615" s="20"/>
      <c r="YL615" s="20"/>
      <c r="YM615" s="20"/>
      <c r="YN615" s="20"/>
      <c r="YO615" s="20"/>
      <c r="YP615" s="20"/>
      <c r="YQ615" s="20"/>
      <c r="YR615" s="20"/>
      <c r="YS615" s="20"/>
      <c r="YT615" s="20"/>
      <c r="YU615" s="20"/>
      <c r="YV615" s="20"/>
      <c r="YW615" s="20"/>
      <c r="YX615" s="20"/>
      <c r="YY615" s="20"/>
      <c r="YZ615" s="20"/>
      <c r="ZA615" s="20"/>
      <c r="ZB615" s="20"/>
      <c r="ZC615" s="20"/>
      <c r="ZD615" s="20"/>
      <c r="ZE615" s="20"/>
      <c r="ZF615" s="20"/>
      <c r="ZG615" s="20"/>
      <c r="ZH615" s="20"/>
      <c r="ZI615" s="20"/>
      <c r="ZJ615" s="20"/>
      <c r="ZK615" s="20"/>
      <c r="ZL615" s="20"/>
      <c r="ZM615" s="20"/>
      <c r="ZN615" s="20"/>
      <c r="ZO615" s="20"/>
      <c r="ZP615" s="20"/>
      <c r="ZQ615" s="20"/>
      <c r="ZR615" s="20"/>
      <c r="ZS615" s="20"/>
      <c r="ZT615" s="20"/>
      <c r="ZU615" s="20"/>
      <c r="ZV615" s="20"/>
      <c r="ZW615" s="20"/>
      <c r="ZX615" s="20"/>
      <c r="ZY615" s="20"/>
      <c r="ZZ615" s="20"/>
      <c r="AAA615" s="20"/>
      <c r="AAB615" s="20"/>
      <c r="AAC615" s="20"/>
      <c r="AAD615" s="20"/>
      <c r="AAE615" s="20"/>
      <c r="AAF615" s="20"/>
      <c r="AAG615" s="20"/>
      <c r="AAH615" s="20"/>
      <c r="AAI615" s="20"/>
      <c r="AAJ615" s="20"/>
      <c r="AAK615" s="20"/>
      <c r="AAL615" s="20"/>
      <c r="AAM615" s="20"/>
      <c r="AAN615" s="20"/>
      <c r="AAO615" s="20"/>
      <c r="AAP615" s="20"/>
      <c r="AAQ615" s="20"/>
      <c r="AAR615" s="20"/>
      <c r="AAS615" s="20"/>
      <c r="AAT615" s="20"/>
      <c r="AAU615" s="20"/>
      <c r="AAV615" s="20"/>
      <c r="AAW615" s="20"/>
      <c r="AAX615" s="20"/>
      <c r="AAY615" s="20"/>
      <c r="AAZ615" s="20"/>
      <c r="ABA615" s="20"/>
      <c r="ABB615" s="20"/>
      <c r="ABC615" s="20"/>
      <c r="ABD615" s="20"/>
      <c r="ABE615" s="20"/>
      <c r="ABF615" s="20"/>
      <c r="ABG615" s="20"/>
      <c r="ABH615" s="20"/>
      <c r="ABI615" s="20"/>
      <c r="ABJ615" s="20"/>
      <c r="ABK615" s="20"/>
      <c r="ABL615" s="20"/>
      <c r="ABM615" s="20"/>
      <c r="ABN615" s="20"/>
      <c r="ABO615" s="20"/>
      <c r="ABP615" s="20"/>
      <c r="ABQ615" s="20"/>
      <c r="ABR615" s="20"/>
      <c r="ABS615" s="20"/>
      <c r="ABT615" s="20"/>
      <c r="ABU615" s="20"/>
      <c r="ABV615" s="20"/>
      <c r="ABW615" s="20"/>
      <c r="ABX615" s="20"/>
      <c r="ABY615" s="20"/>
      <c r="ABZ615" s="20"/>
      <c r="ACA615" s="20"/>
      <c r="ACB615" s="20"/>
      <c r="ACC615" s="20"/>
      <c r="ACD615" s="20"/>
      <c r="ACE615" s="20"/>
      <c r="ACF615" s="20"/>
      <c r="ACG615" s="20"/>
      <c r="ACH615" s="20"/>
      <c r="ACI615" s="20"/>
      <c r="ACJ615" s="20"/>
      <c r="ACK615" s="20"/>
      <c r="ACL615" s="20"/>
      <c r="ACM615" s="20"/>
      <c r="ACN615" s="20"/>
      <c r="ACO615" s="20"/>
      <c r="ACP615" s="20"/>
      <c r="ACQ615" s="20"/>
      <c r="ACR615" s="20"/>
      <c r="ACS615" s="20"/>
      <c r="ACT615" s="20"/>
      <c r="ACU615" s="20"/>
      <c r="ACV615" s="20"/>
      <c r="ACW615" s="20"/>
      <c r="ACX615" s="20"/>
      <c r="ACY615" s="20"/>
      <c r="ACZ615" s="20"/>
      <c r="ADA615" s="20"/>
      <c r="ADB615" s="20"/>
      <c r="ADC615" s="20"/>
      <c r="ADD615" s="20"/>
      <c r="ADE615" s="20"/>
      <c r="ADF615" s="20"/>
      <c r="ADG615" s="20"/>
      <c r="ADH615" s="20"/>
      <c r="ADI615" s="20"/>
      <c r="ADJ615" s="20"/>
      <c r="ADK615" s="20"/>
      <c r="ADL615" s="20"/>
      <c r="ADM615" s="20"/>
      <c r="ADN615" s="20"/>
      <c r="ADO615" s="20"/>
      <c r="ADP615" s="20"/>
      <c r="ADQ615" s="20"/>
      <c r="ADR615" s="20"/>
      <c r="ADS615" s="20"/>
      <c r="ADT615" s="20"/>
      <c r="ADU615" s="20"/>
      <c r="ADV615" s="20"/>
      <c r="ADW615" s="20"/>
      <c r="ADX615" s="20"/>
      <c r="ADY615" s="20"/>
      <c r="ADZ615" s="20"/>
      <c r="AEA615" s="20"/>
      <c r="AEB615" s="20"/>
      <c r="AEC615" s="20"/>
      <c r="AED615" s="20"/>
      <c r="AEE615" s="20"/>
      <c r="AEF615" s="20"/>
      <c r="AEG615" s="20"/>
      <c r="AEH615" s="20"/>
      <c r="AEI615" s="20"/>
      <c r="AEJ615" s="20"/>
      <c r="AEK615" s="20"/>
      <c r="AEL615" s="20"/>
      <c r="AEM615" s="20"/>
      <c r="AEN615" s="20"/>
      <c r="AEO615" s="20"/>
      <c r="AEP615" s="20"/>
      <c r="AEQ615" s="20"/>
      <c r="AER615" s="20"/>
      <c r="AES615" s="20"/>
      <c r="AET615" s="20"/>
      <c r="AEU615" s="20"/>
      <c r="AEV615" s="20"/>
      <c r="AEW615" s="20"/>
      <c r="AEX615" s="20"/>
      <c r="AEY615" s="20"/>
      <c r="AEZ615" s="20"/>
      <c r="AFA615" s="20"/>
      <c r="AFB615" s="20"/>
      <c r="AFC615" s="20"/>
      <c r="AFD615" s="20"/>
      <c r="AFE615" s="20"/>
      <c r="AFF615" s="20"/>
      <c r="AFG615" s="20"/>
      <c r="AFH615" s="20"/>
      <c r="AFI615" s="20"/>
      <c r="AFJ615" s="20"/>
      <c r="AFK615" s="20"/>
      <c r="AFL615" s="20"/>
      <c r="AFM615" s="20"/>
      <c r="AFN615" s="20"/>
      <c r="AFO615" s="20"/>
      <c r="AFP615" s="20"/>
      <c r="AFQ615" s="20"/>
      <c r="AFR615" s="20"/>
      <c r="AFS615" s="20"/>
      <c r="AFT615" s="20"/>
      <c r="AFU615" s="20"/>
      <c r="AFV615" s="20"/>
      <c r="AFW615" s="20"/>
      <c r="AFX615" s="20"/>
      <c r="AFY615" s="20"/>
      <c r="AFZ615" s="20"/>
      <c r="AGA615" s="20"/>
      <c r="AGB615" s="20"/>
      <c r="AGC615" s="20"/>
      <c r="AGD615" s="20"/>
      <c r="AGE615" s="20"/>
      <c r="AGF615" s="20"/>
      <c r="AGG615" s="20"/>
      <c r="AGH615" s="20"/>
      <c r="AGI615" s="20"/>
      <c r="AGJ615" s="20"/>
      <c r="AGK615" s="20"/>
      <c r="AGL615" s="20"/>
      <c r="AGM615" s="20"/>
      <c r="AGN615" s="20"/>
      <c r="AGO615" s="20"/>
      <c r="AGP615" s="20"/>
      <c r="AGQ615" s="20"/>
      <c r="AGR615" s="20"/>
      <c r="AGS615" s="20"/>
      <c r="AGT615" s="20"/>
      <c r="AGU615" s="20"/>
      <c r="AGV615" s="20"/>
      <c r="AGW615" s="20"/>
      <c r="AGX615" s="20"/>
      <c r="AGY615" s="20"/>
      <c r="AGZ615" s="20"/>
      <c r="AHA615" s="20"/>
      <c r="AHB615" s="20"/>
      <c r="AHC615" s="20"/>
      <c r="AHD615" s="20"/>
      <c r="AHE615" s="20"/>
      <c r="AHF615" s="20"/>
      <c r="AHG615" s="20"/>
      <c r="AHH615" s="20"/>
      <c r="AHI615" s="20"/>
      <c r="AHJ615" s="20"/>
      <c r="AHK615" s="20"/>
      <c r="AHL615" s="20"/>
      <c r="AHM615" s="20"/>
      <c r="AHN615" s="20"/>
      <c r="AHO615" s="20"/>
      <c r="AHP615" s="20"/>
      <c r="AHQ615" s="20"/>
      <c r="AHR615" s="20"/>
      <c r="AHS615" s="20"/>
      <c r="AHT615" s="20"/>
      <c r="AHU615" s="20"/>
      <c r="AHV615" s="20"/>
      <c r="AHW615" s="20"/>
      <c r="AHX615" s="20"/>
      <c r="AHY615" s="20"/>
      <c r="AHZ615" s="20"/>
      <c r="AIA615" s="20"/>
      <c r="AIB615" s="20"/>
      <c r="AIC615" s="20"/>
      <c r="AID615" s="20"/>
      <c r="AIE615" s="20"/>
      <c r="AIF615" s="20"/>
      <c r="AIG615" s="20"/>
      <c r="AIH615" s="20"/>
      <c r="AII615" s="20"/>
      <c r="AIJ615" s="20"/>
      <c r="AIK615" s="20"/>
      <c r="AIL615" s="20"/>
      <c r="AIM615" s="20"/>
      <c r="AIN615" s="20"/>
      <c r="AIO615" s="20"/>
      <c r="AIP615" s="20"/>
      <c r="AIQ615" s="20"/>
      <c r="AIR615" s="20"/>
      <c r="AIS615" s="20"/>
      <c r="AIT615" s="20"/>
      <c r="AIU615" s="20"/>
      <c r="AIV615" s="20"/>
      <c r="AIW615" s="20"/>
      <c r="AIX615" s="20"/>
      <c r="AIY615" s="20"/>
      <c r="AIZ615" s="20"/>
      <c r="AJA615" s="20"/>
      <c r="AJB615" s="20"/>
      <c r="AJC615" s="20"/>
      <c r="AJD615" s="20"/>
      <c r="AJE615" s="20"/>
      <c r="AJF615" s="20"/>
      <c r="AJG615" s="20"/>
      <c r="AJH615" s="20"/>
      <c r="AJI615" s="20"/>
      <c r="AJJ615" s="20"/>
      <c r="AJK615" s="20"/>
      <c r="AJL615" s="20"/>
      <c r="AJM615" s="20"/>
      <c r="AJN615" s="20"/>
      <c r="AJO615" s="20"/>
      <c r="AJP615" s="20"/>
      <c r="AJQ615" s="20"/>
      <c r="AJR615" s="20"/>
      <c r="AJS615" s="20"/>
      <c r="AJT615" s="20"/>
      <c r="AJU615" s="20"/>
      <c r="AJV615" s="20"/>
      <c r="AJW615" s="20"/>
      <c r="AJX615" s="20"/>
      <c r="AJY615" s="20"/>
      <c r="AJZ615" s="20"/>
      <c r="AKA615" s="20"/>
      <c r="AKB615" s="20"/>
      <c r="AKC615" s="20"/>
      <c r="AKD615" s="20"/>
      <c r="AKE615" s="20"/>
      <c r="AKF615" s="20"/>
      <c r="AKG615" s="20"/>
      <c r="AKH615" s="20"/>
      <c r="AKI615" s="20"/>
      <c r="AKJ615" s="20"/>
      <c r="AKK615" s="20"/>
      <c r="AKL615" s="20"/>
      <c r="AKM615" s="20"/>
      <c r="AKN615" s="20"/>
      <c r="AKO615" s="20"/>
      <c r="AKP615" s="20"/>
      <c r="AKQ615" s="20"/>
      <c r="AKR615" s="20"/>
      <c r="AKS615" s="20"/>
      <c r="AKT615" s="20"/>
      <c r="AKU615" s="20"/>
      <c r="AKV615" s="20"/>
      <c r="AKW615" s="20"/>
      <c r="AKX615" s="20"/>
      <c r="AKY615" s="20"/>
      <c r="AKZ615" s="20"/>
      <c r="ALA615" s="20"/>
      <c r="ALB615" s="20"/>
      <c r="ALC615" s="20"/>
      <c r="ALD615" s="20"/>
      <c r="ALE615" s="20"/>
      <c r="ALF615" s="20"/>
      <c r="ALG615" s="20"/>
      <c r="ALH615" s="20"/>
      <c r="ALI615" s="20"/>
      <c r="ALJ615" s="20"/>
      <c r="ALK615" s="20"/>
      <c r="ALL615" s="20"/>
      <c r="ALM615" s="20"/>
      <c r="ALN615" s="20"/>
      <c r="ALO615" s="20"/>
      <c r="ALP615" s="20"/>
      <c r="ALQ615" s="20"/>
      <c r="ALR615" s="20"/>
      <c r="ALS615" s="20"/>
      <c r="ALT615" s="20"/>
      <c r="ALU615" s="20"/>
      <c r="ALV615" s="20"/>
      <c r="ALW615" s="20"/>
      <c r="ALX615" s="20"/>
      <c r="ALY615" s="20"/>
      <c r="ALZ615" s="20"/>
      <c r="AMA615" s="20"/>
      <c r="AMB615" s="20"/>
      <c r="AMC615" s="20"/>
      <c r="AMD615" s="20"/>
      <c r="AME615" s="20"/>
      <c r="AMF615" s="20"/>
      <c r="AMG615" s="20"/>
      <c r="AMH615" s="20"/>
      <c r="AMI615" s="20"/>
      <c r="AMJ615" s="20"/>
      <c r="AMK615" s="20"/>
      <c r="AML615" s="20"/>
      <c r="AMM615" s="20"/>
      <c r="AMN615" s="20"/>
      <c r="AMO615" s="20"/>
      <c r="AMP615" s="20"/>
      <c r="AMQ615" s="20"/>
      <c r="AMR615" s="20"/>
      <c r="AMS615" s="20"/>
      <c r="AMT615" s="20"/>
      <c r="AMU615" s="20"/>
      <c r="AMV615" s="20"/>
      <c r="AMW615" s="20"/>
      <c r="AMX615" s="20"/>
      <c r="AMY615" s="20"/>
      <c r="AMZ615" s="20"/>
      <c r="ANA615" s="20"/>
      <c r="ANB615" s="20"/>
      <c r="ANC615" s="20"/>
      <c r="AND615" s="20"/>
      <c r="ANE615" s="20"/>
      <c r="ANF615" s="20"/>
      <c r="ANG615" s="20"/>
      <c r="ANH615" s="20"/>
      <c r="ANI615" s="20"/>
      <c r="ANJ615" s="20"/>
      <c r="ANK615" s="20"/>
      <c r="ANL615" s="20"/>
      <c r="ANM615" s="20"/>
      <c r="ANN615" s="20"/>
      <c r="ANO615" s="20"/>
      <c r="ANP615" s="20"/>
      <c r="ANQ615" s="20"/>
      <c r="ANR615" s="20"/>
      <c r="ANS615" s="20"/>
      <c r="ANT615" s="20"/>
      <c r="ANU615" s="20"/>
      <c r="ANV615" s="20"/>
      <c r="ANW615" s="20"/>
      <c r="ANX615" s="20"/>
      <c r="ANY615" s="20"/>
      <c r="ANZ615" s="20"/>
      <c r="AOA615" s="20"/>
      <c r="AOB615" s="20"/>
      <c r="AOC615" s="20"/>
      <c r="AOD615" s="20"/>
      <c r="AOE615" s="20"/>
      <c r="AOF615" s="20"/>
      <c r="AOG615" s="20"/>
      <c r="AOH615" s="20"/>
      <c r="AOI615" s="20"/>
      <c r="AOJ615" s="20"/>
      <c r="AOK615" s="20"/>
      <c r="AOL615" s="20"/>
      <c r="AOM615" s="20"/>
      <c r="AON615" s="20"/>
      <c r="AOO615" s="20"/>
      <c r="AOP615" s="20"/>
      <c r="AOQ615" s="20"/>
      <c r="AOR615" s="20"/>
      <c r="AOS615" s="20"/>
      <c r="AOT615" s="20"/>
      <c r="AOU615" s="20"/>
      <c r="AOV615" s="20"/>
      <c r="AOW615" s="20"/>
      <c r="AOX615" s="20"/>
      <c r="AOY615" s="20"/>
      <c r="AOZ615" s="20"/>
      <c r="APA615" s="20"/>
      <c r="APB615" s="20"/>
      <c r="APC615" s="20"/>
      <c r="APD615" s="20"/>
      <c r="APE615" s="20"/>
      <c r="APF615" s="20"/>
      <c r="APG615" s="20"/>
      <c r="APH615" s="20"/>
      <c r="API615" s="20"/>
      <c r="APJ615" s="20"/>
      <c r="APK615" s="20"/>
      <c r="APL615" s="20"/>
      <c r="APM615" s="20"/>
      <c r="APN615" s="20"/>
      <c r="APO615" s="20"/>
      <c r="APP615" s="20"/>
      <c r="APQ615" s="20"/>
      <c r="APR615" s="20"/>
      <c r="APS615" s="20"/>
      <c r="APT615" s="20"/>
      <c r="APU615" s="20"/>
      <c r="APV615" s="20"/>
      <c r="APW615" s="20"/>
      <c r="APX615" s="20"/>
      <c r="APY615" s="20"/>
      <c r="APZ615" s="20"/>
      <c r="AQA615" s="20"/>
      <c r="AQB615" s="20"/>
      <c r="AQC615" s="20"/>
      <c r="AQD615" s="20"/>
      <c r="AQE615" s="20"/>
      <c r="AQF615" s="20"/>
      <c r="AQG615" s="20"/>
      <c r="AQH615" s="20"/>
      <c r="AQI615" s="20"/>
      <c r="AQJ615" s="20"/>
      <c r="AQK615" s="20"/>
      <c r="AQL615" s="20"/>
      <c r="AQM615" s="20"/>
      <c r="AQN615" s="20"/>
      <c r="AQO615" s="20"/>
      <c r="AQP615" s="20"/>
      <c r="AQQ615" s="20"/>
      <c r="AQR615" s="20"/>
      <c r="AQS615" s="20"/>
      <c r="AQT615" s="20"/>
      <c r="AQU615" s="20"/>
      <c r="AQV615" s="20"/>
      <c r="AQW615" s="20"/>
      <c r="AQX615" s="20"/>
      <c r="AQY615" s="20"/>
      <c r="AQZ615" s="20"/>
      <c r="ARA615" s="20"/>
      <c r="ARB615" s="20"/>
      <c r="ARC615" s="20"/>
      <c r="ARD615" s="20"/>
      <c r="ARE615" s="20"/>
      <c r="ARF615" s="20"/>
      <c r="ARG615" s="20"/>
      <c r="ARH615" s="20"/>
      <c r="ARI615" s="20"/>
      <c r="ARJ615" s="20"/>
      <c r="ARK615" s="20"/>
      <c r="ARL615" s="20"/>
      <c r="ARM615" s="20"/>
      <c r="ARN615" s="20"/>
      <c r="ARO615" s="20"/>
      <c r="ARP615" s="20"/>
      <c r="ARQ615" s="20"/>
      <c r="ARR615" s="20"/>
      <c r="ARS615" s="20"/>
      <c r="ART615" s="20"/>
      <c r="ARU615" s="20"/>
      <c r="ARV615" s="20"/>
      <c r="ARW615" s="20"/>
      <c r="ARX615" s="20"/>
      <c r="ARY615" s="20"/>
      <c r="ARZ615" s="20"/>
      <c r="ASA615" s="20"/>
      <c r="ASB615" s="20"/>
      <c r="ASC615" s="20"/>
      <c r="ASD615" s="20"/>
      <c r="ASE615" s="20"/>
      <c r="ASF615" s="20"/>
      <c r="ASG615" s="20"/>
      <c r="ASH615" s="20"/>
      <c r="ASI615" s="20"/>
      <c r="ASJ615" s="20"/>
      <c r="ASK615" s="20"/>
      <c r="ASL615" s="20"/>
      <c r="ASM615" s="20"/>
      <c r="ASN615" s="20"/>
      <c r="ASO615" s="20"/>
      <c r="ASP615" s="20"/>
      <c r="ASQ615" s="20"/>
      <c r="ASR615" s="20"/>
      <c r="ASS615" s="20"/>
      <c r="AST615" s="20"/>
      <c r="ASU615" s="20"/>
      <c r="ASV615" s="20"/>
      <c r="ASW615" s="20"/>
      <c r="ASX615" s="20"/>
      <c r="ASY615" s="20"/>
      <c r="ASZ615" s="20"/>
      <c r="ATA615" s="20"/>
      <c r="ATB615" s="20"/>
      <c r="ATC615" s="20"/>
      <c r="ATD615" s="20"/>
      <c r="ATE615" s="20"/>
      <c r="ATF615" s="20"/>
      <c r="ATG615" s="20"/>
      <c r="ATH615" s="20"/>
      <c r="ATI615" s="20"/>
      <c r="ATJ615" s="20"/>
      <c r="ATK615" s="20"/>
      <c r="ATL615" s="20"/>
      <c r="ATM615" s="20"/>
      <c r="ATN615" s="20"/>
      <c r="ATO615" s="20"/>
      <c r="ATP615" s="20"/>
      <c r="ATQ615" s="20"/>
      <c r="ATR615" s="20"/>
      <c r="ATS615" s="20"/>
      <c r="ATT615" s="20"/>
      <c r="ATU615" s="20"/>
      <c r="ATV615" s="20"/>
      <c r="ATW615" s="20"/>
      <c r="ATX615" s="20"/>
      <c r="ATY615" s="20"/>
      <c r="ATZ615" s="20"/>
      <c r="AUA615" s="20"/>
      <c r="AUB615" s="20"/>
      <c r="AUC615" s="20"/>
      <c r="AUD615" s="20"/>
      <c r="AUF615" s="20"/>
      <c r="AUG615" s="20"/>
      <c r="AUH615" s="20"/>
      <c r="AUI615" s="20"/>
      <c r="AUJ615" s="20"/>
      <c r="AUK615" s="20"/>
      <c r="AUL615" s="20"/>
      <c r="AUM615" s="20"/>
      <c r="AUN615" s="20"/>
      <c r="AUO615" s="20"/>
      <c r="AUP615" s="20"/>
      <c r="AUQ615" s="20"/>
      <c r="AUR615" s="20"/>
      <c r="AUS615" s="20"/>
      <c r="AUT615" s="20"/>
      <c r="AUU615" s="20"/>
      <c r="AUV615" s="20"/>
      <c r="AUW615" s="20"/>
      <c r="AUX615" s="20"/>
      <c r="AUY615" s="20"/>
      <c r="AUZ615" s="20"/>
      <c r="AVA615" s="20"/>
      <c r="AVB615" s="20"/>
      <c r="AVC615" s="20"/>
      <c r="AVD615" s="20"/>
      <c r="AVE615" s="20"/>
      <c r="AVF615" s="20"/>
      <c r="AVG615" s="20"/>
      <c r="AVH615" s="20"/>
      <c r="AVI615" s="20"/>
      <c r="AVJ615" s="20"/>
      <c r="AVK615" s="20"/>
      <c r="AVL615" s="20"/>
      <c r="AVM615" s="20"/>
      <c r="AVN615" s="20"/>
      <c r="AVO615" s="20"/>
      <c r="AVP615" s="20"/>
      <c r="AVQ615" s="20"/>
      <c r="AVR615" s="20"/>
      <c r="AVS615" s="20"/>
      <c r="AVT615" s="20"/>
      <c r="AVU615" s="20"/>
      <c r="AVV615" s="20"/>
      <c r="AVW615" s="20"/>
      <c r="AVX615" s="20"/>
      <c r="AVY615" s="20"/>
      <c r="AVZ615" s="20"/>
      <c r="AWA615" s="20"/>
      <c r="AWB615" s="20"/>
      <c r="AWC615" s="20"/>
      <c r="AWD615" s="20"/>
      <c r="AWE615" s="20"/>
      <c r="AWF615" s="20"/>
      <c r="AWG615" s="20"/>
      <c r="AWH615" s="20"/>
      <c r="AWI615" s="20"/>
      <c r="AWJ615" s="20"/>
      <c r="AWK615" s="20"/>
      <c r="AWL615" s="20"/>
      <c r="AWM615" s="20"/>
      <c r="AWN615" s="20"/>
      <c r="AWO615" s="20"/>
      <c r="AWP615" s="20"/>
      <c r="AWQ615" s="20"/>
      <c r="AWR615" s="20"/>
      <c r="AWS615" s="20"/>
      <c r="AWT615" s="20"/>
      <c r="AWU615" s="20"/>
      <c r="AWV615" s="20"/>
      <c r="AWW615" s="20"/>
      <c r="AWX615" s="20"/>
      <c r="AWY615" s="20"/>
      <c r="AWZ615" s="20"/>
      <c r="AXA615" s="20"/>
      <c r="AXB615" s="20"/>
      <c r="AXC615" s="20"/>
      <c r="AXD615" s="20"/>
      <c r="AXE615" s="20"/>
      <c r="AXF615" s="20"/>
      <c r="AXG615" s="20"/>
      <c r="AXH615" s="20"/>
      <c r="AXI615" s="20"/>
      <c r="AXJ615" s="20"/>
      <c r="AXK615" s="20"/>
      <c r="AXL615" s="20"/>
      <c r="AXM615" s="20"/>
      <c r="AXN615" s="20"/>
      <c r="AXO615" s="20"/>
      <c r="AXP615" s="20"/>
      <c r="AXQ615" s="20"/>
      <c r="AXR615" s="20"/>
      <c r="AXS615" s="20"/>
      <c r="AXT615" s="20"/>
      <c r="AXU615" s="20"/>
      <c r="AXV615" s="20"/>
      <c r="AXW615" s="20"/>
      <c r="AXX615" s="20"/>
      <c r="AXY615" s="20"/>
      <c r="AXZ615" s="20"/>
      <c r="AYA615" s="20"/>
      <c r="AYB615" s="20"/>
      <c r="AYC615" s="20"/>
      <c r="AYD615" s="20"/>
      <c r="AYE615" s="20"/>
      <c r="AYF615" s="20"/>
      <c r="AYG615" s="20"/>
      <c r="AYH615" s="20"/>
      <c r="AYI615" s="20"/>
      <c r="AYJ615" s="20"/>
      <c r="AYK615" s="20"/>
      <c r="AYL615" s="20"/>
      <c r="AYM615" s="20"/>
      <c r="AYN615" s="20"/>
      <c r="AYO615" s="20"/>
      <c r="AYP615" s="20"/>
      <c r="AYQ615" s="20"/>
      <c r="AYR615" s="20"/>
      <c r="AYS615" s="20"/>
      <c r="AYT615" s="20"/>
      <c r="AYU615" s="20"/>
      <c r="AYV615" s="20"/>
      <c r="AYW615" s="20"/>
      <c r="AYX615" s="20"/>
      <c r="AYY615" s="20"/>
      <c r="AYZ615" s="20"/>
      <c r="AZA615" s="20"/>
      <c r="AZB615" s="20"/>
      <c r="AZC615" s="20"/>
      <c r="AZD615" s="20"/>
      <c r="AZE615" s="20"/>
      <c r="AZF615" s="20"/>
      <c r="AZG615" s="20"/>
      <c r="AZH615" s="20"/>
      <c r="AZI615" s="20"/>
      <c r="AZJ615" s="20"/>
      <c r="AZK615" s="20"/>
      <c r="AZL615" s="20"/>
      <c r="AZM615" s="20"/>
      <c r="AZN615" s="20"/>
      <c r="AZO615" s="20"/>
      <c r="AZP615" s="20"/>
      <c r="AZQ615" s="20"/>
      <c r="AZR615" s="20"/>
      <c r="AZS615" s="20"/>
      <c r="AZT615" s="20"/>
      <c r="AZU615" s="20"/>
      <c r="AZV615" s="20"/>
      <c r="AZW615" s="20"/>
      <c r="AZX615" s="20"/>
      <c r="AZY615" s="20"/>
      <c r="AZZ615" s="20"/>
      <c r="BAA615" s="20"/>
      <c r="BAB615" s="20"/>
      <c r="BAC615" s="20"/>
      <c r="BAD615" s="20"/>
      <c r="BAE615" s="20"/>
      <c r="BAF615" s="20"/>
      <c r="BAG615" s="20"/>
      <c r="BAH615" s="20"/>
      <c r="BAI615" s="20"/>
      <c r="BAJ615" s="20"/>
      <c r="BAK615" s="20"/>
      <c r="BAL615" s="20"/>
      <c r="BAM615" s="20"/>
      <c r="BAN615" s="20"/>
      <c r="BAO615" s="20"/>
      <c r="BAP615" s="20"/>
      <c r="BAQ615" s="20"/>
      <c r="BAR615" s="20"/>
      <c r="BAS615" s="20"/>
      <c r="BAT615" s="20"/>
      <c r="BAU615" s="20"/>
      <c r="BAV615" s="20"/>
      <c r="BAW615" s="20"/>
      <c r="BAX615" s="20"/>
      <c r="BAY615" s="20"/>
      <c r="BAZ615" s="20"/>
      <c r="BBA615" s="20"/>
      <c r="BBB615" s="20"/>
      <c r="BBC615" s="20"/>
      <c r="BBD615" s="20"/>
      <c r="BBE615" s="20"/>
      <c r="BBF615" s="20"/>
      <c r="BBG615" s="20"/>
      <c r="BBH615" s="20"/>
      <c r="BBI615" s="20"/>
      <c r="BBJ615" s="20"/>
      <c r="BBK615" s="20"/>
      <c r="BBL615" s="20"/>
      <c r="BBM615" s="20"/>
      <c r="BBN615" s="20"/>
      <c r="BBO615" s="20"/>
      <c r="BBP615" s="20"/>
      <c r="BBQ615" s="20"/>
      <c r="BBR615" s="20"/>
      <c r="BBS615" s="20"/>
      <c r="BBT615" s="20"/>
      <c r="BBU615" s="20"/>
      <c r="BBV615" s="20"/>
      <c r="BBW615" s="20"/>
      <c r="BBX615" s="20"/>
    </row>
    <row r="616" spans="1:1428" hidden="1" x14ac:dyDescent="0.25">
      <c r="A616" s="20"/>
      <c r="B616" s="17"/>
      <c r="C616" s="17"/>
      <c r="D616" s="20"/>
      <c r="E616" s="20"/>
      <c r="F616" s="20"/>
      <c r="G616" s="20"/>
      <c r="H616" s="20"/>
      <c r="I616" s="20"/>
      <c r="J616" s="20"/>
      <c r="K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6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20"/>
      <c r="BH616" s="20"/>
      <c r="BI616" s="20"/>
      <c r="BJ616" s="20"/>
      <c r="BK616" s="20"/>
      <c r="BL616" s="20"/>
      <c r="BM616" s="20"/>
      <c r="BN616" s="20"/>
      <c r="BO616" s="20"/>
      <c r="BP616" s="20"/>
      <c r="BQ616" s="20"/>
      <c r="BR616" s="20"/>
      <c r="BS616" s="20"/>
      <c r="BT616" s="20"/>
      <c r="BU616" s="20"/>
      <c r="BV616" s="20"/>
      <c r="BW616" s="20"/>
      <c r="BX616" s="20"/>
      <c r="BY616" s="20"/>
      <c r="BZ616" s="20"/>
      <c r="CA616" s="20"/>
      <c r="CB616" s="20"/>
      <c r="CC616" s="20"/>
      <c r="CD616" s="20"/>
      <c r="CE616" s="20"/>
      <c r="CF616" s="20"/>
      <c r="CG616" s="20"/>
      <c r="CH616" s="20"/>
      <c r="CI616" s="20"/>
      <c r="CJ616" s="20"/>
      <c r="CK616" s="20"/>
      <c r="CL616" s="20"/>
      <c r="CM616" s="20"/>
      <c r="CN616" s="20"/>
      <c r="CO616" s="20"/>
      <c r="CP616" s="20"/>
      <c r="CQ616" s="20"/>
      <c r="CR616" s="20"/>
      <c r="CS616" s="20"/>
      <c r="CT616" s="20"/>
      <c r="CU616" s="20"/>
      <c r="CV616" s="20"/>
      <c r="CW616" s="20"/>
      <c r="CX616" s="20"/>
      <c r="CY616" s="20"/>
      <c r="CZ616" s="20"/>
      <c r="DA616" s="20"/>
      <c r="DB616" s="20"/>
      <c r="DC616" s="20"/>
      <c r="DD616" s="20"/>
      <c r="DE616" s="20"/>
      <c r="DF616" s="20"/>
      <c r="DG616" s="20"/>
      <c r="DH616" s="20"/>
      <c r="DI616" s="20"/>
      <c r="DJ616" s="20"/>
      <c r="DK616" s="20"/>
      <c r="DL616" s="20"/>
      <c r="DM616" s="20"/>
      <c r="DN616" s="20"/>
      <c r="DO616" s="20"/>
      <c r="DP616" s="20"/>
      <c r="DQ616" s="20"/>
      <c r="DR616" s="20"/>
      <c r="DS616" s="20"/>
      <c r="DT616" s="20"/>
      <c r="DU616" s="20"/>
      <c r="DV616" s="20"/>
      <c r="DW616" s="20"/>
      <c r="DX616" s="20"/>
      <c r="DY616" s="20"/>
      <c r="DZ616" s="20"/>
      <c r="EA616" s="20"/>
      <c r="EB616" s="20"/>
      <c r="EC616" s="20"/>
      <c r="ED616" s="20"/>
      <c r="EE616" s="20"/>
      <c r="EF616" s="20"/>
      <c r="EG616" s="20"/>
      <c r="EH616" s="20"/>
      <c r="EI616" s="20"/>
      <c r="EJ616" s="20"/>
      <c r="EK616" s="20"/>
      <c r="EL616" s="20"/>
      <c r="EM616" s="20"/>
      <c r="EN616" s="20"/>
      <c r="EO616" s="20"/>
      <c r="EP616" s="20"/>
      <c r="EQ616" s="20"/>
      <c r="ER616" s="20"/>
      <c r="ES616" s="20"/>
      <c r="ET616" s="20"/>
      <c r="EU616" s="20"/>
      <c r="EV616" s="20"/>
      <c r="EW616" s="20"/>
      <c r="EX616" s="20"/>
      <c r="EY616" s="20"/>
      <c r="EZ616" s="20"/>
      <c r="FA616" s="20"/>
      <c r="FB616" s="20"/>
      <c r="FC616" s="20"/>
      <c r="FD616" s="20"/>
      <c r="FE616" s="20"/>
      <c r="FF616" s="20"/>
      <c r="FG616" s="20"/>
      <c r="FH616" s="20"/>
      <c r="FI616" s="20"/>
      <c r="FJ616" s="20"/>
      <c r="FK616" s="20"/>
      <c r="FL616" s="20"/>
      <c r="FM616" s="20"/>
      <c r="FN616" s="20"/>
      <c r="FO616" s="20"/>
      <c r="FP616" s="20"/>
      <c r="FQ616" s="20"/>
      <c r="FR616" s="20"/>
      <c r="FS616" s="20"/>
      <c r="FT616" s="20"/>
      <c r="FU616" s="20"/>
      <c r="FV616" s="20"/>
      <c r="FW616" s="20"/>
      <c r="FX616" s="20"/>
      <c r="FY616" s="20"/>
      <c r="FZ616" s="20"/>
      <c r="GA616" s="20"/>
      <c r="GB616" s="20"/>
      <c r="GC616" s="20"/>
      <c r="GD616" s="20"/>
      <c r="GE616" s="20"/>
      <c r="GF616" s="20"/>
      <c r="GG616" s="20"/>
      <c r="GH616" s="20"/>
      <c r="GI616" s="20"/>
      <c r="GJ616" s="20"/>
      <c r="GK616" s="20"/>
      <c r="GL616" s="20"/>
      <c r="GM616" s="20"/>
      <c r="GN616" s="20"/>
      <c r="GO616" s="20"/>
      <c r="GP616" s="20"/>
      <c r="GQ616" s="20"/>
      <c r="GR616" s="20"/>
      <c r="GS616" s="20"/>
      <c r="GT616" s="20"/>
      <c r="GU616" s="20"/>
      <c r="GV616" s="20"/>
      <c r="GW616" s="20"/>
      <c r="GX616" s="20"/>
      <c r="GY616" s="20"/>
      <c r="GZ616" s="20"/>
      <c r="HA616" s="20"/>
      <c r="HB616" s="20"/>
      <c r="HC616" s="20"/>
      <c r="HD616" s="20"/>
      <c r="HE616" s="20"/>
      <c r="HF616" s="20"/>
      <c r="HG616" s="20"/>
      <c r="HH616" s="20"/>
      <c r="HI616" s="20"/>
      <c r="HJ616" s="20"/>
      <c r="HK616" s="20"/>
      <c r="HL616" s="20"/>
      <c r="HM616" s="20"/>
      <c r="HN616" s="20"/>
      <c r="HO616" s="20"/>
      <c r="HP616" s="20"/>
      <c r="HQ616" s="20"/>
      <c r="HR616" s="20"/>
      <c r="HS616" s="20"/>
      <c r="HT616" s="20"/>
      <c r="HU616" s="20"/>
      <c r="HV616" s="20"/>
      <c r="HW616" s="20"/>
      <c r="HX616" s="20"/>
      <c r="HY616" s="20"/>
      <c r="HZ616" s="20"/>
      <c r="IA616" s="20"/>
      <c r="IB616" s="20"/>
      <c r="IC616" s="20"/>
      <c r="ID616" s="20"/>
      <c r="IE616" s="20"/>
      <c r="IF616" s="20"/>
      <c r="IG616" s="20"/>
      <c r="IH616" s="20"/>
      <c r="II616" s="20"/>
      <c r="IJ616" s="20"/>
      <c r="IK616" s="20"/>
      <c r="IL616" s="20"/>
      <c r="IM616" s="20"/>
      <c r="IN616" s="20"/>
      <c r="IO616" s="20"/>
      <c r="IP616" s="20"/>
      <c r="IQ616" s="20"/>
      <c r="IR616" s="20"/>
      <c r="IS616" s="20"/>
      <c r="IT616" s="20"/>
      <c r="IU616" s="20"/>
      <c r="IV616" s="20"/>
      <c r="IW616" s="20"/>
      <c r="IX616" s="20"/>
      <c r="IY616" s="20"/>
      <c r="IZ616" s="20"/>
      <c r="JA616" s="20"/>
      <c r="JB616" s="20"/>
      <c r="JC616" s="20"/>
      <c r="JD616" s="20"/>
      <c r="JE616" s="20"/>
      <c r="JF616" s="20"/>
      <c r="JG616" s="20"/>
      <c r="JH616" s="20"/>
      <c r="JI616" s="20"/>
      <c r="JJ616" s="20"/>
      <c r="JK616" s="20"/>
      <c r="JL616" s="20"/>
      <c r="JM616" s="20"/>
      <c r="JN616" s="20"/>
      <c r="JO616" s="20"/>
      <c r="JP616" s="20"/>
      <c r="JQ616" s="20"/>
      <c r="JR616" s="20"/>
      <c r="JS616" s="20"/>
      <c r="JT616" s="20"/>
      <c r="JU616" s="20"/>
      <c r="JV616" s="20"/>
      <c r="JW616" s="20"/>
      <c r="JX616" s="20"/>
      <c r="JY616" s="20"/>
      <c r="JZ616" s="20"/>
      <c r="KA616" s="20"/>
      <c r="KB616" s="20"/>
      <c r="KC616" s="20"/>
      <c r="KD616" s="20"/>
      <c r="KE616" s="20"/>
      <c r="KF616" s="20"/>
      <c r="KG616" s="20"/>
      <c r="KH616" s="20"/>
      <c r="KI616" s="20"/>
      <c r="KJ616" s="20"/>
      <c r="KK616" s="20"/>
      <c r="KL616" s="20"/>
      <c r="KM616" s="20"/>
      <c r="KN616" s="20"/>
      <c r="KO616" s="20"/>
      <c r="KP616" s="20"/>
      <c r="KQ616" s="20"/>
      <c r="KR616" s="20"/>
      <c r="KS616" s="20"/>
      <c r="KT616" s="20"/>
      <c r="KU616" s="20"/>
      <c r="KV616" s="20"/>
      <c r="KW616" s="20"/>
      <c r="KX616" s="20"/>
      <c r="KY616" s="20"/>
      <c r="KZ616" s="20"/>
      <c r="LA616" s="20"/>
      <c r="LB616" s="20"/>
      <c r="LC616" s="20"/>
      <c r="LD616" s="20"/>
      <c r="LE616" s="20"/>
      <c r="LF616" s="20"/>
      <c r="LG616" s="20"/>
      <c r="LH616" s="20"/>
      <c r="LI616" s="20"/>
      <c r="LJ616" s="20"/>
      <c r="LK616" s="20"/>
      <c r="LL616" s="20"/>
      <c r="LM616" s="20"/>
      <c r="LN616" s="20"/>
      <c r="LO616" s="20"/>
      <c r="LP616" s="20"/>
      <c r="LQ616" s="20"/>
      <c r="LR616" s="20"/>
      <c r="LS616" s="20"/>
      <c r="LT616" s="20"/>
      <c r="LU616" s="20"/>
      <c r="LV616" s="20"/>
      <c r="LW616" s="20"/>
      <c r="LX616" s="20"/>
      <c r="LY616" s="20"/>
      <c r="LZ616" s="20"/>
      <c r="MA616" s="20"/>
      <c r="MB616" s="20"/>
      <c r="MC616" s="20"/>
      <c r="MD616" s="20"/>
      <c r="ME616" s="20"/>
      <c r="MF616" s="20"/>
      <c r="MG616" s="20"/>
      <c r="MH616" s="20"/>
      <c r="MI616" s="20"/>
      <c r="MJ616" s="20"/>
      <c r="MK616" s="20"/>
      <c r="ML616" s="20"/>
      <c r="MM616" s="20"/>
      <c r="MN616" s="20"/>
      <c r="MO616" s="20"/>
      <c r="MP616" s="20"/>
      <c r="MQ616" s="20"/>
      <c r="MR616" s="20"/>
      <c r="MS616" s="20"/>
      <c r="MT616" s="20"/>
      <c r="MU616" s="20"/>
      <c r="MV616" s="20"/>
      <c r="MW616" s="20"/>
      <c r="MX616" s="20"/>
      <c r="MY616" s="20"/>
      <c r="MZ616" s="20"/>
      <c r="NA616" s="20"/>
      <c r="NB616" s="20"/>
      <c r="NC616" s="20"/>
      <c r="ND616" s="20"/>
      <c r="NE616" s="20"/>
      <c r="NF616" s="20"/>
      <c r="NG616" s="20"/>
      <c r="NH616" s="20"/>
      <c r="NI616" s="20"/>
      <c r="NJ616" s="20"/>
      <c r="NK616" s="20"/>
      <c r="NL616" s="20"/>
      <c r="NM616" s="20"/>
      <c r="NN616" s="20"/>
      <c r="NO616" s="20"/>
      <c r="NP616" s="20"/>
      <c r="NQ616" s="20"/>
      <c r="NR616" s="20"/>
      <c r="NS616" s="20"/>
      <c r="NT616" s="20"/>
      <c r="NU616" s="20"/>
      <c r="NV616" s="20"/>
      <c r="NW616" s="20"/>
      <c r="NX616" s="20"/>
      <c r="NY616" s="20"/>
      <c r="NZ616" s="20"/>
      <c r="OA616" s="20"/>
      <c r="OB616" s="20"/>
      <c r="OC616" s="20"/>
      <c r="OD616" s="20"/>
      <c r="OE616" s="20"/>
      <c r="OF616" s="20"/>
      <c r="OG616" s="20"/>
      <c r="OH616" s="20"/>
      <c r="OI616" s="20"/>
      <c r="OJ616" s="20"/>
      <c r="OK616" s="20"/>
      <c r="OL616" s="20"/>
      <c r="OM616" s="20"/>
      <c r="ON616" s="20"/>
      <c r="OO616" s="20"/>
      <c r="OP616" s="20"/>
      <c r="OQ616" s="20"/>
      <c r="OR616" s="20"/>
      <c r="OS616" s="20"/>
      <c r="OT616" s="20"/>
      <c r="OU616" s="20"/>
      <c r="OV616" s="20"/>
      <c r="OW616" s="20"/>
      <c r="OX616" s="20"/>
      <c r="OY616" s="20"/>
      <c r="OZ616" s="20"/>
      <c r="PA616" s="20"/>
      <c r="PB616" s="20"/>
      <c r="PC616" s="20"/>
      <c r="PD616" s="20"/>
      <c r="PE616" s="20"/>
      <c r="PF616" s="20"/>
      <c r="PG616" s="20"/>
      <c r="PH616" s="20"/>
      <c r="PI616" s="20"/>
      <c r="PJ616" s="20"/>
      <c r="PK616" s="20"/>
      <c r="PL616" s="20"/>
      <c r="PM616" s="20"/>
      <c r="PN616" s="20"/>
      <c r="PO616" s="20"/>
      <c r="PP616" s="20"/>
      <c r="PQ616" s="20"/>
      <c r="PR616" s="20"/>
      <c r="PS616" s="20"/>
      <c r="PT616" s="20"/>
      <c r="PU616" s="20"/>
      <c r="PV616" s="20"/>
      <c r="PW616" s="20"/>
      <c r="PX616" s="20"/>
      <c r="PY616" s="20"/>
      <c r="PZ616" s="20"/>
      <c r="QA616" s="20"/>
      <c r="QB616" s="20"/>
      <c r="QC616" s="20"/>
      <c r="QD616" s="20"/>
      <c r="QE616" s="20"/>
      <c r="QF616" s="20"/>
      <c r="QG616" s="20"/>
      <c r="QH616" s="20"/>
      <c r="QI616" s="20"/>
      <c r="QJ616" s="20"/>
      <c r="QK616" s="20"/>
      <c r="QL616" s="20"/>
      <c r="QM616" s="20"/>
      <c r="QN616" s="20"/>
      <c r="QO616" s="20"/>
      <c r="QP616" s="20"/>
      <c r="QQ616" s="20"/>
      <c r="QR616" s="20"/>
      <c r="QS616" s="20"/>
      <c r="QT616" s="20"/>
      <c r="QU616" s="20"/>
      <c r="QV616" s="20"/>
      <c r="QW616" s="20"/>
      <c r="QX616" s="20"/>
      <c r="QY616" s="20"/>
      <c r="QZ616" s="20"/>
      <c r="RA616" s="20"/>
      <c r="RB616" s="20"/>
      <c r="RC616" s="20"/>
      <c r="RD616" s="20"/>
      <c r="RE616" s="20"/>
      <c r="RF616" s="20"/>
      <c r="RG616" s="20"/>
      <c r="RH616" s="20"/>
      <c r="RI616" s="20"/>
      <c r="RJ616" s="20"/>
      <c r="RK616" s="20"/>
      <c r="RL616" s="20"/>
      <c r="RM616" s="20"/>
      <c r="RN616" s="20"/>
      <c r="RO616" s="20"/>
      <c r="RP616" s="20"/>
      <c r="RQ616" s="20"/>
      <c r="RR616" s="20"/>
      <c r="RS616" s="20"/>
      <c r="RT616" s="20"/>
      <c r="RU616" s="20"/>
      <c r="RV616" s="20"/>
      <c r="RW616" s="20"/>
      <c r="RX616" s="20"/>
      <c r="RY616" s="20"/>
      <c r="RZ616" s="20"/>
      <c r="SA616" s="20"/>
      <c r="SB616" s="20"/>
      <c r="SC616" s="20"/>
      <c r="SD616" s="20"/>
      <c r="SE616" s="20"/>
      <c r="SF616" s="20"/>
      <c r="SG616" s="20"/>
      <c r="SH616" s="20"/>
      <c r="SI616" s="20"/>
      <c r="SJ616" s="20"/>
      <c r="SK616" s="20"/>
      <c r="SL616" s="20"/>
      <c r="SM616" s="20"/>
      <c r="SN616" s="20"/>
      <c r="SO616" s="20"/>
      <c r="SP616" s="20"/>
      <c r="SQ616" s="20"/>
      <c r="SR616" s="20"/>
      <c r="SS616" s="20"/>
      <c r="ST616" s="20"/>
      <c r="SU616" s="20"/>
      <c r="SV616" s="20"/>
      <c r="SW616" s="20"/>
      <c r="SX616" s="20"/>
      <c r="SY616" s="20"/>
      <c r="SZ616" s="20"/>
      <c r="TA616" s="20"/>
      <c r="TB616" s="20"/>
      <c r="TC616" s="20"/>
      <c r="TD616" s="20"/>
      <c r="TE616" s="20"/>
      <c r="TF616" s="20"/>
      <c r="TG616" s="20"/>
      <c r="TH616" s="20"/>
      <c r="TI616" s="20"/>
      <c r="TJ616" s="20"/>
      <c r="TK616" s="20"/>
      <c r="TL616" s="20"/>
      <c r="TM616" s="20"/>
      <c r="TN616" s="20"/>
      <c r="TO616" s="20"/>
      <c r="TP616" s="20"/>
      <c r="TQ616" s="20"/>
      <c r="TR616" s="20"/>
      <c r="TS616" s="20"/>
      <c r="TT616" s="20"/>
      <c r="TU616" s="20"/>
      <c r="TV616" s="20"/>
      <c r="TW616" s="20"/>
      <c r="TX616" s="20"/>
      <c r="TY616" s="20"/>
      <c r="TZ616" s="20"/>
      <c r="UA616" s="20"/>
      <c r="UB616" s="20"/>
      <c r="UC616" s="20"/>
      <c r="UD616" s="20"/>
      <c r="UE616" s="20"/>
      <c r="UF616" s="20"/>
      <c r="UG616" s="20"/>
      <c r="UH616" s="20"/>
      <c r="UI616" s="20"/>
      <c r="UJ616" s="20"/>
      <c r="UK616" s="20"/>
      <c r="UL616" s="20"/>
      <c r="UM616" s="20"/>
      <c r="UN616" s="20"/>
      <c r="UO616" s="20"/>
      <c r="UP616" s="20"/>
      <c r="UQ616" s="20"/>
      <c r="UR616" s="20"/>
      <c r="US616" s="20"/>
      <c r="UT616" s="20"/>
      <c r="UU616" s="20"/>
      <c r="UV616" s="20"/>
      <c r="UW616" s="20"/>
      <c r="UX616" s="20"/>
      <c r="UY616" s="20"/>
      <c r="UZ616" s="20"/>
      <c r="VA616" s="20"/>
      <c r="VB616" s="20"/>
      <c r="VC616" s="20"/>
      <c r="VD616" s="20"/>
      <c r="VE616" s="20"/>
      <c r="VF616" s="20"/>
      <c r="VG616" s="20"/>
      <c r="VH616" s="20"/>
      <c r="VI616" s="20"/>
      <c r="VJ616" s="20"/>
      <c r="VK616" s="20"/>
      <c r="VL616" s="20"/>
      <c r="VM616" s="20"/>
      <c r="VN616" s="20"/>
      <c r="VO616" s="20"/>
      <c r="VP616" s="20"/>
      <c r="VQ616" s="20"/>
      <c r="VR616" s="20"/>
      <c r="VS616" s="20"/>
      <c r="VT616" s="20"/>
      <c r="VU616" s="20"/>
      <c r="VV616" s="20"/>
      <c r="VW616" s="20"/>
      <c r="VX616" s="20"/>
      <c r="VY616" s="20"/>
      <c r="VZ616" s="20"/>
      <c r="WA616" s="20"/>
      <c r="WB616" s="20"/>
      <c r="WC616" s="20"/>
      <c r="WD616" s="20"/>
      <c r="WE616" s="20"/>
      <c r="WF616" s="20"/>
      <c r="WG616" s="20"/>
      <c r="WH616" s="20"/>
      <c r="WI616" s="20"/>
      <c r="WJ616" s="20"/>
      <c r="WK616" s="20"/>
      <c r="WL616" s="20"/>
      <c r="WM616" s="20"/>
      <c r="WN616" s="20"/>
      <c r="WO616" s="20"/>
      <c r="WP616" s="20"/>
      <c r="WQ616" s="20"/>
      <c r="WR616" s="20"/>
      <c r="WS616" s="20"/>
      <c r="WT616" s="20"/>
      <c r="WU616" s="20"/>
      <c r="WV616" s="20"/>
      <c r="WW616" s="20"/>
      <c r="WX616" s="20"/>
      <c r="WY616" s="20"/>
      <c r="WZ616" s="20"/>
      <c r="XA616" s="20"/>
      <c r="XB616" s="20"/>
      <c r="XC616" s="20"/>
      <c r="XD616" s="20"/>
      <c r="XE616" s="20"/>
      <c r="XF616" s="20"/>
      <c r="XG616" s="20"/>
      <c r="XH616" s="20"/>
      <c r="XI616" s="20"/>
      <c r="XJ616" s="20"/>
      <c r="XK616" s="20"/>
      <c r="XL616" s="20"/>
      <c r="XM616" s="20"/>
      <c r="XN616" s="20"/>
      <c r="XO616" s="20"/>
      <c r="XP616" s="20"/>
      <c r="XQ616" s="20"/>
      <c r="XR616" s="20"/>
      <c r="XS616" s="20"/>
      <c r="XT616" s="20"/>
      <c r="XU616" s="20"/>
      <c r="XV616" s="20"/>
      <c r="XW616" s="20"/>
      <c r="XX616" s="20"/>
      <c r="XY616" s="20"/>
      <c r="XZ616" s="20"/>
      <c r="YA616" s="20"/>
      <c r="YB616" s="20"/>
      <c r="YC616" s="20"/>
      <c r="YD616" s="20"/>
      <c r="YE616" s="20"/>
      <c r="YF616" s="20"/>
      <c r="YG616" s="20"/>
      <c r="YH616" s="20"/>
      <c r="YI616" s="20"/>
      <c r="YJ616" s="20"/>
      <c r="YK616" s="20"/>
      <c r="YL616" s="20"/>
      <c r="YM616" s="20"/>
      <c r="YN616" s="20"/>
      <c r="YO616" s="20"/>
      <c r="YP616" s="20"/>
      <c r="YQ616" s="20"/>
      <c r="YR616" s="20"/>
      <c r="YS616" s="20"/>
      <c r="YT616" s="20"/>
      <c r="YU616" s="20"/>
      <c r="YV616" s="20"/>
      <c r="YW616" s="20"/>
      <c r="YX616" s="20"/>
      <c r="YY616" s="20"/>
      <c r="YZ616" s="20"/>
      <c r="ZA616" s="20"/>
      <c r="ZB616" s="20"/>
      <c r="ZC616" s="20"/>
      <c r="ZD616" s="20"/>
      <c r="ZE616" s="20"/>
      <c r="ZF616" s="20"/>
      <c r="ZG616" s="20"/>
      <c r="ZH616" s="20"/>
      <c r="ZI616" s="20"/>
      <c r="ZJ616" s="20"/>
      <c r="ZK616" s="20"/>
      <c r="ZL616" s="20"/>
      <c r="ZM616" s="20"/>
      <c r="ZN616" s="20"/>
      <c r="ZO616" s="20"/>
      <c r="ZP616" s="20"/>
      <c r="ZQ616" s="20"/>
      <c r="ZR616" s="20"/>
      <c r="ZS616" s="20"/>
      <c r="ZT616" s="20"/>
      <c r="ZU616" s="20"/>
      <c r="ZV616" s="20"/>
      <c r="ZW616" s="20"/>
      <c r="ZX616" s="20"/>
      <c r="ZY616" s="20"/>
      <c r="ZZ616" s="20"/>
      <c r="AAA616" s="20"/>
      <c r="AAB616" s="20"/>
      <c r="AAC616" s="20"/>
      <c r="AAD616" s="20"/>
      <c r="AAE616" s="20"/>
      <c r="AAF616" s="20"/>
      <c r="AAG616" s="20"/>
      <c r="AAH616" s="20"/>
      <c r="AAI616" s="20"/>
      <c r="AAJ616" s="20"/>
      <c r="AAK616" s="20"/>
      <c r="AAL616" s="20"/>
      <c r="AAM616" s="20"/>
      <c r="AAN616" s="20"/>
      <c r="AAO616" s="20"/>
      <c r="AAP616" s="20"/>
      <c r="AAQ616" s="20"/>
      <c r="AAR616" s="20"/>
      <c r="AAS616" s="20"/>
      <c r="AAT616" s="20"/>
      <c r="AAU616" s="20"/>
      <c r="AAV616" s="20"/>
      <c r="AAW616" s="20"/>
      <c r="AAX616" s="20"/>
      <c r="AAY616" s="20"/>
      <c r="AAZ616" s="20"/>
      <c r="ABA616" s="20"/>
      <c r="ABB616" s="20"/>
      <c r="ABC616" s="20"/>
      <c r="ABD616" s="20"/>
      <c r="ABE616" s="20"/>
      <c r="ABF616" s="20"/>
      <c r="ABG616" s="20"/>
      <c r="ABH616" s="20"/>
      <c r="ABI616" s="20"/>
      <c r="ABJ616" s="20"/>
      <c r="ABK616" s="20"/>
      <c r="ABL616" s="20"/>
      <c r="ABM616" s="20"/>
      <c r="ABN616" s="20"/>
      <c r="ABO616" s="20"/>
      <c r="ABP616" s="20"/>
      <c r="ABQ616" s="20"/>
      <c r="ABR616" s="20"/>
      <c r="ABS616" s="20"/>
      <c r="ABT616" s="20"/>
      <c r="ABU616" s="20"/>
      <c r="ABV616" s="20"/>
      <c r="ABW616" s="20"/>
      <c r="ABX616" s="20"/>
      <c r="ABY616" s="20"/>
      <c r="ABZ616" s="20"/>
      <c r="ACA616" s="20"/>
      <c r="ACB616" s="20"/>
      <c r="ACC616" s="20"/>
      <c r="ACD616" s="20"/>
      <c r="ACE616" s="20"/>
      <c r="ACF616" s="20"/>
      <c r="ACG616" s="20"/>
      <c r="ACH616" s="20"/>
      <c r="ACI616" s="20"/>
      <c r="ACJ616" s="20"/>
      <c r="ACK616" s="20"/>
      <c r="ACL616" s="20"/>
      <c r="ACM616" s="20"/>
      <c r="ACN616" s="20"/>
      <c r="ACO616" s="20"/>
      <c r="ACP616" s="20"/>
      <c r="ACQ616" s="20"/>
      <c r="ACR616" s="20"/>
      <c r="ACS616" s="20"/>
      <c r="ACT616" s="20"/>
      <c r="ACU616" s="20"/>
      <c r="ACV616" s="20"/>
      <c r="ACW616" s="20"/>
      <c r="ACX616" s="20"/>
      <c r="ACY616" s="20"/>
      <c r="ACZ616" s="20"/>
      <c r="ADA616" s="20"/>
      <c r="ADB616" s="20"/>
      <c r="ADC616" s="20"/>
      <c r="ADD616" s="20"/>
      <c r="ADE616" s="20"/>
      <c r="ADF616" s="20"/>
      <c r="ADG616" s="20"/>
      <c r="ADH616" s="20"/>
      <c r="ADI616" s="20"/>
      <c r="ADJ616" s="20"/>
      <c r="ADK616" s="20"/>
      <c r="ADL616" s="20"/>
      <c r="ADM616" s="20"/>
      <c r="ADN616" s="20"/>
      <c r="ADO616" s="20"/>
      <c r="ADP616" s="20"/>
      <c r="ADQ616" s="20"/>
      <c r="ADR616" s="20"/>
      <c r="ADS616" s="20"/>
      <c r="ADT616" s="20"/>
      <c r="ADU616" s="20"/>
      <c r="ADV616" s="20"/>
      <c r="ADW616" s="20"/>
      <c r="ADX616" s="20"/>
      <c r="ADY616" s="20"/>
      <c r="ADZ616" s="20"/>
      <c r="AEA616" s="20"/>
      <c r="AEB616" s="20"/>
      <c r="AEC616" s="20"/>
      <c r="AED616" s="20"/>
      <c r="AEE616" s="20"/>
      <c r="AEF616" s="20"/>
      <c r="AEG616" s="20"/>
      <c r="AEH616" s="20"/>
      <c r="AEI616" s="20"/>
      <c r="AEJ616" s="20"/>
      <c r="AEK616" s="20"/>
      <c r="AEL616" s="20"/>
      <c r="AEM616" s="20"/>
      <c r="AEN616" s="20"/>
      <c r="AEO616" s="20"/>
      <c r="AEP616" s="20"/>
      <c r="AEQ616" s="20"/>
      <c r="AER616" s="20"/>
      <c r="AES616" s="20"/>
      <c r="AET616" s="20"/>
      <c r="AEU616" s="20"/>
      <c r="AEV616" s="20"/>
      <c r="AEW616" s="20"/>
      <c r="AEX616" s="20"/>
      <c r="AEY616" s="20"/>
      <c r="AEZ616" s="20"/>
      <c r="AFA616" s="20"/>
      <c r="AFB616" s="20"/>
      <c r="AFC616" s="20"/>
      <c r="AFD616" s="20"/>
      <c r="AFE616" s="20"/>
      <c r="AFF616" s="20"/>
      <c r="AFG616" s="20"/>
      <c r="AFH616" s="20"/>
      <c r="AFI616" s="20"/>
      <c r="AFJ616" s="20"/>
      <c r="AFK616" s="20"/>
      <c r="AFL616" s="20"/>
      <c r="AFM616" s="20"/>
      <c r="AFN616" s="20"/>
      <c r="AFO616" s="20"/>
      <c r="AFP616" s="20"/>
      <c r="AFQ616" s="20"/>
      <c r="AFR616" s="20"/>
      <c r="AFS616" s="20"/>
      <c r="AFT616" s="20"/>
      <c r="AFU616" s="20"/>
      <c r="AFV616" s="20"/>
      <c r="AFW616" s="20"/>
      <c r="AFX616" s="20"/>
      <c r="AFY616" s="20"/>
      <c r="AFZ616" s="20"/>
      <c r="AGA616" s="20"/>
      <c r="AGB616" s="20"/>
      <c r="AGC616" s="20"/>
      <c r="AGD616" s="20"/>
      <c r="AGE616" s="20"/>
      <c r="AGF616" s="20"/>
      <c r="AGG616" s="20"/>
      <c r="AGH616" s="20"/>
      <c r="AGI616" s="20"/>
      <c r="AGJ616" s="20"/>
      <c r="AGK616" s="20"/>
      <c r="AGL616" s="20"/>
      <c r="AGM616" s="20"/>
      <c r="AGN616" s="20"/>
      <c r="AGO616" s="20"/>
      <c r="AGP616" s="20"/>
      <c r="AGQ616" s="20"/>
      <c r="AGR616" s="20"/>
      <c r="AGS616" s="20"/>
      <c r="AGT616" s="20"/>
      <c r="AGU616" s="20"/>
      <c r="AGV616" s="20"/>
      <c r="AGW616" s="20"/>
      <c r="AGX616" s="20"/>
      <c r="AGY616" s="20"/>
      <c r="AGZ616" s="20"/>
      <c r="AHA616" s="20"/>
      <c r="AHB616" s="20"/>
      <c r="AHC616" s="20"/>
      <c r="AHD616" s="20"/>
      <c r="AHE616" s="20"/>
      <c r="AHF616" s="20"/>
      <c r="AHG616" s="20"/>
      <c r="AHH616" s="20"/>
      <c r="AHI616" s="20"/>
      <c r="AHJ616" s="20"/>
      <c r="AHK616" s="20"/>
      <c r="AHL616" s="20"/>
      <c r="AHM616" s="20"/>
      <c r="AHN616" s="20"/>
      <c r="AHO616" s="20"/>
      <c r="AHP616" s="20"/>
      <c r="AHQ616" s="20"/>
      <c r="AHR616" s="20"/>
      <c r="AHS616" s="20"/>
      <c r="AHT616" s="20"/>
      <c r="AHU616" s="20"/>
      <c r="AHV616" s="20"/>
      <c r="AHW616" s="20"/>
      <c r="AHX616" s="20"/>
      <c r="AHY616" s="20"/>
      <c r="AHZ616" s="20"/>
      <c r="AIA616" s="20"/>
      <c r="AIB616" s="20"/>
      <c r="AIC616" s="20"/>
      <c r="AID616" s="20"/>
      <c r="AIE616" s="20"/>
      <c r="AIF616" s="20"/>
      <c r="AIG616" s="20"/>
      <c r="AIH616" s="20"/>
      <c r="AII616" s="20"/>
      <c r="AIJ616" s="20"/>
      <c r="AIK616" s="20"/>
      <c r="AIL616" s="20"/>
      <c r="AIM616" s="20"/>
      <c r="AIN616" s="20"/>
      <c r="AIO616" s="20"/>
      <c r="AIP616" s="20"/>
      <c r="AIQ616" s="20"/>
      <c r="AIR616" s="20"/>
      <c r="AIS616" s="20"/>
      <c r="AIT616" s="20"/>
      <c r="AIU616" s="20"/>
      <c r="AIV616" s="20"/>
      <c r="AIW616" s="20"/>
      <c r="AIX616" s="20"/>
      <c r="AIY616" s="20"/>
      <c r="AIZ616" s="20"/>
      <c r="AJA616" s="20"/>
      <c r="AJB616" s="20"/>
      <c r="AJC616" s="20"/>
      <c r="AJD616" s="20"/>
      <c r="AJE616" s="20"/>
      <c r="AJF616" s="20"/>
      <c r="AJG616" s="20"/>
      <c r="AJH616" s="20"/>
      <c r="AJI616" s="20"/>
      <c r="AJJ616" s="20"/>
      <c r="AJK616" s="20"/>
      <c r="AJL616" s="20"/>
      <c r="AJM616" s="20"/>
      <c r="AJN616" s="20"/>
      <c r="AJO616" s="20"/>
      <c r="AJP616" s="20"/>
      <c r="AJQ616" s="20"/>
      <c r="AJR616" s="20"/>
      <c r="AJS616" s="20"/>
      <c r="AJT616" s="20"/>
      <c r="AJU616" s="20"/>
      <c r="AJV616" s="20"/>
      <c r="AJW616" s="20"/>
      <c r="AJX616" s="20"/>
      <c r="AJY616" s="20"/>
      <c r="AJZ616" s="20"/>
      <c r="AKA616" s="20"/>
      <c r="AKB616" s="20"/>
      <c r="AKC616" s="20"/>
      <c r="AKD616" s="20"/>
      <c r="AKE616" s="20"/>
      <c r="AKF616" s="20"/>
      <c r="AKG616" s="20"/>
      <c r="AKH616" s="20"/>
      <c r="AKI616" s="20"/>
      <c r="AKJ616" s="20"/>
      <c r="AKK616" s="20"/>
      <c r="AKL616" s="20"/>
      <c r="AKM616" s="20"/>
      <c r="AKN616" s="20"/>
      <c r="AKO616" s="20"/>
      <c r="AKP616" s="20"/>
      <c r="AKQ616" s="20"/>
      <c r="AKR616" s="20"/>
      <c r="AKS616" s="20"/>
      <c r="AKT616" s="20"/>
      <c r="AKU616" s="20"/>
      <c r="AKV616" s="20"/>
      <c r="AKW616" s="20"/>
      <c r="AKX616" s="20"/>
      <c r="AKY616" s="20"/>
      <c r="AKZ616" s="20"/>
      <c r="ALA616" s="20"/>
      <c r="ALB616" s="20"/>
      <c r="ALC616" s="20"/>
      <c r="ALD616" s="20"/>
      <c r="ALE616" s="20"/>
      <c r="ALF616" s="20"/>
      <c r="ALG616" s="20"/>
      <c r="ALH616" s="20"/>
      <c r="ALI616" s="20"/>
      <c r="ALJ616" s="20"/>
      <c r="ALK616" s="20"/>
      <c r="ALL616" s="20"/>
      <c r="ALM616" s="20"/>
      <c r="ALN616" s="20"/>
      <c r="ALO616" s="20"/>
      <c r="ALP616" s="20"/>
      <c r="ALQ616" s="20"/>
      <c r="ALR616" s="20"/>
      <c r="ALS616" s="20"/>
      <c r="ALT616" s="20"/>
      <c r="ALU616" s="20"/>
      <c r="ALV616" s="20"/>
      <c r="ALW616" s="20"/>
      <c r="ALX616" s="20"/>
      <c r="ALY616" s="20"/>
      <c r="ALZ616" s="20"/>
      <c r="AMA616" s="20"/>
      <c r="AMB616" s="20"/>
      <c r="AMC616" s="20"/>
      <c r="AMD616" s="20"/>
      <c r="AME616" s="20"/>
      <c r="AMF616" s="20"/>
      <c r="AMG616" s="20"/>
      <c r="AMH616" s="20"/>
      <c r="AMI616" s="20"/>
      <c r="AMJ616" s="20"/>
      <c r="AMK616" s="20"/>
      <c r="AML616" s="20"/>
      <c r="AMM616" s="20"/>
      <c r="AMN616" s="20"/>
      <c r="AMO616" s="20"/>
      <c r="AMP616" s="20"/>
      <c r="AMQ616" s="20"/>
      <c r="AMR616" s="20"/>
      <c r="AMS616" s="20"/>
      <c r="AMT616" s="20"/>
      <c r="AMU616" s="20"/>
      <c r="AMV616" s="20"/>
      <c r="AMW616" s="20"/>
      <c r="AMX616" s="20"/>
      <c r="AMY616" s="20"/>
      <c r="AMZ616" s="20"/>
      <c r="ANA616" s="20"/>
      <c r="ANB616" s="20"/>
      <c r="ANC616" s="20"/>
      <c r="AND616" s="20"/>
      <c r="ANE616" s="20"/>
      <c r="ANF616" s="20"/>
      <c r="ANG616" s="20"/>
      <c r="ANH616" s="20"/>
      <c r="ANI616" s="20"/>
      <c r="ANJ616" s="20"/>
      <c r="ANK616" s="20"/>
      <c r="ANL616" s="20"/>
      <c r="ANM616" s="20"/>
      <c r="ANN616" s="20"/>
      <c r="ANO616" s="20"/>
      <c r="ANP616" s="20"/>
      <c r="ANQ616" s="20"/>
      <c r="ANR616" s="20"/>
      <c r="ANS616" s="20"/>
      <c r="ANT616" s="20"/>
      <c r="ANU616" s="20"/>
      <c r="ANV616" s="20"/>
      <c r="ANW616" s="20"/>
      <c r="ANX616" s="20"/>
      <c r="ANY616" s="20"/>
      <c r="ANZ616" s="20"/>
      <c r="AOA616" s="20"/>
      <c r="AOB616" s="20"/>
      <c r="AOC616" s="20"/>
      <c r="AOD616" s="20"/>
      <c r="AOE616" s="20"/>
      <c r="AOF616" s="20"/>
      <c r="AOG616" s="20"/>
      <c r="AOH616" s="20"/>
      <c r="AOI616" s="20"/>
      <c r="AOJ616" s="20"/>
      <c r="AOK616" s="20"/>
      <c r="AOL616" s="20"/>
      <c r="AOM616" s="20"/>
      <c r="AON616" s="20"/>
      <c r="AOO616" s="20"/>
      <c r="AOP616" s="20"/>
      <c r="AOQ616" s="20"/>
      <c r="AOR616" s="20"/>
      <c r="AOS616" s="20"/>
      <c r="AOT616" s="20"/>
      <c r="AOU616" s="20"/>
      <c r="AOV616" s="20"/>
      <c r="AOW616" s="20"/>
      <c r="AOX616" s="20"/>
      <c r="AOY616" s="20"/>
      <c r="AOZ616" s="20"/>
      <c r="APA616" s="20"/>
      <c r="APB616" s="20"/>
      <c r="APC616" s="20"/>
      <c r="APD616" s="20"/>
      <c r="APE616" s="20"/>
      <c r="APF616" s="20"/>
      <c r="APG616" s="20"/>
      <c r="APH616" s="20"/>
      <c r="API616" s="20"/>
      <c r="APJ616" s="20"/>
      <c r="APK616" s="20"/>
      <c r="APL616" s="20"/>
      <c r="APM616" s="20"/>
      <c r="APN616" s="20"/>
      <c r="APO616" s="20"/>
      <c r="APP616" s="20"/>
      <c r="APQ616" s="20"/>
      <c r="APR616" s="20"/>
      <c r="APS616" s="20"/>
      <c r="APT616" s="20"/>
      <c r="APU616" s="20"/>
      <c r="APV616" s="20"/>
      <c r="APW616" s="20"/>
      <c r="APX616" s="20"/>
      <c r="APY616" s="20"/>
      <c r="APZ616" s="20"/>
      <c r="AQA616" s="20"/>
      <c r="AQB616" s="20"/>
      <c r="AQC616" s="20"/>
      <c r="AQD616" s="20"/>
      <c r="AQE616" s="20"/>
      <c r="AQF616" s="20"/>
      <c r="AQG616" s="20"/>
      <c r="AQH616" s="20"/>
      <c r="AQI616" s="20"/>
      <c r="AQJ616" s="20"/>
      <c r="AQK616" s="20"/>
      <c r="AQL616" s="20"/>
      <c r="AQM616" s="20"/>
      <c r="AQN616" s="20"/>
      <c r="AQO616" s="20"/>
      <c r="AQP616" s="20"/>
      <c r="AQQ616" s="20"/>
      <c r="AQR616" s="20"/>
      <c r="AQS616" s="20"/>
      <c r="AQT616" s="20"/>
      <c r="AQU616" s="20"/>
      <c r="AQV616" s="20"/>
      <c r="AQW616" s="20"/>
      <c r="AQX616" s="20"/>
      <c r="AQY616" s="20"/>
      <c r="AQZ616" s="20"/>
      <c r="ARA616" s="20"/>
      <c r="ARB616" s="20"/>
      <c r="ARC616" s="20"/>
      <c r="ARD616" s="20"/>
      <c r="ARE616" s="20"/>
      <c r="ARF616" s="20"/>
      <c r="ARG616" s="20"/>
      <c r="ARH616" s="20"/>
      <c r="ARI616" s="20"/>
      <c r="ARJ616" s="20"/>
      <c r="ARK616" s="20"/>
      <c r="ARL616" s="20"/>
      <c r="ARM616" s="20"/>
      <c r="ARN616" s="20"/>
      <c r="ARO616" s="20"/>
      <c r="ARP616" s="20"/>
      <c r="ARQ616" s="20"/>
      <c r="ARR616" s="20"/>
      <c r="ARS616" s="20"/>
      <c r="ART616" s="20"/>
      <c r="ARU616" s="20"/>
      <c r="ARV616" s="20"/>
      <c r="ARW616" s="20"/>
      <c r="ARX616" s="20"/>
      <c r="ARY616" s="20"/>
      <c r="ARZ616" s="20"/>
      <c r="ASA616" s="20"/>
      <c r="ASB616" s="20"/>
      <c r="ASC616" s="20"/>
      <c r="ASD616" s="20"/>
      <c r="ASE616" s="20"/>
      <c r="ASF616" s="20"/>
      <c r="ASG616" s="20"/>
      <c r="ASH616" s="20"/>
      <c r="ASI616" s="20"/>
      <c r="ASJ616" s="20"/>
      <c r="ASK616" s="20"/>
      <c r="ASL616" s="20"/>
      <c r="ASM616" s="20"/>
      <c r="ASN616" s="20"/>
      <c r="ASO616" s="20"/>
      <c r="ASP616" s="20"/>
      <c r="ASQ616" s="20"/>
      <c r="ASR616" s="20"/>
      <c r="ASS616" s="20"/>
      <c r="AST616" s="20"/>
      <c r="ASU616" s="20"/>
      <c r="ASV616" s="20"/>
      <c r="ASW616" s="20"/>
      <c r="ASX616" s="20"/>
      <c r="ASY616" s="20"/>
      <c r="ASZ616" s="20"/>
      <c r="ATA616" s="20"/>
      <c r="ATB616" s="20"/>
      <c r="ATC616" s="20"/>
      <c r="ATD616" s="20"/>
      <c r="ATE616" s="20"/>
      <c r="ATF616" s="20"/>
      <c r="ATG616" s="20"/>
      <c r="ATH616" s="20"/>
      <c r="ATI616" s="20"/>
      <c r="ATJ616" s="20"/>
      <c r="ATK616" s="20"/>
      <c r="ATL616" s="20"/>
      <c r="ATM616" s="20"/>
      <c r="ATN616" s="20"/>
      <c r="ATO616" s="20"/>
      <c r="ATP616" s="20"/>
      <c r="ATQ616" s="20"/>
      <c r="ATR616" s="20"/>
      <c r="ATS616" s="20"/>
      <c r="ATT616" s="20"/>
      <c r="ATU616" s="20"/>
      <c r="ATV616" s="20"/>
      <c r="ATW616" s="20"/>
      <c r="ATX616" s="20"/>
      <c r="ATY616" s="20"/>
      <c r="ATZ616" s="20"/>
      <c r="AUA616" s="20"/>
      <c r="AUB616" s="20"/>
      <c r="AUC616" s="20"/>
      <c r="AUD616" s="20"/>
      <c r="AUF616" s="20"/>
      <c r="AUG616" s="20"/>
      <c r="AUH616" s="20"/>
      <c r="AUI616" s="20"/>
      <c r="AUJ616" s="20"/>
      <c r="AUK616" s="20"/>
      <c r="AUL616" s="20"/>
      <c r="AUM616" s="20"/>
      <c r="AUN616" s="20"/>
      <c r="AUO616" s="20"/>
      <c r="AUP616" s="20"/>
      <c r="AUQ616" s="20"/>
      <c r="AUR616" s="20"/>
      <c r="AUS616" s="20"/>
      <c r="AUT616" s="20"/>
      <c r="AUU616" s="20"/>
      <c r="AUV616" s="20"/>
      <c r="AUW616" s="20"/>
      <c r="AUX616" s="20"/>
      <c r="AUY616" s="20"/>
      <c r="AUZ616" s="20"/>
      <c r="AVA616" s="20"/>
      <c r="AVB616" s="20"/>
      <c r="AVC616" s="20"/>
      <c r="AVD616" s="20"/>
      <c r="AVE616" s="20"/>
      <c r="AVF616" s="20"/>
      <c r="AVG616" s="20"/>
      <c r="AVH616" s="20"/>
      <c r="AVI616" s="20"/>
      <c r="AVJ616" s="20"/>
      <c r="AVK616" s="20"/>
      <c r="AVL616" s="20"/>
      <c r="AVM616" s="20"/>
      <c r="AVN616" s="20"/>
      <c r="AVO616" s="20"/>
      <c r="AVP616" s="20"/>
      <c r="AVQ616" s="20"/>
      <c r="AVR616" s="20"/>
      <c r="AVS616" s="20"/>
      <c r="AVT616" s="20"/>
      <c r="AVU616" s="20"/>
      <c r="AVV616" s="20"/>
      <c r="AVW616" s="20"/>
      <c r="AVX616" s="20"/>
      <c r="AVY616" s="20"/>
      <c r="AVZ616" s="20"/>
      <c r="AWA616" s="20"/>
      <c r="AWB616" s="20"/>
      <c r="AWC616" s="20"/>
      <c r="AWD616" s="20"/>
      <c r="AWE616" s="20"/>
      <c r="AWF616" s="20"/>
      <c r="AWG616" s="20"/>
      <c r="AWH616" s="20"/>
      <c r="AWI616" s="20"/>
      <c r="AWJ616" s="20"/>
      <c r="AWK616" s="20"/>
      <c r="AWL616" s="20"/>
      <c r="AWM616" s="20"/>
      <c r="AWN616" s="20"/>
      <c r="AWO616" s="20"/>
      <c r="AWP616" s="20"/>
      <c r="AWQ616" s="20"/>
      <c r="AWR616" s="20"/>
      <c r="AWS616" s="20"/>
      <c r="AWT616" s="20"/>
      <c r="AWU616" s="20"/>
      <c r="AWV616" s="20"/>
      <c r="AWW616" s="20"/>
      <c r="AWX616" s="20"/>
      <c r="AWY616" s="20"/>
      <c r="AWZ616" s="20"/>
      <c r="AXA616" s="20"/>
      <c r="AXB616" s="20"/>
      <c r="AXC616" s="20"/>
      <c r="AXD616" s="20"/>
      <c r="AXE616" s="20"/>
      <c r="AXF616" s="20"/>
      <c r="AXG616" s="20"/>
      <c r="AXH616" s="20"/>
      <c r="AXI616" s="20"/>
      <c r="AXJ616" s="20"/>
      <c r="AXK616" s="20"/>
      <c r="AXL616" s="20"/>
      <c r="AXM616" s="20"/>
      <c r="AXN616" s="20"/>
      <c r="AXO616" s="20"/>
      <c r="AXP616" s="20"/>
      <c r="AXQ616" s="20"/>
      <c r="AXR616" s="20"/>
      <c r="AXS616" s="20"/>
      <c r="AXT616" s="20"/>
      <c r="AXU616" s="20"/>
      <c r="AXV616" s="20"/>
      <c r="AXW616" s="20"/>
      <c r="AXX616" s="20"/>
      <c r="AXY616" s="20"/>
      <c r="AXZ616" s="20"/>
      <c r="AYA616" s="20"/>
      <c r="AYB616" s="20"/>
      <c r="AYC616" s="20"/>
      <c r="AYD616" s="20"/>
      <c r="AYE616" s="20"/>
      <c r="AYF616" s="20"/>
      <c r="AYG616" s="20"/>
      <c r="AYH616" s="20"/>
      <c r="AYI616" s="20"/>
      <c r="AYJ616" s="20"/>
      <c r="AYK616" s="20"/>
      <c r="AYL616" s="20"/>
      <c r="AYM616" s="20"/>
      <c r="AYN616" s="20"/>
      <c r="AYO616" s="20"/>
      <c r="AYP616" s="20"/>
      <c r="AYQ616" s="20"/>
      <c r="AYR616" s="20"/>
      <c r="AYS616" s="20"/>
      <c r="AYT616" s="20"/>
      <c r="AYU616" s="20"/>
      <c r="AYV616" s="20"/>
      <c r="AYW616" s="20"/>
      <c r="AYX616" s="20"/>
      <c r="AYY616" s="20"/>
      <c r="AYZ616" s="20"/>
      <c r="AZA616" s="20"/>
      <c r="AZB616" s="20"/>
      <c r="AZC616" s="20"/>
      <c r="AZD616" s="20"/>
      <c r="AZE616" s="20"/>
      <c r="AZF616" s="20"/>
      <c r="AZG616" s="20"/>
      <c r="AZH616" s="20"/>
      <c r="AZI616" s="20"/>
      <c r="AZJ616" s="20"/>
      <c r="AZK616" s="20"/>
      <c r="AZL616" s="20"/>
      <c r="AZM616" s="20"/>
      <c r="AZN616" s="20"/>
      <c r="AZO616" s="20"/>
      <c r="AZP616" s="20"/>
      <c r="AZQ616" s="20"/>
      <c r="AZR616" s="20"/>
      <c r="AZS616" s="20"/>
      <c r="AZT616" s="20"/>
      <c r="AZU616" s="20"/>
      <c r="AZV616" s="20"/>
      <c r="AZW616" s="20"/>
      <c r="AZX616" s="20"/>
      <c r="AZY616" s="20"/>
      <c r="AZZ616" s="20"/>
      <c r="BAA616" s="20"/>
      <c r="BAB616" s="20"/>
      <c r="BAC616" s="20"/>
      <c r="BAD616" s="20"/>
      <c r="BAE616" s="20"/>
      <c r="BAF616" s="20"/>
      <c r="BAG616" s="20"/>
      <c r="BAH616" s="20"/>
      <c r="BAI616" s="20"/>
      <c r="BAJ616" s="20"/>
      <c r="BAK616" s="20"/>
      <c r="BAL616" s="20"/>
      <c r="BAM616" s="20"/>
      <c r="BAN616" s="20"/>
      <c r="BAO616" s="20"/>
      <c r="BAP616" s="20"/>
      <c r="BAQ616" s="20"/>
      <c r="BAR616" s="20"/>
      <c r="BAS616" s="20"/>
      <c r="BAT616" s="20"/>
      <c r="BAU616" s="20"/>
      <c r="BAV616" s="20"/>
      <c r="BAW616" s="20"/>
      <c r="BAX616" s="20"/>
      <c r="BAY616" s="20"/>
      <c r="BAZ616" s="20"/>
      <c r="BBA616" s="20"/>
      <c r="BBB616" s="20"/>
      <c r="BBC616" s="20"/>
      <c r="BBD616" s="20"/>
      <c r="BBE616" s="20"/>
      <c r="BBF616" s="20"/>
      <c r="BBG616" s="20"/>
      <c r="BBH616" s="20"/>
      <c r="BBI616" s="20"/>
      <c r="BBJ616" s="20"/>
      <c r="BBK616" s="20"/>
      <c r="BBL616" s="20"/>
      <c r="BBM616" s="20"/>
      <c r="BBN616" s="20"/>
      <c r="BBO616" s="20"/>
      <c r="BBP616" s="20"/>
      <c r="BBQ616" s="20"/>
      <c r="BBR616" s="20"/>
      <c r="BBS616" s="20"/>
      <c r="BBT616" s="20"/>
      <c r="BBU616" s="20"/>
      <c r="BBV616" s="20"/>
      <c r="BBW616" s="20"/>
      <c r="BBX616" s="20"/>
    </row>
    <row r="617" spans="1:1428" hidden="1" x14ac:dyDescent="0.25">
      <c r="A617" s="20"/>
      <c r="B617" s="21"/>
      <c r="C617" s="21"/>
      <c r="D617" s="20"/>
      <c r="E617" s="20"/>
      <c r="F617" s="20"/>
      <c r="G617" s="20"/>
      <c r="H617" s="20"/>
      <c r="I617" s="20"/>
      <c r="J617" s="20"/>
      <c r="K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6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20"/>
      <c r="BH617" s="20"/>
      <c r="BI617" s="20"/>
      <c r="BJ617" s="20"/>
      <c r="BK617" s="20"/>
      <c r="BL617" s="20"/>
      <c r="BM617" s="20"/>
      <c r="BN617" s="20"/>
      <c r="BO617" s="20"/>
      <c r="BP617" s="20"/>
      <c r="BQ617" s="20"/>
      <c r="BR617" s="20"/>
      <c r="BS617" s="20"/>
      <c r="BT617" s="20"/>
      <c r="BU617" s="20"/>
      <c r="BV617" s="20"/>
      <c r="BW617" s="20"/>
      <c r="BX617" s="20"/>
      <c r="BY617" s="20"/>
      <c r="BZ617" s="20"/>
      <c r="CA617" s="20"/>
      <c r="CB617" s="20"/>
      <c r="CC617" s="20"/>
      <c r="CD617" s="20"/>
      <c r="CE617" s="20"/>
      <c r="CF617" s="20"/>
      <c r="CG617" s="20"/>
      <c r="CH617" s="20"/>
      <c r="CI617" s="20"/>
      <c r="CJ617" s="20"/>
      <c r="CK617" s="20"/>
      <c r="CL617" s="20"/>
      <c r="CM617" s="20"/>
      <c r="CN617" s="20"/>
      <c r="CO617" s="20"/>
      <c r="CP617" s="20"/>
      <c r="CQ617" s="20"/>
      <c r="CR617" s="20"/>
      <c r="CS617" s="20"/>
      <c r="CT617" s="20"/>
      <c r="CU617" s="20"/>
      <c r="CV617" s="20"/>
      <c r="CW617" s="20"/>
      <c r="CX617" s="20"/>
      <c r="CY617" s="20"/>
      <c r="CZ617" s="20"/>
      <c r="DA617" s="20"/>
      <c r="DB617" s="20"/>
      <c r="DC617" s="20"/>
      <c r="DD617" s="20"/>
      <c r="DE617" s="20"/>
      <c r="DF617" s="20"/>
      <c r="DG617" s="20"/>
      <c r="DH617" s="20"/>
      <c r="DI617" s="20"/>
      <c r="DJ617" s="20"/>
      <c r="DK617" s="20"/>
      <c r="DL617" s="20"/>
      <c r="DM617" s="20"/>
      <c r="DN617" s="20"/>
      <c r="DO617" s="20"/>
      <c r="DP617" s="20"/>
      <c r="DQ617" s="20"/>
      <c r="DR617" s="20"/>
      <c r="DS617" s="20"/>
      <c r="DT617" s="20"/>
      <c r="DU617" s="20"/>
      <c r="DV617" s="20"/>
      <c r="DW617" s="20"/>
      <c r="DX617" s="20"/>
      <c r="DY617" s="20"/>
      <c r="DZ617" s="20"/>
      <c r="EA617" s="20"/>
      <c r="EB617" s="20"/>
      <c r="EC617" s="20"/>
      <c r="ED617" s="20"/>
      <c r="EE617" s="20"/>
      <c r="EF617" s="20"/>
      <c r="EG617" s="20"/>
      <c r="EH617" s="20"/>
      <c r="EI617" s="20"/>
      <c r="EJ617" s="20"/>
      <c r="EK617" s="20"/>
      <c r="EL617" s="20"/>
      <c r="EM617" s="20"/>
      <c r="EN617" s="20"/>
      <c r="EO617" s="20"/>
      <c r="EP617" s="20"/>
      <c r="EQ617" s="20"/>
      <c r="ER617" s="20"/>
      <c r="ES617" s="20"/>
      <c r="ET617" s="20"/>
      <c r="EU617" s="20"/>
      <c r="EV617" s="20"/>
      <c r="EW617" s="20"/>
      <c r="EX617" s="20"/>
      <c r="EY617" s="20"/>
      <c r="EZ617" s="20"/>
      <c r="FA617" s="20"/>
      <c r="FB617" s="20"/>
      <c r="FC617" s="20"/>
      <c r="FD617" s="20"/>
      <c r="FE617" s="20"/>
      <c r="FF617" s="20"/>
      <c r="FG617" s="20"/>
      <c r="FH617" s="20"/>
      <c r="FI617" s="20"/>
      <c r="FJ617" s="20"/>
      <c r="FK617" s="20"/>
      <c r="FL617" s="20"/>
      <c r="FM617" s="20"/>
      <c r="FN617" s="20"/>
      <c r="FO617" s="20"/>
      <c r="FP617" s="20"/>
      <c r="FQ617" s="20"/>
      <c r="FR617" s="20"/>
      <c r="FS617" s="20"/>
      <c r="FT617" s="20"/>
      <c r="FU617" s="20"/>
      <c r="FV617" s="20"/>
      <c r="FW617" s="20"/>
      <c r="FX617" s="20"/>
      <c r="FY617" s="20"/>
      <c r="FZ617" s="20"/>
      <c r="GA617" s="20"/>
      <c r="GB617" s="20"/>
      <c r="GC617" s="20"/>
      <c r="GD617" s="20"/>
      <c r="GE617" s="20"/>
      <c r="GF617" s="20"/>
      <c r="GG617" s="20"/>
      <c r="GH617" s="20"/>
      <c r="GI617" s="20"/>
      <c r="GJ617" s="20"/>
      <c r="GK617" s="20"/>
      <c r="GL617" s="20"/>
      <c r="GM617" s="20"/>
      <c r="GN617" s="20"/>
      <c r="GO617" s="20"/>
      <c r="GP617" s="20"/>
      <c r="GQ617" s="20"/>
      <c r="GR617" s="20"/>
      <c r="GS617" s="20"/>
      <c r="GT617" s="20"/>
      <c r="GU617" s="20"/>
      <c r="GV617" s="20"/>
      <c r="GW617" s="20"/>
      <c r="GX617" s="20"/>
      <c r="GY617" s="20"/>
      <c r="GZ617" s="20"/>
      <c r="HA617" s="20"/>
      <c r="HB617" s="20"/>
      <c r="HC617" s="20"/>
      <c r="HD617" s="20"/>
      <c r="HE617" s="20"/>
      <c r="HF617" s="20"/>
      <c r="HG617" s="20"/>
      <c r="HH617" s="20"/>
      <c r="HI617" s="20"/>
      <c r="HJ617" s="20"/>
      <c r="HK617" s="20"/>
      <c r="HL617" s="20"/>
      <c r="HM617" s="20"/>
      <c r="HN617" s="20"/>
      <c r="HO617" s="20"/>
      <c r="HP617" s="20"/>
      <c r="HQ617" s="20"/>
      <c r="HR617" s="20"/>
      <c r="HS617" s="20"/>
      <c r="HT617" s="20"/>
      <c r="HU617" s="20"/>
      <c r="HV617" s="20"/>
      <c r="HW617" s="20"/>
      <c r="HX617" s="20"/>
      <c r="HY617" s="20"/>
      <c r="HZ617" s="20"/>
      <c r="IA617" s="20"/>
      <c r="IB617" s="20"/>
      <c r="IC617" s="20"/>
      <c r="ID617" s="20"/>
      <c r="IE617" s="20"/>
      <c r="IF617" s="20"/>
      <c r="IG617" s="20"/>
      <c r="IH617" s="20"/>
      <c r="II617" s="20"/>
      <c r="IJ617" s="20"/>
      <c r="IK617" s="20"/>
      <c r="IL617" s="20"/>
      <c r="IM617" s="20"/>
      <c r="IN617" s="20"/>
      <c r="IO617" s="20"/>
      <c r="IP617" s="20"/>
      <c r="IQ617" s="20"/>
      <c r="IR617" s="20"/>
      <c r="IS617" s="20"/>
      <c r="IT617" s="20"/>
      <c r="IU617" s="20"/>
      <c r="IV617" s="20"/>
      <c r="IW617" s="20"/>
      <c r="IX617" s="20"/>
      <c r="IY617" s="20"/>
      <c r="IZ617" s="20"/>
      <c r="JA617" s="20"/>
      <c r="JB617" s="20"/>
      <c r="JC617" s="20"/>
      <c r="JD617" s="20"/>
      <c r="JE617" s="20"/>
      <c r="JF617" s="20"/>
      <c r="JG617" s="20"/>
      <c r="JH617" s="20"/>
      <c r="JI617" s="20"/>
      <c r="JJ617" s="20"/>
      <c r="JK617" s="20"/>
      <c r="JL617" s="20"/>
      <c r="JM617" s="20"/>
      <c r="JN617" s="20"/>
      <c r="JO617" s="20"/>
      <c r="JP617" s="20"/>
      <c r="JQ617" s="20"/>
      <c r="JR617" s="20"/>
      <c r="JS617" s="20"/>
      <c r="JT617" s="20"/>
      <c r="JU617" s="20"/>
      <c r="JV617" s="20"/>
      <c r="JW617" s="20"/>
      <c r="JX617" s="20"/>
      <c r="JY617" s="20"/>
      <c r="JZ617" s="20"/>
      <c r="KA617" s="20"/>
      <c r="KB617" s="20"/>
      <c r="KC617" s="20"/>
      <c r="KD617" s="20"/>
      <c r="KE617" s="20"/>
      <c r="KF617" s="20"/>
      <c r="KG617" s="20"/>
      <c r="KH617" s="20"/>
      <c r="KI617" s="20"/>
      <c r="KJ617" s="20"/>
      <c r="KK617" s="20"/>
      <c r="KL617" s="20"/>
      <c r="KM617" s="20"/>
      <c r="KN617" s="20"/>
      <c r="KO617" s="20"/>
      <c r="KP617" s="20"/>
      <c r="KQ617" s="20"/>
      <c r="KR617" s="20"/>
      <c r="KS617" s="20"/>
      <c r="KT617" s="20"/>
      <c r="KU617" s="20"/>
      <c r="KV617" s="20"/>
      <c r="KW617" s="20"/>
      <c r="KX617" s="20"/>
      <c r="KY617" s="20"/>
      <c r="KZ617" s="20"/>
      <c r="LA617" s="20"/>
      <c r="LB617" s="20"/>
      <c r="LC617" s="20"/>
      <c r="LD617" s="20"/>
      <c r="LE617" s="20"/>
      <c r="LF617" s="20"/>
      <c r="LG617" s="20"/>
      <c r="LH617" s="20"/>
      <c r="LI617" s="20"/>
      <c r="LJ617" s="20"/>
      <c r="LK617" s="20"/>
      <c r="LL617" s="20"/>
      <c r="LM617" s="20"/>
      <c r="LN617" s="20"/>
      <c r="LO617" s="20"/>
      <c r="LP617" s="20"/>
      <c r="LQ617" s="20"/>
      <c r="LR617" s="20"/>
      <c r="LS617" s="20"/>
      <c r="LT617" s="20"/>
      <c r="LU617" s="20"/>
      <c r="LV617" s="20"/>
      <c r="LW617" s="20"/>
      <c r="LX617" s="20"/>
      <c r="LY617" s="20"/>
      <c r="LZ617" s="20"/>
      <c r="MA617" s="20"/>
      <c r="MB617" s="20"/>
      <c r="MC617" s="20"/>
      <c r="MD617" s="20"/>
      <c r="ME617" s="20"/>
      <c r="MF617" s="20"/>
      <c r="MG617" s="20"/>
      <c r="MH617" s="20"/>
      <c r="MI617" s="20"/>
      <c r="MJ617" s="20"/>
      <c r="MK617" s="20"/>
      <c r="ML617" s="20"/>
      <c r="MM617" s="20"/>
      <c r="MN617" s="20"/>
      <c r="MO617" s="20"/>
      <c r="MP617" s="20"/>
      <c r="MQ617" s="20"/>
      <c r="MR617" s="20"/>
      <c r="MS617" s="20"/>
      <c r="MT617" s="20"/>
      <c r="MU617" s="20"/>
      <c r="MV617" s="20"/>
      <c r="MW617" s="20"/>
      <c r="MX617" s="20"/>
      <c r="MY617" s="20"/>
      <c r="MZ617" s="20"/>
      <c r="NA617" s="20"/>
      <c r="NB617" s="20"/>
      <c r="NC617" s="20"/>
      <c r="ND617" s="20"/>
      <c r="NE617" s="20"/>
      <c r="NF617" s="20"/>
      <c r="NG617" s="20"/>
      <c r="NH617" s="20"/>
      <c r="NI617" s="20"/>
      <c r="NJ617" s="20"/>
      <c r="NK617" s="20"/>
      <c r="NL617" s="20"/>
      <c r="NM617" s="20"/>
      <c r="NN617" s="20"/>
      <c r="NO617" s="20"/>
      <c r="NP617" s="20"/>
      <c r="NQ617" s="20"/>
      <c r="NR617" s="20"/>
      <c r="NS617" s="20"/>
      <c r="NT617" s="20"/>
      <c r="NU617" s="20"/>
      <c r="NV617" s="20"/>
      <c r="NW617" s="20"/>
      <c r="NX617" s="20"/>
      <c r="NY617" s="20"/>
      <c r="NZ617" s="20"/>
      <c r="OA617" s="20"/>
      <c r="OB617" s="20"/>
      <c r="OC617" s="20"/>
      <c r="OD617" s="20"/>
      <c r="OE617" s="20"/>
      <c r="OF617" s="20"/>
      <c r="OG617" s="20"/>
      <c r="OH617" s="20"/>
      <c r="OI617" s="20"/>
      <c r="OJ617" s="20"/>
      <c r="OK617" s="20"/>
      <c r="OL617" s="20"/>
      <c r="OM617" s="20"/>
      <c r="ON617" s="20"/>
      <c r="OO617" s="20"/>
      <c r="OP617" s="20"/>
      <c r="OQ617" s="20"/>
      <c r="OR617" s="20"/>
      <c r="OS617" s="20"/>
      <c r="OT617" s="20"/>
      <c r="OU617" s="20"/>
      <c r="OV617" s="20"/>
      <c r="OW617" s="20"/>
      <c r="OX617" s="20"/>
      <c r="OY617" s="20"/>
      <c r="OZ617" s="20"/>
      <c r="PA617" s="20"/>
      <c r="PB617" s="20"/>
      <c r="PC617" s="20"/>
      <c r="PD617" s="20"/>
      <c r="PE617" s="20"/>
      <c r="PF617" s="20"/>
      <c r="PG617" s="20"/>
      <c r="PH617" s="20"/>
      <c r="PI617" s="20"/>
      <c r="PJ617" s="20"/>
      <c r="PK617" s="20"/>
      <c r="PL617" s="20"/>
      <c r="PM617" s="20"/>
      <c r="PN617" s="20"/>
      <c r="PO617" s="20"/>
      <c r="PP617" s="20"/>
      <c r="PQ617" s="20"/>
      <c r="PR617" s="20"/>
      <c r="PS617" s="20"/>
      <c r="PT617" s="20"/>
      <c r="PU617" s="20"/>
      <c r="PV617" s="20"/>
      <c r="PW617" s="20"/>
      <c r="PX617" s="20"/>
      <c r="PY617" s="20"/>
      <c r="PZ617" s="20"/>
      <c r="QA617" s="20"/>
      <c r="QB617" s="20"/>
      <c r="QC617" s="20"/>
      <c r="QD617" s="20"/>
      <c r="QE617" s="20"/>
      <c r="QF617" s="20"/>
      <c r="QG617" s="20"/>
      <c r="QH617" s="20"/>
      <c r="QI617" s="20"/>
      <c r="QJ617" s="20"/>
      <c r="QK617" s="20"/>
      <c r="QL617" s="20"/>
      <c r="QM617" s="20"/>
      <c r="QN617" s="20"/>
      <c r="QO617" s="20"/>
      <c r="QP617" s="20"/>
      <c r="QQ617" s="20"/>
      <c r="QR617" s="20"/>
      <c r="QS617" s="20"/>
      <c r="QT617" s="20"/>
      <c r="QU617" s="20"/>
      <c r="QV617" s="20"/>
      <c r="QW617" s="20"/>
      <c r="QX617" s="20"/>
      <c r="QY617" s="20"/>
      <c r="QZ617" s="20"/>
      <c r="RA617" s="20"/>
      <c r="RB617" s="20"/>
      <c r="RC617" s="20"/>
      <c r="RD617" s="20"/>
      <c r="RE617" s="20"/>
      <c r="RF617" s="20"/>
      <c r="RG617" s="20"/>
      <c r="RH617" s="20"/>
      <c r="RI617" s="20"/>
      <c r="RJ617" s="20"/>
      <c r="RK617" s="20"/>
      <c r="RL617" s="20"/>
      <c r="RM617" s="20"/>
      <c r="RN617" s="20"/>
      <c r="RO617" s="20"/>
      <c r="RP617" s="20"/>
      <c r="RQ617" s="20"/>
      <c r="RR617" s="20"/>
      <c r="RS617" s="20"/>
      <c r="RT617" s="20"/>
      <c r="RU617" s="20"/>
      <c r="RV617" s="20"/>
      <c r="RW617" s="20"/>
      <c r="RX617" s="20"/>
      <c r="RY617" s="20"/>
      <c r="RZ617" s="20"/>
      <c r="SA617" s="20"/>
      <c r="SB617" s="20"/>
      <c r="SC617" s="20"/>
      <c r="SD617" s="20"/>
      <c r="SE617" s="20"/>
      <c r="SF617" s="20"/>
      <c r="SG617" s="20"/>
      <c r="SH617" s="20"/>
      <c r="SI617" s="20"/>
      <c r="SJ617" s="20"/>
      <c r="SK617" s="20"/>
      <c r="SL617" s="20"/>
      <c r="SM617" s="20"/>
      <c r="SN617" s="20"/>
      <c r="SO617" s="20"/>
      <c r="SP617" s="20"/>
      <c r="SQ617" s="20"/>
      <c r="SR617" s="20"/>
      <c r="SS617" s="20"/>
      <c r="ST617" s="20"/>
      <c r="SU617" s="20"/>
      <c r="SV617" s="20"/>
      <c r="SW617" s="20"/>
      <c r="SX617" s="20"/>
      <c r="SY617" s="20"/>
      <c r="SZ617" s="20"/>
      <c r="TA617" s="20"/>
      <c r="TB617" s="20"/>
      <c r="TC617" s="20"/>
      <c r="TD617" s="20"/>
      <c r="TE617" s="20"/>
      <c r="TF617" s="20"/>
      <c r="TG617" s="20"/>
      <c r="TH617" s="20"/>
      <c r="TI617" s="20"/>
      <c r="TJ617" s="20"/>
      <c r="TK617" s="20"/>
      <c r="TL617" s="20"/>
      <c r="TM617" s="20"/>
      <c r="TN617" s="20"/>
      <c r="TO617" s="20"/>
      <c r="TP617" s="20"/>
      <c r="TQ617" s="20"/>
      <c r="TR617" s="20"/>
      <c r="TS617" s="20"/>
      <c r="TT617" s="20"/>
      <c r="TU617" s="20"/>
      <c r="TV617" s="20"/>
      <c r="TW617" s="20"/>
      <c r="TX617" s="20"/>
      <c r="TY617" s="20"/>
      <c r="TZ617" s="20"/>
      <c r="UA617" s="20"/>
      <c r="UB617" s="20"/>
      <c r="UC617" s="20"/>
      <c r="UD617" s="20"/>
      <c r="UE617" s="20"/>
      <c r="UF617" s="20"/>
      <c r="UG617" s="20"/>
      <c r="UH617" s="20"/>
      <c r="UI617" s="20"/>
      <c r="UJ617" s="20"/>
      <c r="UK617" s="20"/>
      <c r="UL617" s="20"/>
      <c r="UM617" s="20"/>
      <c r="UN617" s="20"/>
      <c r="UO617" s="20"/>
      <c r="UP617" s="20"/>
      <c r="UQ617" s="20"/>
      <c r="UR617" s="20"/>
      <c r="US617" s="20"/>
      <c r="UT617" s="20"/>
      <c r="UU617" s="20"/>
      <c r="UV617" s="20"/>
      <c r="UW617" s="20"/>
      <c r="UX617" s="20"/>
      <c r="UY617" s="20"/>
      <c r="UZ617" s="20"/>
      <c r="VA617" s="20"/>
      <c r="VB617" s="20"/>
      <c r="VC617" s="20"/>
      <c r="VD617" s="20"/>
      <c r="VE617" s="20"/>
      <c r="VF617" s="20"/>
      <c r="VG617" s="20"/>
      <c r="VH617" s="20"/>
      <c r="VI617" s="20"/>
      <c r="VJ617" s="20"/>
      <c r="VK617" s="20"/>
      <c r="VL617" s="20"/>
      <c r="VM617" s="20"/>
      <c r="VN617" s="20"/>
      <c r="VO617" s="20"/>
      <c r="VP617" s="20"/>
      <c r="VQ617" s="20"/>
      <c r="VR617" s="20"/>
      <c r="VS617" s="20"/>
      <c r="VT617" s="20"/>
      <c r="VU617" s="20"/>
      <c r="VV617" s="20"/>
      <c r="VW617" s="20"/>
      <c r="VX617" s="20"/>
      <c r="VY617" s="20"/>
      <c r="VZ617" s="20"/>
      <c r="WA617" s="20"/>
      <c r="WB617" s="20"/>
      <c r="WC617" s="20"/>
      <c r="WD617" s="20"/>
      <c r="WE617" s="20"/>
      <c r="WF617" s="20"/>
      <c r="WG617" s="20"/>
      <c r="WH617" s="20"/>
      <c r="WI617" s="20"/>
      <c r="WJ617" s="20"/>
      <c r="WK617" s="20"/>
      <c r="WL617" s="20"/>
      <c r="WM617" s="20"/>
      <c r="WN617" s="20"/>
      <c r="WO617" s="20"/>
      <c r="WP617" s="20"/>
      <c r="WQ617" s="20"/>
      <c r="WR617" s="20"/>
      <c r="WS617" s="20"/>
      <c r="WT617" s="20"/>
      <c r="WU617" s="20"/>
      <c r="WV617" s="20"/>
      <c r="WW617" s="20"/>
      <c r="WX617" s="20"/>
      <c r="WY617" s="20"/>
      <c r="WZ617" s="20"/>
      <c r="XA617" s="20"/>
      <c r="XB617" s="20"/>
      <c r="XC617" s="20"/>
      <c r="XD617" s="20"/>
      <c r="XE617" s="20"/>
      <c r="XF617" s="20"/>
      <c r="XG617" s="20"/>
      <c r="XH617" s="20"/>
      <c r="XI617" s="20"/>
      <c r="XJ617" s="20"/>
      <c r="XK617" s="20"/>
      <c r="XL617" s="20"/>
      <c r="XM617" s="20"/>
      <c r="XN617" s="20"/>
      <c r="XO617" s="20"/>
      <c r="XP617" s="20"/>
      <c r="XQ617" s="20"/>
      <c r="XR617" s="20"/>
      <c r="XS617" s="20"/>
      <c r="XT617" s="20"/>
      <c r="XU617" s="20"/>
      <c r="XV617" s="20"/>
      <c r="XW617" s="20"/>
      <c r="XX617" s="20"/>
      <c r="XY617" s="20"/>
      <c r="XZ617" s="20"/>
      <c r="YA617" s="20"/>
      <c r="YB617" s="20"/>
      <c r="YC617" s="20"/>
      <c r="YD617" s="20"/>
      <c r="YE617" s="20"/>
      <c r="YF617" s="20"/>
      <c r="YG617" s="20"/>
      <c r="YH617" s="20"/>
      <c r="YI617" s="20"/>
      <c r="YJ617" s="20"/>
      <c r="YK617" s="20"/>
      <c r="YL617" s="20"/>
      <c r="YM617" s="20"/>
      <c r="YN617" s="20"/>
      <c r="YO617" s="20"/>
      <c r="YP617" s="20"/>
      <c r="YQ617" s="20"/>
      <c r="YR617" s="20"/>
      <c r="YS617" s="20"/>
      <c r="YT617" s="20"/>
      <c r="YU617" s="20"/>
      <c r="YV617" s="20"/>
      <c r="YW617" s="20"/>
      <c r="YX617" s="20"/>
      <c r="YY617" s="20"/>
      <c r="YZ617" s="20"/>
      <c r="ZA617" s="20"/>
      <c r="ZB617" s="20"/>
      <c r="ZC617" s="20"/>
      <c r="ZD617" s="20"/>
      <c r="ZE617" s="20"/>
      <c r="ZF617" s="20"/>
      <c r="ZG617" s="20"/>
      <c r="ZH617" s="20"/>
      <c r="ZI617" s="20"/>
      <c r="ZJ617" s="20"/>
      <c r="ZK617" s="20"/>
      <c r="ZL617" s="20"/>
      <c r="ZM617" s="20"/>
      <c r="ZN617" s="20"/>
      <c r="ZO617" s="20"/>
      <c r="ZP617" s="20"/>
      <c r="ZQ617" s="20"/>
      <c r="ZR617" s="20"/>
      <c r="ZS617" s="20"/>
      <c r="ZT617" s="20"/>
      <c r="ZU617" s="20"/>
      <c r="ZV617" s="20"/>
      <c r="ZW617" s="20"/>
      <c r="ZX617" s="20"/>
      <c r="ZY617" s="20"/>
      <c r="ZZ617" s="20"/>
      <c r="AAA617" s="20"/>
      <c r="AAB617" s="20"/>
      <c r="AAC617" s="20"/>
      <c r="AAD617" s="20"/>
      <c r="AAE617" s="20"/>
      <c r="AAF617" s="20"/>
      <c r="AAG617" s="20"/>
      <c r="AAH617" s="20"/>
      <c r="AAI617" s="20"/>
      <c r="AAJ617" s="20"/>
      <c r="AAK617" s="20"/>
      <c r="AAL617" s="20"/>
      <c r="AAM617" s="20"/>
      <c r="AAN617" s="20"/>
      <c r="AAO617" s="20"/>
      <c r="AAP617" s="20"/>
      <c r="AAQ617" s="20"/>
      <c r="AAR617" s="20"/>
      <c r="AAS617" s="20"/>
      <c r="AAT617" s="20"/>
      <c r="AAU617" s="20"/>
      <c r="AAV617" s="20"/>
      <c r="AAW617" s="20"/>
      <c r="AAX617" s="20"/>
      <c r="AAY617" s="20"/>
      <c r="AAZ617" s="20"/>
      <c r="ABA617" s="20"/>
      <c r="ABB617" s="20"/>
      <c r="ABC617" s="20"/>
      <c r="ABD617" s="20"/>
      <c r="ABE617" s="20"/>
      <c r="ABF617" s="20"/>
      <c r="ABG617" s="20"/>
      <c r="ABH617" s="20"/>
      <c r="ABI617" s="20"/>
      <c r="ABJ617" s="20"/>
      <c r="ABK617" s="20"/>
      <c r="ABL617" s="20"/>
      <c r="ABM617" s="20"/>
      <c r="ABN617" s="20"/>
      <c r="ABO617" s="20"/>
      <c r="ABP617" s="20"/>
      <c r="ABQ617" s="20"/>
      <c r="ABR617" s="20"/>
      <c r="ABS617" s="20"/>
      <c r="ABT617" s="20"/>
      <c r="ABU617" s="20"/>
      <c r="ABV617" s="20"/>
      <c r="ABW617" s="20"/>
      <c r="ABX617" s="20"/>
      <c r="ABY617" s="20"/>
      <c r="ABZ617" s="20"/>
      <c r="ACA617" s="20"/>
      <c r="ACB617" s="20"/>
      <c r="ACC617" s="20"/>
      <c r="ACD617" s="20"/>
      <c r="ACE617" s="20"/>
      <c r="ACF617" s="20"/>
      <c r="ACG617" s="20"/>
      <c r="ACH617" s="20"/>
      <c r="ACI617" s="20"/>
      <c r="ACJ617" s="20"/>
      <c r="ACK617" s="20"/>
      <c r="ACL617" s="20"/>
      <c r="ACM617" s="20"/>
      <c r="ACN617" s="20"/>
      <c r="ACO617" s="20"/>
      <c r="ACP617" s="20"/>
      <c r="ACQ617" s="20"/>
      <c r="ACR617" s="20"/>
      <c r="ACS617" s="20"/>
      <c r="ACT617" s="20"/>
      <c r="ACU617" s="20"/>
      <c r="ACV617" s="20"/>
      <c r="ACW617" s="20"/>
      <c r="ACX617" s="20"/>
      <c r="ACY617" s="20"/>
      <c r="ACZ617" s="20"/>
      <c r="ADA617" s="20"/>
      <c r="ADB617" s="20"/>
      <c r="ADC617" s="20"/>
      <c r="ADD617" s="20"/>
      <c r="ADE617" s="20"/>
      <c r="ADF617" s="20"/>
      <c r="ADG617" s="20"/>
      <c r="ADH617" s="20"/>
      <c r="ADI617" s="20"/>
      <c r="ADJ617" s="20"/>
      <c r="ADK617" s="20"/>
      <c r="ADL617" s="20"/>
      <c r="ADM617" s="20"/>
      <c r="ADN617" s="20"/>
      <c r="ADO617" s="20"/>
      <c r="ADP617" s="20"/>
      <c r="ADQ617" s="20"/>
      <c r="ADR617" s="20"/>
      <c r="ADS617" s="20"/>
      <c r="ADT617" s="20"/>
      <c r="ADU617" s="20"/>
      <c r="ADV617" s="20"/>
      <c r="ADW617" s="20"/>
      <c r="ADX617" s="20"/>
      <c r="ADY617" s="20"/>
      <c r="ADZ617" s="20"/>
      <c r="AEA617" s="20"/>
      <c r="AEB617" s="20"/>
      <c r="AEC617" s="20"/>
      <c r="AED617" s="20"/>
      <c r="AEE617" s="20"/>
      <c r="AEF617" s="20"/>
      <c r="AEG617" s="20"/>
      <c r="AEH617" s="20"/>
      <c r="AEI617" s="20"/>
      <c r="AEJ617" s="20"/>
      <c r="AEK617" s="20"/>
      <c r="AEL617" s="20"/>
      <c r="AEM617" s="20"/>
      <c r="AEN617" s="20"/>
      <c r="AEO617" s="20"/>
      <c r="AEP617" s="20"/>
      <c r="AEQ617" s="20"/>
      <c r="AER617" s="20"/>
      <c r="AES617" s="20"/>
      <c r="AET617" s="20"/>
      <c r="AEU617" s="20"/>
      <c r="AEV617" s="20"/>
      <c r="AEW617" s="20"/>
      <c r="AEX617" s="20"/>
      <c r="AEY617" s="20"/>
      <c r="AEZ617" s="20"/>
      <c r="AFA617" s="20"/>
      <c r="AFB617" s="20"/>
      <c r="AFC617" s="20"/>
      <c r="AFD617" s="20"/>
      <c r="AFE617" s="20"/>
      <c r="AFF617" s="20"/>
      <c r="AFG617" s="20"/>
      <c r="AFH617" s="20"/>
      <c r="AFI617" s="20"/>
      <c r="AFJ617" s="20"/>
      <c r="AFK617" s="20"/>
      <c r="AFL617" s="20"/>
      <c r="AFM617" s="20"/>
      <c r="AFN617" s="20"/>
      <c r="AFO617" s="20"/>
      <c r="AFP617" s="20"/>
      <c r="AFQ617" s="20"/>
      <c r="AFR617" s="20"/>
      <c r="AFS617" s="20"/>
      <c r="AFT617" s="20"/>
      <c r="AFU617" s="20"/>
      <c r="AFV617" s="20"/>
      <c r="AFW617" s="20"/>
      <c r="AFX617" s="20"/>
      <c r="AFY617" s="20"/>
      <c r="AFZ617" s="20"/>
      <c r="AGA617" s="20"/>
      <c r="AGB617" s="20"/>
      <c r="AGC617" s="20"/>
      <c r="AGD617" s="20"/>
      <c r="AGE617" s="20"/>
      <c r="AGF617" s="20"/>
      <c r="AGG617" s="20"/>
      <c r="AGH617" s="20"/>
      <c r="AGI617" s="20"/>
      <c r="AGJ617" s="20"/>
      <c r="AGK617" s="20"/>
      <c r="AGL617" s="20"/>
      <c r="AGM617" s="20"/>
      <c r="AGN617" s="20"/>
      <c r="AGO617" s="20"/>
      <c r="AGP617" s="20"/>
      <c r="AGQ617" s="20"/>
      <c r="AGR617" s="20"/>
      <c r="AGS617" s="20"/>
      <c r="AGT617" s="20"/>
      <c r="AGU617" s="20"/>
      <c r="AGV617" s="20"/>
      <c r="AGW617" s="20"/>
      <c r="AGX617" s="20"/>
      <c r="AGY617" s="20"/>
      <c r="AGZ617" s="20"/>
      <c r="AHA617" s="20"/>
      <c r="AHB617" s="20"/>
      <c r="AHC617" s="20"/>
      <c r="AHD617" s="20"/>
      <c r="AHE617" s="20"/>
      <c r="AHF617" s="20"/>
      <c r="AHG617" s="20"/>
      <c r="AHH617" s="20"/>
      <c r="AHI617" s="20"/>
      <c r="AHJ617" s="20"/>
      <c r="AHK617" s="20"/>
      <c r="AHL617" s="20"/>
      <c r="AHM617" s="20"/>
      <c r="AHN617" s="20"/>
      <c r="AHO617" s="20"/>
      <c r="AHP617" s="20"/>
      <c r="AHQ617" s="20"/>
      <c r="AHR617" s="20"/>
      <c r="AHS617" s="20"/>
      <c r="AHT617" s="20"/>
      <c r="AHU617" s="20"/>
      <c r="AHV617" s="20"/>
      <c r="AHW617" s="20"/>
      <c r="AHX617" s="20"/>
      <c r="AHY617" s="20"/>
      <c r="AHZ617" s="20"/>
      <c r="AIA617" s="20"/>
      <c r="AIB617" s="20"/>
      <c r="AIC617" s="20"/>
      <c r="AID617" s="20"/>
      <c r="AIE617" s="20"/>
      <c r="AIF617" s="20"/>
      <c r="AIG617" s="20"/>
      <c r="AIH617" s="20"/>
      <c r="AII617" s="20"/>
      <c r="AIJ617" s="20"/>
      <c r="AIK617" s="20"/>
      <c r="AIL617" s="20"/>
      <c r="AIM617" s="20"/>
      <c r="AIN617" s="20"/>
      <c r="AIO617" s="20"/>
      <c r="AIP617" s="20"/>
      <c r="AIQ617" s="20"/>
      <c r="AIR617" s="20"/>
      <c r="AIS617" s="20"/>
      <c r="AIT617" s="20"/>
      <c r="AIU617" s="20"/>
      <c r="AIV617" s="20"/>
      <c r="AIW617" s="20"/>
      <c r="AIX617" s="20"/>
      <c r="AIY617" s="20"/>
      <c r="AIZ617" s="20"/>
      <c r="AJA617" s="20"/>
      <c r="AJB617" s="20"/>
      <c r="AJC617" s="20"/>
      <c r="AJD617" s="20"/>
      <c r="AJE617" s="20"/>
      <c r="AJF617" s="20"/>
      <c r="AJG617" s="20"/>
      <c r="AJH617" s="20"/>
      <c r="AJI617" s="20"/>
      <c r="AJJ617" s="20"/>
      <c r="AJK617" s="20"/>
      <c r="AJL617" s="20"/>
      <c r="AJM617" s="20"/>
      <c r="AJN617" s="20"/>
      <c r="AJO617" s="20"/>
      <c r="AJP617" s="20"/>
      <c r="AJQ617" s="20"/>
      <c r="AJR617" s="20"/>
      <c r="AJS617" s="20"/>
      <c r="AJT617" s="20"/>
      <c r="AJU617" s="20"/>
      <c r="AJV617" s="20"/>
      <c r="AJW617" s="20"/>
      <c r="AJX617" s="20"/>
      <c r="AJY617" s="20"/>
      <c r="AJZ617" s="20"/>
      <c r="AKA617" s="20"/>
      <c r="AKB617" s="20"/>
      <c r="AKC617" s="20"/>
      <c r="AKD617" s="20"/>
      <c r="AKE617" s="20"/>
      <c r="AKF617" s="20"/>
      <c r="AKG617" s="20"/>
      <c r="AKH617" s="20"/>
      <c r="AKI617" s="20"/>
      <c r="AKJ617" s="20"/>
      <c r="AKK617" s="20"/>
      <c r="AKL617" s="20"/>
      <c r="AKM617" s="20"/>
      <c r="AKN617" s="20"/>
      <c r="AKO617" s="20"/>
      <c r="AKP617" s="20"/>
      <c r="AKQ617" s="20"/>
      <c r="AKR617" s="20"/>
      <c r="AKS617" s="20"/>
      <c r="AKT617" s="20"/>
      <c r="AKU617" s="20"/>
      <c r="AKV617" s="20"/>
      <c r="AKW617" s="20"/>
      <c r="AKX617" s="20"/>
      <c r="AKY617" s="20"/>
      <c r="AKZ617" s="20"/>
      <c r="ALA617" s="20"/>
      <c r="ALB617" s="20"/>
      <c r="ALC617" s="20"/>
      <c r="ALD617" s="20"/>
      <c r="ALE617" s="20"/>
      <c r="ALF617" s="20"/>
      <c r="ALG617" s="20"/>
      <c r="ALH617" s="20"/>
      <c r="ALI617" s="20"/>
      <c r="ALJ617" s="20"/>
      <c r="ALK617" s="20"/>
      <c r="ALL617" s="20"/>
      <c r="ALM617" s="20"/>
      <c r="ALN617" s="20"/>
      <c r="ALO617" s="20"/>
      <c r="ALP617" s="20"/>
      <c r="ALQ617" s="20"/>
      <c r="ALR617" s="20"/>
      <c r="ALS617" s="20"/>
      <c r="ALT617" s="20"/>
      <c r="ALU617" s="20"/>
      <c r="ALV617" s="20"/>
      <c r="ALW617" s="20"/>
      <c r="ALX617" s="20"/>
      <c r="ALY617" s="20"/>
      <c r="ALZ617" s="20"/>
      <c r="AMA617" s="20"/>
      <c r="AMB617" s="20"/>
      <c r="AMC617" s="20"/>
      <c r="AMD617" s="20"/>
      <c r="AME617" s="20"/>
      <c r="AMF617" s="20"/>
      <c r="AMG617" s="20"/>
      <c r="AMH617" s="20"/>
      <c r="AMI617" s="20"/>
      <c r="AMJ617" s="20"/>
      <c r="AMK617" s="20"/>
      <c r="AML617" s="20"/>
      <c r="AMM617" s="20"/>
      <c r="AMN617" s="20"/>
      <c r="AMO617" s="20"/>
      <c r="AMP617" s="20"/>
      <c r="AMQ617" s="20"/>
      <c r="AMR617" s="20"/>
      <c r="AMS617" s="20"/>
      <c r="AMT617" s="20"/>
      <c r="AMU617" s="20"/>
      <c r="AMV617" s="20"/>
      <c r="AMW617" s="20"/>
      <c r="AMX617" s="20"/>
      <c r="AMY617" s="20"/>
      <c r="AMZ617" s="20"/>
      <c r="ANA617" s="20"/>
      <c r="ANB617" s="20"/>
      <c r="ANC617" s="20"/>
      <c r="AND617" s="20"/>
      <c r="ANE617" s="20"/>
      <c r="ANF617" s="20"/>
      <c r="ANG617" s="20"/>
      <c r="ANH617" s="20"/>
      <c r="ANI617" s="20"/>
      <c r="ANJ617" s="20"/>
      <c r="ANK617" s="20"/>
      <c r="ANL617" s="20"/>
      <c r="ANM617" s="20"/>
      <c r="ANN617" s="20"/>
      <c r="ANO617" s="20"/>
      <c r="ANP617" s="20"/>
      <c r="ANQ617" s="20"/>
      <c r="ANR617" s="20"/>
      <c r="ANS617" s="20"/>
      <c r="ANT617" s="20"/>
      <c r="ANU617" s="20"/>
      <c r="ANV617" s="20"/>
      <c r="ANW617" s="20"/>
      <c r="ANX617" s="20"/>
      <c r="ANY617" s="20"/>
      <c r="ANZ617" s="20"/>
      <c r="AOA617" s="20"/>
      <c r="AOB617" s="20"/>
      <c r="AOC617" s="20"/>
      <c r="AOD617" s="20"/>
      <c r="AOE617" s="20"/>
      <c r="AOF617" s="20"/>
      <c r="AOG617" s="20"/>
      <c r="AOH617" s="20"/>
      <c r="AOI617" s="20"/>
      <c r="AOJ617" s="20"/>
      <c r="AOK617" s="20"/>
      <c r="AOL617" s="20"/>
      <c r="AOM617" s="20"/>
      <c r="AON617" s="20"/>
      <c r="AOO617" s="20"/>
      <c r="AOP617" s="20"/>
      <c r="AOQ617" s="20"/>
      <c r="AOR617" s="20"/>
      <c r="AOS617" s="20"/>
      <c r="AOT617" s="20"/>
      <c r="AOU617" s="20"/>
      <c r="AOV617" s="20"/>
      <c r="AOW617" s="20"/>
      <c r="AOX617" s="20"/>
      <c r="AOY617" s="20"/>
      <c r="AOZ617" s="20"/>
      <c r="APA617" s="20"/>
      <c r="APB617" s="20"/>
      <c r="APC617" s="20"/>
      <c r="APD617" s="20"/>
      <c r="APE617" s="20"/>
      <c r="APF617" s="20"/>
      <c r="APG617" s="20"/>
      <c r="APH617" s="20"/>
      <c r="API617" s="20"/>
      <c r="APJ617" s="20"/>
      <c r="APK617" s="20"/>
      <c r="APL617" s="20"/>
      <c r="APM617" s="20"/>
      <c r="APN617" s="20"/>
      <c r="APO617" s="20"/>
      <c r="APP617" s="20"/>
      <c r="APQ617" s="20"/>
      <c r="APR617" s="20"/>
      <c r="APS617" s="20"/>
      <c r="APT617" s="20"/>
      <c r="APU617" s="20"/>
      <c r="APV617" s="20"/>
      <c r="APW617" s="20"/>
      <c r="APX617" s="20"/>
      <c r="APY617" s="20"/>
      <c r="APZ617" s="20"/>
      <c r="AQA617" s="20"/>
      <c r="AQB617" s="20"/>
      <c r="AQC617" s="20"/>
      <c r="AQD617" s="20"/>
      <c r="AQE617" s="20"/>
      <c r="AQF617" s="20"/>
      <c r="AQG617" s="20"/>
      <c r="AQH617" s="20"/>
      <c r="AQI617" s="20"/>
      <c r="AQJ617" s="20"/>
      <c r="AQK617" s="20"/>
      <c r="AQL617" s="20"/>
      <c r="AQM617" s="20"/>
      <c r="AQN617" s="20"/>
      <c r="AQO617" s="20"/>
      <c r="AQP617" s="20"/>
      <c r="AQQ617" s="20"/>
      <c r="AQR617" s="20"/>
      <c r="AQS617" s="20"/>
      <c r="AQT617" s="20"/>
      <c r="AQU617" s="20"/>
      <c r="AQV617" s="20"/>
      <c r="AQW617" s="20"/>
      <c r="AQX617" s="20"/>
      <c r="AQY617" s="20"/>
      <c r="AQZ617" s="20"/>
      <c r="ARA617" s="20"/>
      <c r="ARB617" s="20"/>
      <c r="ARC617" s="20"/>
      <c r="ARD617" s="20"/>
      <c r="ARE617" s="20"/>
      <c r="ARF617" s="20"/>
      <c r="ARG617" s="20"/>
      <c r="ARH617" s="20"/>
      <c r="ARI617" s="20"/>
      <c r="ARJ617" s="20"/>
      <c r="ARK617" s="20"/>
      <c r="ARL617" s="20"/>
      <c r="ARM617" s="20"/>
      <c r="ARN617" s="20"/>
      <c r="ARO617" s="20"/>
      <c r="ARP617" s="20"/>
      <c r="ARQ617" s="20"/>
      <c r="ARR617" s="20"/>
      <c r="ARS617" s="20"/>
      <c r="ART617" s="20"/>
      <c r="ARU617" s="20"/>
      <c r="ARV617" s="20"/>
      <c r="ARW617" s="20"/>
      <c r="ARX617" s="20"/>
      <c r="ARY617" s="20"/>
      <c r="ARZ617" s="20"/>
      <c r="ASA617" s="20"/>
      <c r="ASB617" s="20"/>
      <c r="ASC617" s="20"/>
      <c r="ASD617" s="20"/>
      <c r="ASE617" s="20"/>
      <c r="ASF617" s="20"/>
      <c r="ASG617" s="20"/>
      <c r="ASH617" s="20"/>
      <c r="ASI617" s="20"/>
      <c r="ASJ617" s="20"/>
      <c r="ASK617" s="20"/>
      <c r="ASL617" s="20"/>
      <c r="ASM617" s="20"/>
      <c r="ASN617" s="20"/>
      <c r="ASO617" s="20"/>
      <c r="ASP617" s="20"/>
      <c r="ASQ617" s="20"/>
      <c r="ASR617" s="20"/>
      <c r="ASS617" s="20"/>
      <c r="AST617" s="20"/>
      <c r="ASU617" s="20"/>
      <c r="ASV617" s="20"/>
      <c r="ASW617" s="20"/>
      <c r="ASX617" s="20"/>
      <c r="ASY617" s="20"/>
      <c r="ASZ617" s="20"/>
      <c r="ATA617" s="20"/>
      <c r="ATB617" s="20"/>
      <c r="ATC617" s="20"/>
      <c r="ATD617" s="20"/>
      <c r="ATE617" s="20"/>
      <c r="ATF617" s="20"/>
      <c r="ATG617" s="20"/>
      <c r="ATH617" s="20"/>
      <c r="ATI617" s="20"/>
      <c r="ATJ617" s="20"/>
      <c r="ATK617" s="20"/>
      <c r="ATL617" s="20"/>
      <c r="ATM617" s="20"/>
      <c r="ATN617" s="20"/>
      <c r="ATO617" s="20"/>
      <c r="ATP617" s="20"/>
      <c r="ATQ617" s="20"/>
      <c r="ATR617" s="20"/>
      <c r="ATS617" s="20"/>
      <c r="ATT617" s="20"/>
      <c r="ATU617" s="20"/>
      <c r="ATV617" s="20"/>
      <c r="ATW617" s="20"/>
      <c r="ATX617" s="20"/>
      <c r="ATY617" s="20"/>
      <c r="ATZ617" s="20"/>
      <c r="AUA617" s="20"/>
      <c r="AUB617" s="20"/>
      <c r="AUC617" s="20"/>
      <c r="AUD617" s="20"/>
      <c r="AUF617" s="20"/>
      <c r="AUG617" s="20"/>
      <c r="AUH617" s="20"/>
      <c r="AUI617" s="20"/>
      <c r="AUJ617" s="20"/>
      <c r="AUK617" s="20"/>
      <c r="AUL617" s="20"/>
      <c r="AUM617" s="20"/>
      <c r="AUN617" s="20"/>
      <c r="AUO617" s="20"/>
      <c r="AUP617" s="20"/>
      <c r="AUQ617" s="20"/>
      <c r="AUR617" s="20"/>
      <c r="AUS617" s="20"/>
      <c r="AUT617" s="20"/>
      <c r="AUU617" s="20"/>
      <c r="AUV617" s="20"/>
      <c r="AUW617" s="20"/>
      <c r="AUX617" s="20"/>
      <c r="AUY617" s="20"/>
      <c r="AUZ617" s="20"/>
      <c r="AVA617" s="20"/>
      <c r="AVB617" s="20"/>
      <c r="AVC617" s="20"/>
      <c r="AVD617" s="20"/>
      <c r="AVE617" s="20"/>
      <c r="AVF617" s="20"/>
      <c r="AVG617" s="20"/>
      <c r="AVH617" s="20"/>
      <c r="AVI617" s="20"/>
      <c r="AVJ617" s="20"/>
      <c r="AVK617" s="20"/>
      <c r="AVL617" s="20"/>
      <c r="AVM617" s="20"/>
      <c r="AVN617" s="20"/>
      <c r="AVO617" s="20"/>
      <c r="AVP617" s="20"/>
      <c r="AVQ617" s="20"/>
      <c r="AVR617" s="20"/>
      <c r="AVS617" s="20"/>
      <c r="AVT617" s="20"/>
      <c r="AVU617" s="20"/>
      <c r="AVV617" s="20"/>
      <c r="AVW617" s="20"/>
      <c r="AVX617" s="20"/>
      <c r="AVY617" s="20"/>
      <c r="AVZ617" s="20"/>
      <c r="AWA617" s="20"/>
      <c r="AWB617" s="20"/>
      <c r="AWC617" s="20"/>
      <c r="AWD617" s="20"/>
      <c r="AWE617" s="20"/>
      <c r="AWF617" s="20"/>
      <c r="AWG617" s="20"/>
      <c r="AWH617" s="20"/>
      <c r="AWI617" s="20"/>
      <c r="AWJ617" s="20"/>
      <c r="AWK617" s="20"/>
      <c r="AWL617" s="20"/>
      <c r="AWM617" s="20"/>
      <c r="AWN617" s="20"/>
      <c r="AWO617" s="20"/>
      <c r="AWP617" s="20"/>
      <c r="AWQ617" s="20"/>
      <c r="AWR617" s="20"/>
      <c r="AWS617" s="20"/>
      <c r="AWT617" s="20"/>
      <c r="AWU617" s="20"/>
      <c r="AWV617" s="20"/>
      <c r="AWW617" s="20"/>
      <c r="AWX617" s="20"/>
      <c r="AWY617" s="20"/>
      <c r="AWZ617" s="20"/>
      <c r="AXA617" s="20"/>
      <c r="AXB617" s="20"/>
      <c r="AXC617" s="20"/>
      <c r="AXD617" s="20"/>
      <c r="AXE617" s="20"/>
      <c r="AXF617" s="20"/>
      <c r="AXG617" s="20"/>
      <c r="AXH617" s="20"/>
      <c r="AXI617" s="20"/>
      <c r="AXJ617" s="20"/>
      <c r="AXK617" s="20"/>
      <c r="AXL617" s="20"/>
      <c r="AXM617" s="20"/>
      <c r="AXN617" s="20"/>
      <c r="AXO617" s="20"/>
      <c r="AXP617" s="20"/>
      <c r="AXQ617" s="20"/>
      <c r="AXR617" s="20"/>
      <c r="AXS617" s="20"/>
      <c r="AXT617" s="20"/>
      <c r="AXU617" s="20"/>
      <c r="AXV617" s="20"/>
      <c r="AXW617" s="20"/>
      <c r="AXX617" s="20"/>
      <c r="AXY617" s="20"/>
      <c r="AXZ617" s="20"/>
      <c r="AYA617" s="20"/>
      <c r="AYB617" s="20"/>
      <c r="AYC617" s="20"/>
      <c r="AYD617" s="20"/>
      <c r="AYE617" s="20"/>
      <c r="AYF617" s="20"/>
      <c r="AYG617" s="20"/>
      <c r="AYH617" s="20"/>
      <c r="AYI617" s="20"/>
      <c r="AYJ617" s="20"/>
      <c r="AYK617" s="20"/>
      <c r="AYL617" s="20"/>
      <c r="AYM617" s="20"/>
      <c r="AYN617" s="20"/>
      <c r="AYO617" s="20"/>
      <c r="AYP617" s="20"/>
      <c r="AYQ617" s="20"/>
      <c r="AYR617" s="20"/>
      <c r="AYS617" s="20"/>
      <c r="AYT617" s="20"/>
      <c r="AYU617" s="20"/>
      <c r="AYV617" s="20"/>
      <c r="AYW617" s="20"/>
      <c r="AYX617" s="20"/>
      <c r="AYY617" s="20"/>
      <c r="AYZ617" s="20"/>
      <c r="AZA617" s="20"/>
      <c r="AZB617" s="20"/>
      <c r="AZC617" s="20"/>
      <c r="AZD617" s="20"/>
      <c r="AZE617" s="20"/>
      <c r="AZF617" s="20"/>
      <c r="AZG617" s="20"/>
      <c r="AZH617" s="20"/>
      <c r="AZI617" s="20"/>
      <c r="AZJ617" s="20"/>
      <c r="AZK617" s="20"/>
      <c r="AZL617" s="20"/>
      <c r="AZM617" s="20"/>
      <c r="AZN617" s="20"/>
      <c r="AZO617" s="20"/>
      <c r="AZP617" s="20"/>
      <c r="AZQ617" s="20"/>
      <c r="AZR617" s="20"/>
      <c r="AZS617" s="20"/>
      <c r="AZT617" s="20"/>
      <c r="AZU617" s="20"/>
      <c r="AZV617" s="20"/>
      <c r="AZW617" s="20"/>
      <c r="AZX617" s="20"/>
      <c r="AZY617" s="20"/>
      <c r="AZZ617" s="20"/>
      <c r="BAA617" s="20"/>
      <c r="BAB617" s="20"/>
      <c r="BAC617" s="20"/>
      <c r="BAD617" s="20"/>
      <c r="BAE617" s="20"/>
      <c r="BAF617" s="20"/>
      <c r="BAG617" s="20"/>
      <c r="BAH617" s="20"/>
      <c r="BAI617" s="20"/>
      <c r="BAJ617" s="20"/>
      <c r="BAK617" s="20"/>
      <c r="BAL617" s="20"/>
      <c r="BAM617" s="20"/>
      <c r="BAN617" s="20"/>
      <c r="BAO617" s="20"/>
      <c r="BAP617" s="20"/>
      <c r="BAQ617" s="20"/>
      <c r="BAR617" s="20"/>
      <c r="BAS617" s="20"/>
      <c r="BAT617" s="20"/>
      <c r="BAU617" s="20"/>
      <c r="BAV617" s="20"/>
      <c r="BAW617" s="20"/>
      <c r="BAX617" s="20"/>
      <c r="BAY617" s="20"/>
      <c r="BAZ617" s="20"/>
      <c r="BBA617" s="20"/>
      <c r="BBB617" s="20"/>
      <c r="BBC617" s="20"/>
      <c r="BBD617" s="20"/>
      <c r="BBE617" s="20"/>
      <c r="BBF617" s="20"/>
      <c r="BBG617" s="20"/>
      <c r="BBH617" s="20"/>
      <c r="BBI617" s="20"/>
      <c r="BBJ617" s="20"/>
      <c r="BBK617" s="20"/>
      <c r="BBL617" s="20"/>
      <c r="BBM617" s="20"/>
      <c r="BBN617" s="20"/>
      <c r="BBO617" s="20"/>
      <c r="BBP617" s="20"/>
      <c r="BBQ617" s="20"/>
      <c r="BBR617" s="20"/>
      <c r="BBS617" s="20"/>
      <c r="BBT617" s="20"/>
      <c r="BBU617" s="20"/>
      <c r="BBV617" s="20"/>
      <c r="BBW617" s="20"/>
      <c r="BBX617" s="20"/>
    </row>
    <row r="618" spans="1:1428" hidden="1" x14ac:dyDescent="0.25">
      <c r="A618" s="20"/>
      <c r="B618" s="21"/>
      <c r="C618" s="21"/>
      <c r="D618" s="20"/>
      <c r="E618" s="20"/>
      <c r="F618" s="20"/>
      <c r="G618" s="20"/>
      <c r="H618" s="20"/>
      <c r="I618" s="20"/>
      <c r="J618" s="20"/>
      <c r="K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6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20"/>
      <c r="BH618" s="20"/>
      <c r="BI618" s="20"/>
      <c r="BJ618" s="20"/>
      <c r="BK618" s="20"/>
      <c r="BL618" s="20"/>
      <c r="BM618" s="20"/>
      <c r="BN618" s="20"/>
      <c r="BO618" s="20"/>
      <c r="BP618" s="20"/>
      <c r="BQ618" s="20"/>
      <c r="BR618" s="20"/>
      <c r="BS618" s="20"/>
      <c r="BT618" s="20"/>
      <c r="BU618" s="20"/>
      <c r="BV618" s="20"/>
      <c r="BW618" s="20"/>
      <c r="BX618" s="20"/>
      <c r="BY618" s="20"/>
      <c r="BZ618" s="20"/>
      <c r="CA618" s="20"/>
      <c r="CB618" s="20"/>
      <c r="CC618" s="20"/>
      <c r="CD618" s="20"/>
      <c r="CE618" s="20"/>
      <c r="CF618" s="20"/>
      <c r="CG618" s="20"/>
      <c r="CH618" s="20"/>
      <c r="CI618" s="20"/>
      <c r="CJ618" s="20"/>
      <c r="CK618" s="20"/>
      <c r="CL618" s="20"/>
      <c r="CM618" s="20"/>
      <c r="CN618" s="20"/>
      <c r="CO618" s="20"/>
      <c r="CP618" s="20"/>
      <c r="CQ618" s="20"/>
      <c r="CR618" s="20"/>
      <c r="CS618" s="20"/>
      <c r="CT618" s="20"/>
      <c r="CU618" s="20"/>
      <c r="CV618" s="20"/>
      <c r="CW618" s="20"/>
      <c r="CX618" s="20"/>
      <c r="CY618" s="20"/>
      <c r="CZ618" s="20"/>
      <c r="DA618" s="20"/>
      <c r="DB618" s="20"/>
      <c r="DC618" s="20"/>
      <c r="DD618" s="20"/>
      <c r="DE618" s="20"/>
      <c r="DF618" s="20"/>
      <c r="DG618" s="20"/>
      <c r="DH618" s="20"/>
      <c r="DI618" s="20"/>
      <c r="DJ618" s="20"/>
      <c r="DK618" s="20"/>
      <c r="DL618" s="20"/>
      <c r="DM618" s="20"/>
      <c r="DN618" s="20"/>
      <c r="DO618" s="20"/>
      <c r="DP618" s="20"/>
      <c r="DQ618" s="20"/>
      <c r="DR618" s="20"/>
      <c r="DS618" s="20"/>
      <c r="DT618" s="20"/>
      <c r="DU618" s="20"/>
      <c r="DV618" s="20"/>
      <c r="DW618" s="20"/>
      <c r="DX618" s="20"/>
      <c r="DY618" s="20"/>
      <c r="DZ618" s="20"/>
      <c r="EA618" s="20"/>
      <c r="EB618" s="20"/>
      <c r="EC618" s="20"/>
      <c r="ED618" s="20"/>
      <c r="EE618" s="20"/>
      <c r="EF618" s="20"/>
      <c r="EG618" s="20"/>
      <c r="EH618" s="20"/>
      <c r="EI618" s="20"/>
      <c r="EJ618" s="20"/>
      <c r="EK618" s="20"/>
      <c r="EL618" s="20"/>
      <c r="EM618" s="20"/>
      <c r="EN618" s="20"/>
      <c r="EO618" s="20"/>
      <c r="EP618" s="20"/>
      <c r="EQ618" s="20"/>
      <c r="ER618" s="20"/>
      <c r="ES618" s="20"/>
      <c r="ET618" s="20"/>
      <c r="EU618" s="20"/>
      <c r="EV618" s="20"/>
      <c r="EW618" s="20"/>
      <c r="EX618" s="20"/>
      <c r="EY618" s="20"/>
      <c r="EZ618" s="20"/>
      <c r="FA618" s="20"/>
      <c r="FB618" s="20"/>
      <c r="FC618" s="20"/>
      <c r="FD618" s="20"/>
      <c r="FE618" s="20"/>
      <c r="FF618" s="20"/>
      <c r="FG618" s="20"/>
      <c r="FH618" s="20"/>
      <c r="FI618" s="20"/>
      <c r="FJ618" s="20"/>
      <c r="FK618" s="20"/>
      <c r="FL618" s="20"/>
      <c r="FM618" s="20"/>
      <c r="FN618" s="20"/>
      <c r="FO618" s="20"/>
      <c r="FP618" s="20"/>
      <c r="FQ618" s="20"/>
      <c r="FR618" s="20"/>
      <c r="FS618" s="20"/>
      <c r="FT618" s="20"/>
      <c r="FU618" s="20"/>
      <c r="FV618" s="20"/>
      <c r="FW618" s="20"/>
      <c r="FX618" s="20"/>
      <c r="FY618" s="20"/>
      <c r="FZ618" s="20"/>
      <c r="GA618" s="20"/>
      <c r="GB618" s="20"/>
      <c r="GC618" s="20"/>
      <c r="GD618" s="20"/>
      <c r="GE618" s="20"/>
      <c r="GF618" s="20"/>
      <c r="GG618" s="20"/>
      <c r="GH618" s="20"/>
      <c r="GI618" s="20"/>
      <c r="GJ618" s="20"/>
      <c r="GK618" s="20"/>
      <c r="GL618" s="20"/>
      <c r="GM618" s="20"/>
      <c r="GN618" s="20"/>
      <c r="GO618" s="20"/>
      <c r="GP618" s="20"/>
      <c r="GQ618" s="20"/>
      <c r="GR618" s="20"/>
      <c r="GS618" s="20"/>
      <c r="GT618" s="20"/>
      <c r="GU618" s="20"/>
      <c r="GV618" s="20"/>
      <c r="GW618" s="20"/>
      <c r="GX618" s="20"/>
      <c r="GY618" s="20"/>
      <c r="GZ618" s="20"/>
      <c r="HA618" s="20"/>
      <c r="HB618" s="20"/>
      <c r="HC618" s="20"/>
      <c r="HD618" s="20"/>
      <c r="HE618" s="20"/>
      <c r="HF618" s="20"/>
      <c r="HG618" s="20"/>
      <c r="HH618" s="20"/>
      <c r="HI618" s="20"/>
      <c r="HJ618" s="20"/>
      <c r="HK618" s="20"/>
      <c r="HL618" s="20"/>
      <c r="HM618" s="20"/>
      <c r="HN618" s="20"/>
      <c r="HO618" s="20"/>
      <c r="HP618" s="20"/>
      <c r="HQ618" s="20"/>
      <c r="HR618" s="20"/>
      <c r="HS618" s="20"/>
      <c r="HT618" s="20"/>
      <c r="HU618" s="20"/>
      <c r="HV618" s="20"/>
      <c r="HW618" s="20"/>
      <c r="HX618" s="20"/>
      <c r="HY618" s="20"/>
      <c r="HZ618" s="20"/>
      <c r="IA618" s="20"/>
      <c r="IB618" s="20"/>
      <c r="IC618" s="20"/>
      <c r="ID618" s="20"/>
      <c r="IE618" s="20"/>
      <c r="IF618" s="20"/>
      <c r="IG618" s="20"/>
      <c r="IH618" s="20"/>
      <c r="II618" s="20"/>
      <c r="IJ618" s="20"/>
      <c r="IK618" s="20"/>
      <c r="IL618" s="20"/>
      <c r="IM618" s="20"/>
      <c r="IN618" s="20"/>
      <c r="IO618" s="20"/>
      <c r="IP618" s="20"/>
      <c r="IQ618" s="20"/>
      <c r="IR618" s="20"/>
      <c r="IS618" s="20"/>
      <c r="IT618" s="20"/>
      <c r="IU618" s="20"/>
      <c r="IV618" s="20"/>
      <c r="IW618" s="20"/>
      <c r="IX618" s="20"/>
      <c r="IY618" s="20"/>
      <c r="IZ618" s="20"/>
      <c r="JA618" s="20"/>
      <c r="JB618" s="20"/>
      <c r="JC618" s="20"/>
      <c r="JD618" s="20"/>
      <c r="JE618" s="20"/>
      <c r="JF618" s="20"/>
      <c r="JG618" s="20"/>
      <c r="JH618" s="20"/>
      <c r="JI618" s="20"/>
      <c r="JJ618" s="20"/>
      <c r="JK618" s="20"/>
      <c r="JL618" s="20"/>
      <c r="JM618" s="20"/>
      <c r="JN618" s="20"/>
      <c r="JO618" s="20"/>
      <c r="JP618" s="20"/>
      <c r="JQ618" s="20"/>
      <c r="JR618" s="20"/>
      <c r="JS618" s="20"/>
      <c r="JT618" s="20"/>
      <c r="JU618" s="20"/>
      <c r="JV618" s="20"/>
      <c r="JW618" s="20"/>
      <c r="JX618" s="20"/>
      <c r="JY618" s="20"/>
      <c r="JZ618" s="20"/>
      <c r="KA618" s="20"/>
      <c r="KB618" s="20"/>
      <c r="KC618" s="20"/>
      <c r="KD618" s="20"/>
      <c r="KE618" s="20"/>
      <c r="KF618" s="20"/>
      <c r="KG618" s="20"/>
      <c r="KH618" s="20"/>
      <c r="KI618" s="20"/>
      <c r="KJ618" s="20"/>
      <c r="KK618" s="20"/>
      <c r="KL618" s="20"/>
      <c r="KM618" s="20"/>
      <c r="KN618" s="20"/>
      <c r="KO618" s="20"/>
      <c r="KP618" s="20"/>
      <c r="KQ618" s="20"/>
      <c r="KR618" s="20"/>
      <c r="KS618" s="20"/>
      <c r="KT618" s="20"/>
      <c r="KU618" s="20"/>
      <c r="KV618" s="20"/>
      <c r="KW618" s="20"/>
      <c r="KX618" s="20"/>
      <c r="KY618" s="20"/>
      <c r="KZ618" s="20"/>
      <c r="LA618" s="20"/>
      <c r="LB618" s="20"/>
      <c r="LC618" s="20"/>
      <c r="LD618" s="20"/>
      <c r="LE618" s="20"/>
      <c r="LF618" s="20"/>
      <c r="LG618" s="20"/>
      <c r="LH618" s="20"/>
      <c r="LI618" s="20"/>
      <c r="LJ618" s="20"/>
      <c r="LK618" s="20"/>
      <c r="LL618" s="20"/>
      <c r="LM618" s="20"/>
      <c r="LN618" s="20"/>
      <c r="LO618" s="20"/>
      <c r="LP618" s="20"/>
      <c r="LQ618" s="20"/>
      <c r="LR618" s="20"/>
      <c r="LS618" s="20"/>
      <c r="LT618" s="20"/>
      <c r="LU618" s="20"/>
      <c r="LV618" s="20"/>
      <c r="LW618" s="20"/>
      <c r="LX618" s="20"/>
      <c r="LY618" s="20"/>
      <c r="LZ618" s="20"/>
      <c r="MA618" s="20"/>
      <c r="MB618" s="20"/>
      <c r="MC618" s="20"/>
      <c r="MD618" s="20"/>
      <c r="ME618" s="20"/>
      <c r="MF618" s="20"/>
      <c r="MG618" s="20"/>
      <c r="MH618" s="20"/>
      <c r="MI618" s="20"/>
      <c r="MJ618" s="20"/>
      <c r="MK618" s="20"/>
      <c r="ML618" s="20"/>
      <c r="MM618" s="20"/>
      <c r="MN618" s="20"/>
      <c r="MO618" s="20"/>
      <c r="MP618" s="20"/>
      <c r="MQ618" s="20"/>
      <c r="MR618" s="20"/>
      <c r="MS618" s="20"/>
      <c r="MT618" s="20"/>
      <c r="MU618" s="20"/>
      <c r="MV618" s="20"/>
      <c r="MW618" s="20"/>
      <c r="MX618" s="20"/>
      <c r="MY618" s="20"/>
      <c r="MZ618" s="20"/>
      <c r="NA618" s="20"/>
      <c r="NB618" s="20"/>
      <c r="NC618" s="20"/>
      <c r="ND618" s="20"/>
      <c r="NE618" s="20"/>
      <c r="NF618" s="20"/>
      <c r="NG618" s="20"/>
      <c r="NH618" s="20"/>
      <c r="NI618" s="20"/>
      <c r="NJ618" s="20"/>
      <c r="NK618" s="20"/>
      <c r="NL618" s="20"/>
      <c r="NM618" s="20"/>
      <c r="NN618" s="20"/>
      <c r="NO618" s="20"/>
      <c r="NP618" s="20"/>
      <c r="NQ618" s="20"/>
      <c r="NR618" s="20"/>
      <c r="NS618" s="20"/>
      <c r="NT618" s="20"/>
      <c r="NU618" s="20"/>
      <c r="NV618" s="20"/>
      <c r="NW618" s="20"/>
      <c r="NX618" s="20"/>
      <c r="NY618" s="20"/>
      <c r="NZ618" s="20"/>
      <c r="OA618" s="20"/>
      <c r="OB618" s="20"/>
      <c r="OC618" s="20"/>
      <c r="OD618" s="20"/>
      <c r="OE618" s="20"/>
      <c r="OF618" s="20"/>
      <c r="OG618" s="20"/>
      <c r="OH618" s="20"/>
      <c r="OI618" s="20"/>
      <c r="OJ618" s="20"/>
      <c r="OK618" s="20"/>
      <c r="OL618" s="20"/>
      <c r="OM618" s="20"/>
      <c r="ON618" s="20"/>
      <c r="OO618" s="20"/>
      <c r="OP618" s="20"/>
      <c r="OQ618" s="20"/>
      <c r="OR618" s="20"/>
      <c r="OS618" s="20"/>
      <c r="OT618" s="20"/>
      <c r="OU618" s="20"/>
      <c r="OV618" s="20"/>
      <c r="OW618" s="20"/>
      <c r="OX618" s="20"/>
      <c r="OY618" s="20"/>
      <c r="OZ618" s="20"/>
      <c r="PA618" s="20"/>
      <c r="PB618" s="20"/>
      <c r="PC618" s="20"/>
      <c r="PD618" s="20"/>
      <c r="PE618" s="20"/>
      <c r="PF618" s="20"/>
      <c r="PG618" s="20"/>
      <c r="PH618" s="20"/>
      <c r="PI618" s="20"/>
      <c r="PJ618" s="20"/>
      <c r="PK618" s="20"/>
      <c r="PL618" s="20"/>
      <c r="PM618" s="20"/>
      <c r="PN618" s="20"/>
      <c r="PO618" s="20"/>
      <c r="PP618" s="20"/>
      <c r="PQ618" s="20"/>
      <c r="PR618" s="20"/>
      <c r="PS618" s="20"/>
      <c r="PT618" s="20"/>
      <c r="PU618" s="20"/>
      <c r="PV618" s="20"/>
      <c r="PW618" s="20"/>
      <c r="PX618" s="20"/>
      <c r="PY618" s="20"/>
      <c r="PZ618" s="20"/>
      <c r="QA618" s="20"/>
      <c r="QB618" s="20"/>
      <c r="QC618" s="20"/>
      <c r="QD618" s="20"/>
      <c r="QE618" s="20"/>
      <c r="QF618" s="20"/>
      <c r="QG618" s="20"/>
      <c r="QH618" s="20"/>
      <c r="QI618" s="20"/>
      <c r="QJ618" s="20"/>
      <c r="QK618" s="20"/>
      <c r="QL618" s="20"/>
      <c r="QM618" s="20"/>
      <c r="QN618" s="20"/>
      <c r="QO618" s="20"/>
      <c r="QP618" s="20"/>
      <c r="QQ618" s="20"/>
      <c r="QR618" s="20"/>
      <c r="QS618" s="20"/>
      <c r="QT618" s="20"/>
      <c r="QU618" s="20"/>
      <c r="QV618" s="20"/>
      <c r="QW618" s="20"/>
      <c r="QX618" s="20"/>
      <c r="QY618" s="20"/>
      <c r="QZ618" s="20"/>
      <c r="RA618" s="20"/>
      <c r="RB618" s="20"/>
      <c r="RC618" s="20"/>
      <c r="RD618" s="20"/>
      <c r="RE618" s="20"/>
      <c r="RF618" s="20"/>
      <c r="RG618" s="20"/>
      <c r="RH618" s="20"/>
      <c r="RI618" s="20"/>
      <c r="RJ618" s="20"/>
      <c r="RK618" s="20"/>
      <c r="RL618" s="20"/>
      <c r="RM618" s="20"/>
      <c r="RN618" s="20"/>
      <c r="RO618" s="20"/>
      <c r="RP618" s="20"/>
      <c r="RQ618" s="20"/>
      <c r="RR618" s="20"/>
      <c r="RS618" s="20"/>
      <c r="RT618" s="20"/>
      <c r="RU618" s="20"/>
      <c r="RV618" s="20"/>
      <c r="RW618" s="20"/>
      <c r="RX618" s="20"/>
      <c r="RY618" s="20"/>
      <c r="RZ618" s="20"/>
      <c r="SA618" s="20"/>
      <c r="SB618" s="20"/>
      <c r="SC618" s="20"/>
      <c r="SD618" s="20"/>
      <c r="SE618" s="20"/>
      <c r="SF618" s="20"/>
      <c r="SG618" s="20"/>
      <c r="SH618" s="20"/>
      <c r="SI618" s="20"/>
      <c r="SJ618" s="20"/>
      <c r="SK618" s="20"/>
      <c r="SL618" s="20"/>
      <c r="SM618" s="20"/>
      <c r="SN618" s="20"/>
      <c r="SO618" s="20"/>
      <c r="SP618" s="20"/>
      <c r="SQ618" s="20"/>
      <c r="SR618" s="20"/>
      <c r="SS618" s="20"/>
      <c r="ST618" s="20"/>
      <c r="SU618" s="20"/>
      <c r="SV618" s="20"/>
      <c r="SW618" s="20"/>
      <c r="SX618" s="20"/>
      <c r="SY618" s="20"/>
      <c r="SZ618" s="20"/>
      <c r="TA618" s="20"/>
      <c r="TB618" s="20"/>
      <c r="TC618" s="20"/>
      <c r="TD618" s="20"/>
      <c r="TE618" s="20"/>
      <c r="TF618" s="20"/>
      <c r="TG618" s="20"/>
      <c r="TH618" s="20"/>
      <c r="TI618" s="20"/>
      <c r="TJ618" s="20"/>
      <c r="TK618" s="20"/>
      <c r="TL618" s="20"/>
      <c r="TM618" s="20"/>
      <c r="TN618" s="20"/>
      <c r="TO618" s="20"/>
      <c r="TP618" s="20"/>
      <c r="TQ618" s="20"/>
      <c r="TR618" s="20"/>
      <c r="TS618" s="20"/>
      <c r="TT618" s="20"/>
      <c r="TU618" s="20"/>
      <c r="TV618" s="20"/>
      <c r="TW618" s="20"/>
      <c r="TX618" s="20"/>
      <c r="TY618" s="20"/>
      <c r="TZ618" s="20"/>
      <c r="UA618" s="20"/>
      <c r="UB618" s="20"/>
      <c r="UC618" s="20"/>
      <c r="UD618" s="20"/>
      <c r="UE618" s="20"/>
      <c r="UF618" s="20"/>
      <c r="UG618" s="20"/>
      <c r="UH618" s="20"/>
      <c r="UI618" s="20"/>
      <c r="UJ618" s="20"/>
      <c r="UK618" s="20"/>
      <c r="UL618" s="20"/>
      <c r="UM618" s="20"/>
      <c r="UN618" s="20"/>
      <c r="UO618" s="20"/>
      <c r="UP618" s="20"/>
      <c r="UQ618" s="20"/>
      <c r="UR618" s="20"/>
      <c r="US618" s="20"/>
      <c r="UT618" s="20"/>
      <c r="UU618" s="20"/>
      <c r="UV618" s="20"/>
      <c r="UW618" s="20"/>
      <c r="UX618" s="20"/>
      <c r="UY618" s="20"/>
      <c r="UZ618" s="20"/>
      <c r="VA618" s="20"/>
      <c r="VB618" s="20"/>
      <c r="VC618" s="20"/>
      <c r="VD618" s="20"/>
      <c r="VE618" s="20"/>
      <c r="VF618" s="20"/>
      <c r="VG618" s="20"/>
      <c r="VH618" s="20"/>
      <c r="VI618" s="20"/>
      <c r="VJ618" s="20"/>
      <c r="VK618" s="20"/>
      <c r="VL618" s="20"/>
      <c r="VM618" s="20"/>
      <c r="VN618" s="20"/>
      <c r="VO618" s="20"/>
      <c r="VP618" s="20"/>
      <c r="VQ618" s="20"/>
      <c r="VR618" s="20"/>
      <c r="VS618" s="20"/>
      <c r="VT618" s="20"/>
      <c r="VU618" s="20"/>
      <c r="VV618" s="20"/>
      <c r="VW618" s="20"/>
      <c r="VX618" s="20"/>
      <c r="VY618" s="20"/>
      <c r="VZ618" s="20"/>
      <c r="WA618" s="20"/>
      <c r="WB618" s="20"/>
      <c r="WC618" s="20"/>
      <c r="WD618" s="20"/>
      <c r="WE618" s="20"/>
      <c r="WF618" s="20"/>
      <c r="WG618" s="20"/>
      <c r="WH618" s="20"/>
      <c r="WI618" s="20"/>
      <c r="WJ618" s="20"/>
      <c r="WK618" s="20"/>
      <c r="WL618" s="20"/>
      <c r="WM618" s="20"/>
      <c r="WN618" s="20"/>
      <c r="WO618" s="20"/>
      <c r="WP618" s="20"/>
      <c r="WQ618" s="20"/>
      <c r="WR618" s="20"/>
      <c r="WS618" s="20"/>
      <c r="WT618" s="20"/>
      <c r="WU618" s="20"/>
      <c r="WV618" s="20"/>
      <c r="WW618" s="20"/>
      <c r="WX618" s="20"/>
      <c r="WY618" s="20"/>
      <c r="WZ618" s="20"/>
      <c r="XA618" s="20"/>
      <c r="XB618" s="20"/>
      <c r="XC618" s="20"/>
      <c r="XD618" s="20"/>
      <c r="XE618" s="20"/>
      <c r="XF618" s="20"/>
      <c r="XG618" s="20"/>
      <c r="XH618" s="20"/>
      <c r="XI618" s="20"/>
      <c r="XJ618" s="20"/>
      <c r="XK618" s="20"/>
      <c r="XL618" s="20"/>
      <c r="XM618" s="20"/>
      <c r="XN618" s="20"/>
      <c r="XO618" s="20"/>
      <c r="XP618" s="20"/>
      <c r="XQ618" s="20"/>
      <c r="XR618" s="20"/>
      <c r="XS618" s="20"/>
      <c r="XT618" s="20"/>
      <c r="XU618" s="20"/>
      <c r="XV618" s="20"/>
      <c r="XW618" s="20"/>
      <c r="XX618" s="20"/>
      <c r="XY618" s="20"/>
      <c r="XZ618" s="20"/>
      <c r="YA618" s="20"/>
      <c r="YB618" s="20"/>
      <c r="YC618" s="20"/>
      <c r="YD618" s="20"/>
      <c r="YE618" s="20"/>
      <c r="YF618" s="20"/>
      <c r="YG618" s="20"/>
      <c r="YH618" s="20"/>
      <c r="YI618" s="20"/>
      <c r="YJ618" s="20"/>
      <c r="YK618" s="20"/>
      <c r="YL618" s="20"/>
      <c r="YM618" s="20"/>
      <c r="YN618" s="20"/>
      <c r="YO618" s="20"/>
      <c r="YP618" s="20"/>
      <c r="YQ618" s="20"/>
      <c r="YR618" s="20"/>
      <c r="YS618" s="20"/>
      <c r="YT618" s="20"/>
      <c r="YU618" s="20"/>
      <c r="YV618" s="20"/>
      <c r="YW618" s="20"/>
      <c r="YX618" s="20"/>
      <c r="YY618" s="20"/>
      <c r="YZ618" s="20"/>
      <c r="ZA618" s="20"/>
      <c r="ZB618" s="20"/>
      <c r="ZC618" s="20"/>
      <c r="ZD618" s="20"/>
      <c r="ZE618" s="20"/>
      <c r="ZF618" s="20"/>
      <c r="ZG618" s="20"/>
      <c r="ZH618" s="20"/>
      <c r="ZI618" s="20"/>
      <c r="ZJ618" s="20"/>
      <c r="ZK618" s="20"/>
      <c r="ZL618" s="20"/>
      <c r="ZM618" s="20"/>
      <c r="ZN618" s="20"/>
      <c r="ZO618" s="20"/>
      <c r="ZP618" s="20"/>
      <c r="ZQ618" s="20"/>
      <c r="ZR618" s="20"/>
      <c r="ZS618" s="20"/>
      <c r="ZT618" s="20"/>
      <c r="ZU618" s="20"/>
      <c r="ZV618" s="20"/>
      <c r="ZW618" s="20"/>
      <c r="ZX618" s="20"/>
      <c r="ZY618" s="20"/>
      <c r="ZZ618" s="20"/>
      <c r="AAA618" s="20"/>
      <c r="AAB618" s="20"/>
      <c r="AAC618" s="20"/>
      <c r="AAD618" s="20"/>
      <c r="AAE618" s="20"/>
      <c r="AAF618" s="20"/>
      <c r="AAG618" s="20"/>
      <c r="AAH618" s="20"/>
      <c r="AAI618" s="20"/>
      <c r="AAJ618" s="20"/>
      <c r="AAK618" s="20"/>
      <c r="AAL618" s="20"/>
      <c r="AAM618" s="20"/>
      <c r="AAN618" s="20"/>
      <c r="AAO618" s="20"/>
      <c r="AAP618" s="20"/>
      <c r="AAQ618" s="20"/>
      <c r="AAR618" s="20"/>
      <c r="AAS618" s="20"/>
      <c r="AAT618" s="20"/>
      <c r="AAU618" s="20"/>
      <c r="AAV618" s="20"/>
      <c r="AAW618" s="20"/>
      <c r="AAX618" s="20"/>
      <c r="AAY618" s="20"/>
      <c r="AAZ618" s="20"/>
      <c r="ABA618" s="20"/>
      <c r="ABB618" s="20"/>
      <c r="ABC618" s="20"/>
      <c r="ABD618" s="20"/>
      <c r="ABE618" s="20"/>
      <c r="ABF618" s="20"/>
      <c r="ABG618" s="20"/>
      <c r="ABH618" s="20"/>
      <c r="ABI618" s="20"/>
      <c r="ABJ618" s="20"/>
      <c r="ABK618" s="20"/>
      <c r="ABL618" s="20"/>
      <c r="ABM618" s="20"/>
      <c r="ABN618" s="20"/>
      <c r="ABO618" s="20"/>
      <c r="ABP618" s="20"/>
      <c r="ABQ618" s="20"/>
      <c r="ABR618" s="20"/>
      <c r="ABS618" s="20"/>
      <c r="ABT618" s="20"/>
      <c r="ABU618" s="20"/>
      <c r="ABV618" s="20"/>
      <c r="ABW618" s="20"/>
      <c r="ABX618" s="20"/>
      <c r="ABY618" s="20"/>
      <c r="ABZ618" s="20"/>
      <c r="ACA618" s="20"/>
      <c r="ACB618" s="20"/>
      <c r="ACC618" s="20"/>
      <c r="ACD618" s="20"/>
      <c r="ACE618" s="20"/>
      <c r="ACF618" s="20"/>
      <c r="ACG618" s="20"/>
      <c r="ACH618" s="20"/>
      <c r="ACI618" s="20"/>
      <c r="ACJ618" s="20"/>
      <c r="ACK618" s="20"/>
      <c r="ACL618" s="20"/>
      <c r="ACM618" s="20"/>
      <c r="ACN618" s="20"/>
      <c r="ACO618" s="20"/>
      <c r="ACP618" s="20"/>
      <c r="ACQ618" s="20"/>
      <c r="ACR618" s="20"/>
      <c r="ACS618" s="20"/>
      <c r="ACT618" s="20"/>
      <c r="ACU618" s="20"/>
      <c r="ACV618" s="20"/>
      <c r="ACW618" s="20"/>
      <c r="ACX618" s="20"/>
      <c r="ACY618" s="20"/>
      <c r="ACZ618" s="20"/>
      <c r="ADA618" s="20"/>
      <c r="ADB618" s="20"/>
      <c r="ADC618" s="20"/>
      <c r="ADD618" s="20"/>
      <c r="ADE618" s="20"/>
      <c r="ADF618" s="20"/>
      <c r="ADG618" s="20"/>
      <c r="ADH618" s="20"/>
      <c r="ADI618" s="20"/>
      <c r="ADJ618" s="20"/>
      <c r="ADK618" s="20"/>
      <c r="ADL618" s="20"/>
      <c r="ADM618" s="20"/>
      <c r="ADN618" s="20"/>
      <c r="ADO618" s="20"/>
      <c r="ADP618" s="20"/>
      <c r="ADQ618" s="20"/>
      <c r="ADR618" s="20"/>
      <c r="ADS618" s="20"/>
      <c r="ADT618" s="20"/>
      <c r="ADU618" s="20"/>
      <c r="ADV618" s="20"/>
      <c r="ADW618" s="20"/>
      <c r="ADX618" s="20"/>
      <c r="ADY618" s="20"/>
      <c r="ADZ618" s="20"/>
      <c r="AEA618" s="20"/>
      <c r="AEB618" s="20"/>
      <c r="AEC618" s="20"/>
      <c r="AED618" s="20"/>
      <c r="AEE618" s="20"/>
      <c r="AEF618" s="20"/>
      <c r="AEG618" s="20"/>
      <c r="AEH618" s="20"/>
      <c r="AEI618" s="20"/>
      <c r="AEJ618" s="20"/>
      <c r="AEK618" s="20"/>
      <c r="AEL618" s="20"/>
      <c r="AEM618" s="20"/>
      <c r="AEN618" s="20"/>
      <c r="AEO618" s="20"/>
      <c r="AEP618" s="20"/>
      <c r="AEQ618" s="20"/>
      <c r="AER618" s="20"/>
      <c r="AES618" s="20"/>
      <c r="AET618" s="20"/>
      <c r="AEU618" s="20"/>
      <c r="AEV618" s="20"/>
      <c r="AEW618" s="20"/>
      <c r="AEX618" s="20"/>
      <c r="AEY618" s="20"/>
      <c r="AEZ618" s="20"/>
      <c r="AFA618" s="20"/>
      <c r="AFB618" s="20"/>
      <c r="AFC618" s="20"/>
      <c r="AFD618" s="20"/>
      <c r="AFE618" s="20"/>
      <c r="AFF618" s="20"/>
      <c r="AFG618" s="20"/>
      <c r="AFH618" s="20"/>
      <c r="AFI618" s="20"/>
      <c r="AFJ618" s="20"/>
      <c r="AFK618" s="20"/>
      <c r="AFL618" s="20"/>
      <c r="AFM618" s="20"/>
      <c r="AFN618" s="20"/>
      <c r="AFO618" s="20"/>
      <c r="AFP618" s="20"/>
      <c r="AFQ618" s="20"/>
      <c r="AFR618" s="20"/>
      <c r="AFS618" s="20"/>
      <c r="AFT618" s="20"/>
      <c r="AFU618" s="20"/>
      <c r="AFV618" s="20"/>
      <c r="AFW618" s="20"/>
      <c r="AFX618" s="20"/>
      <c r="AFY618" s="20"/>
      <c r="AFZ618" s="20"/>
      <c r="AGA618" s="20"/>
      <c r="AGB618" s="20"/>
      <c r="AGC618" s="20"/>
      <c r="AGD618" s="20"/>
      <c r="AGE618" s="20"/>
      <c r="AGF618" s="20"/>
      <c r="AGG618" s="20"/>
      <c r="AGH618" s="20"/>
      <c r="AGI618" s="20"/>
      <c r="AGJ618" s="20"/>
      <c r="AGK618" s="20"/>
      <c r="AGL618" s="20"/>
      <c r="AGM618" s="20"/>
      <c r="AGN618" s="20"/>
      <c r="AGO618" s="20"/>
      <c r="AGP618" s="20"/>
      <c r="AGQ618" s="20"/>
      <c r="AGR618" s="20"/>
      <c r="AGS618" s="20"/>
      <c r="AGT618" s="20"/>
      <c r="AGU618" s="20"/>
      <c r="AGV618" s="20"/>
      <c r="AGW618" s="20"/>
      <c r="AGX618" s="20"/>
      <c r="AGY618" s="20"/>
      <c r="AGZ618" s="20"/>
      <c r="AHA618" s="20"/>
      <c r="AHB618" s="20"/>
      <c r="AHC618" s="20"/>
      <c r="AHD618" s="20"/>
      <c r="AHE618" s="20"/>
      <c r="AHF618" s="20"/>
      <c r="AHG618" s="20"/>
      <c r="AHH618" s="20"/>
      <c r="AHI618" s="20"/>
      <c r="AHJ618" s="20"/>
      <c r="AHK618" s="20"/>
      <c r="AHL618" s="20"/>
      <c r="AHM618" s="20"/>
      <c r="AHN618" s="20"/>
      <c r="AHO618" s="20"/>
      <c r="AHP618" s="20"/>
      <c r="AHQ618" s="20"/>
      <c r="AHR618" s="20"/>
      <c r="AHS618" s="20"/>
      <c r="AHT618" s="20"/>
      <c r="AHU618" s="20"/>
      <c r="AHV618" s="20"/>
      <c r="AHW618" s="20"/>
      <c r="AHX618" s="20"/>
      <c r="AHY618" s="20"/>
      <c r="AHZ618" s="20"/>
      <c r="AIA618" s="20"/>
      <c r="AIB618" s="20"/>
      <c r="AIC618" s="20"/>
      <c r="AID618" s="20"/>
      <c r="AIE618" s="20"/>
      <c r="AIF618" s="20"/>
      <c r="AIG618" s="20"/>
      <c r="AIH618" s="20"/>
      <c r="AII618" s="20"/>
      <c r="AIJ618" s="20"/>
      <c r="AIK618" s="20"/>
      <c r="AIL618" s="20"/>
      <c r="AIM618" s="20"/>
      <c r="AIN618" s="20"/>
      <c r="AIO618" s="20"/>
      <c r="AIP618" s="20"/>
      <c r="AIQ618" s="20"/>
      <c r="AIR618" s="20"/>
      <c r="AIS618" s="20"/>
      <c r="AIT618" s="20"/>
      <c r="AIU618" s="20"/>
      <c r="AIV618" s="20"/>
      <c r="AIW618" s="20"/>
      <c r="AIX618" s="20"/>
      <c r="AIY618" s="20"/>
      <c r="AIZ618" s="20"/>
      <c r="AJA618" s="20"/>
      <c r="AJB618" s="20"/>
      <c r="AJC618" s="20"/>
      <c r="AJD618" s="20"/>
      <c r="AJE618" s="20"/>
      <c r="AJF618" s="20"/>
      <c r="AJG618" s="20"/>
      <c r="AJH618" s="20"/>
      <c r="AJI618" s="20"/>
      <c r="AJJ618" s="20"/>
      <c r="AJK618" s="20"/>
      <c r="AJL618" s="20"/>
      <c r="AJM618" s="20"/>
      <c r="AJN618" s="20"/>
      <c r="AJO618" s="20"/>
      <c r="AJP618" s="20"/>
      <c r="AJQ618" s="20"/>
      <c r="AJR618" s="20"/>
      <c r="AJS618" s="20"/>
      <c r="AJT618" s="20"/>
      <c r="AJU618" s="20"/>
      <c r="AJV618" s="20"/>
      <c r="AJW618" s="20"/>
      <c r="AJX618" s="20"/>
      <c r="AJY618" s="20"/>
      <c r="AJZ618" s="20"/>
      <c r="AKA618" s="20"/>
      <c r="AKB618" s="20"/>
      <c r="AKC618" s="20"/>
      <c r="AKD618" s="20"/>
      <c r="AKE618" s="20"/>
      <c r="AKF618" s="20"/>
      <c r="AKG618" s="20"/>
      <c r="AKH618" s="20"/>
      <c r="AKI618" s="20"/>
      <c r="AKJ618" s="20"/>
      <c r="AKK618" s="20"/>
      <c r="AKL618" s="20"/>
      <c r="AKM618" s="20"/>
      <c r="AKN618" s="20"/>
      <c r="AKO618" s="20"/>
      <c r="AKP618" s="20"/>
      <c r="AKQ618" s="20"/>
      <c r="AKR618" s="20"/>
      <c r="AKS618" s="20"/>
      <c r="AKT618" s="20"/>
      <c r="AKU618" s="20"/>
      <c r="AKV618" s="20"/>
      <c r="AKW618" s="20"/>
      <c r="AKX618" s="20"/>
      <c r="AKY618" s="20"/>
      <c r="AKZ618" s="20"/>
      <c r="ALA618" s="20"/>
      <c r="ALB618" s="20"/>
      <c r="ALC618" s="20"/>
      <c r="ALD618" s="20"/>
      <c r="ALE618" s="20"/>
      <c r="ALF618" s="20"/>
      <c r="ALG618" s="20"/>
      <c r="ALH618" s="20"/>
      <c r="ALI618" s="20"/>
      <c r="ALJ618" s="20"/>
      <c r="ALK618" s="20"/>
      <c r="ALL618" s="20"/>
      <c r="ALM618" s="20"/>
      <c r="ALN618" s="20"/>
      <c r="ALO618" s="20"/>
      <c r="ALP618" s="20"/>
      <c r="ALQ618" s="20"/>
      <c r="ALR618" s="20"/>
      <c r="ALS618" s="20"/>
      <c r="ALT618" s="20"/>
      <c r="ALU618" s="20"/>
      <c r="ALV618" s="20"/>
      <c r="ALW618" s="20"/>
      <c r="ALX618" s="20"/>
      <c r="ALY618" s="20"/>
      <c r="ALZ618" s="20"/>
      <c r="AMA618" s="20"/>
      <c r="AMB618" s="20"/>
      <c r="AMC618" s="20"/>
      <c r="AMD618" s="20"/>
      <c r="AME618" s="20"/>
      <c r="AMF618" s="20"/>
      <c r="AMG618" s="20"/>
      <c r="AMH618" s="20"/>
      <c r="AMI618" s="20"/>
      <c r="AMJ618" s="20"/>
      <c r="AMK618" s="20"/>
      <c r="AML618" s="20"/>
      <c r="AMM618" s="20"/>
      <c r="AMN618" s="20"/>
      <c r="AMO618" s="20"/>
      <c r="AMP618" s="20"/>
      <c r="AMQ618" s="20"/>
      <c r="AMR618" s="20"/>
      <c r="AMS618" s="20"/>
      <c r="AMT618" s="20"/>
      <c r="AMU618" s="20"/>
      <c r="AMV618" s="20"/>
      <c r="AMW618" s="20"/>
      <c r="AMX618" s="20"/>
      <c r="AMY618" s="20"/>
      <c r="AMZ618" s="20"/>
      <c r="ANA618" s="20"/>
      <c r="ANB618" s="20"/>
      <c r="ANC618" s="20"/>
      <c r="AND618" s="20"/>
      <c r="ANE618" s="20"/>
      <c r="ANF618" s="20"/>
      <c r="ANG618" s="20"/>
      <c r="ANH618" s="20"/>
      <c r="ANI618" s="20"/>
      <c r="ANJ618" s="20"/>
      <c r="ANK618" s="20"/>
      <c r="ANL618" s="20"/>
      <c r="ANM618" s="20"/>
      <c r="ANN618" s="20"/>
      <c r="ANO618" s="20"/>
      <c r="ANP618" s="20"/>
      <c r="ANQ618" s="20"/>
      <c r="ANR618" s="20"/>
      <c r="ANS618" s="20"/>
      <c r="ANT618" s="20"/>
      <c r="ANU618" s="20"/>
      <c r="ANV618" s="20"/>
      <c r="ANW618" s="20"/>
      <c r="ANX618" s="20"/>
      <c r="ANY618" s="20"/>
      <c r="ANZ618" s="20"/>
      <c r="AOA618" s="20"/>
      <c r="AOB618" s="20"/>
      <c r="AOC618" s="20"/>
      <c r="AOD618" s="20"/>
      <c r="AOE618" s="20"/>
      <c r="AOF618" s="20"/>
      <c r="AOG618" s="20"/>
      <c r="AOH618" s="20"/>
      <c r="AOI618" s="20"/>
      <c r="AOJ618" s="20"/>
      <c r="AOK618" s="20"/>
      <c r="AOL618" s="20"/>
      <c r="AOM618" s="20"/>
      <c r="AON618" s="20"/>
      <c r="AOO618" s="20"/>
      <c r="AOP618" s="20"/>
      <c r="AOQ618" s="20"/>
      <c r="AOR618" s="20"/>
      <c r="AOS618" s="20"/>
      <c r="AOT618" s="20"/>
      <c r="AOU618" s="20"/>
      <c r="AOV618" s="20"/>
      <c r="AOW618" s="20"/>
      <c r="AOX618" s="20"/>
      <c r="AOY618" s="20"/>
      <c r="AOZ618" s="20"/>
      <c r="APA618" s="20"/>
      <c r="APB618" s="20"/>
      <c r="APC618" s="20"/>
      <c r="APD618" s="20"/>
      <c r="APE618" s="20"/>
      <c r="APF618" s="20"/>
      <c r="APG618" s="20"/>
      <c r="APH618" s="20"/>
      <c r="API618" s="20"/>
      <c r="APJ618" s="20"/>
      <c r="APK618" s="20"/>
      <c r="APL618" s="20"/>
      <c r="APM618" s="20"/>
      <c r="APN618" s="20"/>
      <c r="APO618" s="20"/>
      <c r="APP618" s="20"/>
      <c r="APQ618" s="20"/>
      <c r="APR618" s="20"/>
      <c r="APS618" s="20"/>
      <c r="APT618" s="20"/>
      <c r="APU618" s="20"/>
      <c r="APV618" s="20"/>
      <c r="APW618" s="20"/>
      <c r="APX618" s="20"/>
      <c r="APY618" s="20"/>
      <c r="APZ618" s="20"/>
      <c r="AQA618" s="20"/>
      <c r="AQB618" s="20"/>
      <c r="AQC618" s="20"/>
      <c r="AQD618" s="20"/>
      <c r="AQE618" s="20"/>
      <c r="AQF618" s="20"/>
      <c r="AQG618" s="20"/>
      <c r="AQH618" s="20"/>
      <c r="AQI618" s="20"/>
      <c r="AQJ618" s="20"/>
      <c r="AQK618" s="20"/>
      <c r="AQL618" s="20"/>
      <c r="AQM618" s="20"/>
      <c r="AQN618" s="20"/>
      <c r="AQO618" s="20"/>
      <c r="AQP618" s="20"/>
      <c r="AQQ618" s="20"/>
      <c r="AQR618" s="20"/>
      <c r="AQS618" s="20"/>
      <c r="AQT618" s="20"/>
      <c r="AQU618" s="20"/>
      <c r="AQV618" s="20"/>
      <c r="AQW618" s="20"/>
      <c r="AQX618" s="20"/>
      <c r="AQY618" s="20"/>
      <c r="AQZ618" s="20"/>
      <c r="ARA618" s="20"/>
      <c r="ARB618" s="20"/>
      <c r="ARC618" s="20"/>
      <c r="ARD618" s="20"/>
      <c r="ARE618" s="20"/>
      <c r="ARF618" s="20"/>
      <c r="ARG618" s="20"/>
      <c r="ARH618" s="20"/>
      <c r="ARI618" s="20"/>
      <c r="ARJ618" s="20"/>
      <c r="ARK618" s="20"/>
      <c r="ARL618" s="20"/>
      <c r="ARM618" s="20"/>
      <c r="ARN618" s="20"/>
      <c r="ARO618" s="20"/>
      <c r="ARP618" s="20"/>
      <c r="ARQ618" s="20"/>
      <c r="ARR618" s="20"/>
      <c r="ARS618" s="20"/>
      <c r="ART618" s="20"/>
      <c r="ARU618" s="20"/>
      <c r="ARV618" s="20"/>
      <c r="ARW618" s="20"/>
      <c r="ARX618" s="20"/>
      <c r="ARY618" s="20"/>
      <c r="ARZ618" s="20"/>
      <c r="ASA618" s="20"/>
      <c r="ASB618" s="20"/>
      <c r="ASC618" s="20"/>
      <c r="ASD618" s="20"/>
      <c r="ASE618" s="20"/>
      <c r="ASF618" s="20"/>
      <c r="ASG618" s="20"/>
      <c r="ASH618" s="20"/>
      <c r="ASI618" s="20"/>
      <c r="ASJ618" s="20"/>
      <c r="ASK618" s="20"/>
      <c r="ASL618" s="20"/>
      <c r="ASM618" s="20"/>
      <c r="ASN618" s="20"/>
      <c r="ASO618" s="20"/>
      <c r="ASP618" s="20"/>
      <c r="ASQ618" s="20"/>
      <c r="ASR618" s="20"/>
      <c r="ASS618" s="20"/>
      <c r="AST618" s="20"/>
      <c r="ASU618" s="20"/>
      <c r="ASV618" s="20"/>
      <c r="ASW618" s="20"/>
      <c r="ASX618" s="20"/>
      <c r="ASY618" s="20"/>
      <c r="ASZ618" s="20"/>
      <c r="ATA618" s="20"/>
      <c r="ATB618" s="20"/>
      <c r="ATC618" s="20"/>
      <c r="ATD618" s="20"/>
      <c r="ATE618" s="20"/>
      <c r="ATF618" s="20"/>
      <c r="ATG618" s="20"/>
      <c r="ATH618" s="20"/>
      <c r="ATI618" s="20"/>
      <c r="ATJ618" s="20"/>
      <c r="ATK618" s="20"/>
      <c r="ATL618" s="20"/>
      <c r="ATM618" s="20"/>
      <c r="ATN618" s="20"/>
      <c r="ATO618" s="20"/>
      <c r="ATP618" s="20"/>
      <c r="ATQ618" s="20"/>
      <c r="ATR618" s="20"/>
      <c r="ATS618" s="20"/>
      <c r="ATT618" s="20"/>
      <c r="ATU618" s="20"/>
      <c r="ATV618" s="20"/>
      <c r="ATW618" s="20"/>
      <c r="ATX618" s="20"/>
      <c r="ATY618" s="20"/>
      <c r="ATZ618" s="20"/>
      <c r="AUA618" s="20"/>
      <c r="AUB618" s="20"/>
      <c r="AUC618" s="20"/>
      <c r="AUD618" s="20"/>
      <c r="AUF618" s="20"/>
      <c r="AUG618" s="20"/>
      <c r="AUH618" s="20"/>
      <c r="AUI618" s="20"/>
      <c r="AUJ618" s="20"/>
      <c r="AUK618" s="20"/>
      <c r="AUL618" s="20"/>
      <c r="AUM618" s="20"/>
      <c r="AUN618" s="20"/>
      <c r="AUO618" s="20"/>
      <c r="AUP618" s="20"/>
      <c r="AUQ618" s="20"/>
      <c r="AUR618" s="20"/>
      <c r="AUS618" s="20"/>
      <c r="AUT618" s="20"/>
      <c r="AUU618" s="20"/>
      <c r="AUV618" s="20"/>
      <c r="AUW618" s="20"/>
      <c r="AUX618" s="20"/>
      <c r="AUY618" s="20"/>
      <c r="AUZ618" s="20"/>
      <c r="AVA618" s="20"/>
      <c r="AVB618" s="20"/>
      <c r="AVC618" s="20"/>
      <c r="AVD618" s="20"/>
      <c r="AVE618" s="20"/>
      <c r="AVF618" s="20"/>
      <c r="AVG618" s="20"/>
      <c r="AVH618" s="20"/>
      <c r="AVI618" s="20"/>
      <c r="AVJ618" s="20"/>
      <c r="AVK618" s="20"/>
      <c r="AVL618" s="20"/>
      <c r="AVM618" s="20"/>
      <c r="AVN618" s="20"/>
      <c r="AVO618" s="20"/>
      <c r="AVP618" s="20"/>
      <c r="AVQ618" s="20"/>
      <c r="AVR618" s="20"/>
      <c r="AVS618" s="20"/>
      <c r="AVT618" s="20"/>
      <c r="AVU618" s="20"/>
      <c r="AVV618" s="20"/>
      <c r="AVW618" s="20"/>
      <c r="AVX618" s="20"/>
      <c r="AVY618" s="20"/>
      <c r="AVZ618" s="20"/>
      <c r="AWA618" s="20"/>
      <c r="AWB618" s="20"/>
      <c r="AWC618" s="20"/>
      <c r="AWD618" s="20"/>
      <c r="AWE618" s="20"/>
      <c r="AWF618" s="20"/>
      <c r="AWG618" s="20"/>
      <c r="AWH618" s="20"/>
      <c r="AWI618" s="20"/>
      <c r="AWJ618" s="20"/>
      <c r="AWK618" s="20"/>
      <c r="AWL618" s="20"/>
      <c r="AWM618" s="20"/>
      <c r="AWN618" s="20"/>
      <c r="AWO618" s="20"/>
      <c r="AWP618" s="20"/>
      <c r="AWQ618" s="20"/>
      <c r="AWR618" s="20"/>
      <c r="AWS618" s="20"/>
      <c r="AWT618" s="20"/>
      <c r="AWU618" s="20"/>
      <c r="AWV618" s="20"/>
      <c r="AWW618" s="20"/>
      <c r="AWX618" s="20"/>
      <c r="AWY618" s="20"/>
      <c r="AWZ618" s="20"/>
      <c r="AXA618" s="20"/>
      <c r="AXB618" s="20"/>
      <c r="AXC618" s="20"/>
      <c r="AXD618" s="20"/>
      <c r="AXE618" s="20"/>
      <c r="AXF618" s="20"/>
      <c r="AXG618" s="20"/>
      <c r="AXH618" s="20"/>
      <c r="AXI618" s="20"/>
      <c r="AXJ618" s="20"/>
      <c r="AXK618" s="20"/>
      <c r="AXL618" s="20"/>
      <c r="AXM618" s="20"/>
      <c r="AXN618" s="20"/>
      <c r="AXO618" s="20"/>
      <c r="AXP618" s="20"/>
      <c r="AXQ618" s="20"/>
      <c r="AXR618" s="20"/>
      <c r="AXS618" s="20"/>
      <c r="AXT618" s="20"/>
      <c r="AXU618" s="20"/>
      <c r="AXV618" s="20"/>
      <c r="AXW618" s="20"/>
      <c r="AXX618" s="20"/>
      <c r="AXY618" s="20"/>
      <c r="AXZ618" s="20"/>
      <c r="AYA618" s="20"/>
      <c r="AYB618" s="20"/>
      <c r="AYC618" s="20"/>
      <c r="AYD618" s="20"/>
      <c r="AYE618" s="20"/>
      <c r="AYF618" s="20"/>
      <c r="AYG618" s="20"/>
      <c r="AYH618" s="20"/>
      <c r="AYI618" s="20"/>
      <c r="AYJ618" s="20"/>
      <c r="AYK618" s="20"/>
      <c r="AYL618" s="20"/>
      <c r="AYM618" s="20"/>
      <c r="AYN618" s="20"/>
      <c r="AYO618" s="20"/>
      <c r="AYP618" s="20"/>
      <c r="AYQ618" s="20"/>
      <c r="AYR618" s="20"/>
      <c r="AYS618" s="20"/>
      <c r="AYT618" s="20"/>
      <c r="AYU618" s="20"/>
      <c r="AYV618" s="20"/>
      <c r="AYW618" s="20"/>
      <c r="AYX618" s="20"/>
      <c r="AYY618" s="20"/>
      <c r="AYZ618" s="20"/>
      <c r="AZA618" s="20"/>
      <c r="AZB618" s="20"/>
      <c r="AZC618" s="20"/>
      <c r="AZD618" s="20"/>
      <c r="AZE618" s="20"/>
      <c r="AZF618" s="20"/>
      <c r="AZG618" s="20"/>
      <c r="AZH618" s="20"/>
      <c r="AZI618" s="20"/>
      <c r="AZJ618" s="20"/>
      <c r="AZK618" s="20"/>
      <c r="AZL618" s="20"/>
      <c r="AZM618" s="20"/>
      <c r="AZN618" s="20"/>
      <c r="AZO618" s="20"/>
      <c r="AZP618" s="20"/>
      <c r="AZQ618" s="20"/>
      <c r="AZR618" s="20"/>
      <c r="AZS618" s="20"/>
      <c r="AZT618" s="20"/>
      <c r="AZU618" s="20"/>
      <c r="AZV618" s="20"/>
      <c r="AZW618" s="20"/>
      <c r="AZX618" s="20"/>
      <c r="AZY618" s="20"/>
      <c r="AZZ618" s="20"/>
      <c r="BAA618" s="20"/>
      <c r="BAB618" s="20"/>
      <c r="BAC618" s="20"/>
      <c r="BAD618" s="20"/>
      <c r="BAE618" s="20"/>
      <c r="BAF618" s="20"/>
      <c r="BAG618" s="20"/>
      <c r="BAH618" s="20"/>
      <c r="BAI618" s="20"/>
      <c r="BAJ618" s="20"/>
      <c r="BAK618" s="20"/>
      <c r="BAL618" s="20"/>
      <c r="BAM618" s="20"/>
      <c r="BAN618" s="20"/>
      <c r="BAO618" s="20"/>
      <c r="BAP618" s="20"/>
      <c r="BAQ618" s="20"/>
      <c r="BAR618" s="20"/>
      <c r="BAS618" s="20"/>
      <c r="BAT618" s="20"/>
      <c r="BAU618" s="20"/>
      <c r="BAV618" s="20"/>
      <c r="BAW618" s="20"/>
      <c r="BAX618" s="20"/>
      <c r="BAY618" s="20"/>
      <c r="BAZ618" s="20"/>
      <c r="BBA618" s="20"/>
      <c r="BBB618" s="20"/>
      <c r="BBC618" s="20"/>
      <c r="BBD618" s="20"/>
      <c r="BBE618" s="20"/>
      <c r="BBF618" s="20"/>
      <c r="BBG618" s="20"/>
      <c r="BBH618" s="20"/>
      <c r="BBI618" s="20"/>
      <c r="BBJ618" s="20"/>
      <c r="BBK618" s="20"/>
      <c r="BBL618" s="20"/>
      <c r="BBM618" s="20"/>
      <c r="BBN618" s="20"/>
      <c r="BBO618" s="20"/>
      <c r="BBP618" s="20"/>
      <c r="BBQ618" s="20"/>
      <c r="BBR618" s="20"/>
      <c r="BBS618" s="20"/>
      <c r="BBT618" s="20"/>
      <c r="BBU618" s="20"/>
      <c r="BBV618" s="20"/>
      <c r="BBW618" s="20"/>
      <c r="BBX618" s="20"/>
    </row>
    <row r="619" spans="1:1428" hidden="1" x14ac:dyDescent="0.25">
      <c r="A619" s="20"/>
      <c r="B619" s="17"/>
      <c r="C619" s="17"/>
      <c r="D619" s="20"/>
      <c r="E619" s="20"/>
      <c r="F619" s="20"/>
      <c r="G619" s="20"/>
      <c r="H619" s="20"/>
      <c r="I619" s="20"/>
      <c r="J619" s="20"/>
      <c r="K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6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  <c r="BG619" s="20"/>
      <c r="BH619" s="20"/>
      <c r="BI619" s="20"/>
      <c r="BJ619" s="20"/>
      <c r="BK619" s="20"/>
      <c r="BL619" s="20"/>
      <c r="BM619" s="20"/>
      <c r="BN619" s="20"/>
      <c r="BO619" s="20"/>
      <c r="BP619" s="20"/>
      <c r="BQ619" s="20"/>
      <c r="BR619" s="20"/>
      <c r="BS619" s="20"/>
      <c r="BT619" s="20"/>
      <c r="BU619" s="20"/>
      <c r="BV619" s="20"/>
      <c r="BW619" s="20"/>
      <c r="BX619" s="20"/>
      <c r="BY619" s="20"/>
      <c r="BZ619" s="20"/>
      <c r="CA619" s="20"/>
      <c r="CB619" s="20"/>
      <c r="CC619" s="20"/>
      <c r="CD619" s="20"/>
      <c r="CE619" s="20"/>
      <c r="CF619" s="20"/>
      <c r="CG619" s="20"/>
      <c r="CH619" s="20"/>
      <c r="CI619" s="20"/>
      <c r="CJ619" s="20"/>
      <c r="CK619" s="20"/>
      <c r="CL619" s="20"/>
      <c r="CM619" s="20"/>
      <c r="CN619" s="20"/>
      <c r="CO619" s="20"/>
      <c r="CP619" s="20"/>
      <c r="CQ619" s="20"/>
      <c r="CR619" s="20"/>
      <c r="CS619" s="20"/>
      <c r="CT619" s="20"/>
      <c r="CU619" s="20"/>
      <c r="CV619" s="20"/>
      <c r="CW619" s="20"/>
      <c r="CX619" s="20"/>
      <c r="CY619" s="20"/>
      <c r="CZ619" s="20"/>
      <c r="DA619" s="20"/>
      <c r="DB619" s="20"/>
      <c r="DC619" s="20"/>
      <c r="DD619" s="20"/>
      <c r="DE619" s="20"/>
      <c r="DF619" s="20"/>
      <c r="DG619" s="20"/>
      <c r="DH619" s="20"/>
      <c r="DI619" s="20"/>
      <c r="DJ619" s="20"/>
      <c r="DK619" s="20"/>
      <c r="DL619" s="20"/>
      <c r="DM619" s="20"/>
      <c r="DN619" s="20"/>
      <c r="DO619" s="20"/>
      <c r="DP619" s="20"/>
      <c r="DQ619" s="20"/>
      <c r="DR619" s="20"/>
      <c r="DS619" s="20"/>
      <c r="DT619" s="20"/>
      <c r="DU619" s="20"/>
      <c r="DV619" s="20"/>
      <c r="DW619" s="20"/>
      <c r="DX619" s="20"/>
      <c r="DY619" s="20"/>
      <c r="DZ619" s="20"/>
      <c r="EA619" s="20"/>
      <c r="EB619" s="20"/>
      <c r="EC619" s="20"/>
      <c r="ED619" s="20"/>
      <c r="EE619" s="20"/>
      <c r="EF619" s="20"/>
      <c r="EG619" s="20"/>
      <c r="EH619" s="20"/>
      <c r="EI619" s="20"/>
      <c r="EJ619" s="20"/>
      <c r="EK619" s="20"/>
      <c r="EL619" s="20"/>
      <c r="EM619" s="20"/>
      <c r="EN619" s="20"/>
      <c r="EO619" s="20"/>
      <c r="EP619" s="20"/>
      <c r="EQ619" s="20"/>
      <c r="ER619" s="20"/>
      <c r="ES619" s="20"/>
      <c r="ET619" s="20"/>
      <c r="EU619" s="20"/>
      <c r="EV619" s="20"/>
      <c r="EW619" s="20"/>
      <c r="EX619" s="20"/>
      <c r="EY619" s="20"/>
      <c r="EZ619" s="20"/>
      <c r="FA619" s="20"/>
      <c r="FB619" s="20"/>
      <c r="FC619" s="20"/>
      <c r="FD619" s="20"/>
      <c r="FE619" s="20"/>
      <c r="FF619" s="20"/>
      <c r="FG619" s="20"/>
      <c r="FH619" s="20"/>
      <c r="FI619" s="20"/>
      <c r="FJ619" s="20"/>
      <c r="FK619" s="20"/>
      <c r="FL619" s="20"/>
      <c r="FM619" s="20"/>
      <c r="FN619" s="20"/>
      <c r="FO619" s="20"/>
      <c r="FP619" s="20"/>
      <c r="FQ619" s="20"/>
      <c r="FR619" s="20"/>
      <c r="FS619" s="20"/>
      <c r="FT619" s="20"/>
      <c r="FU619" s="20"/>
      <c r="FV619" s="20"/>
      <c r="FW619" s="20"/>
      <c r="FX619" s="20"/>
      <c r="FY619" s="20"/>
      <c r="FZ619" s="20"/>
      <c r="GA619" s="20"/>
      <c r="GB619" s="20"/>
      <c r="GC619" s="20"/>
      <c r="GD619" s="20"/>
      <c r="GE619" s="20"/>
      <c r="GF619" s="20"/>
      <c r="GG619" s="20"/>
      <c r="GH619" s="20"/>
      <c r="GI619" s="20"/>
      <c r="GJ619" s="20"/>
      <c r="GK619" s="20"/>
      <c r="GL619" s="20"/>
      <c r="GM619" s="20"/>
      <c r="GN619" s="20"/>
      <c r="GO619" s="20"/>
      <c r="GP619" s="20"/>
      <c r="GQ619" s="20"/>
      <c r="GR619" s="20"/>
      <c r="GS619" s="20"/>
      <c r="GT619" s="20"/>
      <c r="GU619" s="20"/>
      <c r="GV619" s="20"/>
      <c r="GW619" s="20"/>
      <c r="GX619" s="20"/>
      <c r="GY619" s="20"/>
      <c r="GZ619" s="20"/>
      <c r="HA619" s="20"/>
      <c r="HB619" s="20"/>
      <c r="HC619" s="20"/>
      <c r="HD619" s="20"/>
      <c r="HE619" s="20"/>
      <c r="HF619" s="20"/>
      <c r="HG619" s="20"/>
      <c r="HH619" s="20"/>
      <c r="HI619" s="20"/>
      <c r="HJ619" s="20"/>
      <c r="HK619" s="20"/>
      <c r="HL619" s="20"/>
      <c r="HM619" s="20"/>
      <c r="HN619" s="20"/>
      <c r="HO619" s="20"/>
      <c r="HP619" s="20"/>
      <c r="HQ619" s="20"/>
      <c r="HR619" s="20"/>
      <c r="HS619" s="20"/>
      <c r="HT619" s="20"/>
      <c r="HU619" s="20"/>
      <c r="HV619" s="20"/>
      <c r="HW619" s="20"/>
      <c r="HX619" s="20"/>
      <c r="HY619" s="20"/>
      <c r="HZ619" s="20"/>
      <c r="IA619" s="20"/>
      <c r="IB619" s="20"/>
      <c r="IC619" s="20"/>
      <c r="ID619" s="20"/>
      <c r="IE619" s="20"/>
      <c r="IF619" s="20"/>
      <c r="IG619" s="20"/>
      <c r="IH619" s="20"/>
      <c r="II619" s="20"/>
      <c r="IJ619" s="20"/>
      <c r="IK619" s="20"/>
      <c r="IL619" s="20"/>
      <c r="IM619" s="20"/>
      <c r="IN619" s="20"/>
      <c r="IO619" s="20"/>
      <c r="IP619" s="20"/>
      <c r="IQ619" s="20"/>
      <c r="IR619" s="20"/>
      <c r="IS619" s="20"/>
      <c r="IT619" s="20"/>
      <c r="IU619" s="20"/>
      <c r="IV619" s="20"/>
      <c r="IW619" s="20"/>
      <c r="IX619" s="20"/>
      <c r="IY619" s="20"/>
      <c r="IZ619" s="20"/>
      <c r="JA619" s="20"/>
      <c r="JB619" s="20"/>
      <c r="JC619" s="20"/>
      <c r="JD619" s="20"/>
      <c r="JE619" s="20"/>
      <c r="JF619" s="20"/>
      <c r="JG619" s="20"/>
      <c r="JH619" s="20"/>
      <c r="JI619" s="20"/>
      <c r="JJ619" s="20"/>
      <c r="JK619" s="20"/>
      <c r="JL619" s="20"/>
      <c r="JM619" s="20"/>
      <c r="JN619" s="20"/>
      <c r="JO619" s="20"/>
      <c r="JP619" s="20"/>
      <c r="JQ619" s="20"/>
      <c r="JR619" s="20"/>
      <c r="JS619" s="20"/>
      <c r="JT619" s="20"/>
      <c r="JU619" s="20"/>
      <c r="JV619" s="20"/>
      <c r="JW619" s="20"/>
      <c r="JX619" s="20"/>
      <c r="JY619" s="20"/>
      <c r="JZ619" s="20"/>
      <c r="KA619" s="20"/>
      <c r="KB619" s="20"/>
      <c r="KC619" s="20"/>
      <c r="KD619" s="20"/>
      <c r="KE619" s="20"/>
      <c r="KF619" s="20"/>
      <c r="KG619" s="20"/>
      <c r="KH619" s="20"/>
      <c r="KI619" s="20"/>
      <c r="KJ619" s="20"/>
      <c r="KK619" s="20"/>
      <c r="KL619" s="20"/>
      <c r="KM619" s="20"/>
      <c r="KN619" s="20"/>
      <c r="KO619" s="20"/>
      <c r="KP619" s="20"/>
      <c r="KQ619" s="20"/>
      <c r="KR619" s="20"/>
      <c r="KS619" s="20"/>
      <c r="KT619" s="20"/>
      <c r="KU619" s="20"/>
      <c r="KV619" s="20"/>
      <c r="KW619" s="20"/>
      <c r="KX619" s="20"/>
      <c r="KY619" s="20"/>
      <c r="KZ619" s="20"/>
      <c r="LA619" s="20"/>
      <c r="LB619" s="20"/>
      <c r="LC619" s="20"/>
      <c r="LD619" s="20"/>
      <c r="LE619" s="20"/>
      <c r="LF619" s="20"/>
      <c r="LG619" s="20"/>
      <c r="LH619" s="20"/>
      <c r="LI619" s="20"/>
      <c r="LJ619" s="20"/>
      <c r="LK619" s="20"/>
      <c r="LL619" s="20"/>
      <c r="LM619" s="20"/>
      <c r="LN619" s="20"/>
      <c r="LO619" s="20"/>
      <c r="LP619" s="20"/>
      <c r="LQ619" s="20"/>
      <c r="LR619" s="20"/>
      <c r="LS619" s="20"/>
      <c r="LT619" s="20"/>
      <c r="LU619" s="20"/>
      <c r="LV619" s="20"/>
      <c r="LW619" s="20"/>
      <c r="LX619" s="20"/>
      <c r="LY619" s="20"/>
      <c r="LZ619" s="20"/>
      <c r="MA619" s="20"/>
      <c r="MB619" s="20"/>
      <c r="MC619" s="20"/>
      <c r="MD619" s="20"/>
      <c r="ME619" s="20"/>
      <c r="MF619" s="20"/>
      <c r="MG619" s="20"/>
      <c r="MH619" s="20"/>
      <c r="MI619" s="20"/>
      <c r="MJ619" s="20"/>
      <c r="MK619" s="20"/>
      <c r="ML619" s="20"/>
      <c r="MM619" s="20"/>
      <c r="MN619" s="20"/>
      <c r="MO619" s="20"/>
      <c r="MP619" s="20"/>
      <c r="MQ619" s="20"/>
      <c r="MR619" s="20"/>
      <c r="MS619" s="20"/>
      <c r="MT619" s="20"/>
      <c r="MU619" s="20"/>
      <c r="MV619" s="20"/>
      <c r="MW619" s="20"/>
      <c r="MX619" s="20"/>
      <c r="MY619" s="20"/>
      <c r="MZ619" s="20"/>
      <c r="NA619" s="20"/>
      <c r="NB619" s="20"/>
      <c r="NC619" s="20"/>
      <c r="ND619" s="20"/>
      <c r="NE619" s="20"/>
      <c r="NF619" s="20"/>
      <c r="NG619" s="20"/>
      <c r="NH619" s="20"/>
      <c r="NI619" s="20"/>
      <c r="NJ619" s="20"/>
      <c r="NK619" s="20"/>
      <c r="NL619" s="20"/>
      <c r="NM619" s="20"/>
      <c r="NN619" s="20"/>
      <c r="NO619" s="20"/>
      <c r="NP619" s="20"/>
      <c r="NQ619" s="20"/>
      <c r="NR619" s="20"/>
      <c r="NS619" s="20"/>
      <c r="NT619" s="20"/>
      <c r="NU619" s="20"/>
      <c r="NV619" s="20"/>
      <c r="NW619" s="20"/>
      <c r="NX619" s="20"/>
      <c r="NY619" s="20"/>
      <c r="NZ619" s="20"/>
      <c r="OA619" s="20"/>
      <c r="OB619" s="20"/>
      <c r="OC619" s="20"/>
      <c r="OD619" s="20"/>
      <c r="OE619" s="20"/>
      <c r="OF619" s="20"/>
      <c r="OG619" s="20"/>
      <c r="OH619" s="20"/>
      <c r="OI619" s="20"/>
      <c r="OJ619" s="20"/>
      <c r="OK619" s="20"/>
      <c r="OL619" s="20"/>
      <c r="OM619" s="20"/>
      <c r="ON619" s="20"/>
      <c r="OO619" s="20"/>
      <c r="OP619" s="20"/>
      <c r="OQ619" s="20"/>
      <c r="OR619" s="20"/>
      <c r="OS619" s="20"/>
      <c r="OT619" s="20"/>
      <c r="OU619" s="20"/>
      <c r="OV619" s="20"/>
      <c r="OW619" s="20"/>
      <c r="OX619" s="20"/>
      <c r="OY619" s="20"/>
      <c r="OZ619" s="20"/>
      <c r="PA619" s="20"/>
      <c r="PB619" s="20"/>
      <c r="PC619" s="20"/>
      <c r="PD619" s="20"/>
      <c r="PE619" s="20"/>
      <c r="PF619" s="20"/>
      <c r="PG619" s="20"/>
      <c r="PH619" s="20"/>
      <c r="PI619" s="20"/>
      <c r="PJ619" s="20"/>
      <c r="PK619" s="20"/>
      <c r="PL619" s="20"/>
      <c r="PM619" s="20"/>
      <c r="PN619" s="20"/>
      <c r="PO619" s="20"/>
      <c r="PP619" s="20"/>
      <c r="PQ619" s="20"/>
      <c r="PR619" s="20"/>
      <c r="PS619" s="20"/>
      <c r="PT619" s="20"/>
      <c r="PU619" s="20"/>
      <c r="PV619" s="20"/>
      <c r="PW619" s="20"/>
      <c r="PX619" s="20"/>
      <c r="PY619" s="20"/>
      <c r="PZ619" s="20"/>
      <c r="QA619" s="20"/>
      <c r="QB619" s="20"/>
      <c r="QC619" s="20"/>
      <c r="QD619" s="20"/>
      <c r="QE619" s="20"/>
      <c r="QF619" s="20"/>
      <c r="QG619" s="20"/>
      <c r="QH619" s="20"/>
      <c r="QI619" s="20"/>
      <c r="QJ619" s="20"/>
      <c r="QK619" s="20"/>
      <c r="QL619" s="20"/>
      <c r="QM619" s="20"/>
      <c r="QN619" s="20"/>
      <c r="QO619" s="20"/>
      <c r="QP619" s="20"/>
      <c r="QQ619" s="20"/>
      <c r="QR619" s="20"/>
      <c r="QS619" s="20"/>
      <c r="QT619" s="20"/>
      <c r="QU619" s="20"/>
      <c r="QV619" s="20"/>
      <c r="QW619" s="20"/>
      <c r="QX619" s="20"/>
      <c r="QY619" s="20"/>
      <c r="QZ619" s="20"/>
      <c r="RA619" s="20"/>
      <c r="RB619" s="20"/>
      <c r="RC619" s="20"/>
      <c r="RD619" s="20"/>
      <c r="RE619" s="20"/>
      <c r="RF619" s="20"/>
      <c r="RG619" s="20"/>
      <c r="RH619" s="20"/>
      <c r="RI619" s="20"/>
      <c r="RJ619" s="20"/>
      <c r="RK619" s="20"/>
      <c r="RL619" s="20"/>
      <c r="RM619" s="20"/>
      <c r="RN619" s="20"/>
      <c r="RO619" s="20"/>
      <c r="RP619" s="20"/>
      <c r="RQ619" s="20"/>
      <c r="RR619" s="20"/>
      <c r="RS619" s="20"/>
      <c r="RT619" s="20"/>
      <c r="RU619" s="20"/>
      <c r="RV619" s="20"/>
      <c r="RW619" s="20"/>
      <c r="RX619" s="20"/>
      <c r="RY619" s="20"/>
      <c r="RZ619" s="20"/>
      <c r="SA619" s="20"/>
      <c r="SB619" s="20"/>
      <c r="SC619" s="20"/>
      <c r="SD619" s="20"/>
      <c r="SE619" s="20"/>
      <c r="SF619" s="20"/>
      <c r="SG619" s="20"/>
      <c r="SH619" s="20"/>
      <c r="SI619" s="20"/>
      <c r="SJ619" s="20"/>
      <c r="SK619" s="20"/>
      <c r="SL619" s="20"/>
      <c r="SM619" s="20"/>
      <c r="SN619" s="20"/>
      <c r="SO619" s="20"/>
      <c r="SP619" s="20"/>
      <c r="SQ619" s="20"/>
      <c r="SR619" s="20"/>
      <c r="SS619" s="20"/>
      <c r="ST619" s="20"/>
      <c r="SU619" s="20"/>
      <c r="SV619" s="20"/>
      <c r="SW619" s="20"/>
      <c r="SX619" s="20"/>
      <c r="SY619" s="20"/>
      <c r="SZ619" s="20"/>
      <c r="TA619" s="20"/>
      <c r="TB619" s="20"/>
      <c r="TC619" s="20"/>
      <c r="TD619" s="20"/>
      <c r="TE619" s="20"/>
      <c r="TF619" s="20"/>
      <c r="TG619" s="20"/>
      <c r="TH619" s="20"/>
      <c r="TI619" s="20"/>
      <c r="TJ619" s="20"/>
      <c r="TK619" s="20"/>
      <c r="TL619" s="20"/>
      <c r="TM619" s="20"/>
      <c r="TN619" s="20"/>
      <c r="TO619" s="20"/>
      <c r="TP619" s="20"/>
      <c r="TQ619" s="20"/>
      <c r="TR619" s="20"/>
      <c r="TS619" s="20"/>
      <c r="TT619" s="20"/>
      <c r="TU619" s="20"/>
      <c r="TV619" s="20"/>
      <c r="TW619" s="20"/>
      <c r="TX619" s="20"/>
      <c r="TY619" s="20"/>
      <c r="TZ619" s="20"/>
      <c r="UA619" s="20"/>
      <c r="UB619" s="20"/>
      <c r="UC619" s="20"/>
      <c r="UD619" s="20"/>
      <c r="UE619" s="20"/>
      <c r="UF619" s="20"/>
      <c r="UG619" s="20"/>
      <c r="UH619" s="20"/>
      <c r="UI619" s="20"/>
      <c r="UJ619" s="20"/>
      <c r="UK619" s="20"/>
      <c r="UL619" s="20"/>
      <c r="UM619" s="20"/>
      <c r="UN619" s="20"/>
      <c r="UO619" s="20"/>
      <c r="UP619" s="20"/>
      <c r="UQ619" s="20"/>
      <c r="UR619" s="20"/>
      <c r="US619" s="20"/>
      <c r="UT619" s="20"/>
      <c r="UU619" s="20"/>
      <c r="UV619" s="20"/>
      <c r="UW619" s="20"/>
      <c r="UX619" s="20"/>
      <c r="UY619" s="20"/>
      <c r="UZ619" s="20"/>
      <c r="VA619" s="20"/>
      <c r="VB619" s="20"/>
      <c r="VC619" s="20"/>
      <c r="VD619" s="20"/>
      <c r="VE619" s="20"/>
      <c r="VF619" s="20"/>
      <c r="VG619" s="20"/>
      <c r="VH619" s="20"/>
      <c r="VI619" s="20"/>
      <c r="VJ619" s="20"/>
      <c r="VK619" s="20"/>
      <c r="VL619" s="20"/>
      <c r="VM619" s="20"/>
      <c r="VN619" s="20"/>
      <c r="VO619" s="20"/>
      <c r="VP619" s="20"/>
      <c r="VQ619" s="20"/>
      <c r="VR619" s="20"/>
      <c r="VS619" s="20"/>
      <c r="VT619" s="20"/>
      <c r="VU619" s="20"/>
      <c r="VV619" s="20"/>
      <c r="VW619" s="20"/>
      <c r="VX619" s="20"/>
      <c r="VY619" s="20"/>
      <c r="VZ619" s="20"/>
      <c r="WA619" s="20"/>
      <c r="WB619" s="20"/>
      <c r="WC619" s="20"/>
      <c r="WD619" s="20"/>
      <c r="WE619" s="20"/>
      <c r="WF619" s="20"/>
      <c r="WG619" s="20"/>
      <c r="WH619" s="20"/>
      <c r="WI619" s="20"/>
      <c r="WJ619" s="20"/>
      <c r="WK619" s="20"/>
      <c r="WL619" s="20"/>
      <c r="WM619" s="20"/>
      <c r="WN619" s="20"/>
      <c r="WO619" s="20"/>
      <c r="WP619" s="20"/>
      <c r="WQ619" s="20"/>
      <c r="WR619" s="20"/>
      <c r="WS619" s="20"/>
      <c r="WT619" s="20"/>
      <c r="WU619" s="20"/>
      <c r="WV619" s="20"/>
      <c r="WW619" s="20"/>
      <c r="WX619" s="20"/>
      <c r="WY619" s="20"/>
      <c r="WZ619" s="20"/>
      <c r="XA619" s="20"/>
      <c r="XB619" s="20"/>
      <c r="XC619" s="20"/>
      <c r="XD619" s="20"/>
      <c r="XE619" s="20"/>
      <c r="XF619" s="20"/>
      <c r="XG619" s="20"/>
      <c r="XH619" s="20"/>
      <c r="XI619" s="20"/>
      <c r="XJ619" s="20"/>
      <c r="XK619" s="20"/>
      <c r="XL619" s="20"/>
      <c r="XM619" s="20"/>
      <c r="XN619" s="20"/>
      <c r="XO619" s="20"/>
      <c r="XP619" s="20"/>
      <c r="XQ619" s="20"/>
      <c r="XR619" s="20"/>
      <c r="XS619" s="20"/>
      <c r="XT619" s="20"/>
      <c r="XU619" s="20"/>
      <c r="XV619" s="20"/>
      <c r="XW619" s="20"/>
      <c r="XX619" s="20"/>
      <c r="XY619" s="20"/>
      <c r="XZ619" s="20"/>
      <c r="YA619" s="20"/>
      <c r="YB619" s="20"/>
      <c r="YC619" s="20"/>
      <c r="YD619" s="20"/>
      <c r="YE619" s="20"/>
      <c r="YF619" s="20"/>
      <c r="YG619" s="20"/>
      <c r="YH619" s="20"/>
      <c r="YI619" s="20"/>
      <c r="YJ619" s="20"/>
      <c r="YK619" s="20"/>
      <c r="YL619" s="20"/>
      <c r="YM619" s="20"/>
      <c r="YN619" s="20"/>
      <c r="YO619" s="20"/>
      <c r="YP619" s="20"/>
      <c r="YQ619" s="20"/>
      <c r="YR619" s="20"/>
      <c r="YS619" s="20"/>
      <c r="YT619" s="20"/>
      <c r="YU619" s="20"/>
      <c r="YV619" s="20"/>
      <c r="YW619" s="20"/>
      <c r="YX619" s="20"/>
      <c r="YY619" s="20"/>
      <c r="YZ619" s="20"/>
      <c r="ZA619" s="20"/>
      <c r="ZB619" s="20"/>
      <c r="ZC619" s="20"/>
      <c r="ZD619" s="20"/>
      <c r="ZE619" s="20"/>
      <c r="ZF619" s="20"/>
      <c r="ZG619" s="20"/>
      <c r="ZH619" s="20"/>
      <c r="ZI619" s="20"/>
      <c r="ZJ619" s="20"/>
      <c r="ZK619" s="20"/>
      <c r="ZL619" s="20"/>
      <c r="ZM619" s="20"/>
      <c r="ZN619" s="20"/>
      <c r="ZO619" s="20"/>
      <c r="ZP619" s="20"/>
      <c r="ZQ619" s="20"/>
      <c r="ZR619" s="20"/>
      <c r="ZS619" s="20"/>
      <c r="ZT619" s="20"/>
      <c r="ZU619" s="20"/>
      <c r="ZV619" s="20"/>
      <c r="ZW619" s="20"/>
      <c r="ZX619" s="20"/>
      <c r="ZY619" s="20"/>
      <c r="ZZ619" s="20"/>
      <c r="AAA619" s="20"/>
      <c r="AAB619" s="20"/>
      <c r="AAC619" s="20"/>
      <c r="AAD619" s="20"/>
      <c r="AAE619" s="20"/>
      <c r="AAF619" s="20"/>
      <c r="AAG619" s="20"/>
      <c r="AAH619" s="20"/>
      <c r="AAI619" s="20"/>
      <c r="AAJ619" s="20"/>
      <c r="AAK619" s="20"/>
      <c r="AAL619" s="20"/>
      <c r="AAM619" s="20"/>
      <c r="AAN619" s="20"/>
      <c r="AAO619" s="20"/>
      <c r="AAP619" s="20"/>
      <c r="AAQ619" s="20"/>
      <c r="AAR619" s="20"/>
      <c r="AAS619" s="20"/>
      <c r="AAT619" s="20"/>
      <c r="AAU619" s="20"/>
      <c r="AAV619" s="20"/>
      <c r="AAW619" s="20"/>
      <c r="AAX619" s="20"/>
      <c r="AAY619" s="20"/>
      <c r="AAZ619" s="20"/>
      <c r="ABA619" s="20"/>
      <c r="ABB619" s="20"/>
      <c r="ABC619" s="20"/>
      <c r="ABD619" s="20"/>
      <c r="ABE619" s="20"/>
      <c r="ABF619" s="20"/>
      <c r="ABG619" s="20"/>
      <c r="ABH619" s="20"/>
      <c r="ABI619" s="20"/>
      <c r="ABJ619" s="20"/>
      <c r="ABK619" s="20"/>
      <c r="ABL619" s="20"/>
      <c r="ABM619" s="20"/>
      <c r="ABN619" s="20"/>
      <c r="ABO619" s="20"/>
      <c r="ABP619" s="20"/>
      <c r="ABQ619" s="20"/>
      <c r="ABR619" s="20"/>
      <c r="ABS619" s="20"/>
      <c r="ABT619" s="20"/>
      <c r="ABU619" s="20"/>
      <c r="ABV619" s="20"/>
      <c r="ABW619" s="20"/>
      <c r="ABX619" s="20"/>
      <c r="ABY619" s="20"/>
      <c r="ABZ619" s="20"/>
      <c r="ACA619" s="20"/>
      <c r="ACB619" s="20"/>
      <c r="ACC619" s="20"/>
      <c r="ACD619" s="20"/>
      <c r="ACE619" s="20"/>
      <c r="ACF619" s="20"/>
      <c r="ACG619" s="20"/>
      <c r="ACH619" s="20"/>
      <c r="ACI619" s="20"/>
      <c r="ACJ619" s="20"/>
      <c r="ACK619" s="20"/>
      <c r="ACL619" s="20"/>
      <c r="ACM619" s="20"/>
      <c r="ACN619" s="20"/>
      <c r="ACO619" s="20"/>
      <c r="ACP619" s="20"/>
      <c r="ACQ619" s="20"/>
      <c r="ACR619" s="20"/>
      <c r="ACS619" s="20"/>
      <c r="ACT619" s="20"/>
      <c r="ACU619" s="20"/>
      <c r="ACV619" s="20"/>
      <c r="ACW619" s="20"/>
      <c r="ACX619" s="20"/>
      <c r="ACY619" s="20"/>
      <c r="ACZ619" s="20"/>
      <c r="ADA619" s="20"/>
      <c r="ADB619" s="20"/>
      <c r="ADC619" s="20"/>
      <c r="ADD619" s="20"/>
      <c r="ADE619" s="20"/>
      <c r="ADF619" s="20"/>
      <c r="ADG619" s="20"/>
      <c r="ADH619" s="20"/>
      <c r="ADI619" s="20"/>
      <c r="ADJ619" s="20"/>
      <c r="ADK619" s="20"/>
      <c r="ADL619" s="20"/>
      <c r="ADM619" s="20"/>
      <c r="ADN619" s="20"/>
      <c r="ADO619" s="20"/>
      <c r="ADP619" s="20"/>
      <c r="ADQ619" s="20"/>
      <c r="ADR619" s="20"/>
      <c r="ADS619" s="20"/>
      <c r="ADT619" s="20"/>
      <c r="ADU619" s="20"/>
      <c r="ADV619" s="20"/>
      <c r="ADW619" s="20"/>
      <c r="ADX619" s="20"/>
      <c r="ADY619" s="20"/>
      <c r="ADZ619" s="20"/>
      <c r="AEA619" s="20"/>
      <c r="AEB619" s="20"/>
      <c r="AEC619" s="20"/>
      <c r="AED619" s="20"/>
      <c r="AEE619" s="20"/>
      <c r="AEF619" s="20"/>
      <c r="AEG619" s="20"/>
      <c r="AEH619" s="20"/>
      <c r="AEI619" s="20"/>
      <c r="AEJ619" s="20"/>
      <c r="AEK619" s="20"/>
      <c r="AEL619" s="20"/>
      <c r="AEM619" s="20"/>
      <c r="AEN619" s="20"/>
      <c r="AEO619" s="20"/>
      <c r="AEP619" s="20"/>
      <c r="AEQ619" s="20"/>
      <c r="AER619" s="20"/>
      <c r="AES619" s="20"/>
      <c r="AET619" s="20"/>
      <c r="AEU619" s="20"/>
      <c r="AEV619" s="20"/>
      <c r="AEW619" s="20"/>
      <c r="AEX619" s="20"/>
      <c r="AEY619" s="20"/>
      <c r="AEZ619" s="20"/>
      <c r="AFA619" s="20"/>
      <c r="AFB619" s="20"/>
      <c r="AFC619" s="20"/>
      <c r="AFD619" s="20"/>
      <c r="AFE619" s="20"/>
      <c r="AFF619" s="20"/>
      <c r="AFG619" s="20"/>
      <c r="AFH619" s="20"/>
      <c r="AFI619" s="20"/>
      <c r="AFJ619" s="20"/>
      <c r="AFK619" s="20"/>
      <c r="AFL619" s="20"/>
      <c r="AFM619" s="20"/>
      <c r="AFN619" s="20"/>
      <c r="AFO619" s="20"/>
      <c r="AFP619" s="20"/>
      <c r="AFQ619" s="20"/>
      <c r="AFR619" s="20"/>
      <c r="AFS619" s="20"/>
      <c r="AFT619" s="20"/>
      <c r="AFU619" s="20"/>
      <c r="AFV619" s="20"/>
      <c r="AFW619" s="20"/>
      <c r="AFX619" s="20"/>
      <c r="AFY619" s="20"/>
      <c r="AFZ619" s="20"/>
      <c r="AGA619" s="20"/>
      <c r="AGB619" s="20"/>
      <c r="AGC619" s="20"/>
      <c r="AGD619" s="20"/>
      <c r="AGE619" s="20"/>
      <c r="AGF619" s="20"/>
      <c r="AGG619" s="20"/>
      <c r="AGH619" s="20"/>
      <c r="AGI619" s="20"/>
      <c r="AGJ619" s="20"/>
      <c r="AGK619" s="20"/>
      <c r="AGL619" s="20"/>
      <c r="AGM619" s="20"/>
      <c r="AGN619" s="20"/>
      <c r="AGO619" s="20"/>
      <c r="AGP619" s="20"/>
      <c r="AGQ619" s="20"/>
      <c r="AGR619" s="20"/>
      <c r="AGS619" s="20"/>
      <c r="AGT619" s="20"/>
      <c r="AGU619" s="20"/>
      <c r="AGV619" s="20"/>
      <c r="AGW619" s="20"/>
      <c r="AGX619" s="20"/>
      <c r="AGY619" s="20"/>
      <c r="AGZ619" s="20"/>
      <c r="AHA619" s="20"/>
      <c r="AHB619" s="20"/>
      <c r="AHC619" s="20"/>
      <c r="AHD619" s="20"/>
      <c r="AHE619" s="20"/>
      <c r="AHF619" s="20"/>
      <c r="AHG619" s="20"/>
      <c r="AHH619" s="20"/>
      <c r="AHI619" s="20"/>
      <c r="AHJ619" s="20"/>
      <c r="AHK619" s="20"/>
      <c r="AHL619" s="20"/>
      <c r="AHM619" s="20"/>
      <c r="AHN619" s="20"/>
      <c r="AHO619" s="20"/>
      <c r="AHP619" s="20"/>
      <c r="AHQ619" s="20"/>
      <c r="AHR619" s="20"/>
      <c r="AHS619" s="20"/>
      <c r="AHT619" s="20"/>
      <c r="AHU619" s="20"/>
      <c r="AHV619" s="20"/>
      <c r="AHW619" s="20"/>
      <c r="AHX619" s="20"/>
      <c r="AHY619" s="20"/>
      <c r="AHZ619" s="20"/>
      <c r="AIA619" s="20"/>
      <c r="AIB619" s="20"/>
      <c r="AIC619" s="20"/>
      <c r="AID619" s="20"/>
      <c r="AIE619" s="20"/>
      <c r="AIF619" s="20"/>
      <c r="AIG619" s="20"/>
      <c r="AIH619" s="20"/>
      <c r="AII619" s="20"/>
      <c r="AIJ619" s="20"/>
      <c r="AIK619" s="20"/>
      <c r="AIL619" s="20"/>
      <c r="AIM619" s="20"/>
      <c r="AIN619" s="20"/>
      <c r="AIO619" s="20"/>
      <c r="AIP619" s="20"/>
      <c r="AIQ619" s="20"/>
      <c r="AIR619" s="20"/>
      <c r="AIS619" s="20"/>
      <c r="AIT619" s="20"/>
      <c r="AIU619" s="20"/>
      <c r="AIV619" s="20"/>
      <c r="AIW619" s="20"/>
      <c r="AIX619" s="20"/>
      <c r="AIY619" s="20"/>
      <c r="AIZ619" s="20"/>
      <c r="AJA619" s="20"/>
      <c r="AJB619" s="20"/>
      <c r="AJC619" s="20"/>
      <c r="AJD619" s="20"/>
      <c r="AJE619" s="20"/>
      <c r="AJF619" s="20"/>
      <c r="AJG619" s="20"/>
      <c r="AJH619" s="20"/>
      <c r="AJI619" s="20"/>
      <c r="AJJ619" s="20"/>
      <c r="AJK619" s="20"/>
      <c r="AJL619" s="20"/>
      <c r="AJM619" s="20"/>
      <c r="AJN619" s="20"/>
      <c r="AJO619" s="20"/>
      <c r="AJP619" s="20"/>
      <c r="AJQ619" s="20"/>
      <c r="AJR619" s="20"/>
      <c r="AJS619" s="20"/>
      <c r="AJT619" s="20"/>
      <c r="AJU619" s="20"/>
      <c r="AJV619" s="20"/>
      <c r="AJW619" s="20"/>
      <c r="AJX619" s="20"/>
      <c r="AJY619" s="20"/>
      <c r="AJZ619" s="20"/>
      <c r="AKA619" s="20"/>
      <c r="AKB619" s="20"/>
      <c r="AKC619" s="20"/>
      <c r="AKD619" s="20"/>
      <c r="AKE619" s="20"/>
      <c r="AKF619" s="20"/>
      <c r="AKG619" s="20"/>
      <c r="AKH619" s="20"/>
      <c r="AKI619" s="20"/>
      <c r="AKJ619" s="20"/>
      <c r="AKK619" s="20"/>
      <c r="AKL619" s="20"/>
      <c r="AKM619" s="20"/>
      <c r="AKN619" s="20"/>
      <c r="AKO619" s="20"/>
      <c r="AKP619" s="20"/>
      <c r="AKQ619" s="20"/>
      <c r="AKR619" s="20"/>
      <c r="AKS619" s="20"/>
      <c r="AKT619" s="20"/>
      <c r="AKU619" s="20"/>
      <c r="AKV619" s="20"/>
      <c r="AKW619" s="20"/>
      <c r="AKX619" s="20"/>
      <c r="AKY619" s="20"/>
      <c r="AKZ619" s="20"/>
      <c r="ALA619" s="20"/>
      <c r="ALB619" s="20"/>
      <c r="ALC619" s="20"/>
      <c r="ALD619" s="20"/>
      <c r="ALE619" s="20"/>
      <c r="ALF619" s="20"/>
      <c r="ALG619" s="20"/>
      <c r="ALH619" s="20"/>
      <c r="ALI619" s="20"/>
      <c r="ALJ619" s="20"/>
      <c r="ALK619" s="20"/>
      <c r="ALL619" s="20"/>
      <c r="ALM619" s="20"/>
      <c r="ALN619" s="20"/>
      <c r="ALO619" s="20"/>
      <c r="ALP619" s="20"/>
      <c r="ALQ619" s="20"/>
      <c r="ALR619" s="20"/>
      <c r="ALS619" s="20"/>
      <c r="ALT619" s="20"/>
      <c r="ALU619" s="20"/>
      <c r="ALV619" s="20"/>
      <c r="ALW619" s="20"/>
      <c r="ALX619" s="20"/>
      <c r="ALY619" s="20"/>
      <c r="ALZ619" s="20"/>
      <c r="AMA619" s="20"/>
      <c r="AMB619" s="20"/>
      <c r="AMC619" s="20"/>
      <c r="AMD619" s="20"/>
      <c r="AME619" s="20"/>
      <c r="AMF619" s="20"/>
      <c r="AMG619" s="20"/>
      <c r="AMH619" s="20"/>
      <c r="AMI619" s="20"/>
      <c r="AMJ619" s="20"/>
      <c r="AMK619" s="20"/>
      <c r="AML619" s="20"/>
      <c r="AMM619" s="20"/>
      <c r="AMN619" s="20"/>
      <c r="AMO619" s="20"/>
      <c r="AMP619" s="20"/>
      <c r="AMQ619" s="20"/>
      <c r="AMR619" s="20"/>
      <c r="AMS619" s="20"/>
      <c r="AMT619" s="20"/>
      <c r="AMU619" s="20"/>
      <c r="AMV619" s="20"/>
      <c r="AMW619" s="20"/>
      <c r="AMX619" s="20"/>
      <c r="AMY619" s="20"/>
      <c r="AMZ619" s="20"/>
      <c r="ANA619" s="20"/>
      <c r="ANB619" s="20"/>
      <c r="ANC619" s="20"/>
      <c r="AND619" s="20"/>
      <c r="ANE619" s="20"/>
      <c r="ANF619" s="20"/>
      <c r="ANG619" s="20"/>
      <c r="ANH619" s="20"/>
      <c r="ANI619" s="20"/>
      <c r="ANJ619" s="20"/>
      <c r="ANK619" s="20"/>
      <c r="ANL619" s="20"/>
      <c r="ANM619" s="20"/>
      <c r="ANN619" s="20"/>
      <c r="ANO619" s="20"/>
      <c r="ANP619" s="20"/>
      <c r="ANQ619" s="20"/>
      <c r="ANR619" s="20"/>
      <c r="ANS619" s="20"/>
      <c r="ANT619" s="20"/>
      <c r="ANU619" s="20"/>
      <c r="ANV619" s="20"/>
      <c r="ANW619" s="20"/>
      <c r="ANX619" s="20"/>
      <c r="ANY619" s="20"/>
      <c r="ANZ619" s="20"/>
      <c r="AOA619" s="20"/>
      <c r="AOB619" s="20"/>
      <c r="AOC619" s="20"/>
      <c r="AOD619" s="20"/>
      <c r="AOE619" s="20"/>
      <c r="AOF619" s="20"/>
      <c r="AOG619" s="20"/>
      <c r="AOH619" s="20"/>
      <c r="AOI619" s="20"/>
      <c r="AOJ619" s="20"/>
      <c r="AOK619" s="20"/>
      <c r="AOL619" s="20"/>
      <c r="AOM619" s="20"/>
      <c r="AON619" s="20"/>
      <c r="AOO619" s="20"/>
      <c r="AOP619" s="20"/>
      <c r="AOQ619" s="20"/>
      <c r="AOR619" s="20"/>
      <c r="AOS619" s="20"/>
      <c r="AOT619" s="20"/>
      <c r="AOU619" s="20"/>
      <c r="AOV619" s="20"/>
      <c r="AOW619" s="20"/>
      <c r="AOX619" s="20"/>
      <c r="AOY619" s="20"/>
      <c r="AOZ619" s="20"/>
      <c r="APA619" s="20"/>
      <c r="APB619" s="20"/>
      <c r="APC619" s="20"/>
      <c r="APD619" s="20"/>
      <c r="APE619" s="20"/>
      <c r="APF619" s="20"/>
      <c r="APG619" s="20"/>
      <c r="APH619" s="20"/>
      <c r="API619" s="20"/>
      <c r="APJ619" s="20"/>
      <c r="APK619" s="20"/>
      <c r="APL619" s="20"/>
      <c r="APM619" s="20"/>
      <c r="APN619" s="20"/>
      <c r="APO619" s="20"/>
      <c r="APP619" s="20"/>
      <c r="APQ619" s="20"/>
      <c r="APR619" s="20"/>
      <c r="APS619" s="20"/>
      <c r="APT619" s="20"/>
      <c r="APU619" s="20"/>
      <c r="APV619" s="20"/>
      <c r="APW619" s="20"/>
      <c r="APX619" s="20"/>
      <c r="APY619" s="20"/>
      <c r="APZ619" s="20"/>
      <c r="AQA619" s="20"/>
      <c r="AQB619" s="20"/>
      <c r="AQC619" s="20"/>
      <c r="AQD619" s="20"/>
      <c r="AQE619" s="20"/>
      <c r="AQF619" s="20"/>
      <c r="AQG619" s="20"/>
      <c r="AQH619" s="20"/>
      <c r="AQI619" s="20"/>
      <c r="AQJ619" s="20"/>
      <c r="AQK619" s="20"/>
      <c r="AQL619" s="20"/>
      <c r="AQM619" s="20"/>
      <c r="AQN619" s="20"/>
      <c r="AQO619" s="20"/>
      <c r="AQP619" s="20"/>
      <c r="AQQ619" s="20"/>
      <c r="AQR619" s="20"/>
      <c r="AQS619" s="20"/>
      <c r="AQT619" s="20"/>
      <c r="AQU619" s="20"/>
      <c r="AQV619" s="20"/>
      <c r="AQW619" s="20"/>
      <c r="AQX619" s="20"/>
      <c r="AQY619" s="20"/>
      <c r="AQZ619" s="20"/>
      <c r="ARA619" s="20"/>
      <c r="ARB619" s="20"/>
      <c r="ARC619" s="20"/>
      <c r="ARD619" s="20"/>
      <c r="ARE619" s="20"/>
      <c r="ARF619" s="20"/>
      <c r="ARG619" s="20"/>
      <c r="ARH619" s="20"/>
      <c r="ARI619" s="20"/>
      <c r="ARJ619" s="20"/>
      <c r="ARK619" s="20"/>
      <c r="ARL619" s="20"/>
      <c r="ARM619" s="20"/>
      <c r="ARN619" s="20"/>
      <c r="ARO619" s="20"/>
      <c r="ARP619" s="20"/>
      <c r="ARQ619" s="20"/>
      <c r="ARR619" s="20"/>
      <c r="ARS619" s="20"/>
      <c r="ART619" s="20"/>
      <c r="ARU619" s="20"/>
      <c r="ARV619" s="20"/>
      <c r="ARW619" s="20"/>
      <c r="ARX619" s="20"/>
      <c r="ARY619" s="20"/>
      <c r="ARZ619" s="20"/>
      <c r="ASA619" s="20"/>
      <c r="ASB619" s="20"/>
      <c r="ASC619" s="20"/>
      <c r="ASD619" s="20"/>
      <c r="ASE619" s="20"/>
      <c r="ASF619" s="20"/>
      <c r="ASG619" s="20"/>
      <c r="ASH619" s="20"/>
      <c r="ASI619" s="20"/>
      <c r="ASJ619" s="20"/>
      <c r="ASK619" s="20"/>
      <c r="ASL619" s="20"/>
      <c r="ASM619" s="20"/>
      <c r="ASN619" s="20"/>
      <c r="ASO619" s="20"/>
      <c r="ASP619" s="20"/>
      <c r="ASQ619" s="20"/>
      <c r="ASR619" s="20"/>
      <c r="ASS619" s="20"/>
      <c r="AST619" s="20"/>
      <c r="ASU619" s="20"/>
      <c r="ASV619" s="20"/>
      <c r="ASW619" s="20"/>
      <c r="ASX619" s="20"/>
      <c r="ASY619" s="20"/>
      <c r="ASZ619" s="20"/>
      <c r="ATA619" s="20"/>
      <c r="ATB619" s="20"/>
      <c r="ATC619" s="20"/>
      <c r="ATD619" s="20"/>
      <c r="ATE619" s="20"/>
      <c r="ATF619" s="20"/>
      <c r="ATG619" s="20"/>
      <c r="ATH619" s="20"/>
      <c r="ATI619" s="20"/>
      <c r="ATJ619" s="20"/>
      <c r="ATK619" s="20"/>
      <c r="ATL619" s="20"/>
      <c r="ATM619" s="20"/>
      <c r="ATN619" s="20"/>
      <c r="ATO619" s="20"/>
      <c r="ATP619" s="20"/>
      <c r="ATQ619" s="20"/>
      <c r="ATR619" s="20"/>
      <c r="ATS619" s="20"/>
      <c r="ATT619" s="20"/>
      <c r="ATU619" s="20"/>
      <c r="ATV619" s="20"/>
      <c r="ATW619" s="20"/>
      <c r="ATX619" s="20"/>
      <c r="ATY619" s="20"/>
      <c r="ATZ619" s="20"/>
      <c r="AUA619" s="20"/>
      <c r="AUB619" s="20"/>
      <c r="AUC619" s="20"/>
      <c r="AUD619" s="20"/>
      <c r="AUF619" s="20"/>
      <c r="AUG619" s="20"/>
      <c r="AUH619" s="20"/>
      <c r="AUI619" s="20"/>
      <c r="AUJ619" s="20"/>
      <c r="AUK619" s="20"/>
      <c r="AUL619" s="20"/>
      <c r="AUM619" s="20"/>
      <c r="AUN619" s="20"/>
      <c r="AUO619" s="20"/>
      <c r="AUP619" s="20"/>
      <c r="AUQ619" s="20"/>
      <c r="AUR619" s="20"/>
      <c r="AUS619" s="20"/>
      <c r="AUT619" s="20"/>
      <c r="AUU619" s="20"/>
      <c r="AUV619" s="20"/>
      <c r="AUW619" s="20"/>
      <c r="AUX619" s="20"/>
      <c r="AUY619" s="20"/>
      <c r="AUZ619" s="20"/>
      <c r="AVA619" s="20"/>
      <c r="AVB619" s="20"/>
      <c r="AVC619" s="20"/>
      <c r="AVD619" s="20"/>
      <c r="AVE619" s="20"/>
      <c r="AVF619" s="20"/>
      <c r="AVG619" s="20"/>
      <c r="AVH619" s="20"/>
      <c r="AVI619" s="20"/>
      <c r="AVJ619" s="20"/>
      <c r="AVK619" s="20"/>
      <c r="AVL619" s="20"/>
      <c r="AVM619" s="20"/>
      <c r="AVN619" s="20"/>
      <c r="AVO619" s="20"/>
      <c r="AVP619" s="20"/>
      <c r="AVQ619" s="20"/>
      <c r="AVR619" s="20"/>
      <c r="AVS619" s="20"/>
      <c r="AVT619" s="20"/>
      <c r="AVU619" s="20"/>
      <c r="AVV619" s="20"/>
      <c r="AVW619" s="20"/>
      <c r="AVX619" s="20"/>
      <c r="AVY619" s="20"/>
      <c r="AVZ619" s="20"/>
      <c r="AWA619" s="20"/>
      <c r="AWB619" s="20"/>
      <c r="AWC619" s="20"/>
      <c r="AWD619" s="20"/>
      <c r="AWE619" s="20"/>
      <c r="AWF619" s="20"/>
      <c r="AWG619" s="20"/>
      <c r="AWH619" s="20"/>
      <c r="AWI619" s="20"/>
      <c r="AWJ619" s="20"/>
      <c r="AWK619" s="20"/>
      <c r="AWL619" s="20"/>
      <c r="AWM619" s="20"/>
      <c r="AWN619" s="20"/>
      <c r="AWO619" s="20"/>
      <c r="AWP619" s="20"/>
      <c r="AWQ619" s="20"/>
      <c r="AWR619" s="20"/>
      <c r="AWS619" s="20"/>
      <c r="AWT619" s="20"/>
      <c r="AWU619" s="20"/>
      <c r="AWV619" s="20"/>
      <c r="AWW619" s="20"/>
      <c r="AWX619" s="20"/>
      <c r="AWY619" s="20"/>
      <c r="AWZ619" s="20"/>
      <c r="AXA619" s="20"/>
      <c r="AXB619" s="20"/>
      <c r="AXC619" s="20"/>
      <c r="AXD619" s="20"/>
      <c r="AXE619" s="20"/>
      <c r="AXF619" s="20"/>
      <c r="AXG619" s="20"/>
      <c r="AXH619" s="20"/>
      <c r="AXI619" s="20"/>
      <c r="AXJ619" s="20"/>
      <c r="AXK619" s="20"/>
      <c r="AXL619" s="20"/>
      <c r="AXM619" s="20"/>
      <c r="AXN619" s="20"/>
      <c r="AXO619" s="20"/>
      <c r="AXP619" s="20"/>
      <c r="AXQ619" s="20"/>
      <c r="AXR619" s="20"/>
      <c r="AXS619" s="20"/>
      <c r="AXT619" s="20"/>
      <c r="AXU619" s="20"/>
      <c r="AXV619" s="20"/>
      <c r="AXW619" s="20"/>
      <c r="AXX619" s="20"/>
      <c r="AXY619" s="20"/>
      <c r="AXZ619" s="20"/>
      <c r="AYA619" s="20"/>
      <c r="AYB619" s="20"/>
      <c r="AYC619" s="20"/>
      <c r="AYD619" s="20"/>
      <c r="AYE619" s="20"/>
      <c r="AYF619" s="20"/>
      <c r="AYG619" s="20"/>
      <c r="AYH619" s="20"/>
      <c r="AYI619" s="20"/>
      <c r="AYJ619" s="20"/>
      <c r="AYK619" s="20"/>
      <c r="AYL619" s="20"/>
      <c r="AYM619" s="20"/>
      <c r="AYN619" s="20"/>
      <c r="AYO619" s="20"/>
      <c r="AYP619" s="20"/>
      <c r="AYQ619" s="20"/>
      <c r="AYR619" s="20"/>
      <c r="AYS619" s="20"/>
      <c r="AYT619" s="20"/>
      <c r="AYU619" s="20"/>
      <c r="AYV619" s="20"/>
      <c r="AYW619" s="20"/>
      <c r="AYX619" s="20"/>
      <c r="AYY619" s="20"/>
      <c r="AYZ619" s="20"/>
      <c r="AZA619" s="20"/>
      <c r="AZB619" s="20"/>
      <c r="AZC619" s="20"/>
      <c r="AZD619" s="20"/>
      <c r="AZE619" s="20"/>
      <c r="AZF619" s="20"/>
      <c r="AZG619" s="20"/>
      <c r="AZH619" s="20"/>
      <c r="AZI619" s="20"/>
      <c r="AZJ619" s="20"/>
      <c r="AZK619" s="20"/>
      <c r="AZL619" s="20"/>
      <c r="AZM619" s="20"/>
      <c r="AZN619" s="20"/>
      <c r="AZO619" s="20"/>
      <c r="AZP619" s="20"/>
      <c r="AZQ619" s="20"/>
      <c r="AZR619" s="20"/>
      <c r="AZS619" s="20"/>
      <c r="AZT619" s="20"/>
      <c r="AZU619" s="20"/>
      <c r="AZV619" s="20"/>
      <c r="AZW619" s="20"/>
      <c r="AZX619" s="20"/>
      <c r="AZY619" s="20"/>
      <c r="AZZ619" s="20"/>
      <c r="BAA619" s="20"/>
      <c r="BAB619" s="20"/>
      <c r="BAC619" s="20"/>
      <c r="BAD619" s="20"/>
      <c r="BAE619" s="20"/>
      <c r="BAF619" s="20"/>
      <c r="BAG619" s="20"/>
      <c r="BAH619" s="20"/>
      <c r="BAI619" s="20"/>
      <c r="BAJ619" s="20"/>
      <c r="BAK619" s="20"/>
      <c r="BAL619" s="20"/>
      <c r="BAM619" s="20"/>
      <c r="BAN619" s="20"/>
      <c r="BAO619" s="20"/>
      <c r="BAP619" s="20"/>
      <c r="BAQ619" s="20"/>
      <c r="BAR619" s="20"/>
      <c r="BAS619" s="20"/>
      <c r="BAT619" s="20"/>
      <c r="BAU619" s="20"/>
      <c r="BAV619" s="20"/>
      <c r="BAW619" s="20"/>
      <c r="BAX619" s="20"/>
      <c r="BAY619" s="20"/>
      <c r="BAZ619" s="20"/>
      <c r="BBA619" s="20"/>
      <c r="BBB619" s="20"/>
      <c r="BBC619" s="20"/>
      <c r="BBD619" s="20"/>
      <c r="BBE619" s="20"/>
      <c r="BBF619" s="20"/>
      <c r="BBG619" s="20"/>
      <c r="BBH619" s="20"/>
      <c r="BBI619" s="20"/>
      <c r="BBJ619" s="20"/>
      <c r="BBK619" s="20"/>
      <c r="BBL619" s="20"/>
      <c r="BBM619" s="20"/>
      <c r="BBN619" s="20"/>
      <c r="BBO619" s="20"/>
      <c r="BBP619" s="20"/>
      <c r="BBQ619" s="20"/>
      <c r="BBR619" s="20"/>
      <c r="BBS619" s="20"/>
      <c r="BBT619" s="20"/>
      <c r="BBU619" s="20"/>
      <c r="BBV619" s="20"/>
      <c r="BBW619" s="20"/>
      <c r="BBX619" s="20"/>
    </row>
    <row r="620" spans="1:1428" hidden="1" x14ac:dyDescent="0.25">
      <c r="A620" s="20"/>
      <c r="B620" s="17"/>
      <c r="C620" s="17"/>
      <c r="D620" s="20"/>
      <c r="E620" s="20"/>
      <c r="F620" s="20"/>
      <c r="G620" s="20"/>
      <c r="H620" s="20"/>
      <c r="I620" s="20"/>
      <c r="J620" s="20"/>
      <c r="K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6"/>
      <c r="AW620" s="20"/>
      <c r="AX620" s="20"/>
      <c r="AY620" s="20"/>
      <c r="AZ620" s="20"/>
      <c r="BA620" s="20"/>
      <c r="BC620" s="20"/>
      <c r="BD620" s="20"/>
      <c r="BE620" s="20"/>
      <c r="BF620" s="20"/>
      <c r="BG620" s="20"/>
      <c r="BH620" s="20"/>
      <c r="BI620" s="20"/>
      <c r="BJ620" s="20"/>
      <c r="BK620" s="20"/>
      <c r="BL620" s="20"/>
      <c r="BM620" s="20"/>
      <c r="BN620" s="20"/>
      <c r="BO620" s="20"/>
      <c r="BP620" s="20"/>
      <c r="BQ620" s="20"/>
      <c r="BR620" s="20"/>
      <c r="BS620" s="20"/>
      <c r="BT620" s="20"/>
      <c r="BU620" s="20"/>
      <c r="BV620" s="20"/>
      <c r="BW620" s="20"/>
      <c r="BX620" s="20"/>
      <c r="BY620" s="20"/>
      <c r="BZ620" s="20"/>
      <c r="CA620" s="20"/>
      <c r="CB620" s="20"/>
      <c r="CC620" s="20"/>
      <c r="CD620" s="20"/>
      <c r="CE620" s="20"/>
      <c r="CF620" s="20"/>
      <c r="CG620" s="20"/>
      <c r="CH620" s="20"/>
      <c r="CI620" s="20"/>
      <c r="CJ620" s="20"/>
      <c r="CK620" s="20"/>
      <c r="CL620" s="20"/>
      <c r="CM620" s="20"/>
      <c r="CN620" s="20"/>
      <c r="CO620" s="20"/>
      <c r="CP620" s="20"/>
      <c r="CQ620" s="20"/>
      <c r="CR620" s="20"/>
      <c r="CS620" s="20"/>
      <c r="CT620" s="20"/>
      <c r="CU620" s="20"/>
      <c r="CV620" s="20"/>
      <c r="CW620" s="20"/>
      <c r="CX620" s="20"/>
      <c r="CY620" s="20"/>
      <c r="CZ620" s="20"/>
      <c r="DA620" s="20"/>
      <c r="DB620" s="20"/>
      <c r="DC620" s="20"/>
      <c r="DD620" s="20"/>
      <c r="DE620" s="20"/>
      <c r="DF620" s="20"/>
      <c r="DG620" s="20"/>
      <c r="DH620" s="20"/>
      <c r="DI620" s="20"/>
      <c r="DJ620" s="20"/>
      <c r="DK620" s="20"/>
      <c r="DL620" s="20"/>
      <c r="DM620" s="20"/>
      <c r="DN620" s="20"/>
      <c r="DO620" s="20"/>
      <c r="DP620" s="20"/>
      <c r="DQ620" s="20"/>
      <c r="DR620" s="20"/>
      <c r="DS620" s="20"/>
      <c r="DT620" s="20"/>
      <c r="DU620" s="20"/>
      <c r="DV620" s="20"/>
      <c r="DW620" s="20"/>
      <c r="DX620" s="20"/>
      <c r="DY620" s="20"/>
      <c r="DZ620" s="20"/>
      <c r="EA620" s="20"/>
      <c r="EB620" s="20"/>
      <c r="EC620" s="20"/>
      <c r="ED620" s="20"/>
      <c r="EE620" s="20"/>
      <c r="EF620" s="20"/>
      <c r="EG620" s="20"/>
      <c r="EH620" s="20"/>
      <c r="EI620" s="20"/>
      <c r="EJ620" s="20"/>
      <c r="EK620" s="20"/>
      <c r="EL620" s="20"/>
      <c r="EM620" s="20"/>
      <c r="EN620" s="20"/>
      <c r="EO620" s="20"/>
      <c r="EP620" s="20"/>
      <c r="EQ620" s="20"/>
      <c r="ER620" s="20"/>
      <c r="ES620" s="20"/>
      <c r="ET620" s="20"/>
      <c r="EU620" s="20"/>
      <c r="EV620" s="20"/>
      <c r="EW620" s="20"/>
      <c r="EX620" s="20"/>
      <c r="EY620" s="20"/>
      <c r="EZ620" s="20"/>
      <c r="FA620" s="20"/>
      <c r="FB620" s="20"/>
      <c r="FC620" s="20"/>
      <c r="FD620" s="20"/>
      <c r="FE620" s="20"/>
      <c r="FF620" s="20"/>
      <c r="FG620" s="20"/>
      <c r="FH620" s="20"/>
      <c r="FI620" s="20"/>
      <c r="FJ620" s="20"/>
      <c r="FK620" s="20"/>
      <c r="FL620" s="20"/>
      <c r="FM620" s="20"/>
      <c r="FN620" s="20"/>
      <c r="FO620" s="20"/>
      <c r="FP620" s="20"/>
      <c r="FQ620" s="20"/>
      <c r="FR620" s="20"/>
      <c r="FS620" s="20"/>
      <c r="FT620" s="20"/>
      <c r="FU620" s="20"/>
      <c r="FV620" s="20"/>
      <c r="FW620" s="20"/>
      <c r="FX620" s="20"/>
      <c r="FY620" s="20"/>
      <c r="FZ620" s="20"/>
      <c r="GA620" s="20"/>
      <c r="GB620" s="20"/>
      <c r="GC620" s="20"/>
      <c r="GD620" s="20"/>
      <c r="GE620" s="20"/>
      <c r="GF620" s="20"/>
      <c r="GG620" s="20"/>
      <c r="GH620" s="20"/>
      <c r="GI620" s="20"/>
      <c r="GJ620" s="20"/>
      <c r="GK620" s="20"/>
      <c r="GL620" s="20"/>
      <c r="GM620" s="20"/>
      <c r="GN620" s="20"/>
      <c r="GO620" s="20"/>
      <c r="GP620" s="20"/>
      <c r="GQ620" s="20"/>
      <c r="GR620" s="20"/>
      <c r="GS620" s="20"/>
      <c r="GT620" s="20"/>
      <c r="GU620" s="20"/>
      <c r="GV620" s="20"/>
      <c r="GW620" s="20"/>
      <c r="GX620" s="20"/>
      <c r="GY620" s="20"/>
      <c r="GZ620" s="20"/>
      <c r="HA620" s="20"/>
      <c r="HB620" s="20"/>
      <c r="HC620" s="20"/>
      <c r="HD620" s="20"/>
      <c r="HE620" s="20"/>
      <c r="HF620" s="20"/>
      <c r="HG620" s="20"/>
      <c r="HH620" s="20"/>
      <c r="HI620" s="20"/>
      <c r="HJ620" s="20"/>
      <c r="HK620" s="20"/>
      <c r="HL620" s="20"/>
      <c r="HM620" s="20"/>
      <c r="HN620" s="20"/>
      <c r="HO620" s="20"/>
      <c r="HP620" s="20"/>
      <c r="HQ620" s="20"/>
      <c r="HR620" s="20"/>
      <c r="HS620" s="20"/>
      <c r="HT620" s="20"/>
      <c r="HU620" s="20"/>
      <c r="HV620" s="20"/>
      <c r="HW620" s="20"/>
      <c r="HX620" s="20"/>
      <c r="HY620" s="20"/>
      <c r="HZ620" s="20"/>
      <c r="IA620" s="20"/>
      <c r="IB620" s="20"/>
      <c r="IC620" s="20"/>
      <c r="ID620" s="20"/>
      <c r="IE620" s="20"/>
      <c r="IF620" s="20"/>
      <c r="IG620" s="20"/>
      <c r="IH620" s="20"/>
      <c r="II620" s="20"/>
      <c r="IJ620" s="20"/>
      <c r="IK620" s="20"/>
      <c r="IL620" s="20"/>
      <c r="IM620" s="20"/>
      <c r="IN620" s="20"/>
      <c r="IO620" s="20"/>
      <c r="IP620" s="20"/>
      <c r="IQ620" s="20"/>
      <c r="IR620" s="20"/>
      <c r="IS620" s="20"/>
      <c r="IT620" s="20"/>
      <c r="IU620" s="20"/>
      <c r="IV620" s="20"/>
      <c r="IW620" s="20"/>
      <c r="IX620" s="20"/>
      <c r="IY620" s="20"/>
      <c r="IZ620" s="20"/>
      <c r="JA620" s="20"/>
      <c r="JB620" s="20"/>
      <c r="JC620" s="20"/>
      <c r="JD620" s="20"/>
      <c r="JE620" s="20"/>
      <c r="JF620" s="20"/>
      <c r="JG620" s="20"/>
      <c r="JH620" s="20"/>
      <c r="JI620" s="20"/>
      <c r="JJ620" s="20"/>
      <c r="JK620" s="20"/>
      <c r="JL620" s="20"/>
      <c r="JM620" s="20"/>
      <c r="JN620" s="20"/>
      <c r="JO620" s="20"/>
      <c r="JP620" s="20"/>
      <c r="JQ620" s="20"/>
      <c r="JR620" s="20"/>
      <c r="JS620" s="20"/>
      <c r="JT620" s="20"/>
      <c r="JU620" s="20"/>
      <c r="JV620" s="20"/>
      <c r="JW620" s="20"/>
      <c r="JX620" s="20"/>
      <c r="JY620" s="20"/>
      <c r="JZ620" s="20"/>
      <c r="KA620" s="20"/>
      <c r="KB620" s="20"/>
      <c r="KC620" s="20"/>
      <c r="KD620" s="20"/>
      <c r="KE620" s="20"/>
      <c r="KF620" s="20"/>
      <c r="KG620" s="20"/>
      <c r="KH620" s="20"/>
      <c r="KI620" s="20"/>
      <c r="KJ620" s="20"/>
      <c r="KK620" s="20"/>
      <c r="KL620" s="20"/>
      <c r="KM620" s="20"/>
      <c r="KN620" s="20"/>
      <c r="KO620" s="20"/>
      <c r="KP620" s="20"/>
      <c r="KQ620" s="20"/>
      <c r="KR620" s="20"/>
      <c r="KS620" s="20"/>
      <c r="KT620" s="20"/>
      <c r="KU620" s="20"/>
      <c r="KV620" s="20"/>
      <c r="KW620" s="20"/>
      <c r="KX620" s="20"/>
      <c r="KY620" s="20"/>
      <c r="KZ620" s="20"/>
      <c r="LA620" s="20"/>
      <c r="LB620" s="20"/>
      <c r="LC620" s="20"/>
      <c r="LD620" s="20"/>
      <c r="LE620" s="20"/>
      <c r="LF620" s="20"/>
      <c r="LG620" s="20"/>
      <c r="LH620" s="20"/>
      <c r="LI620" s="20"/>
      <c r="LJ620" s="20"/>
      <c r="LK620" s="20"/>
      <c r="LL620" s="20"/>
      <c r="LM620" s="20"/>
      <c r="LN620" s="20"/>
      <c r="LO620" s="20"/>
      <c r="LP620" s="20"/>
      <c r="LQ620" s="20"/>
      <c r="LR620" s="20"/>
      <c r="LS620" s="20"/>
      <c r="LT620" s="20"/>
      <c r="LU620" s="20"/>
      <c r="LV620" s="20"/>
      <c r="LW620" s="20"/>
      <c r="LX620" s="20"/>
      <c r="LY620" s="20"/>
      <c r="LZ620" s="20"/>
      <c r="MA620" s="20"/>
      <c r="MB620" s="20"/>
      <c r="MC620" s="20"/>
      <c r="MD620" s="20"/>
      <c r="ME620" s="20"/>
      <c r="MF620" s="20"/>
      <c r="MG620" s="20"/>
      <c r="MH620" s="20"/>
      <c r="MI620" s="20"/>
      <c r="MJ620" s="20"/>
      <c r="MK620" s="20"/>
      <c r="ML620" s="20"/>
      <c r="MM620" s="20"/>
      <c r="MN620" s="20"/>
      <c r="MO620" s="20"/>
      <c r="MP620" s="20"/>
      <c r="MQ620" s="20"/>
      <c r="MR620" s="20"/>
      <c r="MS620" s="20"/>
      <c r="MT620" s="20"/>
      <c r="MU620" s="20"/>
      <c r="MV620" s="20"/>
      <c r="MW620" s="20"/>
      <c r="MX620" s="20"/>
      <c r="MY620" s="20"/>
      <c r="MZ620" s="20"/>
      <c r="NA620" s="20"/>
      <c r="NB620" s="20"/>
      <c r="NC620" s="20"/>
      <c r="ND620" s="20"/>
      <c r="NE620" s="20"/>
      <c r="NF620" s="20"/>
      <c r="NG620" s="20"/>
      <c r="NH620" s="20"/>
      <c r="NI620" s="20"/>
      <c r="NJ620" s="20"/>
      <c r="NK620" s="20"/>
      <c r="NL620" s="20"/>
      <c r="NM620" s="20"/>
      <c r="NN620" s="20"/>
      <c r="NO620" s="20"/>
      <c r="NP620" s="20"/>
      <c r="NQ620" s="20"/>
      <c r="NR620" s="20"/>
      <c r="NS620" s="20"/>
      <c r="NT620" s="20"/>
      <c r="NU620" s="20"/>
      <c r="NV620" s="20"/>
      <c r="NW620" s="20"/>
      <c r="NX620" s="20"/>
      <c r="NY620" s="20"/>
      <c r="NZ620" s="20"/>
      <c r="OA620" s="20"/>
      <c r="OB620" s="20"/>
      <c r="OC620" s="20"/>
      <c r="OD620" s="20"/>
      <c r="OE620" s="20"/>
      <c r="OF620" s="20"/>
      <c r="OG620" s="20"/>
      <c r="OH620" s="20"/>
      <c r="OI620" s="20"/>
      <c r="OJ620" s="20"/>
      <c r="OK620" s="20"/>
      <c r="OL620" s="20"/>
      <c r="OM620" s="20"/>
      <c r="ON620" s="20"/>
      <c r="OO620" s="20"/>
      <c r="OP620" s="20"/>
      <c r="OQ620" s="20"/>
      <c r="OR620" s="20"/>
      <c r="OS620" s="20"/>
      <c r="OT620" s="20"/>
      <c r="OU620" s="20"/>
      <c r="OV620" s="20"/>
      <c r="OW620" s="20"/>
      <c r="OX620" s="20"/>
      <c r="OY620" s="20"/>
      <c r="OZ620" s="20"/>
      <c r="PA620" s="20"/>
      <c r="PB620" s="20"/>
      <c r="PC620" s="20"/>
      <c r="PD620" s="20"/>
      <c r="PE620" s="20"/>
      <c r="PF620" s="20"/>
      <c r="PG620" s="20"/>
      <c r="PH620" s="20"/>
      <c r="PI620" s="20"/>
      <c r="PJ620" s="20"/>
      <c r="PK620" s="20"/>
      <c r="PL620" s="20"/>
      <c r="PM620" s="20"/>
      <c r="PN620" s="20"/>
      <c r="PO620" s="20"/>
      <c r="PP620" s="20"/>
      <c r="PQ620" s="20"/>
      <c r="PR620" s="20"/>
      <c r="PS620" s="20"/>
      <c r="PT620" s="20"/>
      <c r="PU620" s="20"/>
      <c r="PV620" s="20"/>
      <c r="PW620" s="20"/>
      <c r="PX620" s="20"/>
      <c r="PY620" s="20"/>
      <c r="PZ620" s="20"/>
      <c r="QA620" s="20"/>
      <c r="QB620" s="20"/>
      <c r="QC620" s="20"/>
      <c r="QD620" s="20"/>
      <c r="QE620" s="20"/>
      <c r="QF620" s="20"/>
      <c r="QG620" s="20"/>
      <c r="QH620" s="20"/>
      <c r="QI620" s="20"/>
      <c r="QJ620" s="20"/>
      <c r="QK620" s="20"/>
      <c r="QL620" s="20"/>
      <c r="QM620" s="20"/>
      <c r="QN620" s="20"/>
      <c r="QO620" s="20"/>
      <c r="QP620" s="20"/>
      <c r="QQ620" s="20"/>
      <c r="QR620" s="20"/>
      <c r="QS620" s="20"/>
      <c r="QT620" s="20"/>
      <c r="QU620" s="20"/>
      <c r="QV620" s="20"/>
      <c r="QW620" s="20"/>
      <c r="QX620" s="20"/>
      <c r="QY620" s="20"/>
      <c r="QZ620" s="20"/>
      <c r="RA620" s="20"/>
      <c r="RB620" s="20"/>
      <c r="RC620" s="20"/>
      <c r="RD620" s="20"/>
      <c r="RE620" s="20"/>
      <c r="RF620" s="20"/>
      <c r="RG620" s="20"/>
      <c r="RH620" s="20"/>
      <c r="RI620" s="20"/>
      <c r="RJ620" s="20"/>
      <c r="RK620" s="20"/>
      <c r="RL620" s="20"/>
      <c r="RM620" s="20"/>
      <c r="RN620" s="20"/>
      <c r="RO620" s="20"/>
      <c r="RP620" s="20"/>
      <c r="RQ620" s="20"/>
      <c r="RR620" s="20"/>
      <c r="RS620" s="20"/>
      <c r="RT620" s="20"/>
      <c r="RU620" s="20"/>
      <c r="RV620" s="20"/>
      <c r="RW620" s="20"/>
      <c r="RX620" s="20"/>
      <c r="RY620" s="20"/>
      <c r="RZ620" s="20"/>
      <c r="SA620" s="20"/>
      <c r="SB620" s="20"/>
      <c r="SC620" s="20"/>
      <c r="SD620" s="20"/>
      <c r="SE620" s="20"/>
      <c r="SF620" s="20"/>
      <c r="SG620" s="20"/>
      <c r="SH620" s="20"/>
      <c r="SI620" s="20"/>
      <c r="SJ620" s="20"/>
      <c r="SK620" s="20"/>
      <c r="SL620" s="20"/>
      <c r="SM620" s="20"/>
      <c r="SN620" s="20"/>
      <c r="SO620" s="20"/>
      <c r="SP620" s="20"/>
      <c r="SQ620" s="20"/>
      <c r="SR620" s="20"/>
      <c r="SS620" s="20"/>
      <c r="ST620" s="20"/>
      <c r="SU620" s="20"/>
      <c r="SV620" s="20"/>
      <c r="SW620" s="20"/>
      <c r="SX620" s="20"/>
      <c r="SY620" s="20"/>
      <c r="SZ620" s="20"/>
      <c r="TA620" s="20"/>
      <c r="TB620" s="20"/>
      <c r="TC620" s="20"/>
      <c r="TD620" s="20"/>
      <c r="TE620" s="20"/>
      <c r="TF620" s="20"/>
      <c r="TG620" s="20"/>
      <c r="TH620" s="20"/>
      <c r="TI620" s="20"/>
      <c r="TJ620" s="20"/>
      <c r="TK620" s="20"/>
      <c r="TL620" s="20"/>
      <c r="TM620" s="20"/>
      <c r="TN620" s="20"/>
      <c r="TO620" s="20"/>
      <c r="TP620" s="20"/>
      <c r="TQ620" s="20"/>
      <c r="TR620" s="20"/>
      <c r="TS620" s="20"/>
      <c r="TT620" s="20"/>
      <c r="TU620" s="20"/>
      <c r="TV620" s="20"/>
      <c r="TW620" s="20"/>
      <c r="TX620" s="20"/>
      <c r="TY620" s="20"/>
      <c r="TZ620" s="20"/>
      <c r="UA620" s="20"/>
      <c r="UB620" s="20"/>
      <c r="UC620" s="20"/>
      <c r="UD620" s="20"/>
      <c r="UE620" s="20"/>
      <c r="UF620" s="20"/>
      <c r="UG620" s="20"/>
      <c r="UH620" s="20"/>
      <c r="UI620" s="20"/>
      <c r="UJ620" s="20"/>
      <c r="UK620" s="20"/>
      <c r="UL620" s="20"/>
      <c r="UM620" s="20"/>
      <c r="UN620" s="20"/>
      <c r="UO620" s="20"/>
      <c r="UP620" s="20"/>
      <c r="UQ620" s="20"/>
      <c r="UR620" s="20"/>
      <c r="US620" s="20"/>
      <c r="UT620" s="20"/>
      <c r="UU620" s="20"/>
      <c r="UV620" s="20"/>
      <c r="UW620" s="20"/>
      <c r="UX620" s="20"/>
      <c r="UY620" s="20"/>
      <c r="UZ620" s="20"/>
      <c r="VA620" s="20"/>
      <c r="VB620" s="20"/>
      <c r="VC620" s="20"/>
      <c r="VD620" s="20"/>
      <c r="VE620" s="20"/>
      <c r="VF620" s="20"/>
      <c r="VG620" s="20"/>
      <c r="VH620" s="20"/>
      <c r="VI620" s="20"/>
      <c r="VJ620" s="20"/>
      <c r="VK620" s="20"/>
      <c r="VL620" s="20"/>
      <c r="VM620" s="20"/>
      <c r="VN620" s="20"/>
      <c r="VO620" s="20"/>
      <c r="VP620" s="20"/>
      <c r="VQ620" s="20"/>
      <c r="VR620" s="20"/>
      <c r="VS620" s="20"/>
      <c r="VT620" s="20"/>
      <c r="VU620" s="20"/>
      <c r="VV620" s="20"/>
      <c r="VW620" s="20"/>
      <c r="VX620" s="20"/>
      <c r="VY620" s="20"/>
      <c r="VZ620" s="20"/>
      <c r="WA620" s="20"/>
      <c r="WB620" s="20"/>
      <c r="WC620" s="20"/>
      <c r="WD620" s="20"/>
      <c r="WE620" s="20"/>
      <c r="WF620" s="20"/>
      <c r="WG620" s="20"/>
      <c r="WH620" s="20"/>
      <c r="WI620" s="20"/>
      <c r="WJ620" s="20"/>
      <c r="WK620" s="20"/>
      <c r="WL620" s="20"/>
      <c r="WM620" s="20"/>
      <c r="WN620" s="20"/>
      <c r="WO620" s="20"/>
      <c r="WP620" s="20"/>
      <c r="WQ620" s="20"/>
      <c r="WR620" s="20"/>
      <c r="WS620" s="20"/>
      <c r="WT620" s="20"/>
      <c r="WU620" s="20"/>
      <c r="WV620" s="20"/>
      <c r="WW620" s="20"/>
      <c r="WX620" s="20"/>
      <c r="WY620" s="20"/>
      <c r="WZ620" s="20"/>
      <c r="XA620" s="20"/>
      <c r="XB620" s="20"/>
      <c r="XC620" s="20"/>
      <c r="XD620" s="20"/>
      <c r="XE620" s="20"/>
      <c r="XF620" s="20"/>
      <c r="XG620" s="20"/>
      <c r="XH620" s="20"/>
      <c r="XI620" s="20"/>
      <c r="XJ620" s="20"/>
      <c r="XK620" s="20"/>
      <c r="XL620" s="20"/>
      <c r="XM620" s="20"/>
      <c r="XN620" s="20"/>
      <c r="XO620" s="20"/>
      <c r="XP620" s="20"/>
      <c r="XQ620" s="20"/>
      <c r="XR620" s="20"/>
      <c r="XS620" s="20"/>
      <c r="XT620" s="20"/>
      <c r="XU620" s="20"/>
      <c r="XV620" s="20"/>
      <c r="XW620" s="20"/>
      <c r="XX620" s="20"/>
      <c r="XY620" s="20"/>
      <c r="XZ620" s="20"/>
      <c r="YA620" s="20"/>
      <c r="YB620" s="20"/>
      <c r="YC620" s="20"/>
      <c r="YD620" s="20"/>
      <c r="YE620" s="20"/>
      <c r="YF620" s="20"/>
      <c r="YG620" s="20"/>
      <c r="YH620" s="20"/>
      <c r="YI620" s="20"/>
      <c r="YJ620" s="20"/>
      <c r="YK620" s="20"/>
      <c r="YL620" s="20"/>
      <c r="YM620" s="20"/>
      <c r="YN620" s="20"/>
      <c r="YO620" s="20"/>
      <c r="YP620" s="20"/>
      <c r="YQ620" s="20"/>
      <c r="YR620" s="20"/>
      <c r="YS620" s="20"/>
      <c r="YT620" s="20"/>
      <c r="YU620" s="20"/>
      <c r="YV620" s="20"/>
      <c r="YW620" s="20"/>
      <c r="YX620" s="20"/>
      <c r="YY620" s="20"/>
      <c r="YZ620" s="20"/>
      <c r="ZA620" s="20"/>
      <c r="ZB620" s="20"/>
      <c r="ZC620" s="20"/>
      <c r="ZD620" s="20"/>
      <c r="ZE620" s="20"/>
      <c r="ZF620" s="20"/>
      <c r="ZG620" s="20"/>
      <c r="ZH620" s="20"/>
      <c r="ZI620" s="20"/>
      <c r="ZJ620" s="20"/>
      <c r="ZK620" s="20"/>
      <c r="ZL620" s="20"/>
      <c r="ZM620" s="20"/>
      <c r="ZN620" s="20"/>
      <c r="ZO620" s="20"/>
      <c r="ZP620" s="20"/>
      <c r="ZQ620" s="20"/>
      <c r="ZR620" s="20"/>
      <c r="ZS620" s="20"/>
      <c r="ZT620" s="20"/>
      <c r="ZU620" s="20"/>
      <c r="ZV620" s="20"/>
      <c r="ZW620" s="20"/>
      <c r="ZX620" s="20"/>
      <c r="ZY620" s="20"/>
      <c r="ZZ620" s="20"/>
      <c r="AAA620" s="20"/>
      <c r="AAB620" s="20"/>
      <c r="AAC620" s="20"/>
      <c r="AAD620" s="20"/>
      <c r="AAE620" s="20"/>
      <c r="AAF620" s="20"/>
      <c r="AAG620" s="20"/>
      <c r="AAH620" s="20"/>
      <c r="AAI620" s="20"/>
      <c r="AAJ620" s="20"/>
      <c r="AAK620" s="20"/>
      <c r="AAL620" s="20"/>
      <c r="AAM620" s="20"/>
      <c r="AAN620" s="20"/>
      <c r="AAO620" s="20"/>
      <c r="AAP620" s="20"/>
      <c r="AAQ620" s="20"/>
      <c r="AAR620" s="20"/>
      <c r="AAS620" s="20"/>
      <c r="AAT620" s="20"/>
      <c r="AAU620" s="20"/>
      <c r="AAV620" s="20"/>
      <c r="AAW620" s="20"/>
      <c r="AAX620" s="20"/>
      <c r="AAY620" s="20"/>
      <c r="AAZ620" s="20"/>
      <c r="ABA620" s="20"/>
      <c r="ABB620" s="20"/>
      <c r="ABC620" s="20"/>
      <c r="ABD620" s="20"/>
      <c r="ABE620" s="20"/>
      <c r="ABF620" s="20"/>
      <c r="ABG620" s="20"/>
      <c r="ABH620" s="20"/>
      <c r="ABI620" s="20"/>
      <c r="ABJ620" s="20"/>
      <c r="ABK620" s="20"/>
      <c r="ABL620" s="20"/>
      <c r="ABM620" s="20"/>
      <c r="ABN620" s="20"/>
      <c r="ABO620" s="20"/>
      <c r="ABP620" s="20"/>
      <c r="ABQ620" s="20"/>
      <c r="ABR620" s="20"/>
      <c r="ABS620" s="20"/>
      <c r="ABT620" s="20"/>
      <c r="ABU620" s="20"/>
      <c r="ABV620" s="20"/>
      <c r="ABW620" s="20"/>
      <c r="ABX620" s="20"/>
      <c r="ABY620" s="20"/>
      <c r="ABZ620" s="20"/>
      <c r="ACA620" s="20"/>
      <c r="ACB620" s="20"/>
      <c r="ACC620" s="20"/>
      <c r="ACD620" s="20"/>
      <c r="ACE620" s="20"/>
      <c r="ACF620" s="20"/>
      <c r="ACG620" s="20"/>
      <c r="ACH620" s="20"/>
      <c r="ACI620" s="20"/>
      <c r="ACJ620" s="20"/>
      <c r="ACK620" s="20"/>
      <c r="ACL620" s="20"/>
      <c r="ACM620" s="20"/>
      <c r="ACN620" s="20"/>
      <c r="ACO620" s="20"/>
      <c r="ACP620" s="20"/>
      <c r="ACQ620" s="20"/>
      <c r="ACR620" s="20"/>
      <c r="ACS620" s="20"/>
      <c r="ACT620" s="20"/>
      <c r="ACU620" s="20"/>
      <c r="ACV620" s="20"/>
      <c r="ACW620" s="20"/>
      <c r="ACX620" s="20"/>
      <c r="ACY620" s="20"/>
      <c r="ACZ620" s="20"/>
      <c r="ADA620" s="20"/>
      <c r="ADB620" s="20"/>
      <c r="ADC620" s="20"/>
      <c r="ADD620" s="20"/>
      <c r="ADE620" s="20"/>
      <c r="ADF620" s="20"/>
      <c r="ADG620" s="20"/>
      <c r="ADH620" s="20"/>
      <c r="ADI620" s="20"/>
      <c r="ADJ620" s="20"/>
      <c r="ADK620" s="20"/>
      <c r="ADL620" s="20"/>
      <c r="ADM620" s="20"/>
      <c r="ADN620" s="20"/>
      <c r="ADO620" s="20"/>
      <c r="ADP620" s="20"/>
      <c r="ADQ620" s="20"/>
      <c r="ADR620" s="20"/>
      <c r="ADS620" s="20"/>
      <c r="ADT620" s="20"/>
      <c r="ADU620" s="20"/>
      <c r="ADV620" s="20"/>
      <c r="ADW620" s="20"/>
      <c r="ADX620" s="20"/>
      <c r="ADY620" s="20"/>
      <c r="ADZ620" s="20"/>
      <c r="AEA620" s="20"/>
      <c r="AEB620" s="20"/>
      <c r="AEC620" s="20"/>
      <c r="AED620" s="20"/>
      <c r="AEE620" s="20"/>
      <c r="AEF620" s="20"/>
      <c r="AEG620" s="20"/>
      <c r="AEH620" s="20"/>
      <c r="AEI620" s="20"/>
      <c r="AEJ620" s="20"/>
      <c r="AEK620" s="20"/>
      <c r="AEL620" s="20"/>
      <c r="AEM620" s="20"/>
      <c r="AEN620" s="20"/>
      <c r="AEO620" s="20"/>
      <c r="AEP620" s="20"/>
      <c r="AEQ620" s="20"/>
      <c r="AER620" s="20"/>
      <c r="AES620" s="20"/>
      <c r="AET620" s="20"/>
      <c r="AEU620" s="20"/>
      <c r="AEV620" s="20"/>
      <c r="AEW620" s="20"/>
      <c r="AEX620" s="20"/>
      <c r="AEY620" s="20"/>
      <c r="AEZ620" s="20"/>
      <c r="AFA620" s="20"/>
      <c r="AFB620" s="20"/>
      <c r="AFC620" s="20"/>
      <c r="AFD620" s="20"/>
      <c r="AFE620" s="20"/>
      <c r="AFF620" s="20"/>
      <c r="AFG620" s="20"/>
      <c r="AFH620" s="20"/>
      <c r="AFI620" s="20"/>
      <c r="AFJ620" s="20"/>
      <c r="AFK620" s="20"/>
      <c r="AFL620" s="20"/>
      <c r="AFM620" s="20"/>
      <c r="AFN620" s="20"/>
      <c r="AFO620" s="20"/>
      <c r="AFP620" s="20"/>
      <c r="AFQ620" s="20"/>
      <c r="AFR620" s="20"/>
      <c r="AFS620" s="20"/>
      <c r="AFT620" s="20"/>
      <c r="AFU620" s="20"/>
      <c r="AFV620" s="20"/>
      <c r="AFW620" s="20"/>
      <c r="AFX620" s="20"/>
      <c r="AFY620" s="20"/>
      <c r="AFZ620" s="20"/>
      <c r="AGA620" s="20"/>
      <c r="AGB620" s="20"/>
      <c r="AGC620" s="20"/>
      <c r="AGD620" s="20"/>
      <c r="AGE620" s="20"/>
      <c r="AGF620" s="20"/>
      <c r="AGG620" s="20"/>
      <c r="AGH620" s="20"/>
      <c r="AGI620" s="20"/>
      <c r="AGJ620" s="20"/>
      <c r="AGK620" s="20"/>
      <c r="AGL620" s="20"/>
      <c r="AGM620" s="20"/>
      <c r="AGN620" s="20"/>
      <c r="AGO620" s="20"/>
      <c r="AGP620" s="20"/>
      <c r="AGQ620" s="20"/>
      <c r="AGR620" s="20"/>
      <c r="AGS620" s="20"/>
      <c r="AGT620" s="20"/>
      <c r="AGU620" s="20"/>
      <c r="AGV620" s="20"/>
      <c r="AGW620" s="20"/>
      <c r="AGX620" s="20"/>
      <c r="AGY620" s="20"/>
      <c r="AGZ620" s="20"/>
      <c r="AHA620" s="20"/>
      <c r="AHB620" s="20"/>
      <c r="AHC620" s="20"/>
      <c r="AHD620" s="20"/>
      <c r="AHE620" s="20"/>
      <c r="AHF620" s="20"/>
      <c r="AHG620" s="20"/>
      <c r="AHH620" s="20"/>
      <c r="AHI620" s="20"/>
      <c r="AHJ620" s="20"/>
      <c r="AHK620" s="20"/>
      <c r="AHL620" s="20"/>
      <c r="AHM620" s="20"/>
      <c r="AHN620" s="20"/>
      <c r="AHO620" s="20"/>
      <c r="AHP620" s="20"/>
      <c r="AHQ620" s="20"/>
      <c r="AHR620" s="20"/>
      <c r="AHS620" s="20"/>
      <c r="AHT620" s="20"/>
      <c r="AHU620" s="20"/>
      <c r="AHV620" s="20"/>
      <c r="AHW620" s="20"/>
      <c r="AHX620" s="20"/>
      <c r="AHY620" s="20"/>
      <c r="AHZ620" s="20"/>
      <c r="AIA620" s="20"/>
      <c r="AIB620" s="20"/>
      <c r="AIC620" s="20"/>
      <c r="AID620" s="20"/>
      <c r="AIE620" s="20"/>
      <c r="AIF620" s="20"/>
      <c r="AIG620" s="20"/>
      <c r="AIH620" s="20"/>
      <c r="AII620" s="20"/>
      <c r="AIJ620" s="20"/>
      <c r="AIK620" s="20"/>
      <c r="AIL620" s="20"/>
      <c r="AIM620" s="20"/>
      <c r="AIN620" s="20"/>
      <c r="AIO620" s="20"/>
      <c r="AIP620" s="20"/>
      <c r="AIQ620" s="20"/>
      <c r="AIR620" s="20"/>
      <c r="AIS620" s="20"/>
      <c r="AIT620" s="20"/>
      <c r="AIU620" s="20"/>
      <c r="AIV620" s="20"/>
      <c r="AIW620" s="20"/>
      <c r="AIX620" s="20"/>
      <c r="AIY620" s="20"/>
      <c r="AIZ620" s="20"/>
      <c r="AJA620" s="20"/>
      <c r="AJB620" s="20"/>
      <c r="AJC620" s="20"/>
      <c r="AJD620" s="20"/>
      <c r="AJE620" s="20"/>
      <c r="AJF620" s="20"/>
      <c r="AJG620" s="20"/>
      <c r="AJH620" s="20"/>
      <c r="AJI620" s="20"/>
      <c r="AJJ620" s="20"/>
      <c r="AJK620" s="20"/>
      <c r="AJL620" s="20"/>
      <c r="AJM620" s="20"/>
      <c r="AJN620" s="20"/>
      <c r="AJO620" s="20"/>
      <c r="AJP620" s="20"/>
      <c r="AJQ620" s="20"/>
      <c r="AJR620" s="20"/>
      <c r="AJS620" s="20"/>
      <c r="AJT620" s="20"/>
      <c r="AJU620" s="20"/>
      <c r="AJV620" s="20"/>
      <c r="AJW620" s="20"/>
      <c r="AJX620" s="20"/>
      <c r="AJY620" s="20"/>
      <c r="AJZ620" s="20"/>
      <c r="AKA620" s="20"/>
      <c r="AKB620" s="20"/>
      <c r="AKC620" s="20"/>
      <c r="AKD620" s="20"/>
      <c r="AKE620" s="20"/>
      <c r="AKF620" s="20"/>
      <c r="AKG620" s="20"/>
      <c r="AKH620" s="20"/>
      <c r="AKI620" s="20"/>
      <c r="AKJ620" s="20"/>
      <c r="AKK620" s="20"/>
      <c r="AKL620" s="20"/>
      <c r="AKM620" s="20"/>
      <c r="AKN620" s="20"/>
      <c r="AKO620" s="20"/>
      <c r="AKP620" s="20"/>
      <c r="AKQ620" s="20"/>
      <c r="AKR620" s="20"/>
      <c r="AKS620" s="20"/>
      <c r="AKT620" s="20"/>
      <c r="AKU620" s="20"/>
      <c r="AKV620" s="20"/>
      <c r="AKW620" s="20"/>
      <c r="AKX620" s="20"/>
      <c r="AKY620" s="20"/>
      <c r="AKZ620" s="20"/>
      <c r="ALA620" s="20"/>
      <c r="ALB620" s="20"/>
      <c r="ALC620" s="20"/>
      <c r="ALD620" s="20"/>
      <c r="ALE620" s="20"/>
      <c r="ALF620" s="20"/>
      <c r="ALG620" s="20"/>
      <c r="ALH620" s="20"/>
      <c r="ALI620" s="20"/>
      <c r="ALJ620" s="20"/>
      <c r="ALK620" s="20"/>
      <c r="ALL620" s="20"/>
      <c r="ALM620" s="20"/>
      <c r="ALN620" s="20"/>
      <c r="ALO620" s="20"/>
      <c r="ALP620" s="20"/>
      <c r="ALQ620" s="20"/>
      <c r="ALR620" s="20"/>
      <c r="ALS620" s="20"/>
      <c r="ALT620" s="20"/>
      <c r="ALU620" s="20"/>
      <c r="ALV620" s="20"/>
      <c r="ALW620" s="20"/>
      <c r="ALX620" s="20"/>
      <c r="ALY620" s="20"/>
      <c r="ALZ620" s="20"/>
      <c r="AMA620" s="20"/>
      <c r="AMB620" s="20"/>
      <c r="AMC620" s="20"/>
      <c r="AMD620" s="20"/>
      <c r="AME620" s="20"/>
      <c r="AMF620" s="20"/>
      <c r="AMG620" s="20"/>
      <c r="AMH620" s="20"/>
      <c r="AMI620" s="20"/>
      <c r="AMJ620" s="20"/>
      <c r="AMK620" s="20"/>
      <c r="AML620" s="20"/>
      <c r="AMM620" s="20"/>
      <c r="AMN620" s="20"/>
      <c r="AMO620" s="20"/>
      <c r="AMP620" s="20"/>
      <c r="AMQ620" s="20"/>
      <c r="AMR620" s="20"/>
      <c r="AMS620" s="20"/>
      <c r="AMT620" s="20"/>
      <c r="AMU620" s="20"/>
      <c r="AMV620" s="20"/>
      <c r="AMW620" s="20"/>
      <c r="AMX620" s="20"/>
      <c r="AMY620" s="20"/>
      <c r="AMZ620" s="20"/>
      <c r="ANA620" s="20"/>
      <c r="ANB620" s="20"/>
      <c r="ANC620" s="20"/>
      <c r="AND620" s="20"/>
      <c r="ANE620" s="20"/>
      <c r="ANF620" s="20"/>
      <c r="ANG620" s="20"/>
      <c r="ANH620" s="20"/>
      <c r="ANI620" s="20"/>
      <c r="ANJ620" s="20"/>
      <c r="ANK620" s="20"/>
      <c r="ANL620" s="20"/>
      <c r="ANM620" s="20"/>
      <c r="ANN620" s="20"/>
      <c r="ANO620" s="20"/>
      <c r="ANP620" s="20"/>
      <c r="ANQ620" s="20"/>
      <c r="ANR620" s="20"/>
      <c r="ANS620" s="20"/>
      <c r="ANT620" s="20"/>
      <c r="ANU620" s="20"/>
      <c r="ANV620" s="20"/>
      <c r="ANW620" s="20"/>
      <c r="ANX620" s="20"/>
      <c r="ANY620" s="20"/>
      <c r="ANZ620" s="20"/>
      <c r="AOA620" s="20"/>
      <c r="AOB620" s="20"/>
      <c r="AOC620" s="20"/>
      <c r="AOD620" s="20"/>
      <c r="AOE620" s="20"/>
      <c r="AOF620" s="20"/>
      <c r="AOG620" s="20"/>
      <c r="AOH620" s="20"/>
      <c r="AOI620" s="20"/>
      <c r="AOJ620" s="20"/>
      <c r="AOK620" s="20"/>
      <c r="AOL620" s="20"/>
      <c r="AOM620" s="20"/>
      <c r="AON620" s="20"/>
      <c r="AOO620" s="20"/>
      <c r="AOP620" s="20"/>
      <c r="AOQ620" s="20"/>
      <c r="AOR620" s="20"/>
      <c r="AOS620" s="20"/>
      <c r="AOT620" s="20"/>
      <c r="AOU620" s="20"/>
      <c r="AOV620" s="20"/>
      <c r="AOW620" s="20"/>
      <c r="AOX620" s="20"/>
      <c r="AOY620" s="20"/>
      <c r="AOZ620" s="20"/>
      <c r="APA620" s="20"/>
      <c r="APB620" s="20"/>
      <c r="APC620" s="20"/>
      <c r="APD620" s="20"/>
      <c r="APE620" s="20"/>
      <c r="APF620" s="20"/>
      <c r="APG620" s="20"/>
      <c r="APH620" s="20"/>
      <c r="API620" s="20"/>
      <c r="APJ620" s="20"/>
      <c r="APK620" s="20"/>
      <c r="APL620" s="20"/>
      <c r="APM620" s="20"/>
      <c r="APN620" s="20"/>
      <c r="APO620" s="20"/>
      <c r="APP620" s="20"/>
      <c r="APQ620" s="20"/>
      <c r="APR620" s="20"/>
      <c r="APS620" s="20"/>
      <c r="APT620" s="20"/>
      <c r="APU620" s="20"/>
      <c r="APV620" s="20"/>
      <c r="APW620" s="20"/>
      <c r="APX620" s="20"/>
      <c r="APY620" s="20"/>
      <c r="APZ620" s="20"/>
      <c r="AQA620" s="20"/>
      <c r="AQB620" s="20"/>
      <c r="AQC620" s="20"/>
      <c r="AQD620" s="20"/>
      <c r="AQE620" s="20"/>
      <c r="AQF620" s="20"/>
      <c r="AQG620" s="20"/>
      <c r="AQH620" s="20"/>
      <c r="AQI620" s="20"/>
      <c r="AQJ620" s="20"/>
      <c r="AQK620" s="20"/>
      <c r="AQL620" s="20"/>
      <c r="AQM620" s="20"/>
      <c r="AQN620" s="20"/>
      <c r="AQO620" s="20"/>
      <c r="AQP620" s="20"/>
      <c r="AQQ620" s="20"/>
      <c r="AQR620" s="20"/>
      <c r="AQS620" s="20"/>
      <c r="AQT620" s="20"/>
      <c r="AQU620" s="20"/>
      <c r="AQV620" s="20"/>
      <c r="AQW620" s="20"/>
      <c r="AQX620" s="20"/>
      <c r="AQY620" s="20"/>
      <c r="AQZ620" s="20"/>
      <c r="ARA620" s="20"/>
      <c r="ARB620" s="20"/>
      <c r="ARC620" s="20"/>
      <c r="ARD620" s="20"/>
      <c r="ARE620" s="20"/>
      <c r="ARF620" s="20"/>
      <c r="ARG620" s="20"/>
      <c r="ARH620" s="20"/>
      <c r="ARI620" s="20"/>
      <c r="ARJ620" s="20"/>
      <c r="ARK620" s="20"/>
      <c r="ARL620" s="20"/>
      <c r="ARM620" s="20"/>
      <c r="ARN620" s="20"/>
      <c r="ARO620" s="20"/>
      <c r="ARP620" s="20"/>
      <c r="ARQ620" s="20"/>
      <c r="ARR620" s="20"/>
      <c r="ARS620" s="20"/>
      <c r="ART620" s="20"/>
      <c r="ARU620" s="20"/>
      <c r="ARV620" s="20"/>
      <c r="ARW620" s="20"/>
      <c r="ARX620" s="20"/>
      <c r="ARY620" s="20"/>
      <c r="ARZ620" s="20"/>
      <c r="ASA620" s="20"/>
      <c r="ASB620" s="20"/>
      <c r="ASC620" s="20"/>
      <c r="ASD620" s="20"/>
      <c r="ASE620" s="20"/>
      <c r="ASF620" s="20"/>
      <c r="ASG620" s="20"/>
      <c r="ASH620" s="20"/>
      <c r="ASI620" s="20"/>
      <c r="ASJ620" s="20"/>
      <c r="ASK620" s="20"/>
      <c r="ASL620" s="20"/>
      <c r="ASM620" s="20"/>
      <c r="ASN620" s="20"/>
      <c r="ASO620" s="20"/>
      <c r="ASP620" s="20"/>
      <c r="ASQ620" s="20"/>
      <c r="ASR620" s="20"/>
      <c r="ASS620" s="20"/>
      <c r="AST620" s="20"/>
      <c r="ASU620" s="20"/>
      <c r="ASV620" s="20"/>
      <c r="ASW620" s="20"/>
      <c r="ASX620" s="20"/>
      <c r="ASY620" s="20"/>
      <c r="ASZ620" s="20"/>
      <c r="ATA620" s="20"/>
      <c r="ATB620" s="20"/>
      <c r="ATC620" s="20"/>
      <c r="ATD620" s="20"/>
      <c r="ATE620" s="20"/>
      <c r="ATF620" s="20"/>
      <c r="ATG620" s="20"/>
      <c r="ATH620" s="20"/>
      <c r="ATI620" s="20"/>
      <c r="ATJ620" s="20"/>
      <c r="ATK620" s="20"/>
      <c r="ATL620" s="20"/>
      <c r="ATM620" s="20"/>
      <c r="ATN620" s="20"/>
      <c r="ATO620" s="20"/>
      <c r="ATP620" s="20"/>
      <c r="ATQ620" s="20"/>
      <c r="ATR620" s="20"/>
      <c r="ATS620" s="20"/>
      <c r="ATT620" s="20"/>
      <c r="ATU620" s="20"/>
      <c r="ATV620" s="20"/>
      <c r="ATW620" s="20"/>
      <c r="ATX620" s="20"/>
      <c r="ATY620" s="20"/>
      <c r="ATZ620" s="20"/>
      <c r="AUA620" s="20"/>
      <c r="AUB620" s="20"/>
      <c r="AUC620" s="20"/>
      <c r="AUD620" s="20"/>
      <c r="AUF620" s="20"/>
      <c r="AUG620" s="20"/>
      <c r="AUH620" s="20"/>
      <c r="AUI620" s="20"/>
      <c r="AUJ620" s="20"/>
      <c r="AUK620" s="20"/>
      <c r="AUL620" s="20"/>
      <c r="AUM620" s="20"/>
      <c r="AUN620" s="20"/>
      <c r="AUO620" s="20"/>
      <c r="AUP620" s="20"/>
      <c r="AUQ620" s="20"/>
      <c r="AUR620" s="20"/>
      <c r="AUS620" s="20"/>
      <c r="AUT620" s="20"/>
      <c r="AUU620" s="20"/>
      <c r="AUV620" s="20"/>
      <c r="AUW620" s="20"/>
      <c r="AUX620" s="20"/>
      <c r="AUY620" s="20"/>
      <c r="AUZ620" s="20"/>
      <c r="AVA620" s="20"/>
      <c r="AVB620" s="20"/>
      <c r="AVC620" s="20"/>
      <c r="AVD620" s="20"/>
      <c r="AVE620" s="20"/>
      <c r="AVF620" s="20"/>
      <c r="AVG620" s="20"/>
      <c r="AVH620" s="20"/>
      <c r="AVI620" s="20"/>
      <c r="AVJ620" s="20"/>
      <c r="AVK620" s="20"/>
      <c r="AVL620" s="20"/>
      <c r="AVM620" s="20"/>
      <c r="AVN620" s="20"/>
      <c r="AVO620" s="20"/>
      <c r="AVP620" s="20"/>
      <c r="AVQ620" s="20"/>
      <c r="AVR620" s="20"/>
      <c r="AVS620" s="20"/>
      <c r="AVT620" s="20"/>
      <c r="AVU620" s="20"/>
      <c r="AVV620" s="20"/>
      <c r="AVW620" s="20"/>
      <c r="AVX620" s="20"/>
      <c r="AVY620" s="20"/>
      <c r="AVZ620" s="20"/>
      <c r="AWA620" s="20"/>
      <c r="AWB620" s="20"/>
      <c r="AWC620" s="20"/>
      <c r="AWD620" s="20"/>
      <c r="AWE620" s="20"/>
      <c r="AWF620" s="20"/>
      <c r="AWG620" s="20"/>
      <c r="AWH620" s="20"/>
      <c r="AWI620" s="20"/>
      <c r="AWJ620" s="20"/>
      <c r="AWK620" s="20"/>
      <c r="AWL620" s="20"/>
      <c r="AWM620" s="20"/>
      <c r="AWN620" s="20"/>
      <c r="AWO620" s="20"/>
      <c r="AWP620" s="20"/>
      <c r="AWQ620" s="20"/>
      <c r="AWR620" s="20"/>
      <c r="AWS620" s="20"/>
      <c r="AWT620" s="20"/>
      <c r="AWU620" s="20"/>
      <c r="AWV620" s="20"/>
      <c r="AWW620" s="20"/>
      <c r="AWX620" s="20"/>
      <c r="AWY620" s="20"/>
      <c r="AWZ620" s="20"/>
      <c r="AXA620" s="20"/>
      <c r="AXB620" s="20"/>
      <c r="AXC620" s="20"/>
      <c r="AXD620" s="20"/>
      <c r="AXE620" s="20"/>
      <c r="AXF620" s="20"/>
      <c r="AXG620" s="20"/>
      <c r="AXH620" s="20"/>
      <c r="AXI620" s="20"/>
      <c r="AXJ620" s="20"/>
      <c r="AXK620" s="20"/>
      <c r="AXL620" s="20"/>
      <c r="AXM620" s="20"/>
      <c r="AXN620" s="20"/>
      <c r="AXO620" s="20"/>
      <c r="AXP620" s="20"/>
      <c r="AXQ620" s="20"/>
      <c r="AXR620" s="20"/>
      <c r="AXS620" s="20"/>
      <c r="AXT620" s="20"/>
      <c r="AXU620" s="20"/>
      <c r="AXV620" s="20"/>
      <c r="AXW620" s="20"/>
      <c r="AXX620" s="20"/>
      <c r="AXY620" s="20"/>
      <c r="AXZ620" s="20"/>
      <c r="AYA620" s="20"/>
      <c r="AYB620" s="20"/>
      <c r="AYC620" s="20"/>
      <c r="AYD620" s="20"/>
      <c r="AYE620" s="20"/>
      <c r="AYF620" s="20"/>
      <c r="AYG620" s="20"/>
      <c r="AYH620" s="20"/>
      <c r="AYI620" s="20"/>
      <c r="AYJ620" s="20"/>
      <c r="AYK620" s="20"/>
      <c r="AYL620" s="20"/>
      <c r="AYM620" s="20"/>
      <c r="AYN620" s="20"/>
      <c r="AYO620" s="20"/>
      <c r="AYP620" s="20"/>
      <c r="AYQ620" s="20"/>
      <c r="AYR620" s="20"/>
      <c r="AYS620" s="20"/>
      <c r="AYT620" s="20"/>
      <c r="AYU620" s="20"/>
      <c r="AYV620" s="20"/>
      <c r="AYW620" s="20"/>
      <c r="AYX620" s="20"/>
      <c r="AYY620" s="20"/>
      <c r="AYZ620" s="20"/>
      <c r="AZA620" s="20"/>
      <c r="AZB620" s="20"/>
      <c r="AZC620" s="20"/>
      <c r="AZD620" s="20"/>
      <c r="AZE620" s="20"/>
      <c r="AZF620" s="20"/>
      <c r="AZG620" s="20"/>
      <c r="AZH620" s="20"/>
      <c r="AZI620" s="20"/>
      <c r="AZJ620" s="20"/>
      <c r="AZK620" s="20"/>
      <c r="AZL620" s="20"/>
      <c r="AZM620" s="20"/>
      <c r="AZN620" s="20"/>
      <c r="AZO620" s="20"/>
      <c r="AZP620" s="20"/>
      <c r="AZQ620" s="20"/>
      <c r="AZR620" s="20"/>
      <c r="AZS620" s="20"/>
      <c r="AZT620" s="20"/>
      <c r="AZU620" s="20"/>
      <c r="AZV620" s="20"/>
      <c r="AZW620" s="20"/>
      <c r="AZX620" s="20"/>
      <c r="AZY620" s="20"/>
      <c r="AZZ620" s="20"/>
      <c r="BAA620" s="20"/>
      <c r="BAB620" s="20"/>
      <c r="BAC620" s="20"/>
      <c r="BAD620" s="20"/>
      <c r="BAE620" s="20"/>
      <c r="BAF620" s="20"/>
      <c r="BAG620" s="20"/>
      <c r="BAH620" s="20"/>
      <c r="BAI620" s="20"/>
      <c r="BAJ620" s="20"/>
      <c r="BAK620" s="20"/>
      <c r="BAL620" s="20"/>
      <c r="BAM620" s="20"/>
      <c r="BAN620" s="20"/>
      <c r="BAO620" s="20"/>
      <c r="BAP620" s="20"/>
      <c r="BAQ620" s="20"/>
      <c r="BAR620" s="20"/>
      <c r="BAS620" s="20"/>
      <c r="BAT620" s="20"/>
      <c r="BAU620" s="20"/>
      <c r="BAV620" s="20"/>
      <c r="BAW620" s="20"/>
      <c r="BAX620" s="20"/>
      <c r="BAY620" s="20"/>
      <c r="BAZ620" s="20"/>
      <c r="BBA620" s="20"/>
      <c r="BBB620" s="20"/>
      <c r="BBC620" s="20"/>
      <c r="BBD620" s="20"/>
      <c r="BBE620" s="20"/>
      <c r="BBF620" s="20"/>
      <c r="BBG620" s="20"/>
      <c r="BBH620" s="20"/>
      <c r="BBI620" s="20"/>
      <c r="BBJ620" s="20"/>
      <c r="BBK620" s="20"/>
      <c r="BBL620" s="20"/>
      <c r="BBM620" s="20"/>
      <c r="BBN620" s="20"/>
      <c r="BBO620" s="20"/>
      <c r="BBP620" s="20"/>
      <c r="BBQ620" s="20"/>
      <c r="BBR620" s="20"/>
      <c r="BBS620" s="20"/>
      <c r="BBT620" s="20"/>
      <c r="BBU620" s="20"/>
      <c r="BBV620" s="20"/>
      <c r="BBW620" s="20"/>
      <c r="BBX620" s="20"/>
    </row>
    <row r="621" spans="1:1428" hidden="1" x14ac:dyDescent="0.25">
      <c r="A621" s="20"/>
      <c r="B621" s="21"/>
      <c r="C621" s="21"/>
      <c r="D621" s="20"/>
      <c r="E621" s="20"/>
      <c r="F621" s="20"/>
      <c r="G621" s="20"/>
      <c r="H621" s="20"/>
      <c r="I621" s="20"/>
      <c r="J621" s="20"/>
      <c r="K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6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20"/>
      <c r="BH621" s="20"/>
      <c r="BI621" s="20"/>
      <c r="BJ621" s="20"/>
      <c r="BK621" s="20"/>
      <c r="BL621" s="20"/>
      <c r="BM621" s="20"/>
      <c r="BN621" s="20"/>
      <c r="BO621" s="20"/>
      <c r="BP621" s="20"/>
      <c r="BQ621" s="20"/>
      <c r="BR621" s="20"/>
      <c r="BS621" s="20"/>
      <c r="BT621" s="20"/>
      <c r="BU621" s="20"/>
      <c r="BV621" s="20"/>
      <c r="BW621" s="20"/>
      <c r="BX621" s="20"/>
      <c r="BY621" s="20"/>
      <c r="BZ621" s="20"/>
      <c r="CA621" s="20"/>
      <c r="CB621" s="20"/>
      <c r="CC621" s="20"/>
      <c r="CD621" s="20"/>
      <c r="CE621" s="20"/>
      <c r="CF621" s="20"/>
      <c r="CG621" s="20"/>
      <c r="CH621" s="20"/>
      <c r="CI621" s="20"/>
      <c r="CJ621" s="20"/>
      <c r="CK621" s="20"/>
      <c r="CL621" s="20"/>
      <c r="CM621" s="20"/>
      <c r="CN621" s="20"/>
      <c r="CO621" s="20"/>
      <c r="CP621" s="20"/>
      <c r="CQ621" s="20"/>
      <c r="CR621" s="20"/>
      <c r="CS621" s="20"/>
      <c r="CT621" s="20"/>
      <c r="CU621" s="20"/>
      <c r="CV621" s="20"/>
      <c r="CW621" s="20"/>
      <c r="CX621" s="20"/>
      <c r="CY621" s="20"/>
      <c r="CZ621" s="20"/>
      <c r="DA621" s="20"/>
      <c r="DB621" s="20"/>
      <c r="DC621" s="20"/>
      <c r="DD621" s="20"/>
      <c r="DE621" s="20"/>
      <c r="DF621" s="20"/>
      <c r="DG621" s="20"/>
      <c r="DH621" s="20"/>
      <c r="DI621" s="20"/>
      <c r="DJ621" s="20"/>
      <c r="DK621" s="20"/>
      <c r="DL621" s="20"/>
      <c r="DM621" s="20"/>
      <c r="DN621" s="20"/>
      <c r="DO621" s="20"/>
      <c r="DP621" s="20"/>
      <c r="DQ621" s="20"/>
      <c r="DR621" s="20"/>
      <c r="DS621" s="20"/>
      <c r="DT621" s="20"/>
      <c r="DU621" s="20"/>
      <c r="DV621" s="20"/>
      <c r="DW621" s="20"/>
      <c r="DX621" s="20"/>
      <c r="DY621" s="20"/>
      <c r="DZ621" s="20"/>
      <c r="EA621" s="20"/>
      <c r="EB621" s="20"/>
      <c r="EC621" s="20"/>
      <c r="ED621" s="20"/>
      <c r="EE621" s="20"/>
      <c r="EF621" s="20"/>
      <c r="EG621" s="20"/>
      <c r="EH621" s="20"/>
      <c r="EI621" s="20"/>
      <c r="EJ621" s="20"/>
      <c r="EK621" s="20"/>
      <c r="EL621" s="20"/>
      <c r="EM621" s="20"/>
      <c r="EN621" s="20"/>
      <c r="EO621" s="20"/>
      <c r="EP621" s="20"/>
      <c r="EQ621" s="20"/>
      <c r="ER621" s="20"/>
      <c r="ES621" s="20"/>
      <c r="ET621" s="20"/>
      <c r="EU621" s="20"/>
      <c r="EV621" s="20"/>
      <c r="EW621" s="20"/>
      <c r="EX621" s="20"/>
      <c r="EY621" s="20"/>
      <c r="EZ621" s="20"/>
      <c r="FA621" s="20"/>
      <c r="FB621" s="20"/>
      <c r="FC621" s="20"/>
      <c r="FD621" s="20"/>
      <c r="FE621" s="20"/>
      <c r="FF621" s="20"/>
      <c r="FG621" s="20"/>
      <c r="FH621" s="20"/>
      <c r="FI621" s="20"/>
      <c r="FJ621" s="20"/>
      <c r="FK621" s="20"/>
      <c r="FL621" s="20"/>
      <c r="FM621" s="20"/>
      <c r="FN621" s="20"/>
      <c r="FO621" s="20"/>
      <c r="FP621" s="20"/>
      <c r="FQ621" s="20"/>
      <c r="FR621" s="20"/>
      <c r="FS621" s="20"/>
      <c r="FT621" s="20"/>
      <c r="FU621" s="20"/>
      <c r="FV621" s="20"/>
      <c r="FW621" s="20"/>
      <c r="FX621" s="20"/>
      <c r="FY621" s="20"/>
      <c r="FZ621" s="20"/>
      <c r="GA621" s="20"/>
      <c r="GB621" s="20"/>
      <c r="GC621" s="20"/>
      <c r="GD621" s="20"/>
      <c r="GE621" s="20"/>
      <c r="GF621" s="20"/>
      <c r="GG621" s="20"/>
      <c r="GH621" s="20"/>
      <c r="GI621" s="20"/>
      <c r="GJ621" s="20"/>
      <c r="GK621" s="20"/>
      <c r="GL621" s="20"/>
      <c r="GM621" s="20"/>
      <c r="GN621" s="20"/>
      <c r="GO621" s="20"/>
      <c r="GP621" s="20"/>
      <c r="GQ621" s="20"/>
      <c r="GR621" s="20"/>
      <c r="GS621" s="20"/>
      <c r="GT621" s="20"/>
      <c r="GU621" s="20"/>
      <c r="GV621" s="20"/>
      <c r="GW621" s="20"/>
      <c r="GX621" s="20"/>
      <c r="GY621" s="20"/>
      <c r="GZ621" s="20"/>
      <c r="HA621" s="20"/>
      <c r="HB621" s="20"/>
      <c r="HC621" s="20"/>
      <c r="HD621" s="20"/>
      <c r="HE621" s="20"/>
      <c r="HF621" s="20"/>
      <c r="HG621" s="20"/>
      <c r="HH621" s="20"/>
      <c r="HI621" s="20"/>
      <c r="HJ621" s="20"/>
      <c r="HK621" s="20"/>
      <c r="HL621" s="20"/>
      <c r="HM621" s="20"/>
      <c r="HN621" s="20"/>
      <c r="HO621" s="20"/>
      <c r="HP621" s="20"/>
      <c r="HQ621" s="20"/>
      <c r="HR621" s="20"/>
      <c r="HS621" s="20"/>
      <c r="HT621" s="20"/>
      <c r="HU621" s="20"/>
      <c r="HV621" s="20"/>
      <c r="HW621" s="20"/>
      <c r="HX621" s="20"/>
      <c r="HY621" s="20"/>
      <c r="HZ621" s="20"/>
      <c r="IA621" s="20"/>
      <c r="IB621" s="20"/>
      <c r="IC621" s="20"/>
      <c r="ID621" s="20"/>
      <c r="IE621" s="20"/>
      <c r="IF621" s="20"/>
      <c r="IG621" s="20"/>
      <c r="IH621" s="20"/>
      <c r="II621" s="20"/>
      <c r="IJ621" s="20"/>
      <c r="IK621" s="20"/>
      <c r="IL621" s="20"/>
      <c r="IM621" s="20"/>
      <c r="IN621" s="20"/>
      <c r="IO621" s="20"/>
      <c r="IP621" s="20"/>
      <c r="IQ621" s="20"/>
      <c r="IR621" s="20"/>
      <c r="IS621" s="20"/>
      <c r="IT621" s="20"/>
      <c r="IU621" s="20"/>
      <c r="IV621" s="20"/>
      <c r="IW621" s="20"/>
      <c r="IX621" s="20"/>
      <c r="IY621" s="20"/>
      <c r="IZ621" s="20"/>
      <c r="JA621" s="20"/>
      <c r="JB621" s="20"/>
      <c r="JC621" s="20"/>
      <c r="JD621" s="20"/>
      <c r="JE621" s="20"/>
      <c r="JF621" s="20"/>
      <c r="JG621" s="20"/>
      <c r="JH621" s="20"/>
      <c r="JI621" s="20"/>
      <c r="JJ621" s="20"/>
      <c r="JK621" s="20"/>
      <c r="JL621" s="20"/>
      <c r="JM621" s="20"/>
      <c r="JN621" s="20"/>
      <c r="JO621" s="20"/>
      <c r="JP621" s="20"/>
      <c r="JQ621" s="20"/>
      <c r="JR621" s="20"/>
      <c r="JS621" s="20"/>
      <c r="JT621" s="20"/>
      <c r="JU621" s="20"/>
      <c r="JV621" s="20"/>
      <c r="JW621" s="20"/>
      <c r="JX621" s="20"/>
      <c r="JY621" s="20"/>
      <c r="JZ621" s="20"/>
      <c r="KA621" s="20"/>
      <c r="KB621" s="20"/>
      <c r="KC621" s="20"/>
      <c r="KD621" s="20"/>
      <c r="KE621" s="20"/>
      <c r="KF621" s="20"/>
      <c r="KG621" s="20"/>
      <c r="KH621" s="20"/>
      <c r="KI621" s="20"/>
      <c r="KJ621" s="20"/>
      <c r="KK621" s="20"/>
      <c r="KL621" s="20"/>
      <c r="KM621" s="20"/>
      <c r="KN621" s="20"/>
      <c r="KO621" s="20"/>
      <c r="KP621" s="20"/>
      <c r="KQ621" s="20"/>
      <c r="KR621" s="20"/>
      <c r="KS621" s="20"/>
      <c r="KT621" s="20"/>
      <c r="KU621" s="20"/>
      <c r="KV621" s="20"/>
      <c r="KW621" s="20"/>
      <c r="KX621" s="20"/>
      <c r="KY621" s="20"/>
      <c r="KZ621" s="20"/>
      <c r="LA621" s="20"/>
      <c r="LB621" s="20"/>
      <c r="LC621" s="20"/>
      <c r="LD621" s="20"/>
      <c r="LE621" s="20"/>
      <c r="LF621" s="20"/>
      <c r="LG621" s="20"/>
      <c r="LH621" s="20"/>
      <c r="LI621" s="20"/>
      <c r="LJ621" s="20"/>
      <c r="LK621" s="20"/>
      <c r="LL621" s="20"/>
      <c r="LM621" s="20"/>
      <c r="LN621" s="20"/>
      <c r="LO621" s="20"/>
      <c r="LP621" s="20"/>
      <c r="LQ621" s="20"/>
      <c r="LR621" s="20"/>
      <c r="LS621" s="20"/>
      <c r="LT621" s="20"/>
      <c r="LU621" s="20"/>
      <c r="LV621" s="20"/>
      <c r="LW621" s="20"/>
      <c r="LX621" s="20"/>
      <c r="LY621" s="20"/>
      <c r="LZ621" s="20"/>
      <c r="MA621" s="20"/>
      <c r="MB621" s="20"/>
      <c r="MC621" s="20"/>
      <c r="MD621" s="20"/>
      <c r="ME621" s="20"/>
      <c r="MF621" s="20"/>
      <c r="MG621" s="20"/>
      <c r="MH621" s="20"/>
      <c r="MI621" s="20"/>
      <c r="MJ621" s="20"/>
      <c r="MK621" s="20"/>
      <c r="ML621" s="20"/>
      <c r="MM621" s="20"/>
      <c r="MN621" s="20"/>
      <c r="MO621" s="20"/>
      <c r="MP621" s="20"/>
      <c r="MQ621" s="20"/>
      <c r="MR621" s="20"/>
      <c r="MS621" s="20"/>
      <c r="MT621" s="20"/>
      <c r="MU621" s="20"/>
      <c r="MV621" s="20"/>
      <c r="MW621" s="20"/>
      <c r="MX621" s="20"/>
      <c r="MY621" s="20"/>
      <c r="MZ621" s="20"/>
      <c r="NA621" s="20"/>
      <c r="NB621" s="20"/>
      <c r="NC621" s="20"/>
      <c r="ND621" s="20"/>
      <c r="NE621" s="20"/>
      <c r="NF621" s="20"/>
      <c r="NG621" s="20"/>
      <c r="NH621" s="20"/>
      <c r="NI621" s="20"/>
      <c r="NJ621" s="20"/>
      <c r="NK621" s="20"/>
      <c r="NL621" s="20"/>
      <c r="NM621" s="20"/>
      <c r="NN621" s="20"/>
      <c r="NO621" s="20"/>
      <c r="NP621" s="20"/>
      <c r="NQ621" s="20"/>
      <c r="NR621" s="20"/>
      <c r="NS621" s="20"/>
      <c r="NT621" s="20"/>
      <c r="NU621" s="20"/>
      <c r="NV621" s="20"/>
      <c r="NW621" s="20"/>
      <c r="NX621" s="20"/>
      <c r="NY621" s="20"/>
      <c r="NZ621" s="20"/>
      <c r="OA621" s="20"/>
      <c r="OB621" s="20"/>
      <c r="OC621" s="20"/>
      <c r="OD621" s="20"/>
      <c r="OE621" s="20"/>
      <c r="OF621" s="20"/>
      <c r="OG621" s="20"/>
      <c r="OH621" s="20"/>
      <c r="OI621" s="20"/>
      <c r="OJ621" s="20"/>
      <c r="OK621" s="20"/>
      <c r="OL621" s="20"/>
      <c r="OM621" s="20"/>
      <c r="ON621" s="20"/>
      <c r="OO621" s="20"/>
      <c r="OP621" s="20"/>
      <c r="OQ621" s="20"/>
      <c r="OR621" s="20"/>
      <c r="OS621" s="20"/>
      <c r="OT621" s="20"/>
      <c r="OU621" s="20"/>
      <c r="OV621" s="20"/>
      <c r="OW621" s="20"/>
      <c r="OX621" s="20"/>
      <c r="OY621" s="20"/>
      <c r="OZ621" s="20"/>
      <c r="PA621" s="20"/>
      <c r="PB621" s="20"/>
      <c r="PC621" s="20"/>
      <c r="PD621" s="20"/>
      <c r="PE621" s="20"/>
      <c r="PF621" s="20"/>
      <c r="PG621" s="20"/>
      <c r="PH621" s="20"/>
      <c r="PI621" s="20"/>
      <c r="PJ621" s="20"/>
      <c r="PK621" s="20"/>
      <c r="PL621" s="20"/>
      <c r="PM621" s="20"/>
      <c r="PN621" s="20"/>
      <c r="PO621" s="20"/>
      <c r="PP621" s="20"/>
      <c r="PQ621" s="20"/>
      <c r="PR621" s="20"/>
      <c r="PS621" s="20"/>
      <c r="PT621" s="20"/>
      <c r="PU621" s="20"/>
      <c r="PV621" s="20"/>
      <c r="PW621" s="20"/>
      <c r="PX621" s="20"/>
      <c r="PY621" s="20"/>
      <c r="PZ621" s="20"/>
      <c r="QA621" s="20"/>
      <c r="QB621" s="20"/>
      <c r="QC621" s="20"/>
      <c r="QD621" s="20"/>
      <c r="QE621" s="20"/>
      <c r="QF621" s="20"/>
      <c r="QG621" s="20"/>
      <c r="QH621" s="20"/>
      <c r="QI621" s="20"/>
      <c r="QJ621" s="20"/>
      <c r="QK621" s="20"/>
      <c r="QL621" s="20"/>
      <c r="QM621" s="20"/>
      <c r="QN621" s="20"/>
      <c r="QO621" s="20"/>
      <c r="QP621" s="20"/>
      <c r="QQ621" s="20"/>
      <c r="QR621" s="20"/>
      <c r="QS621" s="20"/>
      <c r="QT621" s="20"/>
      <c r="QU621" s="20"/>
      <c r="QV621" s="20"/>
      <c r="QW621" s="20"/>
      <c r="QX621" s="20"/>
      <c r="QY621" s="20"/>
      <c r="QZ621" s="20"/>
      <c r="RA621" s="20"/>
      <c r="RB621" s="20"/>
      <c r="RC621" s="20"/>
      <c r="RD621" s="20"/>
      <c r="RE621" s="20"/>
      <c r="RF621" s="20"/>
      <c r="RG621" s="20"/>
      <c r="RH621" s="20"/>
      <c r="RI621" s="20"/>
      <c r="RJ621" s="20"/>
      <c r="RK621" s="20"/>
      <c r="RL621" s="20"/>
      <c r="RM621" s="20"/>
      <c r="RN621" s="20"/>
      <c r="RO621" s="20"/>
      <c r="RP621" s="20"/>
      <c r="RQ621" s="20"/>
      <c r="RR621" s="20"/>
      <c r="RS621" s="20"/>
      <c r="RT621" s="20"/>
      <c r="RU621" s="20"/>
      <c r="RV621" s="20"/>
      <c r="RW621" s="20"/>
      <c r="RX621" s="20"/>
      <c r="RY621" s="20"/>
      <c r="RZ621" s="20"/>
      <c r="SA621" s="20"/>
      <c r="SB621" s="20"/>
      <c r="SC621" s="20"/>
      <c r="SD621" s="20"/>
      <c r="SE621" s="20"/>
      <c r="SF621" s="20"/>
      <c r="SG621" s="20"/>
      <c r="SH621" s="20"/>
      <c r="SI621" s="20"/>
      <c r="SJ621" s="20"/>
      <c r="SK621" s="20"/>
      <c r="SL621" s="20"/>
      <c r="SM621" s="20"/>
      <c r="SN621" s="20"/>
      <c r="SO621" s="20"/>
      <c r="SP621" s="20"/>
      <c r="SQ621" s="20"/>
      <c r="SR621" s="20"/>
      <c r="SS621" s="20"/>
      <c r="ST621" s="20"/>
      <c r="SU621" s="20"/>
      <c r="SV621" s="20"/>
      <c r="SW621" s="20"/>
      <c r="SX621" s="20"/>
      <c r="SY621" s="20"/>
      <c r="SZ621" s="20"/>
      <c r="TA621" s="20"/>
      <c r="TB621" s="20"/>
      <c r="TC621" s="20"/>
      <c r="TD621" s="20"/>
      <c r="TE621" s="20"/>
      <c r="TF621" s="20"/>
      <c r="TG621" s="20"/>
      <c r="TH621" s="20"/>
      <c r="TI621" s="20"/>
      <c r="TJ621" s="20"/>
      <c r="TK621" s="20"/>
      <c r="TL621" s="20"/>
      <c r="TM621" s="20"/>
      <c r="TN621" s="20"/>
      <c r="TO621" s="20"/>
      <c r="TP621" s="20"/>
      <c r="TQ621" s="20"/>
      <c r="TR621" s="20"/>
      <c r="TS621" s="20"/>
      <c r="TT621" s="20"/>
      <c r="TU621" s="20"/>
      <c r="TV621" s="20"/>
      <c r="TW621" s="20"/>
      <c r="TX621" s="20"/>
      <c r="TY621" s="20"/>
      <c r="TZ621" s="20"/>
      <c r="UA621" s="20"/>
      <c r="UB621" s="20"/>
      <c r="UC621" s="20"/>
      <c r="UD621" s="20"/>
      <c r="UE621" s="20"/>
      <c r="UF621" s="20"/>
      <c r="UG621" s="20"/>
      <c r="UH621" s="20"/>
      <c r="UI621" s="20"/>
      <c r="UJ621" s="20"/>
      <c r="UK621" s="20"/>
      <c r="UL621" s="20"/>
      <c r="UM621" s="20"/>
      <c r="UN621" s="20"/>
      <c r="UO621" s="20"/>
      <c r="UP621" s="20"/>
      <c r="UQ621" s="20"/>
      <c r="UR621" s="20"/>
      <c r="US621" s="20"/>
      <c r="UT621" s="20"/>
      <c r="UU621" s="20"/>
      <c r="UV621" s="20"/>
      <c r="UW621" s="20"/>
      <c r="UX621" s="20"/>
      <c r="UY621" s="20"/>
      <c r="UZ621" s="20"/>
      <c r="VA621" s="20"/>
      <c r="VB621" s="20"/>
      <c r="VC621" s="20"/>
      <c r="VD621" s="20"/>
      <c r="VE621" s="20"/>
      <c r="VF621" s="20"/>
      <c r="VG621" s="20"/>
      <c r="VH621" s="20"/>
      <c r="VI621" s="20"/>
      <c r="VJ621" s="20"/>
      <c r="VK621" s="20"/>
      <c r="VL621" s="20"/>
      <c r="VM621" s="20"/>
      <c r="VN621" s="20"/>
      <c r="VO621" s="20"/>
      <c r="VP621" s="20"/>
      <c r="VQ621" s="20"/>
      <c r="VR621" s="20"/>
      <c r="VS621" s="20"/>
      <c r="VT621" s="20"/>
      <c r="VU621" s="20"/>
      <c r="VV621" s="20"/>
      <c r="VW621" s="20"/>
      <c r="VX621" s="20"/>
      <c r="VY621" s="20"/>
      <c r="VZ621" s="20"/>
      <c r="WA621" s="20"/>
      <c r="WB621" s="20"/>
      <c r="WC621" s="20"/>
      <c r="WD621" s="20"/>
      <c r="WE621" s="20"/>
      <c r="WF621" s="20"/>
      <c r="WG621" s="20"/>
      <c r="WH621" s="20"/>
      <c r="WI621" s="20"/>
      <c r="WJ621" s="20"/>
      <c r="WK621" s="20"/>
      <c r="WL621" s="20"/>
      <c r="WM621" s="20"/>
      <c r="WN621" s="20"/>
      <c r="WO621" s="20"/>
      <c r="WP621" s="20"/>
      <c r="WQ621" s="20"/>
      <c r="WR621" s="20"/>
      <c r="WS621" s="20"/>
      <c r="WT621" s="20"/>
      <c r="WU621" s="20"/>
      <c r="WV621" s="20"/>
      <c r="WW621" s="20"/>
      <c r="WX621" s="20"/>
      <c r="WY621" s="20"/>
      <c r="WZ621" s="20"/>
      <c r="XA621" s="20"/>
      <c r="XB621" s="20"/>
      <c r="XC621" s="20"/>
      <c r="XD621" s="20"/>
      <c r="XE621" s="20"/>
      <c r="XF621" s="20"/>
      <c r="XG621" s="20"/>
      <c r="XH621" s="20"/>
      <c r="XI621" s="20"/>
      <c r="XJ621" s="20"/>
      <c r="XK621" s="20"/>
      <c r="XL621" s="20"/>
      <c r="XM621" s="20"/>
      <c r="XN621" s="20"/>
      <c r="XO621" s="20"/>
      <c r="XP621" s="20"/>
      <c r="XQ621" s="20"/>
      <c r="XR621" s="20"/>
      <c r="XS621" s="20"/>
      <c r="XT621" s="20"/>
      <c r="XU621" s="20"/>
      <c r="XV621" s="20"/>
      <c r="XW621" s="20"/>
      <c r="XX621" s="20"/>
      <c r="XY621" s="20"/>
      <c r="XZ621" s="20"/>
      <c r="YA621" s="20"/>
      <c r="YB621" s="20"/>
      <c r="YC621" s="20"/>
      <c r="YD621" s="20"/>
      <c r="YE621" s="20"/>
      <c r="YF621" s="20"/>
      <c r="YG621" s="20"/>
      <c r="YH621" s="20"/>
      <c r="YI621" s="20"/>
      <c r="YJ621" s="20"/>
      <c r="YK621" s="20"/>
      <c r="YL621" s="20"/>
      <c r="YM621" s="20"/>
      <c r="YN621" s="20"/>
      <c r="YO621" s="20"/>
      <c r="YP621" s="20"/>
      <c r="YQ621" s="20"/>
      <c r="YR621" s="20"/>
      <c r="YS621" s="20"/>
      <c r="YT621" s="20"/>
      <c r="YU621" s="20"/>
      <c r="YV621" s="20"/>
      <c r="YW621" s="20"/>
      <c r="YX621" s="20"/>
      <c r="YY621" s="20"/>
      <c r="YZ621" s="20"/>
      <c r="ZA621" s="20"/>
      <c r="ZB621" s="20"/>
      <c r="ZC621" s="20"/>
      <c r="ZD621" s="20"/>
      <c r="ZE621" s="20"/>
      <c r="ZF621" s="20"/>
      <c r="ZG621" s="20"/>
      <c r="ZH621" s="20"/>
      <c r="ZI621" s="20"/>
      <c r="ZJ621" s="20"/>
      <c r="ZK621" s="20"/>
      <c r="ZL621" s="20"/>
      <c r="ZM621" s="20"/>
      <c r="ZN621" s="20"/>
      <c r="ZO621" s="20"/>
      <c r="ZP621" s="20"/>
      <c r="ZQ621" s="20"/>
      <c r="ZR621" s="20"/>
      <c r="ZS621" s="20"/>
      <c r="ZT621" s="20"/>
      <c r="ZU621" s="20"/>
      <c r="ZV621" s="20"/>
      <c r="ZW621" s="20"/>
      <c r="ZX621" s="20"/>
      <c r="ZY621" s="20"/>
      <c r="ZZ621" s="20"/>
      <c r="AAA621" s="20"/>
      <c r="AAB621" s="20"/>
      <c r="AAC621" s="20"/>
      <c r="AAD621" s="20"/>
      <c r="AAE621" s="20"/>
      <c r="AAF621" s="20"/>
      <c r="AAG621" s="20"/>
      <c r="AAH621" s="20"/>
      <c r="AAI621" s="20"/>
      <c r="AAJ621" s="20"/>
      <c r="AAK621" s="20"/>
      <c r="AAL621" s="20"/>
      <c r="AAM621" s="20"/>
      <c r="AAN621" s="20"/>
      <c r="AAO621" s="20"/>
      <c r="AAP621" s="20"/>
      <c r="AAQ621" s="20"/>
      <c r="AAR621" s="20"/>
      <c r="AAS621" s="20"/>
      <c r="AAT621" s="20"/>
      <c r="AAU621" s="20"/>
      <c r="AAV621" s="20"/>
      <c r="AAW621" s="20"/>
      <c r="AAX621" s="20"/>
      <c r="AAY621" s="20"/>
      <c r="AAZ621" s="20"/>
      <c r="ABA621" s="20"/>
      <c r="ABB621" s="20"/>
      <c r="ABC621" s="20"/>
      <c r="ABD621" s="20"/>
      <c r="ABE621" s="20"/>
      <c r="ABF621" s="20"/>
      <c r="ABG621" s="20"/>
      <c r="ABH621" s="20"/>
      <c r="ABI621" s="20"/>
      <c r="ABJ621" s="20"/>
      <c r="ABK621" s="20"/>
      <c r="ABL621" s="20"/>
      <c r="ABM621" s="20"/>
      <c r="ABN621" s="20"/>
      <c r="ABO621" s="20"/>
      <c r="ABP621" s="20"/>
      <c r="ABQ621" s="20"/>
      <c r="ABR621" s="20"/>
      <c r="ABS621" s="20"/>
      <c r="ABT621" s="20"/>
      <c r="ABU621" s="20"/>
      <c r="ABV621" s="20"/>
      <c r="ABW621" s="20"/>
      <c r="ABX621" s="20"/>
      <c r="ABY621" s="20"/>
      <c r="ABZ621" s="20"/>
      <c r="ACA621" s="20"/>
      <c r="ACB621" s="20"/>
      <c r="ACC621" s="20"/>
      <c r="ACD621" s="20"/>
      <c r="ACE621" s="20"/>
      <c r="ACF621" s="20"/>
      <c r="ACG621" s="20"/>
      <c r="ACH621" s="20"/>
      <c r="ACI621" s="20"/>
      <c r="ACJ621" s="20"/>
      <c r="ACK621" s="20"/>
      <c r="ACL621" s="20"/>
      <c r="ACM621" s="20"/>
      <c r="ACN621" s="20"/>
      <c r="ACO621" s="20"/>
      <c r="ACP621" s="20"/>
      <c r="ACQ621" s="20"/>
      <c r="ACR621" s="20"/>
      <c r="ACS621" s="20"/>
      <c r="ACT621" s="20"/>
      <c r="ACU621" s="20"/>
      <c r="ACV621" s="20"/>
      <c r="ACW621" s="20"/>
      <c r="ACX621" s="20"/>
      <c r="ACY621" s="20"/>
      <c r="ACZ621" s="20"/>
      <c r="ADA621" s="20"/>
      <c r="ADB621" s="20"/>
      <c r="ADC621" s="20"/>
      <c r="ADD621" s="20"/>
      <c r="ADE621" s="20"/>
      <c r="ADF621" s="20"/>
      <c r="ADG621" s="20"/>
      <c r="ADH621" s="20"/>
      <c r="ADI621" s="20"/>
      <c r="ADJ621" s="20"/>
      <c r="ADK621" s="20"/>
      <c r="ADL621" s="20"/>
      <c r="ADM621" s="20"/>
      <c r="ADN621" s="20"/>
      <c r="ADO621" s="20"/>
      <c r="ADP621" s="20"/>
      <c r="ADQ621" s="20"/>
      <c r="ADR621" s="20"/>
      <c r="ADS621" s="20"/>
      <c r="ADT621" s="20"/>
      <c r="ADU621" s="20"/>
      <c r="ADV621" s="20"/>
      <c r="ADW621" s="20"/>
      <c r="ADX621" s="20"/>
      <c r="ADY621" s="20"/>
      <c r="ADZ621" s="20"/>
      <c r="AEA621" s="20"/>
      <c r="AEB621" s="20"/>
      <c r="AEC621" s="20"/>
      <c r="AED621" s="20"/>
      <c r="AEE621" s="20"/>
      <c r="AEF621" s="20"/>
      <c r="AEG621" s="20"/>
      <c r="AEH621" s="20"/>
      <c r="AEI621" s="20"/>
      <c r="AEJ621" s="20"/>
      <c r="AEK621" s="20"/>
      <c r="AEL621" s="20"/>
      <c r="AEM621" s="20"/>
      <c r="AEN621" s="20"/>
      <c r="AEO621" s="20"/>
      <c r="AEP621" s="20"/>
      <c r="AEQ621" s="20"/>
      <c r="AER621" s="20"/>
      <c r="AES621" s="20"/>
      <c r="AET621" s="20"/>
      <c r="AEU621" s="20"/>
      <c r="AEV621" s="20"/>
      <c r="AEW621" s="20"/>
      <c r="AEX621" s="20"/>
      <c r="AEY621" s="20"/>
      <c r="AEZ621" s="20"/>
      <c r="AFA621" s="20"/>
      <c r="AFB621" s="20"/>
      <c r="AFC621" s="20"/>
      <c r="AFD621" s="20"/>
      <c r="AFE621" s="20"/>
      <c r="AFF621" s="20"/>
      <c r="AFG621" s="20"/>
      <c r="AFH621" s="20"/>
      <c r="AFI621" s="20"/>
      <c r="AFJ621" s="20"/>
      <c r="AFK621" s="20"/>
      <c r="AFL621" s="20"/>
      <c r="AFM621" s="20"/>
      <c r="AFN621" s="20"/>
      <c r="AFO621" s="20"/>
      <c r="AFP621" s="20"/>
      <c r="AFQ621" s="20"/>
      <c r="AFR621" s="20"/>
      <c r="AFS621" s="20"/>
      <c r="AFT621" s="20"/>
      <c r="AFU621" s="20"/>
      <c r="AFV621" s="20"/>
      <c r="AFW621" s="20"/>
      <c r="AFX621" s="20"/>
      <c r="AFY621" s="20"/>
      <c r="AFZ621" s="20"/>
      <c r="AGA621" s="20"/>
      <c r="AGB621" s="20"/>
      <c r="AGC621" s="20"/>
      <c r="AGD621" s="20"/>
      <c r="AGE621" s="20"/>
      <c r="AGF621" s="20"/>
      <c r="AGG621" s="20"/>
      <c r="AGH621" s="20"/>
      <c r="AGI621" s="20"/>
      <c r="AGJ621" s="20"/>
      <c r="AGK621" s="20"/>
      <c r="AGL621" s="20"/>
      <c r="AGM621" s="20"/>
      <c r="AGN621" s="20"/>
      <c r="AGO621" s="20"/>
      <c r="AGP621" s="20"/>
      <c r="AGQ621" s="20"/>
      <c r="AGR621" s="20"/>
      <c r="AGS621" s="20"/>
      <c r="AGT621" s="20"/>
      <c r="AGU621" s="20"/>
      <c r="AGV621" s="20"/>
      <c r="AGW621" s="20"/>
      <c r="AGX621" s="20"/>
      <c r="AGY621" s="20"/>
      <c r="AGZ621" s="20"/>
      <c r="AHA621" s="20"/>
      <c r="AHB621" s="20"/>
      <c r="AHC621" s="20"/>
      <c r="AHD621" s="20"/>
      <c r="AHE621" s="20"/>
      <c r="AHF621" s="20"/>
      <c r="AHG621" s="20"/>
      <c r="AHH621" s="20"/>
      <c r="AHI621" s="20"/>
      <c r="AHJ621" s="20"/>
      <c r="AHK621" s="20"/>
      <c r="AHL621" s="20"/>
      <c r="AHM621" s="20"/>
      <c r="AHN621" s="20"/>
      <c r="AHO621" s="20"/>
      <c r="AHP621" s="20"/>
      <c r="AHQ621" s="20"/>
      <c r="AHR621" s="20"/>
      <c r="AHS621" s="20"/>
      <c r="AHT621" s="20"/>
      <c r="AHU621" s="20"/>
      <c r="AHV621" s="20"/>
      <c r="AHW621" s="20"/>
      <c r="AHX621" s="20"/>
      <c r="AHY621" s="20"/>
      <c r="AHZ621" s="20"/>
      <c r="AIA621" s="20"/>
      <c r="AIB621" s="20"/>
      <c r="AIC621" s="20"/>
      <c r="AID621" s="20"/>
      <c r="AIE621" s="20"/>
      <c r="AIF621" s="20"/>
      <c r="AIG621" s="20"/>
      <c r="AIH621" s="20"/>
      <c r="AII621" s="20"/>
      <c r="AIJ621" s="20"/>
      <c r="AIK621" s="20"/>
      <c r="AIL621" s="20"/>
      <c r="AIM621" s="20"/>
      <c r="AIN621" s="20"/>
      <c r="AIO621" s="20"/>
      <c r="AIP621" s="20"/>
      <c r="AIQ621" s="20"/>
      <c r="AIR621" s="20"/>
      <c r="AIS621" s="20"/>
      <c r="AIT621" s="20"/>
      <c r="AIU621" s="20"/>
      <c r="AIV621" s="20"/>
      <c r="AIW621" s="20"/>
      <c r="AIX621" s="20"/>
      <c r="AIY621" s="20"/>
      <c r="AIZ621" s="20"/>
      <c r="AJA621" s="20"/>
      <c r="AJB621" s="20"/>
      <c r="AJC621" s="20"/>
      <c r="AJD621" s="20"/>
      <c r="AJE621" s="20"/>
      <c r="AJF621" s="20"/>
      <c r="AJG621" s="20"/>
      <c r="AJH621" s="20"/>
      <c r="AJI621" s="20"/>
      <c r="AJJ621" s="20"/>
      <c r="AJK621" s="20"/>
      <c r="AJL621" s="20"/>
      <c r="AJM621" s="20"/>
      <c r="AJN621" s="20"/>
      <c r="AJO621" s="20"/>
      <c r="AJP621" s="20"/>
      <c r="AJQ621" s="20"/>
      <c r="AJR621" s="20"/>
      <c r="AJS621" s="20"/>
      <c r="AJT621" s="20"/>
      <c r="AJU621" s="20"/>
      <c r="AJV621" s="20"/>
      <c r="AJW621" s="20"/>
      <c r="AJX621" s="20"/>
      <c r="AJY621" s="20"/>
      <c r="AJZ621" s="20"/>
      <c r="AKA621" s="20"/>
      <c r="AKB621" s="20"/>
      <c r="AKC621" s="20"/>
      <c r="AKD621" s="20"/>
      <c r="AKE621" s="20"/>
      <c r="AKF621" s="20"/>
      <c r="AKG621" s="20"/>
      <c r="AKH621" s="20"/>
      <c r="AKI621" s="20"/>
      <c r="AKJ621" s="20"/>
      <c r="AKK621" s="20"/>
      <c r="AKL621" s="20"/>
      <c r="AKM621" s="20"/>
      <c r="AKN621" s="20"/>
      <c r="AKO621" s="20"/>
      <c r="AKP621" s="20"/>
      <c r="AKQ621" s="20"/>
      <c r="AKR621" s="20"/>
      <c r="AKS621" s="20"/>
      <c r="AKT621" s="20"/>
      <c r="AKU621" s="20"/>
      <c r="AKV621" s="20"/>
      <c r="AKW621" s="20"/>
      <c r="AKX621" s="20"/>
      <c r="AKY621" s="20"/>
      <c r="AKZ621" s="20"/>
      <c r="ALA621" s="20"/>
      <c r="ALB621" s="20"/>
      <c r="ALC621" s="20"/>
      <c r="ALD621" s="20"/>
      <c r="ALE621" s="20"/>
      <c r="ALF621" s="20"/>
      <c r="ALG621" s="20"/>
      <c r="ALH621" s="20"/>
      <c r="ALI621" s="20"/>
      <c r="ALJ621" s="20"/>
      <c r="ALK621" s="20"/>
      <c r="ALL621" s="20"/>
      <c r="ALM621" s="20"/>
      <c r="ALN621" s="20"/>
      <c r="ALO621" s="20"/>
      <c r="ALP621" s="20"/>
      <c r="ALQ621" s="20"/>
      <c r="ALR621" s="20"/>
      <c r="ALS621" s="20"/>
      <c r="ALT621" s="20"/>
      <c r="ALU621" s="20"/>
      <c r="ALV621" s="20"/>
      <c r="ALW621" s="20"/>
      <c r="ALX621" s="20"/>
      <c r="ALY621" s="20"/>
      <c r="ALZ621" s="20"/>
      <c r="AMA621" s="20"/>
      <c r="AMB621" s="20"/>
      <c r="AMC621" s="20"/>
      <c r="AMD621" s="20"/>
      <c r="AME621" s="20"/>
      <c r="AMF621" s="20"/>
      <c r="AMG621" s="20"/>
      <c r="AMH621" s="20"/>
      <c r="AMI621" s="20"/>
      <c r="AMJ621" s="20"/>
      <c r="AMK621" s="20"/>
      <c r="AML621" s="20"/>
      <c r="AMM621" s="20"/>
      <c r="AMN621" s="20"/>
      <c r="AMO621" s="20"/>
      <c r="AMP621" s="20"/>
      <c r="AMQ621" s="20"/>
      <c r="AMR621" s="20"/>
      <c r="AMS621" s="20"/>
      <c r="AMT621" s="20"/>
      <c r="AMU621" s="20"/>
      <c r="AMV621" s="20"/>
      <c r="AMW621" s="20"/>
      <c r="AMX621" s="20"/>
      <c r="AMY621" s="20"/>
      <c r="AMZ621" s="20"/>
      <c r="ANA621" s="20"/>
      <c r="ANB621" s="20"/>
      <c r="ANC621" s="20"/>
      <c r="AND621" s="20"/>
      <c r="ANE621" s="20"/>
      <c r="ANF621" s="20"/>
      <c r="ANG621" s="20"/>
      <c r="ANH621" s="20"/>
      <c r="ANI621" s="20"/>
      <c r="ANJ621" s="20"/>
      <c r="ANK621" s="20"/>
      <c r="ANL621" s="20"/>
      <c r="ANM621" s="20"/>
      <c r="ANN621" s="20"/>
      <c r="ANO621" s="20"/>
      <c r="ANP621" s="20"/>
      <c r="ANQ621" s="20"/>
      <c r="ANR621" s="20"/>
      <c r="ANS621" s="20"/>
      <c r="ANT621" s="20"/>
      <c r="ANU621" s="20"/>
      <c r="ANV621" s="20"/>
      <c r="ANW621" s="20"/>
      <c r="ANX621" s="20"/>
      <c r="ANY621" s="20"/>
      <c r="ANZ621" s="20"/>
      <c r="AOA621" s="20"/>
      <c r="AOB621" s="20"/>
      <c r="AOC621" s="20"/>
      <c r="AOD621" s="20"/>
      <c r="AOE621" s="20"/>
      <c r="AOF621" s="20"/>
      <c r="AOG621" s="20"/>
      <c r="AOH621" s="20"/>
      <c r="AOI621" s="20"/>
      <c r="AOJ621" s="20"/>
      <c r="AOK621" s="20"/>
      <c r="AOL621" s="20"/>
      <c r="AOM621" s="20"/>
      <c r="AON621" s="20"/>
      <c r="AOO621" s="20"/>
      <c r="AOP621" s="20"/>
      <c r="AOQ621" s="20"/>
      <c r="AOR621" s="20"/>
      <c r="AOS621" s="20"/>
      <c r="AOT621" s="20"/>
      <c r="AOU621" s="20"/>
      <c r="AOV621" s="20"/>
      <c r="AOW621" s="20"/>
      <c r="AOX621" s="20"/>
      <c r="AOY621" s="20"/>
      <c r="AOZ621" s="20"/>
      <c r="APA621" s="20"/>
      <c r="APB621" s="20"/>
      <c r="APC621" s="20"/>
      <c r="APD621" s="20"/>
      <c r="APE621" s="20"/>
      <c r="APF621" s="20"/>
      <c r="APG621" s="20"/>
      <c r="APH621" s="20"/>
      <c r="API621" s="20"/>
      <c r="APJ621" s="20"/>
      <c r="APK621" s="20"/>
      <c r="APL621" s="20"/>
      <c r="APM621" s="20"/>
      <c r="APN621" s="20"/>
      <c r="APO621" s="20"/>
      <c r="APP621" s="20"/>
      <c r="APQ621" s="20"/>
      <c r="APR621" s="20"/>
      <c r="APS621" s="20"/>
      <c r="APT621" s="20"/>
      <c r="APU621" s="20"/>
      <c r="APV621" s="20"/>
      <c r="APW621" s="20"/>
      <c r="APX621" s="20"/>
      <c r="APY621" s="20"/>
      <c r="APZ621" s="20"/>
      <c r="AQA621" s="20"/>
      <c r="AQB621" s="20"/>
      <c r="AQC621" s="20"/>
      <c r="AQD621" s="20"/>
      <c r="AQE621" s="20"/>
      <c r="AQF621" s="20"/>
      <c r="AQG621" s="20"/>
      <c r="AQH621" s="20"/>
      <c r="AQI621" s="20"/>
      <c r="AQJ621" s="20"/>
      <c r="AQK621" s="20"/>
      <c r="AQL621" s="20"/>
      <c r="AQM621" s="20"/>
      <c r="AQN621" s="20"/>
      <c r="AQO621" s="20"/>
      <c r="AQP621" s="20"/>
      <c r="AQQ621" s="20"/>
      <c r="AQR621" s="20"/>
      <c r="AQS621" s="20"/>
      <c r="AQT621" s="20"/>
      <c r="AQU621" s="20"/>
      <c r="AQV621" s="20"/>
      <c r="AQW621" s="20"/>
      <c r="AQX621" s="20"/>
      <c r="AQY621" s="20"/>
      <c r="AQZ621" s="20"/>
      <c r="ARA621" s="20"/>
      <c r="ARB621" s="20"/>
      <c r="ARC621" s="20"/>
      <c r="ARD621" s="20"/>
      <c r="ARE621" s="20"/>
      <c r="ARF621" s="20"/>
      <c r="ARG621" s="20"/>
      <c r="ARH621" s="20"/>
      <c r="ARI621" s="20"/>
      <c r="ARJ621" s="20"/>
      <c r="ARK621" s="20"/>
      <c r="ARL621" s="20"/>
      <c r="ARM621" s="20"/>
      <c r="ARN621" s="20"/>
      <c r="ARO621" s="20"/>
      <c r="ARP621" s="20"/>
      <c r="ARQ621" s="20"/>
      <c r="ARR621" s="20"/>
      <c r="ARS621" s="20"/>
      <c r="ART621" s="20"/>
      <c r="ARU621" s="20"/>
      <c r="ARV621" s="20"/>
      <c r="ARW621" s="20"/>
      <c r="ARX621" s="20"/>
      <c r="ARY621" s="20"/>
      <c r="ARZ621" s="20"/>
      <c r="ASA621" s="20"/>
      <c r="ASB621" s="20"/>
      <c r="ASC621" s="20"/>
      <c r="ASD621" s="20"/>
      <c r="ASE621" s="20"/>
      <c r="ASF621" s="20"/>
      <c r="ASG621" s="20"/>
      <c r="ASH621" s="20"/>
      <c r="ASI621" s="20"/>
      <c r="ASJ621" s="20"/>
      <c r="ASK621" s="20"/>
      <c r="ASL621" s="20"/>
      <c r="ASM621" s="20"/>
      <c r="ASN621" s="20"/>
      <c r="ASO621" s="20"/>
      <c r="ASP621" s="20"/>
      <c r="ASQ621" s="20"/>
      <c r="ASR621" s="20"/>
      <c r="ASS621" s="20"/>
      <c r="AST621" s="20"/>
      <c r="ASU621" s="20"/>
      <c r="ASV621" s="20"/>
      <c r="ASW621" s="20"/>
      <c r="ASX621" s="20"/>
      <c r="ASY621" s="20"/>
      <c r="ASZ621" s="20"/>
      <c r="ATA621" s="20"/>
      <c r="ATB621" s="20"/>
      <c r="ATC621" s="20"/>
      <c r="ATD621" s="20"/>
      <c r="ATE621" s="20"/>
      <c r="ATF621" s="20"/>
      <c r="ATG621" s="20"/>
      <c r="ATH621" s="20"/>
      <c r="ATI621" s="20"/>
      <c r="ATJ621" s="20"/>
      <c r="ATK621" s="20"/>
      <c r="ATL621" s="20"/>
      <c r="ATM621" s="20"/>
      <c r="ATN621" s="20"/>
      <c r="ATO621" s="20"/>
      <c r="ATP621" s="20"/>
      <c r="ATQ621" s="20"/>
      <c r="ATR621" s="20"/>
      <c r="ATS621" s="20"/>
      <c r="ATT621" s="20"/>
      <c r="ATU621" s="20"/>
      <c r="ATV621" s="20"/>
      <c r="ATW621" s="20"/>
      <c r="ATX621" s="20"/>
      <c r="ATY621" s="20"/>
      <c r="ATZ621" s="20"/>
      <c r="AUA621" s="20"/>
      <c r="AUB621" s="20"/>
      <c r="AUC621" s="20"/>
      <c r="AUD621" s="20"/>
      <c r="AUF621" s="20"/>
      <c r="AUG621" s="20"/>
      <c r="AUH621" s="20"/>
      <c r="AUI621" s="20"/>
      <c r="AUJ621" s="20"/>
      <c r="AUK621" s="20"/>
      <c r="AUL621" s="20"/>
      <c r="AUM621" s="20"/>
      <c r="AUN621" s="20"/>
      <c r="AUO621" s="20"/>
      <c r="AUP621" s="20"/>
      <c r="AUQ621" s="20"/>
      <c r="AUR621" s="20"/>
      <c r="AUS621" s="20"/>
      <c r="AUT621" s="20"/>
      <c r="AUU621" s="20"/>
      <c r="AUV621" s="20"/>
      <c r="AUW621" s="20"/>
      <c r="AUX621" s="20"/>
      <c r="AUY621" s="20"/>
      <c r="AUZ621" s="20"/>
      <c r="AVA621" s="20"/>
      <c r="AVB621" s="20"/>
      <c r="AVC621" s="20"/>
      <c r="AVD621" s="20"/>
      <c r="AVE621" s="20"/>
      <c r="AVF621" s="20"/>
      <c r="AVG621" s="20"/>
      <c r="AVH621" s="20"/>
      <c r="AVI621" s="20"/>
      <c r="AVJ621" s="20"/>
      <c r="AVK621" s="20"/>
      <c r="AVL621" s="20"/>
      <c r="AVM621" s="20"/>
      <c r="AVN621" s="20"/>
      <c r="AVO621" s="20"/>
      <c r="AVP621" s="20"/>
      <c r="AVQ621" s="20"/>
      <c r="AVR621" s="20"/>
      <c r="AVS621" s="20"/>
      <c r="AVT621" s="20"/>
      <c r="AVU621" s="20"/>
      <c r="AVV621" s="20"/>
      <c r="AVW621" s="20"/>
      <c r="AVX621" s="20"/>
      <c r="AVY621" s="20"/>
      <c r="AVZ621" s="20"/>
      <c r="AWA621" s="20"/>
      <c r="AWB621" s="20"/>
      <c r="AWC621" s="20"/>
      <c r="AWD621" s="20"/>
      <c r="AWE621" s="20"/>
      <c r="AWF621" s="20"/>
      <c r="AWG621" s="20"/>
      <c r="AWH621" s="20"/>
      <c r="AWI621" s="20"/>
      <c r="AWJ621" s="20"/>
      <c r="AWK621" s="20"/>
      <c r="AWL621" s="20"/>
      <c r="AWM621" s="20"/>
      <c r="AWN621" s="20"/>
      <c r="AWO621" s="20"/>
      <c r="AWP621" s="20"/>
      <c r="AWQ621" s="20"/>
      <c r="AWR621" s="20"/>
      <c r="AWS621" s="20"/>
      <c r="AWT621" s="20"/>
      <c r="AWU621" s="20"/>
      <c r="AWV621" s="20"/>
      <c r="AWW621" s="20"/>
      <c r="AWX621" s="20"/>
      <c r="AWY621" s="20"/>
      <c r="AWZ621" s="20"/>
      <c r="AXA621" s="20"/>
      <c r="AXB621" s="20"/>
      <c r="AXC621" s="20"/>
      <c r="AXD621" s="20"/>
      <c r="AXE621" s="20"/>
      <c r="AXF621" s="20"/>
      <c r="AXG621" s="20"/>
      <c r="AXH621" s="20"/>
      <c r="AXI621" s="20"/>
      <c r="AXJ621" s="20"/>
      <c r="AXK621" s="20"/>
      <c r="AXL621" s="20"/>
      <c r="AXM621" s="20"/>
      <c r="AXN621" s="20"/>
      <c r="AXO621" s="20"/>
      <c r="AXP621" s="20"/>
      <c r="AXQ621" s="20"/>
      <c r="AXR621" s="20"/>
      <c r="AXS621" s="20"/>
      <c r="AXT621" s="20"/>
      <c r="AXU621" s="20"/>
      <c r="AXV621" s="20"/>
      <c r="AXW621" s="20"/>
      <c r="AXX621" s="20"/>
      <c r="AXY621" s="20"/>
      <c r="AXZ621" s="20"/>
      <c r="AYA621" s="20"/>
      <c r="AYB621" s="20"/>
      <c r="AYC621" s="20"/>
      <c r="AYD621" s="20"/>
      <c r="AYE621" s="20"/>
      <c r="AYF621" s="20"/>
      <c r="AYG621" s="20"/>
      <c r="AYH621" s="20"/>
      <c r="AYI621" s="20"/>
      <c r="AYJ621" s="20"/>
      <c r="AYK621" s="20"/>
      <c r="AYL621" s="20"/>
      <c r="AYM621" s="20"/>
      <c r="AYN621" s="20"/>
      <c r="AYO621" s="20"/>
      <c r="AYP621" s="20"/>
      <c r="AYQ621" s="20"/>
      <c r="AYR621" s="20"/>
      <c r="AYS621" s="20"/>
      <c r="AYT621" s="20"/>
      <c r="AYU621" s="20"/>
      <c r="AYV621" s="20"/>
      <c r="AYW621" s="20"/>
      <c r="AYX621" s="20"/>
      <c r="AYY621" s="20"/>
      <c r="AYZ621" s="20"/>
      <c r="AZA621" s="20"/>
      <c r="AZB621" s="20"/>
      <c r="AZC621" s="20"/>
      <c r="AZD621" s="20"/>
      <c r="AZE621" s="20"/>
      <c r="AZF621" s="20"/>
      <c r="AZG621" s="20"/>
      <c r="AZH621" s="20"/>
      <c r="AZI621" s="20"/>
      <c r="AZJ621" s="20"/>
      <c r="AZK621" s="20"/>
      <c r="AZL621" s="20"/>
      <c r="AZM621" s="20"/>
      <c r="AZN621" s="20"/>
      <c r="AZO621" s="20"/>
      <c r="AZP621" s="20"/>
      <c r="AZQ621" s="20"/>
      <c r="AZR621" s="20"/>
      <c r="AZS621" s="20"/>
      <c r="AZT621" s="20"/>
      <c r="AZU621" s="20"/>
      <c r="AZV621" s="20"/>
      <c r="AZW621" s="20"/>
      <c r="AZX621" s="20"/>
      <c r="AZY621" s="20"/>
      <c r="AZZ621" s="20"/>
      <c r="BAA621" s="20"/>
      <c r="BAB621" s="20"/>
      <c r="BAC621" s="20"/>
      <c r="BAD621" s="20"/>
      <c r="BAE621" s="20"/>
      <c r="BAF621" s="20"/>
      <c r="BAG621" s="20"/>
      <c r="BAH621" s="20"/>
      <c r="BAI621" s="20"/>
      <c r="BAJ621" s="20"/>
      <c r="BAK621" s="20"/>
      <c r="BAL621" s="20"/>
      <c r="BAM621" s="20"/>
      <c r="BAN621" s="20"/>
      <c r="BAO621" s="20"/>
      <c r="BAP621" s="20"/>
      <c r="BAQ621" s="20"/>
      <c r="BAR621" s="20"/>
      <c r="BAS621" s="20"/>
      <c r="BAT621" s="20"/>
      <c r="BAU621" s="20"/>
      <c r="BAV621" s="20"/>
      <c r="BAW621" s="20"/>
      <c r="BAX621" s="20"/>
      <c r="BAY621" s="20"/>
      <c r="BAZ621" s="20"/>
      <c r="BBA621" s="20"/>
      <c r="BBB621" s="20"/>
      <c r="BBC621" s="20"/>
      <c r="BBD621" s="20"/>
      <c r="BBE621" s="20"/>
      <c r="BBF621" s="20"/>
      <c r="BBG621" s="20"/>
      <c r="BBH621" s="20"/>
      <c r="BBI621" s="20"/>
      <c r="BBJ621" s="20"/>
      <c r="BBK621" s="20"/>
      <c r="BBL621" s="20"/>
      <c r="BBM621" s="20"/>
      <c r="BBN621" s="20"/>
      <c r="BBO621" s="20"/>
      <c r="BBP621" s="20"/>
      <c r="BBQ621" s="20"/>
      <c r="BBR621" s="20"/>
      <c r="BBS621" s="20"/>
      <c r="BBT621" s="20"/>
      <c r="BBU621" s="20"/>
      <c r="BBV621" s="20"/>
      <c r="BBW621" s="20"/>
      <c r="BBX621" s="20"/>
    </row>
    <row r="622" spans="1:1428" hidden="1" x14ac:dyDescent="0.25">
      <c r="A622" s="20"/>
      <c r="B622" s="17"/>
      <c r="C622" s="17"/>
      <c r="D622" s="20"/>
      <c r="E622" s="20"/>
      <c r="F622" s="20"/>
      <c r="G622" s="20"/>
      <c r="H622" s="20"/>
      <c r="I622" s="20"/>
      <c r="J622" s="20"/>
      <c r="K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6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20"/>
      <c r="BH622" s="20"/>
      <c r="BI622" s="20"/>
      <c r="BJ622" s="20"/>
      <c r="BK622" s="20"/>
      <c r="BL622" s="20"/>
      <c r="BM622" s="20"/>
      <c r="BN622" s="20"/>
      <c r="BO622" s="20"/>
      <c r="BP622" s="20"/>
      <c r="BQ622" s="20"/>
      <c r="BR622" s="20"/>
      <c r="BS622" s="20"/>
      <c r="BT622" s="20"/>
      <c r="BU622" s="20"/>
      <c r="BV622" s="20"/>
      <c r="BW622" s="20"/>
      <c r="BX622" s="20"/>
      <c r="BY622" s="20"/>
      <c r="BZ622" s="20"/>
      <c r="CA622" s="20"/>
      <c r="CB622" s="20"/>
      <c r="CC622" s="20"/>
      <c r="CD622" s="20"/>
      <c r="CE622" s="20"/>
      <c r="CF622" s="20"/>
      <c r="CG622" s="20"/>
      <c r="CH622" s="20"/>
      <c r="CI622" s="20"/>
      <c r="CJ622" s="20"/>
      <c r="CK622" s="20"/>
      <c r="CL622" s="20"/>
      <c r="CM622" s="20"/>
      <c r="CN622" s="20"/>
      <c r="CO622" s="20"/>
      <c r="CP622" s="20"/>
      <c r="CQ622" s="20"/>
      <c r="CR622" s="20"/>
      <c r="CS622" s="20"/>
      <c r="CT622" s="20"/>
      <c r="CU622" s="20"/>
      <c r="CV622" s="20"/>
      <c r="CW622" s="20"/>
      <c r="CX622" s="20"/>
      <c r="CY622" s="20"/>
      <c r="CZ622" s="20"/>
      <c r="DA622" s="20"/>
      <c r="DB622" s="20"/>
      <c r="DC622" s="20"/>
      <c r="DD622" s="20"/>
      <c r="DE622" s="20"/>
      <c r="DF622" s="20"/>
      <c r="DG622" s="20"/>
      <c r="DH622" s="20"/>
      <c r="DI622" s="20"/>
      <c r="DJ622" s="20"/>
      <c r="DK622" s="20"/>
      <c r="DL622" s="20"/>
      <c r="DM622" s="20"/>
      <c r="DN622" s="20"/>
      <c r="DO622" s="20"/>
      <c r="DP622" s="20"/>
      <c r="DQ622" s="20"/>
      <c r="DR622" s="20"/>
      <c r="DS622" s="20"/>
      <c r="DT622" s="20"/>
      <c r="DU622" s="20"/>
      <c r="DV622" s="20"/>
      <c r="DW622" s="20"/>
      <c r="DX622" s="20"/>
      <c r="DY622" s="20"/>
      <c r="DZ622" s="20"/>
      <c r="EA622" s="20"/>
      <c r="EB622" s="20"/>
      <c r="EC622" s="20"/>
      <c r="ED622" s="20"/>
      <c r="EE622" s="20"/>
      <c r="EF622" s="20"/>
      <c r="EG622" s="20"/>
      <c r="EH622" s="20"/>
      <c r="EI622" s="20"/>
      <c r="EJ622" s="20"/>
      <c r="EK622" s="20"/>
      <c r="EL622" s="20"/>
      <c r="EM622" s="20"/>
      <c r="EN622" s="20"/>
      <c r="EO622" s="20"/>
      <c r="EP622" s="20"/>
      <c r="EQ622" s="20"/>
      <c r="ER622" s="20"/>
      <c r="ES622" s="20"/>
      <c r="ET622" s="20"/>
      <c r="EU622" s="20"/>
      <c r="EV622" s="20"/>
      <c r="EW622" s="20"/>
      <c r="EX622" s="20"/>
      <c r="EY622" s="20"/>
      <c r="EZ622" s="20"/>
      <c r="FA622" s="20"/>
      <c r="FB622" s="20"/>
      <c r="FC622" s="20"/>
      <c r="FD622" s="20"/>
      <c r="FE622" s="20"/>
      <c r="FF622" s="20"/>
      <c r="FG622" s="20"/>
      <c r="FH622" s="20"/>
      <c r="FI622" s="20"/>
      <c r="FJ622" s="20"/>
      <c r="FK622" s="20"/>
      <c r="FL622" s="20"/>
      <c r="FM622" s="20"/>
      <c r="FN622" s="20"/>
      <c r="FO622" s="20"/>
      <c r="FP622" s="20"/>
      <c r="FQ622" s="20"/>
      <c r="FR622" s="20"/>
      <c r="FS622" s="20"/>
      <c r="FT622" s="20"/>
      <c r="FU622" s="20"/>
      <c r="FV622" s="20"/>
      <c r="FW622" s="20"/>
      <c r="FX622" s="20"/>
      <c r="FY622" s="20"/>
      <c r="FZ622" s="20"/>
      <c r="GA622" s="20"/>
      <c r="GB622" s="20"/>
      <c r="GC622" s="20"/>
      <c r="GD622" s="20"/>
      <c r="GE622" s="20"/>
      <c r="GF622" s="20"/>
      <c r="GG622" s="20"/>
      <c r="GH622" s="20"/>
      <c r="GI622" s="20"/>
      <c r="GJ622" s="20"/>
      <c r="GK622" s="20"/>
      <c r="GL622" s="20"/>
      <c r="GM622" s="20"/>
      <c r="GN622" s="20"/>
      <c r="GO622" s="20"/>
      <c r="GP622" s="20"/>
      <c r="GQ622" s="20"/>
      <c r="GR622" s="20"/>
      <c r="GS622" s="20"/>
      <c r="GT622" s="20"/>
      <c r="GU622" s="20"/>
      <c r="GV622" s="20"/>
      <c r="GW622" s="20"/>
      <c r="GX622" s="20"/>
      <c r="GY622" s="20"/>
      <c r="GZ622" s="20"/>
      <c r="HA622" s="20"/>
      <c r="HB622" s="20"/>
      <c r="HC622" s="20"/>
      <c r="HD622" s="20"/>
      <c r="HE622" s="20"/>
      <c r="HF622" s="20"/>
      <c r="HG622" s="20"/>
      <c r="HH622" s="20"/>
      <c r="HI622" s="20"/>
      <c r="HJ622" s="20"/>
      <c r="HK622" s="20"/>
      <c r="HL622" s="20"/>
      <c r="HM622" s="20"/>
      <c r="HN622" s="20"/>
      <c r="HO622" s="20"/>
      <c r="HP622" s="20"/>
      <c r="HQ622" s="20"/>
      <c r="HR622" s="20"/>
      <c r="HS622" s="20"/>
      <c r="HT622" s="20"/>
      <c r="HU622" s="20"/>
      <c r="HV622" s="20"/>
      <c r="HW622" s="20"/>
      <c r="HX622" s="20"/>
      <c r="HY622" s="20"/>
      <c r="HZ622" s="20"/>
      <c r="IA622" s="20"/>
      <c r="IB622" s="20"/>
      <c r="IC622" s="20"/>
      <c r="ID622" s="20"/>
      <c r="IE622" s="20"/>
      <c r="IF622" s="20"/>
      <c r="IG622" s="20"/>
      <c r="IH622" s="20"/>
      <c r="II622" s="20"/>
      <c r="IJ622" s="20"/>
      <c r="IK622" s="20"/>
      <c r="IL622" s="20"/>
      <c r="IM622" s="20"/>
      <c r="IN622" s="20"/>
      <c r="IO622" s="20"/>
      <c r="IP622" s="20"/>
      <c r="IQ622" s="20"/>
      <c r="IR622" s="20"/>
      <c r="IS622" s="20"/>
      <c r="IT622" s="20"/>
      <c r="IU622" s="20"/>
      <c r="IV622" s="20"/>
      <c r="IW622" s="20"/>
      <c r="IX622" s="20"/>
      <c r="IY622" s="20"/>
      <c r="IZ622" s="20"/>
      <c r="JA622" s="20"/>
      <c r="JB622" s="20"/>
      <c r="JC622" s="20"/>
      <c r="JD622" s="20"/>
      <c r="JE622" s="20"/>
      <c r="JF622" s="20"/>
      <c r="JG622" s="20"/>
      <c r="JH622" s="20"/>
      <c r="JI622" s="20"/>
      <c r="JJ622" s="20"/>
      <c r="JK622" s="20"/>
      <c r="JL622" s="20"/>
      <c r="JM622" s="20"/>
      <c r="JN622" s="20"/>
      <c r="JO622" s="20"/>
      <c r="JP622" s="20"/>
      <c r="JQ622" s="20"/>
      <c r="JR622" s="20"/>
      <c r="JS622" s="20"/>
      <c r="JT622" s="20"/>
      <c r="JU622" s="20"/>
      <c r="JV622" s="20"/>
      <c r="JW622" s="20"/>
      <c r="JX622" s="20"/>
      <c r="JY622" s="20"/>
      <c r="JZ622" s="20"/>
      <c r="KA622" s="20"/>
      <c r="KB622" s="20"/>
      <c r="KC622" s="20"/>
      <c r="KD622" s="20"/>
      <c r="KE622" s="20"/>
      <c r="KF622" s="20"/>
      <c r="KG622" s="20"/>
      <c r="KH622" s="20"/>
      <c r="KI622" s="20"/>
      <c r="KJ622" s="20"/>
      <c r="KK622" s="20"/>
      <c r="KL622" s="20"/>
      <c r="KM622" s="20"/>
      <c r="KN622" s="20"/>
      <c r="KO622" s="20"/>
      <c r="KP622" s="20"/>
      <c r="KQ622" s="20"/>
      <c r="KR622" s="20"/>
      <c r="KS622" s="20"/>
      <c r="KT622" s="20"/>
      <c r="KU622" s="20"/>
      <c r="KV622" s="20"/>
      <c r="KW622" s="20"/>
      <c r="KX622" s="20"/>
      <c r="KY622" s="20"/>
      <c r="KZ622" s="20"/>
      <c r="LA622" s="20"/>
      <c r="LB622" s="20"/>
      <c r="LC622" s="20"/>
      <c r="LD622" s="20"/>
      <c r="LE622" s="20"/>
      <c r="LF622" s="20"/>
      <c r="LG622" s="20"/>
      <c r="LH622" s="20"/>
      <c r="LI622" s="20"/>
      <c r="LJ622" s="20"/>
      <c r="LK622" s="20"/>
      <c r="LL622" s="20"/>
      <c r="LM622" s="20"/>
      <c r="LN622" s="20"/>
      <c r="LO622" s="20"/>
      <c r="LP622" s="20"/>
      <c r="LQ622" s="20"/>
      <c r="LR622" s="20"/>
      <c r="LS622" s="20"/>
      <c r="LT622" s="20"/>
      <c r="LU622" s="20"/>
      <c r="LV622" s="20"/>
      <c r="LW622" s="20"/>
      <c r="LX622" s="20"/>
      <c r="LY622" s="20"/>
      <c r="LZ622" s="20"/>
      <c r="MA622" s="20"/>
      <c r="MB622" s="20"/>
      <c r="MC622" s="20"/>
      <c r="MD622" s="20"/>
      <c r="ME622" s="20"/>
      <c r="MF622" s="20"/>
      <c r="MG622" s="20"/>
      <c r="MH622" s="20"/>
      <c r="MI622" s="20"/>
      <c r="MJ622" s="20"/>
      <c r="MK622" s="20"/>
      <c r="ML622" s="20"/>
      <c r="MM622" s="20"/>
      <c r="MN622" s="20"/>
      <c r="MO622" s="20"/>
      <c r="MP622" s="20"/>
      <c r="MQ622" s="20"/>
      <c r="MR622" s="20"/>
      <c r="MS622" s="20"/>
      <c r="MT622" s="20"/>
      <c r="MU622" s="20"/>
      <c r="MV622" s="20"/>
      <c r="MW622" s="20"/>
      <c r="MX622" s="20"/>
      <c r="MY622" s="20"/>
      <c r="MZ622" s="20"/>
      <c r="NA622" s="20"/>
      <c r="NB622" s="20"/>
      <c r="NC622" s="20"/>
      <c r="ND622" s="20"/>
      <c r="NE622" s="20"/>
      <c r="NF622" s="20"/>
      <c r="NG622" s="20"/>
      <c r="NH622" s="20"/>
      <c r="NI622" s="20"/>
      <c r="NJ622" s="20"/>
      <c r="NK622" s="20"/>
      <c r="NL622" s="20"/>
      <c r="NM622" s="20"/>
      <c r="NN622" s="20"/>
      <c r="NO622" s="20"/>
      <c r="NP622" s="20"/>
      <c r="NQ622" s="20"/>
      <c r="NR622" s="20"/>
      <c r="NS622" s="20"/>
      <c r="NT622" s="20"/>
      <c r="NU622" s="20"/>
      <c r="NV622" s="20"/>
      <c r="NW622" s="20"/>
      <c r="NX622" s="20"/>
      <c r="NY622" s="20"/>
      <c r="NZ622" s="20"/>
      <c r="OA622" s="20"/>
      <c r="OB622" s="20"/>
      <c r="OC622" s="20"/>
      <c r="OD622" s="20"/>
      <c r="OE622" s="20"/>
      <c r="OF622" s="20"/>
      <c r="OG622" s="20"/>
      <c r="OH622" s="20"/>
      <c r="OI622" s="20"/>
      <c r="OJ622" s="20"/>
      <c r="OK622" s="20"/>
      <c r="OL622" s="20"/>
      <c r="OM622" s="20"/>
      <c r="ON622" s="20"/>
      <c r="OO622" s="20"/>
      <c r="OP622" s="20"/>
      <c r="OQ622" s="20"/>
      <c r="OR622" s="20"/>
      <c r="OS622" s="20"/>
      <c r="OT622" s="20"/>
      <c r="OU622" s="20"/>
      <c r="OV622" s="20"/>
      <c r="OW622" s="20"/>
      <c r="OX622" s="20"/>
      <c r="OY622" s="20"/>
      <c r="OZ622" s="20"/>
      <c r="PA622" s="20"/>
      <c r="PB622" s="20"/>
      <c r="PC622" s="20"/>
      <c r="PD622" s="20"/>
      <c r="PE622" s="20"/>
      <c r="PF622" s="20"/>
      <c r="PG622" s="20"/>
      <c r="PH622" s="20"/>
      <c r="PI622" s="20"/>
      <c r="PJ622" s="20"/>
      <c r="PK622" s="20"/>
      <c r="PL622" s="20"/>
      <c r="PM622" s="20"/>
      <c r="PN622" s="20"/>
      <c r="PO622" s="20"/>
      <c r="PP622" s="20"/>
      <c r="PQ622" s="20"/>
      <c r="PR622" s="20"/>
      <c r="PS622" s="20"/>
      <c r="PT622" s="20"/>
      <c r="PU622" s="20"/>
      <c r="PV622" s="20"/>
      <c r="PW622" s="20"/>
      <c r="PX622" s="20"/>
      <c r="PY622" s="20"/>
      <c r="PZ622" s="20"/>
      <c r="QA622" s="20"/>
      <c r="QB622" s="20"/>
      <c r="QC622" s="20"/>
      <c r="QD622" s="20"/>
      <c r="QE622" s="20"/>
      <c r="QF622" s="20"/>
      <c r="QG622" s="20"/>
      <c r="QH622" s="20"/>
      <c r="QI622" s="20"/>
      <c r="QJ622" s="20"/>
      <c r="QK622" s="20"/>
      <c r="QL622" s="20"/>
      <c r="QM622" s="20"/>
      <c r="QN622" s="20"/>
      <c r="QO622" s="20"/>
      <c r="QP622" s="20"/>
      <c r="QQ622" s="20"/>
      <c r="QR622" s="20"/>
      <c r="QS622" s="20"/>
      <c r="QT622" s="20"/>
      <c r="QU622" s="20"/>
      <c r="QV622" s="20"/>
      <c r="QW622" s="20"/>
      <c r="QX622" s="20"/>
      <c r="QY622" s="20"/>
      <c r="QZ622" s="20"/>
      <c r="RA622" s="20"/>
      <c r="RB622" s="20"/>
      <c r="RC622" s="20"/>
      <c r="RD622" s="20"/>
      <c r="RE622" s="20"/>
      <c r="RF622" s="20"/>
      <c r="RG622" s="20"/>
      <c r="RH622" s="20"/>
      <c r="RI622" s="20"/>
      <c r="RJ622" s="20"/>
      <c r="RK622" s="20"/>
      <c r="RL622" s="20"/>
      <c r="RM622" s="20"/>
      <c r="RN622" s="20"/>
      <c r="RO622" s="20"/>
      <c r="RP622" s="20"/>
      <c r="RQ622" s="20"/>
      <c r="RR622" s="20"/>
      <c r="RS622" s="20"/>
      <c r="RT622" s="20"/>
      <c r="RU622" s="20"/>
      <c r="RV622" s="20"/>
      <c r="RW622" s="20"/>
      <c r="RX622" s="20"/>
      <c r="RY622" s="20"/>
      <c r="RZ622" s="20"/>
      <c r="SA622" s="20"/>
      <c r="SB622" s="20"/>
      <c r="SC622" s="20"/>
      <c r="SD622" s="20"/>
      <c r="SE622" s="20"/>
      <c r="SF622" s="20"/>
      <c r="SG622" s="20"/>
      <c r="SH622" s="20"/>
      <c r="SI622" s="20"/>
      <c r="SJ622" s="20"/>
      <c r="SK622" s="20"/>
      <c r="SL622" s="20"/>
      <c r="SM622" s="20"/>
      <c r="SN622" s="20"/>
      <c r="SO622" s="20"/>
      <c r="SP622" s="20"/>
      <c r="SQ622" s="20"/>
      <c r="SR622" s="20"/>
      <c r="SS622" s="20"/>
      <c r="ST622" s="20"/>
      <c r="SU622" s="20"/>
      <c r="SV622" s="20"/>
      <c r="SW622" s="20"/>
      <c r="SX622" s="20"/>
      <c r="SY622" s="20"/>
      <c r="SZ622" s="20"/>
      <c r="TA622" s="20"/>
      <c r="TB622" s="20"/>
      <c r="TC622" s="20"/>
      <c r="TD622" s="20"/>
      <c r="TE622" s="20"/>
      <c r="TF622" s="20"/>
      <c r="TG622" s="20"/>
      <c r="TH622" s="20"/>
      <c r="TI622" s="20"/>
      <c r="TJ622" s="20"/>
      <c r="TK622" s="20"/>
      <c r="TL622" s="20"/>
      <c r="TM622" s="20"/>
      <c r="TN622" s="20"/>
      <c r="TO622" s="20"/>
      <c r="TP622" s="20"/>
      <c r="TQ622" s="20"/>
      <c r="TR622" s="20"/>
      <c r="TS622" s="20"/>
      <c r="TT622" s="20"/>
      <c r="TU622" s="20"/>
      <c r="TV622" s="20"/>
      <c r="TW622" s="20"/>
      <c r="TX622" s="20"/>
      <c r="TY622" s="20"/>
      <c r="TZ622" s="20"/>
      <c r="UA622" s="20"/>
      <c r="UB622" s="20"/>
      <c r="UC622" s="20"/>
      <c r="UD622" s="20"/>
      <c r="UE622" s="20"/>
      <c r="UF622" s="20"/>
      <c r="UG622" s="20"/>
      <c r="UH622" s="20"/>
      <c r="UI622" s="20"/>
      <c r="UJ622" s="20"/>
      <c r="UK622" s="20"/>
      <c r="UL622" s="20"/>
      <c r="UM622" s="20"/>
      <c r="UN622" s="20"/>
      <c r="UO622" s="20"/>
      <c r="UP622" s="20"/>
      <c r="UQ622" s="20"/>
      <c r="UR622" s="20"/>
      <c r="US622" s="20"/>
      <c r="UT622" s="20"/>
      <c r="UU622" s="20"/>
      <c r="UV622" s="20"/>
      <c r="UW622" s="20"/>
      <c r="UX622" s="20"/>
      <c r="UY622" s="20"/>
      <c r="UZ622" s="20"/>
      <c r="VA622" s="20"/>
      <c r="VB622" s="20"/>
      <c r="VC622" s="20"/>
      <c r="VD622" s="20"/>
      <c r="VE622" s="20"/>
      <c r="VF622" s="20"/>
      <c r="VG622" s="20"/>
      <c r="VH622" s="20"/>
      <c r="VI622" s="20"/>
      <c r="VJ622" s="20"/>
      <c r="VK622" s="20"/>
      <c r="VL622" s="20"/>
      <c r="VM622" s="20"/>
      <c r="VN622" s="20"/>
      <c r="VO622" s="20"/>
      <c r="VP622" s="20"/>
      <c r="VQ622" s="20"/>
      <c r="VR622" s="20"/>
      <c r="VS622" s="20"/>
      <c r="VT622" s="20"/>
      <c r="VU622" s="20"/>
      <c r="VV622" s="20"/>
      <c r="VW622" s="20"/>
      <c r="VX622" s="20"/>
      <c r="VY622" s="20"/>
      <c r="VZ622" s="20"/>
      <c r="WA622" s="20"/>
      <c r="WB622" s="20"/>
      <c r="WC622" s="20"/>
      <c r="WD622" s="20"/>
      <c r="WE622" s="20"/>
      <c r="WF622" s="20"/>
      <c r="WG622" s="20"/>
      <c r="WH622" s="20"/>
      <c r="WI622" s="20"/>
      <c r="WJ622" s="20"/>
      <c r="WK622" s="20"/>
      <c r="WL622" s="20"/>
      <c r="WM622" s="20"/>
      <c r="WN622" s="20"/>
      <c r="WO622" s="20"/>
      <c r="WP622" s="20"/>
      <c r="WQ622" s="20"/>
      <c r="WR622" s="20"/>
      <c r="WS622" s="20"/>
      <c r="WT622" s="20"/>
      <c r="WU622" s="20"/>
      <c r="WV622" s="20"/>
      <c r="WW622" s="20"/>
      <c r="WX622" s="20"/>
      <c r="WY622" s="20"/>
      <c r="WZ622" s="20"/>
      <c r="XA622" s="20"/>
      <c r="XB622" s="20"/>
      <c r="XC622" s="20"/>
      <c r="XD622" s="20"/>
      <c r="XE622" s="20"/>
      <c r="XF622" s="20"/>
      <c r="XG622" s="20"/>
      <c r="XH622" s="20"/>
      <c r="XI622" s="20"/>
      <c r="XJ622" s="20"/>
      <c r="XK622" s="20"/>
      <c r="XL622" s="20"/>
      <c r="XM622" s="20"/>
      <c r="XN622" s="20"/>
      <c r="XO622" s="20"/>
      <c r="XP622" s="20"/>
      <c r="XQ622" s="20"/>
      <c r="XR622" s="20"/>
      <c r="XS622" s="20"/>
      <c r="XT622" s="20"/>
      <c r="XU622" s="20"/>
      <c r="XV622" s="20"/>
      <c r="XW622" s="20"/>
      <c r="XX622" s="20"/>
      <c r="XY622" s="20"/>
      <c r="XZ622" s="20"/>
      <c r="YA622" s="20"/>
      <c r="YB622" s="20"/>
      <c r="YC622" s="20"/>
      <c r="YD622" s="20"/>
      <c r="YE622" s="20"/>
      <c r="YF622" s="20"/>
      <c r="YG622" s="20"/>
      <c r="YH622" s="20"/>
      <c r="YI622" s="20"/>
      <c r="YJ622" s="20"/>
      <c r="YK622" s="20"/>
      <c r="YL622" s="20"/>
      <c r="YM622" s="20"/>
      <c r="YN622" s="20"/>
      <c r="YO622" s="20"/>
      <c r="YP622" s="20"/>
      <c r="YQ622" s="20"/>
      <c r="YR622" s="20"/>
      <c r="YS622" s="20"/>
      <c r="YT622" s="20"/>
      <c r="YU622" s="20"/>
      <c r="YV622" s="20"/>
      <c r="YW622" s="20"/>
      <c r="YX622" s="20"/>
      <c r="YY622" s="20"/>
      <c r="YZ622" s="20"/>
      <c r="ZA622" s="20"/>
      <c r="ZB622" s="20"/>
      <c r="ZC622" s="20"/>
      <c r="ZD622" s="20"/>
      <c r="ZE622" s="20"/>
      <c r="ZF622" s="20"/>
      <c r="ZG622" s="20"/>
      <c r="ZH622" s="20"/>
      <c r="ZI622" s="20"/>
      <c r="ZJ622" s="20"/>
      <c r="ZK622" s="20"/>
      <c r="ZL622" s="20"/>
      <c r="ZM622" s="20"/>
      <c r="ZN622" s="20"/>
      <c r="ZO622" s="20"/>
      <c r="ZP622" s="20"/>
      <c r="ZQ622" s="20"/>
      <c r="ZR622" s="20"/>
      <c r="ZS622" s="20"/>
      <c r="ZT622" s="20"/>
      <c r="ZU622" s="20"/>
      <c r="ZV622" s="20"/>
      <c r="ZW622" s="20"/>
      <c r="ZX622" s="20"/>
      <c r="ZY622" s="20"/>
      <c r="ZZ622" s="20"/>
      <c r="AAA622" s="20"/>
      <c r="AAB622" s="20"/>
      <c r="AAC622" s="20"/>
      <c r="AAD622" s="20"/>
      <c r="AAE622" s="20"/>
      <c r="AAF622" s="20"/>
      <c r="AAG622" s="20"/>
      <c r="AAH622" s="20"/>
      <c r="AAI622" s="20"/>
      <c r="AAJ622" s="20"/>
      <c r="AAK622" s="20"/>
      <c r="AAL622" s="20"/>
      <c r="AAM622" s="20"/>
      <c r="AAN622" s="20"/>
      <c r="AAO622" s="20"/>
      <c r="AAP622" s="20"/>
      <c r="AAQ622" s="20"/>
      <c r="AAR622" s="20"/>
      <c r="AAS622" s="20"/>
      <c r="AAT622" s="20"/>
      <c r="AAU622" s="20"/>
      <c r="AAV622" s="20"/>
      <c r="AAW622" s="20"/>
      <c r="AAX622" s="20"/>
      <c r="AAY622" s="20"/>
      <c r="AAZ622" s="20"/>
      <c r="ABA622" s="20"/>
      <c r="ABB622" s="20"/>
      <c r="ABC622" s="20"/>
      <c r="ABD622" s="20"/>
      <c r="ABE622" s="20"/>
      <c r="ABF622" s="20"/>
      <c r="ABG622" s="20"/>
      <c r="ABH622" s="20"/>
      <c r="ABI622" s="20"/>
      <c r="ABJ622" s="20"/>
      <c r="ABK622" s="20"/>
      <c r="ABL622" s="20"/>
      <c r="ABM622" s="20"/>
      <c r="ABN622" s="20"/>
      <c r="ABO622" s="20"/>
      <c r="ABP622" s="20"/>
      <c r="ABQ622" s="20"/>
      <c r="ABR622" s="20"/>
      <c r="ABS622" s="20"/>
      <c r="ABT622" s="20"/>
      <c r="ABU622" s="20"/>
      <c r="ABV622" s="20"/>
      <c r="ABW622" s="20"/>
      <c r="ABX622" s="20"/>
      <c r="ABY622" s="20"/>
      <c r="ABZ622" s="20"/>
      <c r="ACA622" s="20"/>
      <c r="ACB622" s="20"/>
      <c r="ACC622" s="20"/>
      <c r="ACD622" s="20"/>
      <c r="ACE622" s="20"/>
      <c r="ACF622" s="20"/>
      <c r="ACG622" s="20"/>
      <c r="ACH622" s="20"/>
      <c r="ACI622" s="20"/>
      <c r="ACJ622" s="20"/>
      <c r="ACK622" s="20"/>
      <c r="ACL622" s="20"/>
      <c r="ACM622" s="20"/>
      <c r="ACN622" s="20"/>
      <c r="ACO622" s="20"/>
      <c r="ACP622" s="20"/>
      <c r="ACQ622" s="20"/>
      <c r="ACR622" s="20"/>
      <c r="ACS622" s="20"/>
      <c r="ACT622" s="20"/>
      <c r="ACU622" s="20"/>
      <c r="ACV622" s="20"/>
      <c r="ACW622" s="20"/>
      <c r="ACX622" s="20"/>
      <c r="ACY622" s="20"/>
      <c r="ACZ622" s="20"/>
      <c r="ADA622" s="20"/>
      <c r="ADB622" s="20"/>
      <c r="ADC622" s="20"/>
      <c r="ADD622" s="20"/>
      <c r="ADE622" s="20"/>
      <c r="ADF622" s="20"/>
      <c r="ADG622" s="20"/>
      <c r="ADH622" s="20"/>
      <c r="ADI622" s="20"/>
      <c r="ADJ622" s="20"/>
      <c r="ADK622" s="20"/>
      <c r="ADL622" s="20"/>
      <c r="ADM622" s="20"/>
      <c r="ADN622" s="20"/>
      <c r="ADO622" s="20"/>
      <c r="ADP622" s="20"/>
      <c r="ADQ622" s="20"/>
      <c r="ADR622" s="20"/>
      <c r="ADS622" s="20"/>
      <c r="ADT622" s="20"/>
      <c r="ADU622" s="20"/>
      <c r="ADV622" s="20"/>
      <c r="ADW622" s="20"/>
      <c r="ADX622" s="20"/>
      <c r="ADY622" s="20"/>
      <c r="ADZ622" s="20"/>
      <c r="AEA622" s="20"/>
      <c r="AEB622" s="20"/>
      <c r="AEC622" s="20"/>
      <c r="AED622" s="20"/>
      <c r="AEE622" s="20"/>
      <c r="AEF622" s="20"/>
      <c r="AEG622" s="20"/>
      <c r="AEH622" s="20"/>
      <c r="AEI622" s="20"/>
      <c r="AEJ622" s="20"/>
      <c r="AEK622" s="20"/>
      <c r="AEL622" s="20"/>
      <c r="AEM622" s="20"/>
      <c r="AEN622" s="20"/>
      <c r="AEO622" s="20"/>
      <c r="AEP622" s="20"/>
      <c r="AEQ622" s="20"/>
      <c r="AER622" s="20"/>
      <c r="AES622" s="20"/>
      <c r="AET622" s="20"/>
      <c r="AEU622" s="20"/>
      <c r="AEV622" s="20"/>
      <c r="AEW622" s="20"/>
      <c r="AEX622" s="20"/>
      <c r="AEY622" s="20"/>
      <c r="AEZ622" s="20"/>
      <c r="AFA622" s="20"/>
      <c r="AFB622" s="20"/>
      <c r="AFC622" s="20"/>
      <c r="AFD622" s="20"/>
      <c r="AFE622" s="20"/>
      <c r="AFF622" s="20"/>
      <c r="AFG622" s="20"/>
      <c r="AFH622" s="20"/>
      <c r="AFI622" s="20"/>
      <c r="AFJ622" s="20"/>
      <c r="AFK622" s="20"/>
      <c r="AFL622" s="20"/>
      <c r="AFM622" s="20"/>
      <c r="AFN622" s="20"/>
      <c r="AFO622" s="20"/>
      <c r="AFP622" s="20"/>
      <c r="AFQ622" s="20"/>
      <c r="AFR622" s="20"/>
      <c r="AFS622" s="20"/>
      <c r="AFT622" s="20"/>
      <c r="AFU622" s="20"/>
      <c r="AFV622" s="20"/>
      <c r="AFW622" s="20"/>
      <c r="AFX622" s="20"/>
      <c r="AFY622" s="20"/>
      <c r="AFZ622" s="20"/>
      <c r="AGA622" s="20"/>
      <c r="AGB622" s="20"/>
      <c r="AGC622" s="20"/>
      <c r="AGD622" s="20"/>
      <c r="AGE622" s="20"/>
      <c r="AGF622" s="20"/>
      <c r="AGG622" s="20"/>
      <c r="AGH622" s="20"/>
      <c r="AGI622" s="20"/>
      <c r="AGJ622" s="20"/>
      <c r="AGK622" s="20"/>
      <c r="AGL622" s="20"/>
      <c r="AGM622" s="20"/>
      <c r="AGN622" s="20"/>
      <c r="AGO622" s="20"/>
      <c r="AGP622" s="20"/>
      <c r="AGQ622" s="20"/>
      <c r="AGR622" s="20"/>
      <c r="AGS622" s="20"/>
      <c r="AGT622" s="20"/>
      <c r="AGU622" s="20"/>
      <c r="AGV622" s="20"/>
      <c r="AGW622" s="20"/>
      <c r="AGX622" s="20"/>
      <c r="AGY622" s="20"/>
      <c r="AGZ622" s="20"/>
      <c r="AHA622" s="20"/>
      <c r="AHB622" s="20"/>
      <c r="AHC622" s="20"/>
      <c r="AHD622" s="20"/>
      <c r="AHE622" s="20"/>
      <c r="AHF622" s="20"/>
      <c r="AHG622" s="20"/>
      <c r="AHH622" s="20"/>
      <c r="AHI622" s="20"/>
      <c r="AHJ622" s="20"/>
      <c r="AHK622" s="20"/>
      <c r="AHL622" s="20"/>
      <c r="AHM622" s="20"/>
      <c r="AHN622" s="20"/>
      <c r="AHO622" s="20"/>
      <c r="AHP622" s="20"/>
      <c r="AHQ622" s="20"/>
      <c r="AHR622" s="20"/>
      <c r="AHS622" s="20"/>
      <c r="AHT622" s="20"/>
      <c r="AHU622" s="20"/>
      <c r="AHV622" s="20"/>
      <c r="AHW622" s="20"/>
      <c r="AHX622" s="20"/>
      <c r="AHY622" s="20"/>
      <c r="AHZ622" s="20"/>
      <c r="AIA622" s="20"/>
      <c r="AIB622" s="20"/>
      <c r="AIC622" s="20"/>
      <c r="AID622" s="20"/>
      <c r="AIE622" s="20"/>
      <c r="AIF622" s="20"/>
      <c r="AIG622" s="20"/>
      <c r="AIH622" s="20"/>
      <c r="AII622" s="20"/>
      <c r="AIJ622" s="20"/>
      <c r="AIK622" s="20"/>
      <c r="AIL622" s="20"/>
      <c r="AIM622" s="20"/>
      <c r="AIN622" s="20"/>
      <c r="AIO622" s="20"/>
      <c r="AIP622" s="20"/>
      <c r="AIQ622" s="20"/>
      <c r="AIR622" s="20"/>
      <c r="AIS622" s="20"/>
      <c r="AIT622" s="20"/>
      <c r="AIU622" s="20"/>
      <c r="AIV622" s="20"/>
      <c r="AIW622" s="20"/>
      <c r="AIX622" s="20"/>
      <c r="AIY622" s="20"/>
      <c r="AIZ622" s="20"/>
      <c r="AJA622" s="20"/>
      <c r="AJB622" s="20"/>
      <c r="AJC622" s="20"/>
      <c r="AJD622" s="20"/>
      <c r="AJE622" s="20"/>
      <c r="AJF622" s="20"/>
      <c r="AJG622" s="20"/>
      <c r="AJH622" s="20"/>
      <c r="AJI622" s="20"/>
      <c r="AJJ622" s="20"/>
      <c r="AJK622" s="20"/>
      <c r="AJL622" s="20"/>
      <c r="AJM622" s="20"/>
      <c r="AJN622" s="20"/>
      <c r="AJO622" s="20"/>
      <c r="AJP622" s="20"/>
      <c r="AJQ622" s="20"/>
      <c r="AJR622" s="20"/>
      <c r="AJS622" s="20"/>
      <c r="AJT622" s="20"/>
      <c r="AJU622" s="20"/>
      <c r="AJV622" s="20"/>
      <c r="AJW622" s="20"/>
      <c r="AJX622" s="20"/>
      <c r="AJY622" s="20"/>
      <c r="AJZ622" s="20"/>
      <c r="AKA622" s="20"/>
      <c r="AKB622" s="20"/>
      <c r="AKC622" s="20"/>
      <c r="AKD622" s="20"/>
      <c r="AKE622" s="20"/>
      <c r="AKF622" s="20"/>
      <c r="AKG622" s="20"/>
      <c r="AKH622" s="20"/>
      <c r="AKI622" s="20"/>
      <c r="AKJ622" s="20"/>
      <c r="AKK622" s="20"/>
      <c r="AKL622" s="20"/>
      <c r="AKM622" s="20"/>
      <c r="AKN622" s="20"/>
      <c r="AKO622" s="20"/>
      <c r="AKP622" s="20"/>
      <c r="AKQ622" s="20"/>
      <c r="AKR622" s="20"/>
      <c r="AKS622" s="20"/>
      <c r="AKT622" s="20"/>
      <c r="AKU622" s="20"/>
      <c r="AKV622" s="20"/>
      <c r="AKW622" s="20"/>
      <c r="AKX622" s="20"/>
      <c r="AKY622" s="20"/>
      <c r="AKZ622" s="20"/>
      <c r="ALA622" s="20"/>
      <c r="ALB622" s="20"/>
      <c r="ALC622" s="20"/>
      <c r="ALD622" s="20"/>
      <c r="ALE622" s="20"/>
      <c r="ALF622" s="20"/>
      <c r="ALG622" s="20"/>
      <c r="ALH622" s="20"/>
      <c r="ALI622" s="20"/>
      <c r="ALJ622" s="20"/>
      <c r="ALK622" s="20"/>
      <c r="ALL622" s="20"/>
      <c r="ALM622" s="20"/>
      <c r="ALN622" s="20"/>
      <c r="ALO622" s="20"/>
      <c r="ALP622" s="20"/>
      <c r="ALQ622" s="20"/>
      <c r="ALR622" s="20"/>
      <c r="ALS622" s="20"/>
      <c r="ALT622" s="20"/>
      <c r="ALU622" s="20"/>
      <c r="ALV622" s="20"/>
      <c r="ALW622" s="20"/>
      <c r="ALX622" s="20"/>
      <c r="ALY622" s="20"/>
      <c r="ALZ622" s="20"/>
      <c r="AMA622" s="20"/>
      <c r="AMB622" s="20"/>
      <c r="AMC622" s="20"/>
      <c r="AMD622" s="20"/>
      <c r="AME622" s="20"/>
      <c r="AMF622" s="20"/>
      <c r="AMG622" s="20"/>
      <c r="AMH622" s="20"/>
      <c r="AMI622" s="20"/>
      <c r="AMJ622" s="20"/>
      <c r="AMK622" s="20"/>
      <c r="AML622" s="20"/>
      <c r="AMM622" s="20"/>
      <c r="AMN622" s="20"/>
      <c r="AMO622" s="20"/>
      <c r="AMP622" s="20"/>
      <c r="AMQ622" s="20"/>
      <c r="AMR622" s="20"/>
      <c r="AMS622" s="20"/>
      <c r="AMT622" s="20"/>
      <c r="AMU622" s="20"/>
      <c r="AMV622" s="20"/>
      <c r="AMW622" s="20"/>
      <c r="AMX622" s="20"/>
      <c r="AMY622" s="20"/>
      <c r="AMZ622" s="20"/>
      <c r="ANA622" s="20"/>
      <c r="ANB622" s="20"/>
      <c r="ANC622" s="20"/>
      <c r="AND622" s="20"/>
      <c r="ANE622" s="20"/>
      <c r="ANF622" s="20"/>
      <c r="ANG622" s="20"/>
      <c r="ANH622" s="20"/>
      <c r="ANI622" s="20"/>
      <c r="ANJ622" s="20"/>
      <c r="ANK622" s="20"/>
      <c r="ANL622" s="20"/>
      <c r="ANM622" s="20"/>
      <c r="ANN622" s="20"/>
      <c r="ANO622" s="20"/>
      <c r="ANP622" s="20"/>
      <c r="ANQ622" s="20"/>
      <c r="ANR622" s="20"/>
      <c r="ANS622" s="20"/>
      <c r="ANT622" s="20"/>
      <c r="ANU622" s="20"/>
      <c r="ANV622" s="20"/>
      <c r="ANW622" s="20"/>
      <c r="ANX622" s="20"/>
      <c r="ANY622" s="20"/>
      <c r="ANZ622" s="20"/>
      <c r="AOA622" s="20"/>
      <c r="AOB622" s="20"/>
      <c r="AOC622" s="20"/>
      <c r="AOD622" s="20"/>
      <c r="AOE622" s="20"/>
      <c r="AOF622" s="20"/>
      <c r="AOG622" s="20"/>
      <c r="AOH622" s="20"/>
      <c r="AOI622" s="20"/>
      <c r="AOJ622" s="20"/>
      <c r="AOK622" s="20"/>
      <c r="AOL622" s="20"/>
      <c r="AOM622" s="20"/>
      <c r="AON622" s="20"/>
      <c r="AOO622" s="20"/>
      <c r="AOP622" s="20"/>
      <c r="AOQ622" s="20"/>
      <c r="AOR622" s="20"/>
      <c r="AOS622" s="20"/>
      <c r="AOT622" s="20"/>
      <c r="AOU622" s="20"/>
      <c r="AOV622" s="20"/>
      <c r="AOW622" s="20"/>
      <c r="AOX622" s="20"/>
      <c r="AOY622" s="20"/>
      <c r="AOZ622" s="20"/>
      <c r="APA622" s="20"/>
      <c r="APB622" s="20"/>
      <c r="APC622" s="20"/>
      <c r="APD622" s="20"/>
      <c r="APE622" s="20"/>
      <c r="APF622" s="20"/>
      <c r="APG622" s="20"/>
      <c r="APH622" s="20"/>
      <c r="API622" s="20"/>
      <c r="APJ622" s="20"/>
      <c r="APK622" s="20"/>
      <c r="APL622" s="20"/>
      <c r="APM622" s="20"/>
      <c r="APN622" s="20"/>
      <c r="APO622" s="20"/>
      <c r="APP622" s="20"/>
      <c r="APQ622" s="20"/>
      <c r="APR622" s="20"/>
      <c r="APS622" s="20"/>
      <c r="APT622" s="20"/>
      <c r="APU622" s="20"/>
      <c r="APV622" s="20"/>
      <c r="APW622" s="20"/>
      <c r="APX622" s="20"/>
      <c r="APY622" s="20"/>
      <c r="APZ622" s="20"/>
      <c r="AQA622" s="20"/>
      <c r="AQB622" s="20"/>
      <c r="AQC622" s="20"/>
      <c r="AQD622" s="20"/>
      <c r="AQE622" s="20"/>
      <c r="AQF622" s="20"/>
      <c r="AQG622" s="20"/>
      <c r="AQH622" s="20"/>
      <c r="AQI622" s="20"/>
      <c r="AQJ622" s="20"/>
      <c r="AQK622" s="20"/>
      <c r="AQL622" s="20"/>
      <c r="AQM622" s="20"/>
      <c r="AQN622" s="20"/>
      <c r="AQO622" s="20"/>
      <c r="AQP622" s="20"/>
      <c r="AQQ622" s="20"/>
      <c r="AQR622" s="20"/>
      <c r="AQS622" s="20"/>
      <c r="AQT622" s="20"/>
      <c r="AQU622" s="20"/>
      <c r="AQV622" s="20"/>
      <c r="AQW622" s="20"/>
      <c r="AQX622" s="20"/>
      <c r="AQY622" s="20"/>
      <c r="AQZ622" s="20"/>
      <c r="ARA622" s="20"/>
      <c r="ARB622" s="20"/>
      <c r="ARC622" s="20"/>
      <c r="ARD622" s="20"/>
      <c r="ARE622" s="20"/>
      <c r="ARF622" s="20"/>
      <c r="ARG622" s="20"/>
      <c r="ARH622" s="20"/>
      <c r="ARI622" s="20"/>
      <c r="ARJ622" s="20"/>
      <c r="ARK622" s="20"/>
      <c r="ARL622" s="20"/>
      <c r="ARM622" s="20"/>
      <c r="ARN622" s="20"/>
      <c r="ARO622" s="20"/>
      <c r="ARP622" s="20"/>
      <c r="ARQ622" s="20"/>
      <c r="ARR622" s="20"/>
      <c r="ARS622" s="20"/>
      <c r="ART622" s="20"/>
      <c r="ARU622" s="20"/>
      <c r="ARV622" s="20"/>
      <c r="ARW622" s="20"/>
      <c r="ARX622" s="20"/>
      <c r="ARY622" s="20"/>
      <c r="ARZ622" s="20"/>
      <c r="ASA622" s="20"/>
      <c r="ASB622" s="20"/>
      <c r="ASC622" s="20"/>
      <c r="ASD622" s="20"/>
      <c r="ASE622" s="20"/>
      <c r="ASF622" s="20"/>
      <c r="ASG622" s="20"/>
      <c r="ASH622" s="20"/>
      <c r="ASI622" s="20"/>
      <c r="ASJ622" s="20"/>
      <c r="ASK622" s="20"/>
      <c r="ASL622" s="20"/>
      <c r="ASM622" s="20"/>
      <c r="ASN622" s="20"/>
      <c r="ASO622" s="20"/>
      <c r="ASP622" s="20"/>
      <c r="ASQ622" s="20"/>
      <c r="ASR622" s="20"/>
      <c r="ASS622" s="20"/>
      <c r="AST622" s="20"/>
      <c r="ASU622" s="20"/>
      <c r="ASV622" s="20"/>
      <c r="ASW622" s="20"/>
      <c r="ASX622" s="20"/>
      <c r="ASY622" s="20"/>
      <c r="ASZ622" s="20"/>
      <c r="ATA622" s="20"/>
      <c r="ATB622" s="20"/>
      <c r="ATC622" s="20"/>
      <c r="ATD622" s="20"/>
      <c r="ATE622" s="20"/>
      <c r="ATF622" s="20"/>
      <c r="ATG622" s="20"/>
      <c r="ATH622" s="20"/>
      <c r="ATI622" s="20"/>
      <c r="ATJ622" s="20"/>
      <c r="ATK622" s="20"/>
      <c r="ATL622" s="20"/>
      <c r="ATM622" s="20"/>
      <c r="ATN622" s="20"/>
      <c r="ATO622" s="20"/>
      <c r="ATP622" s="20"/>
      <c r="ATQ622" s="20"/>
      <c r="ATR622" s="20"/>
      <c r="ATS622" s="20"/>
      <c r="ATT622" s="20"/>
      <c r="ATU622" s="20"/>
      <c r="ATV622" s="20"/>
      <c r="ATW622" s="20"/>
      <c r="ATX622" s="20"/>
      <c r="ATY622" s="20"/>
      <c r="ATZ622" s="20"/>
      <c r="AUA622" s="20"/>
      <c r="AUB622" s="20"/>
      <c r="AUC622" s="20"/>
      <c r="AUD622" s="20"/>
      <c r="AUF622" s="20"/>
      <c r="AUG622" s="20"/>
      <c r="AUH622" s="20"/>
      <c r="AUI622" s="20"/>
      <c r="AUJ622" s="20"/>
      <c r="AUK622" s="20"/>
      <c r="AUL622" s="20"/>
      <c r="AUM622" s="20"/>
      <c r="AUN622" s="20"/>
      <c r="AUO622" s="20"/>
      <c r="AUP622" s="20"/>
      <c r="AUQ622" s="20"/>
      <c r="AUR622" s="20"/>
      <c r="AUS622" s="20"/>
      <c r="AUT622" s="20"/>
      <c r="AUU622" s="20"/>
      <c r="AUV622" s="20"/>
      <c r="AUW622" s="20"/>
      <c r="AUX622" s="20"/>
      <c r="AUY622" s="20"/>
      <c r="AUZ622" s="20"/>
      <c r="AVA622" s="20"/>
      <c r="AVB622" s="20"/>
      <c r="AVC622" s="20"/>
      <c r="AVD622" s="20"/>
      <c r="AVE622" s="20"/>
      <c r="AVF622" s="20"/>
      <c r="AVG622" s="20"/>
      <c r="AVH622" s="20"/>
      <c r="AVI622" s="20"/>
      <c r="AVJ622" s="20"/>
      <c r="AVK622" s="20"/>
      <c r="AVL622" s="20"/>
      <c r="AVM622" s="20"/>
      <c r="AVN622" s="20"/>
      <c r="AVO622" s="20"/>
      <c r="AVP622" s="20"/>
      <c r="AVQ622" s="20"/>
      <c r="AVR622" s="20"/>
      <c r="AVS622" s="20"/>
      <c r="AVT622" s="20"/>
      <c r="AVU622" s="20"/>
      <c r="AVV622" s="20"/>
      <c r="AVW622" s="20"/>
      <c r="AVX622" s="20"/>
      <c r="AVY622" s="20"/>
      <c r="AVZ622" s="20"/>
      <c r="AWA622" s="20"/>
      <c r="AWB622" s="20"/>
      <c r="AWC622" s="20"/>
      <c r="AWD622" s="20"/>
      <c r="AWE622" s="20"/>
      <c r="AWF622" s="20"/>
      <c r="AWG622" s="20"/>
      <c r="AWH622" s="20"/>
      <c r="AWI622" s="20"/>
      <c r="AWJ622" s="20"/>
      <c r="AWK622" s="20"/>
      <c r="AWL622" s="20"/>
      <c r="AWM622" s="20"/>
      <c r="AWN622" s="20"/>
      <c r="AWO622" s="20"/>
      <c r="AWP622" s="20"/>
      <c r="AWQ622" s="20"/>
      <c r="AWR622" s="20"/>
      <c r="AWS622" s="20"/>
      <c r="AWT622" s="20"/>
      <c r="AWU622" s="20"/>
      <c r="AWV622" s="20"/>
      <c r="AWW622" s="20"/>
      <c r="AWX622" s="20"/>
      <c r="AWY622" s="20"/>
      <c r="AWZ622" s="20"/>
      <c r="AXA622" s="20"/>
      <c r="AXB622" s="20"/>
      <c r="AXC622" s="20"/>
      <c r="AXD622" s="20"/>
      <c r="AXE622" s="20"/>
      <c r="AXF622" s="20"/>
      <c r="AXG622" s="20"/>
      <c r="AXH622" s="20"/>
      <c r="AXI622" s="20"/>
      <c r="AXJ622" s="20"/>
      <c r="AXK622" s="20"/>
      <c r="AXL622" s="20"/>
      <c r="AXM622" s="20"/>
      <c r="AXN622" s="20"/>
      <c r="AXO622" s="20"/>
      <c r="AXP622" s="20"/>
      <c r="AXQ622" s="20"/>
      <c r="AXR622" s="20"/>
      <c r="AXS622" s="20"/>
      <c r="AXT622" s="20"/>
      <c r="AXU622" s="20"/>
      <c r="AXV622" s="20"/>
      <c r="AXW622" s="20"/>
      <c r="AXX622" s="20"/>
      <c r="AXY622" s="20"/>
      <c r="AXZ622" s="20"/>
      <c r="AYA622" s="20"/>
      <c r="AYB622" s="20"/>
      <c r="AYC622" s="20"/>
      <c r="AYD622" s="20"/>
      <c r="AYE622" s="20"/>
      <c r="AYF622" s="20"/>
      <c r="AYG622" s="20"/>
      <c r="AYH622" s="20"/>
      <c r="AYI622" s="20"/>
      <c r="AYJ622" s="20"/>
      <c r="AYK622" s="20"/>
      <c r="AYL622" s="20"/>
      <c r="AYM622" s="20"/>
      <c r="AYN622" s="20"/>
      <c r="AYO622" s="20"/>
      <c r="AYP622" s="20"/>
      <c r="AYQ622" s="20"/>
      <c r="AYR622" s="20"/>
      <c r="AYS622" s="20"/>
      <c r="AYT622" s="20"/>
      <c r="AYU622" s="20"/>
      <c r="AYV622" s="20"/>
      <c r="AYW622" s="20"/>
      <c r="AYX622" s="20"/>
      <c r="AYY622" s="20"/>
      <c r="AYZ622" s="20"/>
      <c r="AZA622" s="20"/>
      <c r="AZB622" s="20"/>
      <c r="AZC622" s="20"/>
      <c r="AZD622" s="20"/>
      <c r="AZE622" s="20"/>
      <c r="AZF622" s="20"/>
      <c r="AZG622" s="20"/>
      <c r="AZH622" s="20"/>
      <c r="AZI622" s="20"/>
      <c r="AZJ622" s="20"/>
      <c r="AZK622" s="20"/>
      <c r="AZL622" s="20"/>
      <c r="AZM622" s="20"/>
      <c r="AZN622" s="20"/>
      <c r="AZO622" s="20"/>
      <c r="AZP622" s="20"/>
      <c r="AZQ622" s="20"/>
      <c r="AZR622" s="20"/>
      <c r="AZS622" s="20"/>
      <c r="AZT622" s="20"/>
      <c r="AZU622" s="20"/>
      <c r="AZV622" s="20"/>
      <c r="AZW622" s="20"/>
      <c r="AZX622" s="20"/>
      <c r="AZY622" s="20"/>
      <c r="AZZ622" s="20"/>
      <c r="BAA622" s="20"/>
      <c r="BAB622" s="20"/>
      <c r="BAC622" s="20"/>
      <c r="BAD622" s="20"/>
      <c r="BAE622" s="20"/>
      <c r="BAF622" s="20"/>
      <c r="BAG622" s="20"/>
      <c r="BAH622" s="20"/>
      <c r="BAI622" s="20"/>
      <c r="BAJ622" s="20"/>
      <c r="BAK622" s="20"/>
      <c r="BAL622" s="20"/>
      <c r="BAM622" s="20"/>
      <c r="BAN622" s="20"/>
      <c r="BAO622" s="20"/>
      <c r="BAP622" s="20"/>
      <c r="BAQ622" s="20"/>
      <c r="BAR622" s="20"/>
      <c r="BAS622" s="20"/>
      <c r="BAT622" s="20"/>
      <c r="BAU622" s="20"/>
      <c r="BAV622" s="20"/>
      <c r="BAW622" s="20"/>
      <c r="BAX622" s="20"/>
      <c r="BAY622" s="20"/>
      <c r="BAZ622" s="20"/>
      <c r="BBA622" s="20"/>
      <c r="BBB622" s="20"/>
      <c r="BBC622" s="20"/>
      <c r="BBD622" s="20"/>
      <c r="BBE622" s="20"/>
      <c r="BBF622" s="20"/>
      <c r="BBG622" s="20"/>
      <c r="BBH622" s="20"/>
      <c r="BBI622" s="20"/>
      <c r="BBJ622" s="20"/>
      <c r="BBK622" s="20"/>
      <c r="BBL622" s="20"/>
      <c r="BBM622" s="20"/>
      <c r="BBN622" s="20"/>
      <c r="BBO622" s="20"/>
      <c r="BBP622" s="20"/>
      <c r="BBQ622" s="20"/>
      <c r="BBR622" s="20"/>
      <c r="BBS622" s="20"/>
      <c r="BBT622" s="20"/>
      <c r="BBU622" s="20"/>
      <c r="BBV622" s="20"/>
      <c r="BBW622" s="20"/>
      <c r="BBX622" s="20"/>
    </row>
    <row r="623" spans="1:1428" hidden="1" x14ac:dyDescent="0.25">
      <c r="A623" s="20"/>
      <c r="B623" s="17"/>
      <c r="C623" s="17"/>
      <c r="D623" s="20"/>
      <c r="E623" s="20"/>
      <c r="F623" s="20"/>
      <c r="G623" s="20"/>
      <c r="H623" s="20"/>
      <c r="I623" s="20"/>
      <c r="J623" s="20"/>
      <c r="K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6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20"/>
      <c r="BH623" s="20"/>
      <c r="BI623" s="20"/>
      <c r="BJ623" s="20"/>
      <c r="BK623" s="20"/>
      <c r="BL623" s="20"/>
      <c r="BM623" s="20"/>
      <c r="BN623" s="20"/>
      <c r="BO623" s="20"/>
      <c r="BP623" s="20"/>
      <c r="BQ623" s="20"/>
      <c r="BR623" s="20"/>
      <c r="BS623" s="20"/>
      <c r="BT623" s="20"/>
      <c r="BU623" s="20"/>
      <c r="BV623" s="20"/>
      <c r="BW623" s="20"/>
      <c r="BX623" s="20"/>
      <c r="BY623" s="20"/>
      <c r="BZ623" s="20"/>
      <c r="CA623" s="20"/>
      <c r="CB623" s="20"/>
      <c r="CC623" s="20"/>
      <c r="CD623" s="20"/>
      <c r="CE623" s="20"/>
      <c r="CF623" s="20"/>
      <c r="CG623" s="20"/>
      <c r="CH623" s="20"/>
      <c r="CI623" s="20"/>
      <c r="CJ623" s="20"/>
      <c r="CK623" s="20"/>
      <c r="CL623" s="20"/>
      <c r="CM623" s="20"/>
      <c r="CN623" s="20"/>
      <c r="CO623" s="20"/>
      <c r="CP623" s="20"/>
      <c r="CQ623" s="20"/>
      <c r="CR623" s="20"/>
      <c r="CS623" s="20"/>
      <c r="CT623" s="20"/>
      <c r="CU623" s="20"/>
      <c r="CV623" s="20"/>
      <c r="CW623" s="20"/>
      <c r="CX623" s="20"/>
      <c r="CY623" s="20"/>
      <c r="CZ623" s="20"/>
      <c r="DA623" s="20"/>
      <c r="DB623" s="20"/>
      <c r="DC623" s="20"/>
      <c r="DD623" s="20"/>
      <c r="DE623" s="20"/>
      <c r="DF623" s="20"/>
      <c r="DG623" s="20"/>
      <c r="DH623" s="20"/>
      <c r="DI623" s="20"/>
      <c r="DJ623" s="20"/>
      <c r="DK623" s="20"/>
      <c r="DL623" s="20"/>
      <c r="DM623" s="20"/>
      <c r="DN623" s="20"/>
      <c r="DO623" s="20"/>
      <c r="DP623" s="20"/>
      <c r="DQ623" s="20"/>
      <c r="DR623" s="20"/>
      <c r="DS623" s="20"/>
      <c r="DT623" s="20"/>
      <c r="DU623" s="20"/>
      <c r="DV623" s="20"/>
      <c r="DW623" s="20"/>
      <c r="DX623" s="20"/>
      <c r="DY623" s="20"/>
      <c r="DZ623" s="20"/>
      <c r="EA623" s="20"/>
      <c r="EB623" s="20"/>
      <c r="EC623" s="20"/>
      <c r="ED623" s="20"/>
      <c r="EE623" s="20"/>
      <c r="EF623" s="20"/>
      <c r="EG623" s="20"/>
      <c r="EH623" s="20"/>
      <c r="EI623" s="20"/>
      <c r="EJ623" s="20"/>
      <c r="EK623" s="20"/>
      <c r="EL623" s="20"/>
      <c r="EM623" s="20"/>
      <c r="EN623" s="20"/>
      <c r="EO623" s="20"/>
      <c r="EP623" s="20"/>
      <c r="EQ623" s="20"/>
      <c r="ER623" s="20"/>
      <c r="ES623" s="20"/>
      <c r="ET623" s="20"/>
      <c r="EU623" s="20"/>
      <c r="EV623" s="20"/>
      <c r="EW623" s="20"/>
      <c r="EX623" s="20"/>
      <c r="EY623" s="20"/>
      <c r="EZ623" s="20"/>
      <c r="FA623" s="20"/>
      <c r="FB623" s="20"/>
      <c r="FC623" s="20"/>
      <c r="FD623" s="20"/>
      <c r="FE623" s="20"/>
      <c r="FF623" s="20"/>
      <c r="FG623" s="20"/>
      <c r="FH623" s="20"/>
      <c r="FI623" s="20"/>
      <c r="FJ623" s="20"/>
      <c r="FK623" s="20"/>
      <c r="FL623" s="20"/>
      <c r="FM623" s="20"/>
      <c r="FN623" s="20"/>
      <c r="FO623" s="20"/>
      <c r="FP623" s="20"/>
      <c r="FQ623" s="20"/>
      <c r="FR623" s="20"/>
      <c r="FS623" s="20"/>
      <c r="FT623" s="20"/>
      <c r="FU623" s="20"/>
      <c r="FV623" s="20"/>
      <c r="FW623" s="20"/>
      <c r="FX623" s="20"/>
      <c r="FY623" s="20"/>
      <c r="FZ623" s="20"/>
      <c r="GA623" s="20"/>
      <c r="GB623" s="20"/>
      <c r="GC623" s="20"/>
      <c r="GD623" s="20"/>
      <c r="GE623" s="20"/>
      <c r="GF623" s="20"/>
      <c r="GG623" s="20"/>
      <c r="GH623" s="20"/>
      <c r="GI623" s="20"/>
      <c r="GJ623" s="20"/>
      <c r="GK623" s="20"/>
      <c r="GL623" s="20"/>
      <c r="GM623" s="20"/>
      <c r="GN623" s="20"/>
      <c r="GO623" s="20"/>
      <c r="GP623" s="20"/>
      <c r="GQ623" s="20"/>
      <c r="GR623" s="20"/>
      <c r="GS623" s="20"/>
      <c r="GT623" s="20"/>
      <c r="GU623" s="20"/>
      <c r="GV623" s="20"/>
      <c r="GW623" s="20"/>
      <c r="GX623" s="20"/>
      <c r="GY623" s="20"/>
      <c r="GZ623" s="20"/>
      <c r="HA623" s="20"/>
      <c r="HB623" s="20"/>
      <c r="HC623" s="20"/>
      <c r="HD623" s="20"/>
      <c r="HE623" s="20"/>
      <c r="HF623" s="20"/>
      <c r="HG623" s="20"/>
      <c r="HH623" s="20"/>
      <c r="HI623" s="20"/>
      <c r="HJ623" s="20"/>
      <c r="HK623" s="20"/>
      <c r="HL623" s="20"/>
      <c r="HM623" s="20"/>
      <c r="HN623" s="20"/>
      <c r="HO623" s="20"/>
      <c r="HP623" s="20"/>
      <c r="HQ623" s="20"/>
      <c r="HR623" s="20"/>
      <c r="HS623" s="20"/>
      <c r="HT623" s="20"/>
      <c r="HU623" s="20"/>
      <c r="HV623" s="20"/>
      <c r="HW623" s="20"/>
      <c r="HX623" s="20"/>
      <c r="HY623" s="20"/>
      <c r="HZ623" s="20"/>
      <c r="IA623" s="20"/>
      <c r="IB623" s="20"/>
      <c r="IC623" s="20"/>
      <c r="ID623" s="20"/>
      <c r="IE623" s="20"/>
      <c r="IF623" s="20"/>
      <c r="IG623" s="20"/>
      <c r="IH623" s="20"/>
      <c r="II623" s="20"/>
      <c r="IJ623" s="20"/>
      <c r="IK623" s="20"/>
      <c r="IL623" s="20"/>
      <c r="IM623" s="20"/>
      <c r="IN623" s="20"/>
      <c r="IO623" s="20"/>
      <c r="IP623" s="20"/>
      <c r="IQ623" s="20"/>
      <c r="IS623" s="20"/>
      <c r="IT623" s="20"/>
      <c r="IU623" s="20"/>
      <c r="IV623" s="20"/>
      <c r="IW623" s="20"/>
      <c r="IX623" s="20"/>
      <c r="IY623" s="20"/>
      <c r="IZ623" s="20"/>
      <c r="JA623" s="20"/>
      <c r="JB623" s="20"/>
      <c r="JC623" s="20"/>
      <c r="JD623" s="20"/>
      <c r="JE623" s="20"/>
      <c r="JF623" s="20"/>
      <c r="JG623" s="20"/>
      <c r="JH623" s="20"/>
      <c r="JI623" s="20"/>
      <c r="JJ623" s="20"/>
      <c r="JK623" s="20"/>
      <c r="JL623" s="20"/>
      <c r="JM623" s="20"/>
      <c r="JN623" s="20"/>
      <c r="JO623" s="20"/>
      <c r="JP623" s="20"/>
      <c r="JQ623" s="20"/>
      <c r="JR623" s="20"/>
      <c r="JS623" s="20"/>
      <c r="JT623" s="20"/>
      <c r="JU623" s="20"/>
      <c r="JV623" s="20"/>
      <c r="JW623" s="20"/>
      <c r="JX623" s="20"/>
      <c r="JY623" s="20"/>
      <c r="JZ623" s="20"/>
      <c r="KA623" s="20"/>
      <c r="KB623" s="20"/>
      <c r="KC623" s="20"/>
      <c r="KD623" s="20"/>
      <c r="KE623" s="20"/>
      <c r="KF623" s="20"/>
      <c r="KG623" s="20"/>
      <c r="KH623" s="20"/>
      <c r="KI623" s="20"/>
      <c r="KJ623" s="20"/>
      <c r="KK623" s="20"/>
      <c r="KL623" s="20"/>
      <c r="KM623" s="20"/>
      <c r="KN623" s="20"/>
      <c r="KO623" s="20"/>
      <c r="KP623" s="20"/>
      <c r="KQ623" s="20"/>
      <c r="KR623" s="20"/>
      <c r="KS623" s="20"/>
      <c r="KT623" s="20"/>
      <c r="KU623" s="20"/>
      <c r="KV623" s="20"/>
      <c r="KW623" s="20"/>
      <c r="KX623" s="20"/>
      <c r="KY623" s="20"/>
      <c r="KZ623" s="20"/>
      <c r="LA623" s="20"/>
      <c r="LB623" s="20"/>
      <c r="LC623" s="20"/>
      <c r="LD623" s="20"/>
      <c r="LE623" s="20"/>
      <c r="LF623" s="20"/>
      <c r="LG623" s="20"/>
      <c r="LH623" s="20"/>
      <c r="LI623" s="20"/>
      <c r="LJ623" s="20"/>
      <c r="LK623" s="20"/>
      <c r="LL623" s="20"/>
      <c r="LM623" s="20"/>
      <c r="LN623" s="20"/>
      <c r="LO623" s="20"/>
      <c r="LP623" s="20"/>
      <c r="LQ623" s="20"/>
      <c r="LR623" s="20"/>
      <c r="LS623" s="20"/>
      <c r="LT623" s="20"/>
      <c r="LU623" s="20"/>
      <c r="LV623" s="20"/>
      <c r="LW623" s="20"/>
      <c r="LX623" s="20"/>
      <c r="LY623" s="20"/>
      <c r="LZ623" s="20"/>
      <c r="MA623" s="20"/>
      <c r="MB623" s="20"/>
      <c r="MC623" s="20"/>
      <c r="MD623" s="20"/>
      <c r="ME623" s="20"/>
      <c r="MF623" s="20"/>
      <c r="MG623" s="20"/>
      <c r="MH623" s="20"/>
      <c r="MI623" s="20"/>
      <c r="MJ623" s="20"/>
      <c r="MK623" s="20"/>
      <c r="ML623" s="20"/>
      <c r="MM623" s="20"/>
      <c r="MN623" s="20"/>
      <c r="MO623" s="20"/>
      <c r="MP623" s="20"/>
      <c r="MQ623" s="20"/>
      <c r="MR623" s="20"/>
      <c r="MS623" s="20"/>
      <c r="MT623" s="20"/>
      <c r="MU623" s="20"/>
      <c r="MV623" s="20"/>
      <c r="MW623" s="20"/>
      <c r="MX623" s="20"/>
      <c r="MY623" s="20"/>
      <c r="MZ623" s="20"/>
      <c r="NA623" s="20"/>
      <c r="NB623" s="20"/>
      <c r="NC623" s="20"/>
      <c r="ND623" s="20"/>
      <c r="NE623" s="20"/>
      <c r="NF623" s="20"/>
      <c r="NG623" s="20"/>
      <c r="NH623" s="20"/>
      <c r="NI623" s="20"/>
      <c r="NJ623" s="20"/>
      <c r="NK623" s="20"/>
      <c r="NL623" s="20"/>
      <c r="NM623" s="20"/>
      <c r="NN623" s="20"/>
      <c r="NO623" s="20"/>
      <c r="NP623" s="20"/>
      <c r="NQ623" s="20"/>
      <c r="NR623" s="20"/>
      <c r="NS623" s="20"/>
      <c r="NT623" s="20"/>
      <c r="NU623" s="20"/>
      <c r="NV623" s="20"/>
      <c r="NW623" s="20"/>
      <c r="NX623" s="20"/>
      <c r="NY623" s="20"/>
      <c r="NZ623" s="20"/>
      <c r="OA623" s="20"/>
      <c r="OB623" s="20"/>
      <c r="OC623" s="20"/>
      <c r="OD623" s="20"/>
      <c r="OE623" s="20"/>
      <c r="OF623" s="20"/>
      <c r="OG623" s="20"/>
      <c r="OH623" s="20"/>
      <c r="OI623" s="20"/>
      <c r="OJ623" s="20"/>
      <c r="OK623" s="20"/>
      <c r="OL623" s="20"/>
      <c r="OM623" s="20"/>
      <c r="ON623" s="20"/>
      <c r="OO623" s="20"/>
      <c r="OP623" s="20"/>
      <c r="OQ623" s="20"/>
      <c r="OR623" s="20"/>
      <c r="OS623" s="20"/>
      <c r="OT623" s="20"/>
      <c r="OU623" s="20"/>
      <c r="OV623" s="20"/>
      <c r="OW623" s="20"/>
      <c r="OX623" s="20"/>
      <c r="OY623" s="20"/>
      <c r="OZ623" s="20"/>
      <c r="PA623" s="20"/>
      <c r="PB623" s="20"/>
      <c r="PC623" s="20"/>
      <c r="PD623" s="20"/>
      <c r="PE623" s="20"/>
      <c r="PF623" s="20"/>
      <c r="PG623" s="20"/>
      <c r="PH623" s="20"/>
      <c r="PI623" s="20"/>
      <c r="PJ623" s="20"/>
      <c r="PK623" s="20"/>
      <c r="PL623" s="20"/>
      <c r="PM623" s="20"/>
      <c r="PN623" s="20"/>
      <c r="PO623" s="20"/>
      <c r="PP623" s="20"/>
      <c r="PQ623" s="20"/>
      <c r="PR623" s="20"/>
      <c r="PS623" s="20"/>
      <c r="PT623" s="20"/>
      <c r="PU623" s="20"/>
      <c r="PV623" s="20"/>
      <c r="PW623" s="20"/>
      <c r="PX623" s="20"/>
      <c r="PY623" s="20"/>
      <c r="PZ623" s="20"/>
      <c r="QA623" s="20"/>
      <c r="QB623" s="20"/>
      <c r="QC623" s="20"/>
      <c r="QD623" s="20"/>
      <c r="QE623" s="20"/>
      <c r="QF623" s="20"/>
      <c r="QG623" s="20"/>
      <c r="QH623" s="20"/>
      <c r="QI623" s="20"/>
      <c r="QJ623" s="20"/>
      <c r="QK623" s="20"/>
      <c r="QL623" s="20"/>
      <c r="QM623" s="20"/>
      <c r="QN623" s="20"/>
      <c r="QO623" s="20"/>
      <c r="QP623" s="20"/>
      <c r="QQ623" s="20"/>
      <c r="QR623" s="20"/>
      <c r="QS623" s="20"/>
      <c r="QT623" s="20"/>
      <c r="QU623" s="20"/>
      <c r="QV623" s="20"/>
      <c r="QW623" s="20"/>
      <c r="QX623" s="20"/>
      <c r="QY623" s="20"/>
      <c r="QZ623" s="20"/>
      <c r="RA623" s="20"/>
      <c r="RB623" s="20"/>
      <c r="RC623" s="20"/>
      <c r="RD623" s="20"/>
      <c r="RE623" s="20"/>
      <c r="RF623" s="20"/>
      <c r="RG623" s="20"/>
      <c r="RH623" s="20"/>
      <c r="RI623" s="20"/>
      <c r="RJ623" s="20"/>
      <c r="RK623" s="20"/>
      <c r="RL623" s="20"/>
      <c r="RM623" s="20"/>
      <c r="RN623" s="20"/>
      <c r="RO623" s="20"/>
      <c r="RP623" s="20"/>
      <c r="RQ623" s="20"/>
      <c r="RR623" s="20"/>
      <c r="RS623" s="20"/>
      <c r="RT623" s="20"/>
      <c r="RU623" s="20"/>
      <c r="RV623" s="20"/>
      <c r="RW623" s="20"/>
      <c r="RX623" s="20"/>
      <c r="RY623" s="20"/>
      <c r="RZ623" s="20"/>
      <c r="SA623" s="20"/>
      <c r="SB623" s="20"/>
      <c r="SC623" s="20"/>
      <c r="SD623" s="20"/>
      <c r="SE623" s="20"/>
      <c r="SF623" s="20"/>
      <c r="SG623" s="20"/>
      <c r="SH623" s="20"/>
      <c r="SI623" s="20"/>
      <c r="SJ623" s="20"/>
      <c r="SK623" s="20"/>
      <c r="SL623" s="20"/>
      <c r="SM623" s="20"/>
      <c r="SN623" s="20"/>
      <c r="SO623" s="20"/>
      <c r="SP623" s="20"/>
      <c r="SQ623" s="20"/>
      <c r="SR623" s="20"/>
      <c r="SS623" s="20"/>
      <c r="ST623" s="20"/>
      <c r="SU623" s="20"/>
      <c r="SV623" s="20"/>
      <c r="SW623" s="20"/>
      <c r="SX623" s="20"/>
      <c r="SY623" s="20"/>
      <c r="SZ623" s="20"/>
      <c r="TA623" s="20"/>
      <c r="TB623" s="20"/>
      <c r="TC623" s="20"/>
      <c r="TD623" s="20"/>
      <c r="TE623" s="20"/>
      <c r="TF623" s="20"/>
      <c r="TG623" s="20"/>
      <c r="TH623" s="20"/>
      <c r="TI623" s="20"/>
      <c r="TJ623" s="20"/>
      <c r="TK623" s="20"/>
      <c r="TL623" s="20"/>
      <c r="TM623" s="20"/>
      <c r="TN623" s="20"/>
      <c r="TO623" s="20"/>
      <c r="TP623" s="20"/>
      <c r="TQ623" s="20"/>
      <c r="TR623" s="20"/>
      <c r="TS623" s="20"/>
      <c r="TT623" s="20"/>
      <c r="TU623" s="20"/>
      <c r="TV623" s="20"/>
      <c r="TW623" s="20"/>
      <c r="TX623" s="20"/>
      <c r="TY623" s="20"/>
      <c r="TZ623" s="20"/>
      <c r="UA623" s="20"/>
      <c r="UB623" s="20"/>
      <c r="UC623" s="20"/>
      <c r="UD623" s="20"/>
      <c r="UE623" s="20"/>
      <c r="UF623" s="20"/>
      <c r="UG623" s="20"/>
      <c r="UH623" s="20"/>
      <c r="UI623" s="20"/>
      <c r="UJ623" s="20"/>
      <c r="UK623" s="20"/>
      <c r="UL623" s="20"/>
      <c r="UM623" s="20"/>
      <c r="UN623" s="20"/>
      <c r="UO623" s="20"/>
      <c r="UP623" s="20"/>
      <c r="UQ623" s="20"/>
      <c r="UR623" s="20"/>
      <c r="US623" s="20"/>
      <c r="UT623" s="20"/>
      <c r="UU623" s="20"/>
      <c r="UV623" s="20"/>
      <c r="UW623" s="20"/>
      <c r="UX623" s="20"/>
      <c r="UY623" s="20"/>
      <c r="UZ623" s="20"/>
      <c r="VA623" s="20"/>
      <c r="VB623" s="20"/>
      <c r="VC623" s="20"/>
      <c r="VD623" s="20"/>
      <c r="VE623" s="20"/>
      <c r="VF623" s="20"/>
      <c r="VG623" s="20"/>
      <c r="VH623" s="20"/>
      <c r="VI623" s="20"/>
      <c r="VJ623" s="20"/>
      <c r="VK623" s="20"/>
      <c r="VL623" s="20"/>
      <c r="VM623" s="20"/>
      <c r="VN623" s="20"/>
      <c r="VO623" s="20"/>
      <c r="VP623" s="20"/>
      <c r="VQ623" s="20"/>
      <c r="VR623" s="20"/>
      <c r="VS623" s="20"/>
      <c r="VT623" s="20"/>
      <c r="VU623" s="20"/>
      <c r="VV623" s="20"/>
      <c r="VW623" s="20"/>
      <c r="VX623" s="20"/>
      <c r="VY623" s="20"/>
      <c r="VZ623" s="20"/>
      <c r="WA623" s="20"/>
      <c r="WB623" s="20"/>
      <c r="WC623" s="20"/>
      <c r="WD623" s="20"/>
      <c r="WE623" s="20"/>
      <c r="WF623" s="20"/>
      <c r="WG623" s="20"/>
      <c r="WH623" s="20"/>
      <c r="WI623" s="20"/>
      <c r="WJ623" s="20"/>
      <c r="WK623" s="20"/>
      <c r="WL623" s="20"/>
      <c r="WM623" s="20"/>
      <c r="WN623" s="20"/>
      <c r="WO623" s="20"/>
      <c r="WP623" s="20"/>
      <c r="WQ623" s="20"/>
      <c r="WR623" s="20"/>
      <c r="WS623" s="20"/>
      <c r="WT623" s="20"/>
      <c r="WU623" s="20"/>
      <c r="WV623" s="20"/>
      <c r="WW623" s="20"/>
      <c r="WX623" s="20"/>
      <c r="WY623" s="20"/>
      <c r="WZ623" s="20"/>
      <c r="XA623" s="20"/>
      <c r="XB623" s="20"/>
      <c r="XC623" s="20"/>
      <c r="XD623" s="20"/>
      <c r="XE623" s="20"/>
      <c r="XF623" s="20"/>
      <c r="XG623" s="20"/>
      <c r="XH623" s="20"/>
      <c r="XI623" s="20"/>
      <c r="XJ623" s="20"/>
      <c r="XK623" s="20"/>
      <c r="XL623" s="20"/>
      <c r="XM623" s="20"/>
      <c r="XN623" s="20"/>
      <c r="XO623" s="20"/>
      <c r="XP623" s="20"/>
      <c r="XQ623" s="20"/>
      <c r="XR623" s="20"/>
      <c r="XS623" s="20"/>
      <c r="XT623" s="20"/>
      <c r="XU623" s="20"/>
      <c r="XV623" s="20"/>
      <c r="XW623" s="20"/>
      <c r="XX623" s="20"/>
      <c r="XY623" s="20"/>
      <c r="XZ623" s="20"/>
      <c r="YA623" s="20"/>
      <c r="YB623" s="20"/>
      <c r="YC623" s="20"/>
      <c r="YD623" s="20"/>
      <c r="YE623" s="20"/>
      <c r="YF623" s="20"/>
      <c r="YG623" s="20"/>
      <c r="YH623" s="20"/>
      <c r="YI623" s="20"/>
      <c r="YJ623" s="20"/>
      <c r="YK623" s="20"/>
      <c r="YL623" s="20"/>
      <c r="YM623" s="20"/>
      <c r="YN623" s="20"/>
      <c r="YO623" s="20"/>
      <c r="YP623" s="20"/>
      <c r="YQ623" s="20"/>
      <c r="YR623" s="20"/>
      <c r="YS623" s="20"/>
      <c r="YT623" s="20"/>
      <c r="YU623" s="20"/>
      <c r="YV623" s="20"/>
      <c r="YW623" s="20"/>
      <c r="YX623" s="20"/>
      <c r="YY623" s="20"/>
      <c r="YZ623" s="20"/>
      <c r="ZA623" s="20"/>
      <c r="ZB623" s="20"/>
      <c r="ZC623" s="20"/>
      <c r="ZD623" s="20"/>
      <c r="ZE623" s="20"/>
      <c r="ZF623" s="20"/>
      <c r="ZG623" s="20"/>
      <c r="ZH623" s="20"/>
      <c r="ZI623" s="20"/>
      <c r="ZJ623" s="20"/>
      <c r="ZK623" s="20"/>
      <c r="ZL623" s="20"/>
      <c r="ZM623" s="20"/>
      <c r="ZN623" s="20"/>
      <c r="ZO623" s="20"/>
      <c r="ZP623" s="20"/>
      <c r="ZQ623" s="20"/>
      <c r="ZR623" s="20"/>
      <c r="ZS623" s="20"/>
      <c r="ZT623" s="20"/>
      <c r="ZU623" s="20"/>
      <c r="ZV623" s="20"/>
      <c r="ZW623" s="20"/>
      <c r="ZX623" s="20"/>
      <c r="ZY623" s="20"/>
      <c r="ZZ623" s="20"/>
      <c r="AAA623" s="20"/>
      <c r="AAB623" s="20"/>
      <c r="AAC623" s="20"/>
      <c r="AAD623" s="20"/>
      <c r="AAE623" s="20"/>
      <c r="AAF623" s="20"/>
      <c r="AAG623" s="20"/>
      <c r="AAH623" s="20"/>
      <c r="AAI623" s="20"/>
      <c r="AAJ623" s="20"/>
      <c r="AAK623" s="20"/>
      <c r="AAL623" s="20"/>
      <c r="AAM623" s="20"/>
      <c r="AAN623" s="20"/>
      <c r="AAO623" s="20"/>
      <c r="AAP623" s="20"/>
      <c r="AAQ623" s="20"/>
      <c r="AAR623" s="20"/>
      <c r="AAS623" s="20"/>
      <c r="AAT623" s="20"/>
      <c r="AAU623" s="20"/>
      <c r="AAV623" s="20"/>
      <c r="AAW623" s="20"/>
      <c r="AAX623" s="20"/>
      <c r="AAY623" s="20"/>
      <c r="AAZ623" s="20"/>
      <c r="ABA623" s="20"/>
      <c r="ABB623" s="20"/>
      <c r="ABC623" s="20"/>
      <c r="ABD623" s="20"/>
      <c r="ABE623" s="20"/>
      <c r="ABF623" s="20"/>
      <c r="ABG623" s="20"/>
      <c r="ABH623" s="20"/>
      <c r="ABI623" s="20"/>
      <c r="ABJ623" s="20"/>
      <c r="ABK623" s="20"/>
      <c r="ABL623" s="20"/>
      <c r="ABM623" s="20"/>
      <c r="ABN623" s="20"/>
      <c r="ABO623" s="20"/>
      <c r="ABP623" s="20"/>
      <c r="ABQ623" s="20"/>
      <c r="ABR623" s="20"/>
      <c r="ABS623" s="20"/>
      <c r="ABT623" s="20"/>
      <c r="ABU623" s="20"/>
      <c r="ABV623" s="20"/>
      <c r="ABW623" s="20"/>
      <c r="ABX623" s="20"/>
      <c r="ABY623" s="20"/>
      <c r="ABZ623" s="20"/>
      <c r="ACA623" s="20"/>
      <c r="ACB623" s="20"/>
      <c r="ACC623" s="20"/>
      <c r="ACD623" s="20"/>
      <c r="ACE623" s="20"/>
      <c r="ACF623" s="20"/>
      <c r="ACG623" s="20"/>
      <c r="ACH623" s="20"/>
      <c r="ACI623" s="20"/>
      <c r="ACJ623" s="20"/>
      <c r="ACK623" s="20"/>
      <c r="ACL623" s="20"/>
      <c r="ACM623" s="20"/>
      <c r="ACN623" s="20"/>
      <c r="ACO623" s="20"/>
      <c r="ACP623" s="20"/>
      <c r="ACQ623" s="20"/>
      <c r="ACR623" s="20"/>
      <c r="ACS623" s="20"/>
      <c r="ACT623" s="20"/>
      <c r="ACU623" s="20"/>
      <c r="ACV623" s="20"/>
      <c r="ACW623" s="20"/>
      <c r="ACX623" s="20"/>
      <c r="ACY623" s="20"/>
      <c r="ACZ623" s="20"/>
      <c r="ADA623" s="20"/>
      <c r="ADB623" s="20"/>
      <c r="ADC623" s="20"/>
      <c r="ADD623" s="20"/>
      <c r="ADE623" s="20"/>
      <c r="ADF623" s="20"/>
      <c r="ADG623" s="20"/>
      <c r="ADH623" s="20"/>
      <c r="ADI623" s="20"/>
      <c r="ADJ623" s="20"/>
      <c r="ADK623" s="20"/>
      <c r="ADL623" s="20"/>
      <c r="ADM623" s="20"/>
      <c r="ADN623" s="20"/>
      <c r="ADO623" s="20"/>
      <c r="ADP623" s="20"/>
      <c r="ADQ623" s="20"/>
      <c r="ADR623" s="20"/>
      <c r="ADS623" s="20"/>
      <c r="ADT623" s="20"/>
      <c r="ADU623" s="20"/>
      <c r="ADV623" s="20"/>
      <c r="ADW623" s="20"/>
      <c r="ADX623" s="20"/>
      <c r="ADY623" s="20"/>
      <c r="ADZ623" s="20"/>
      <c r="AEA623" s="20"/>
      <c r="AEB623" s="20"/>
      <c r="AEC623" s="20"/>
      <c r="AED623" s="20"/>
      <c r="AEE623" s="20"/>
      <c r="AEF623" s="20"/>
      <c r="AEG623" s="20"/>
      <c r="AEH623" s="20"/>
      <c r="AEI623" s="20"/>
      <c r="AEJ623" s="20"/>
      <c r="AEK623" s="20"/>
      <c r="AEL623" s="20"/>
      <c r="AEM623" s="20"/>
      <c r="AEN623" s="20"/>
      <c r="AEO623" s="20"/>
      <c r="AEP623" s="20"/>
      <c r="AEQ623" s="20"/>
      <c r="AER623" s="20"/>
      <c r="AES623" s="20"/>
      <c r="AET623" s="20"/>
      <c r="AEU623" s="20"/>
      <c r="AEV623" s="20"/>
      <c r="AEW623" s="20"/>
      <c r="AEX623" s="20"/>
      <c r="AEY623" s="20"/>
      <c r="AEZ623" s="20"/>
      <c r="AFA623" s="20"/>
      <c r="AFB623" s="20"/>
      <c r="AFC623" s="20"/>
      <c r="AFD623" s="20"/>
      <c r="AFE623" s="20"/>
      <c r="AFF623" s="20"/>
      <c r="AFG623" s="20"/>
      <c r="AFH623" s="20"/>
      <c r="AFI623" s="20"/>
      <c r="AFJ623" s="20"/>
      <c r="AFK623" s="20"/>
      <c r="AFL623" s="20"/>
      <c r="AFM623" s="20"/>
      <c r="AFN623" s="20"/>
      <c r="AFO623" s="20"/>
      <c r="AFP623" s="20"/>
      <c r="AFQ623" s="20"/>
      <c r="AFR623" s="20"/>
      <c r="AFS623" s="20"/>
      <c r="AFT623" s="20"/>
      <c r="AFU623" s="20"/>
      <c r="AFV623" s="20"/>
      <c r="AFW623" s="20"/>
      <c r="AFX623" s="20"/>
      <c r="AFY623" s="20"/>
      <c r="AFZ623" s="20"/>
      <c r="AGA623" s="20"/>
      <c r="AGB623" s="20"/>
      <c r="AGC623" s="20"/>
      <c r="AGD623" s="20"/>
      <c r="AGE623" s="20"/>
      <c r="AGF623" s="20"/>
      <c r="AGG623" s="20"/>
      <c r="AGH623" s="20"/>
      <c r="AGI623" s="20"/>
      <c r="AGJ623" s="20"/>
      <c r="AGK623" s="20"/>
      <c r="AGL623" s="20"/>
      <c r="AGM623" s="20"/>
      <c r="AGN623" s="20"/>
      <c r="AGO623" s="20"/>
      <c r="AGP623" s="20"/>
      <c r="AGQ623" s="20"/>
      <c r="AGR623" s="20"/>
      <c r="AGS623" s="20"/>
      <c r="AGT623" s="20"/>
      <c r="AGU623" s="20"/>
      <c r="AGV623" s="20"/>
      <c r="AGW623" s="20"/>
      <c r="AGX623" s="20"/>
      <c r="AGY623" s="20"/>
      <c r="AGZ623" s="20"/>
      <c r="AHA623" s="20"/>
      <c r="AHB623" s="20"/>
      <c r="AHC623" s="20"/>
      <c r="AHD623" s="20"/>
      <c r="AHE623" s="20"/>
      <c r="AHF623" s="20"/>
      <c r="AHG623" s="20"/>
      <c r="AHH623" s="20"/>
      <c r="AHI623" s="20"/>
      <c r="AHJ623" s="20"/>
      <c r="AHK623" s="20"/>
      <c r="AHL623" s="20"/>
      <c r="AHM623" s="20"/>
      <c r="AHN623" s="20"/>
      <c r="AHO623" s="20"/>
      <c r="AHP623" s="20"/>
      <c r="AHQ623" s="20"/>
      <c r="AHR623" s="20"/>
      <c r="AHS623" s="20"/>
      <c r="AHT623" s="20"/>
      <c r="AHU623" s="20"/>
      <c r="AHV623" s="20"/>
      <c r="AHW623" s="20"/>
      <c r="AHX623" s="20"/>
      <c r="AHY623" s="20"/>
      <c r="AHZ623" s="20"/>
      <c r="AIA623" s="20"/>
      <c r="AIB623" s="20"/>
      <c r="AIC623" s="20"/>
      <c r="AID623" s="20"/>
      <c r="AIE623" s="20"/>
      <c r="AIF623" s="20"/>
      <c r="AIG623" s="20"/>
      <c r="AIH623" s="20"/>
      <c r="AII623" s="20"/>
      <c r="AIJ623" s="20"/>
      <c r="AIK623" s="20"/>
      <c r="AIL623" s="20"/>
      <c r="AIM623" s="20"/>
      <c r="AIN623" s="20"/>
      <c r="AIO623" s="20"/>
      <c r="AIP623" s="20"/>
      <c r="AIQ623" s="20"/>
      <c r="AIR623" s="20"/>
      <c r="AIS623" s="20"/>
      <c r="AIT623" s="20"/>
      <c r="AIU623" s="20"/>
      <c r="AIV623" s="20"/>
      <c r="AIW623" s="20"/>
      <c r="AIX623" s="20"/>
      <c r="AIY623" s="20"/>
      <c r="AIZ623" s="20"/>
      <c r="AJA623" s="20"/>
      <c r="AJB623" s="20"/>
      <c r="AJC623" s="20"/>
      <c r="AJD623" s="20"/>
      <c r="AJE623" s="20"/>
      <c r="AJF623" s="20"/>
      <c r="AJG623" s="20"/>
      <c r="AJH623" s="20"/>
      <c r="AJI623" s="20"/>
      <c r="AJJ623" s="20"/>
      <c r="AJK623" s="20"/>
      <c r="AJL623" s="20"/>
      <c r="AJM623" s="20"/>
      <c r="AJN623" s="20"/>
      <c r="AJO623" s="20"/>
      <c r="AJP623" s="20"/>
      <c r="AJQ623" s="20"/>
      <c r="AJR623" s="20"/>
      <c r="AJS623" s="20"/>
      <c r="AJT623" s="20"/>
      <c r="AJU623" s="20"/>
      <c r="AJV623" s="20"/>
      <c r="AJW623" s="20"/>
      <c r="AJX623" s="20"/>
      <c r="AJY623" s="20"/>
      <c r="AJZ623" s="20"/>
      <c r="AKA623" s="20"/>
      <c r="AKB623" s="20"/>
      <c r="AKC623" s="20"/>
      <c r="AKD623" s="20"/>
      <c r="AKE623" s="20"/>
      <c r="AKF623" s="20"/>
      <c r="AKG623" s="20"/>
      <c r="AKH623" s="20"/>
      <c r="AKI623" s="20"/>
      <c r="AKJ623" s="20"/>
      <c r="AKK623" s="20"/>
      <c r="AKL623" s="20"/>
      <c r="AKM623" s="20"/>
      <c r="AKN623" s="20"/>
      <c r="AKO623" s="20"/>
      <c r="AKP623" s="20"/>
      <c r="AKQ623" s="20"/>
      <c r="AKR623" s="20"/>
      <c r="AKS623" s="20"/>
      <c r="AKT623" s="20"/>
      <c r="AKU623" s="20"/>
      <c r="AKV623" s="20"/>
      <c r="AKW623" s="20"/>
      <c r="AKX623" s="20"/>
      <c r="AKY623" s="20"/>
      <c r="AKZ623" s="20"/>
      <c r="ALA623" s="20"/>
      <c r="ALB623" s="20"/>
      <c r="ALC623" s="20"/>
      <c r="ALD623" s="20"/>
      <c r="ALE623" s="20"/>
      <c r="ALF623" s="20"/>
      <c r="ALG623" s="20"/>
      <c r="ALH623" s="20"/>
      <c r="ALI623" s="20"/>
      <c r="ALJ623" s="20"/>
      <c r="ALK623" s="20"/>
      <c r="ALL623" s="20"/>
      <c r="ALM623" s="20"/>
      <c r="ALN623" s="20"/>
      <c r="ALO623" s="20"/>
      <c r="ALP623" s="20"/>
      <c r="ALQ623" s="20"/>
      <c r="ALR623" s="20"/>
      <c r="ALS623" s="20"/>
      <c r="ALT623" s="20"/>
      <c r="ALU623" s="20"/>
      <c r="ALV623" s="20"/>
      <c r="ALW623" s="20"/>
      <c r="ALX623" s="20"/>
      <c r="ALY623" s="20"/>
      <c r="ALZ623" s="20"/>
      <c r="AMA623" s="20"/>
      <c r="AMB623" s="20"/>
      <c r="AMC623" s="20"/>
      <c r="AMD623" s="20"/>
      <c r="AME623" s="20"/>
      <c r="AMF623" s="20"/>
      <c r="AMG623" s="20"/>
      <c r="AMH623" s="20"/>
      <c r="AMI623" s="20"/>
      <c r="AMJ623" s="20"/>
      <c r="AMK623" s="20"/>
      <c r="AML623" s="20"/>
      <c r="AMM623" s="20"/>
      <c r="AMN623" s="20"/>
      <c r="AMO623" s="20"/>
      <c r="AMP623" s="20"/>
      <c r="AMQ623" s="20"/>
      <c r="AMR623" s="20"/>
      <c r="AMS623" s="20"/>
      <c r="AMT623" s="20"/>
      <c r="AMU623" s="20"/>
      <c r="AMV623" s="20"/>
      <c r="AMW623" s="20"/>
      <c r="AMX623" s="20"/>
      <c r="AMY623" s="20"/>
      <c r="AMZ623" s="20"/>
      <c r="ANA623" s="20"/>
      <c r="ANB623" s="20"/>
      <c r="ANC623" s="20"/>
      <c r="AND623" s="20"/>
      <c r="ANE623" s="20"/>
      <c r="ANF623" s="20"/>
      <c r="ANG623" s="20"/>
      <c r="ANH623" s="20"/>
      <c r="ANI623" s="20"/>
      <c r="ANJ623" s="20"/>
      <c r="ANK623" s="20"/>
      <c r="ANL623" s="20"/>
      <c r="ANM623" s="20"/>
      <c r="ANN623" s="20"/>
      <c r="ANO623" s="20"/>
      <c r="ANP623" s="20"/>
      <c r="ANQ623" s="20"/>
      <c r="ANR623" s="20"/>
      <c r="ANS623" s="20"/>
      <c r="ANT623" s="20"/>
      <c r="ANU623" s="20"/>
      <c r="ANV623" s="20"/>
      <c r="ANW623" s="20"/>
      <c r="ANX623" s="20"/>
      <c r="ANY623" s="20"/>
      <c r="ANZ623" s="20"/>
      <c r="AOA623" s="20"/>
      <c r="AOB623" s="20"/>
      <c r="AOC623" s="20"/>
      <c r="AOD623" s="20"/>
      <c r="AOE623" s="20"/>
      <c r="AOF623" s="20"/>
      <c r="AOG623" s="20"/>
      <c r="AOH623" s="20"/>
      <c r="AOI623" s="20"/>
      <c r="AOJ623" s="20"/>
      <c r="AOK623" s="20"/>
      <c r="AOL623" s="20"/>
      <c r="AOM623" s="20"/>
      <c r="AON623" s="20"/>
      <c r="AOO623" s="20"/>
      <c r="AOP623" s="20"/>
      <c r="AOQ623" s="20"/>
      <c r="AOR623" s="20"/>
      <c r="AOS623" s="20"/>
      <c r="AOT623" s="20"/>
      <c r="AOU623" s="20"/>
      <c r="AOV623" s="20"/>
      <c r="AOW623" s="20"/>
      <c r="AOX623" s="20"/>
      <c r="AOY623" s="20"/>
      <c r="AOZ623" s="20"/>
      <c r="APA623" s="20"/>
      <c r="APB623" s="20"/>
      <c r="APC623" s="20"/>
      <c r="APD623" s="20"/>
      <c r="APE623" s="20"/>
      <c r="APF623" s="20"/>
      <c r="APG623" s="20"/>
      <c r="APH623" s="20"/>
      <c r="API623" s="20"/>
      <c r="APJ623" s="20"/>
      <c r="APK623" s="20"/>
      <c r="APL623" s="20"/>
      <c r="APM623" s="20"/>
      <c r="APN623" s="20"/>
      <c r="APO623" s="20"/>
      <c r="APP623" s="20"/>
      <c r="APQ623" s="20"/>
      <c r="APR623" s="20"/>
      <c r="APS623" s="20"/>
      <c r="APT623" s="20"/>
      <c r="APU623" s="20"/>
      <c r="APV623" s="20"/>
      <c r="APW623" s="20"/>
      <c r="APX623" s="20"/>
      <c r="APY623" s="20"/>
      <c r="APZ623" s="20"/>
      <c r="AQA623" s="20"/>
      <c r="AQB623" s="20"/>
      <c r="AQC623" s="20"/>
      <c r="AQD623" s="20"/>
      <c r="AQE623" s="20"/>
      <c r="AQF623" s="20"/>
      <c r="AQG623" s="20"/>
      <c r="AQH623" s="20"/>
      <c r="AQI623" s="20"/>
      <c r="AQJ623" s="20"/>
      <c r="AQK623" s="20"/>
      <c r="AQL623" s="20"/>
      <c r="AQM623" s="20"/>
      <c r="AQN623" s="20"/>
      <c r="AQO623" s="20"/>
      <c r="AQP623" s="20"/>
      <c r="AQQ623" s="20"/>
      <c r="AQR623" s="20"/>
      <c r="AQS623" s="20"/>
      <c r="AQT623" s="20"/>
      <c r="AQU623" s="20"/>
      <c r="AQV623" s="20"/>
      <c r="AQW623" s="20"/>
      <c r="AQX623" s="20"/>
      <c r="AQY623" s="20"/>
      <c r="AQZ623" s="20"/>
      <c r="ARA623" s="20"/>
      <c r="ARB623" s="20"/>
      <c r="ARC623" s="20"/>
      <c r="ARD623" s="20"/>
      <c r="ARE623" s="20"/>
      <c r="ARF623" s="20"/>
      <c r="ARG623" s="20"/>
      <c r="ARH623" s="20"/>
      <c r="ARI623" s="20"/>
      <c r="ARJ623" s="20"/>
      <c r="ARK623" s="20"/>
      <c r="ARL623" s="20"/>
      <c r="ARM623" s="20"/>
      <c r="ARN623" s="20"/>
      <c r="ARO623" s="20"/>
      <c r="ARP623" s="20"/>
      <c r="ARQ623" s="20"/>
      <c r="ARR623" s="20"/>
      <c r="ARS623" s="20"/>
      <c r="ART623" s="20"/>
      <c r="ARU623" s="20"/>
      <c r="ARV623" s="20"/>
      <c r="ARW623" s="20"/>
      <c r="ARX623" s="20"/>
      <c r="ARY623" s="20"/>
      <c r="ARZ623" s="20"/>
      <c r="ASA623" s="20"/>
      <c r="ASB623" s="20"/>
      <c r="ASC623" s="20"/>
      <c r="ASD623" s="20"/>
      <c r="ASE623" s="20"/>
      <c r="ASF623" s="20"/>
      <c r="ASG623" s="20"/>
      <c r="ASH623" s="20"/>
      <c r="ASI623" s="20"/>
      <c r="ASJ623" s="20"/>
      <c r="ASK623" s="20"/>
      <c r="ASL623" s="20"/>
      <c r="ASM623" s="20"/>
      <c r="ASN623" s="20"/>
      <c r="ASO623" s="20"/>
      <c r="ASP623" s="20"/>
      <c r="ASQ623" s="20"/>
      <c r="ASR623" s="20"/>
      <c r="ASS623" s="20"/>
      <c r="AST623" s="20"/>
      <c r="ASU623" s="20"/>
      <c r="ASV623" s="20"/>
      <c r="ASW623" s="20"/>
      <c r="ASX623" s="20"/>
      <c r="ASY623" s="20"/>
      <c r="ASZ623" s="20"/>
      <c r="ATA623" s="20"/>
      <c r="ATB623" s="20"/>
      <c r="ATC623" s="20"/>
      <c r="ATD623" s="20"/>
      <c r="ATE623" s="20"/>
      <c r="ATF623" s="20"/>
      <c r="ATG623" s="20"/>
      <c r="ATH623" s="20"/>
      <c r="ATI623" s="20"/>
      <c r="ATJ623" s="20"/>
      <c r="ATK623" s="20"/>
      <c r="ATL623" s="20"/>
      <c r="ATM623" s="20"/>
      <c r="ATN623" s="20"/>
      <c r="ATO623" s="20"/>
      <c r="ATP623" s="20"/>
      <c r="ATQ623" s="20"/>
      <c r="ATR623" s="20"/>
      <c r="ATS623" s="20"/>
      <c r="ATT623" s="20"/>
      <c r="ATU623" s="20"/>
      <c r="ATV623" s="20"/>
      <c r="ATW623" s="20"/>
      <c r="ATX623" s="20"/>
      <c r="ATY623" s="20"/>
      <c r="ATZ623" s="20"/>
      <c r="AUA623" s="20"/>
      <c r="AUB623" s="20"/>
      <c r="AUC623" s="20"/>
      <c r="AUD623" s="20"/>
      <c r="AUF623" s="20"/>
      <c r="AUG623" s="20"/>
      <c r="AUH623" s="20"/>
      <c r="AUI623" s="20"/>
      <c r="AUJ623" s="20"/>
      <c r="AUK623" s="20"/>
      <c r="AUL623" s="20"/>
      <c r="AUM623" s="20"/>
      <c r="AUN623" s="20"/>
      <c r="AUO623" s="20"/>
      <c r="AUP623" s="20"/>
      <c r="AUQ623" s="20"/>
      <c r="AUR623" s="20"/>
      <c r="AUS623" s="20"/>
      <c r="AUT623" s="20"/>
      <c r="AUU623" s="20"/>
      <c r="AUV623" s="20"/>
      <c r="AUW623" s="20"/>
      <c r="AUX623" s="20"/>
      <c r="AUY623" s="20"/>
      <c r="AUZ623" s="20"/>
      <c r="AVA623" s="20"/>
      <c r="AVB623" s="20"/>
      <c r="AVC623" s="20"/>
      <c r="AVD623" s="20"/>
      <c r="AVE623" s="20"/>
      <c r="AVF623" s="20"/>
      <c r="AVG623" s="20"/>
      <c r="AVH623" s="20"/>
      <c r="AVI623" s="20"/>
      <c r="AVJ623" s="20"/>
      <c r="AVK623" s="20"/>
      <c r="AVL623" s="20"/>
      <c r="AVM623" s="20"/>
      <c r="AVN623" s="20"/>
      <c r="AVO623" s="20"/>
      <c r="AVP623" s="20"/>
      <c r="AVQ623" s="20"/>
      <c r="AVR623" s="20"/>
      <c r="AVS623" s="20"/>
      <c r="AVT623" s="20"/>
      <c r="AVU623" s="20"/>
      <c r="AVV623" s="20"/>
      <c r="AVW623" s="20"/>
      <c r="AVX623" s="20"/>
      <c r="AVY623" s="20"/>
      <c r="AVZ623" s="20"/>
      <c r="AWA623" s="20"/>
      <c r="AWB623" s="20"/>
      <c r="AWC623" s="20"/>
      <c r="AWD623" s="20"/>
      <c r="AWE623" s="20"/>
      <c r="AWF623" s="20"/>
      <c r="AWG623" s="20"/>
      <c r="AWH623" s="20"/>
      <c r="AWI623" s="20"/>
      <c r="AWJ623" s="20"/>
      <c r="AWK623" s="20"/>
      <c r="AWL623" s="20"/>
      <c r="AWM623" s="20"/>
      <c r="AWN623" s="20"/>
      <c r="AWO623" s="20"/>
      <c r="AWP623" s="20"/>
      <c r="AWQ623" s="20"/>
      <c r="AWR623" s="20"/>
      <c r="AWS623" s="20"/>
      <c r="AWT623" s="20"/>
      <c r="AWU623" s="20"/>
      <c r="AWV623" s="20"/>
      <c r="AWW623" s="20"/>
      <c r="AWX623" s="20"/>
      <c r="AWY623" s="20"/>
      <c r="AWZ623" s="20"/>
      <c r="AXA623" s="20"/>
      <c r="AXB623" s="20"/>
      <c r="AXC623" s="20"/>
      <c r="AXD623" s="20"/>
      <c r="AXE623" s="20"/>
      <c r="AXF623" s="20"/>
      <c r="AXG623" s="20"/>
      <c r="AXH623" s="20"/>
      <c r="AXI623" s="20"/>
      <c r="AXJ623" s="20"/>
      <c r="AXK623" s="20"/>
      <c r="AXL623" s="20"/>
      <c r="AXM623" s="20"/>
      <c r="AXN623" s="20"/>
      <c r="AXO623" s="20"/>
      <c r="AXP623" s="20"/>
      <c r="AXQ623" s="20"/>
      <c r="AXR623" s="20"/>
      <c r="AXS623" s="20"/>
      <c r="AXT623" s="20"/>
      <c r="AXU623" s="20"/>
      <c r="AXV623" s="20"/>
      <c r="AXW623" s="20"/>
      <c r="AXX623" s="20"/>
      <c r="AXY623" s="20"/>
      <c r="AXZ623" s="20"/>
      <c r="AYA623" s="20"/>
      <c r="AYB623" s="20"/>
      <c r="AYC623" s="20"/>
      <c r="AYD623" s="20"/>
      <c r="AYE623" s="20"/>
      <c r="AYF623" s="20"/>
      <c r="AYG623" s="20"/>
      <c r="AYH623" s="20"/>
      <c r="AYI623" s="20"/>
      <c r="AYJ623" s="20"/>
      <c r="AYK623" s="20"/>
      <c r="AYL623" s="20"/>
      <c r="AYM623" s="20"/>
      <c r="AYN623" s="20"/>
      <c r="AYO623" s="20"/>
      <c r="AYP623" s="20"/>
      <c r="AYQ623" s="20"/>
      <c r="AYR623" s="20"/>
      <c r="AYS623" s="20"/>
      <c r="AYT623" s="20"/>
      <c r="AYU623" s="20"/>
      <c r="AYV623" s="20"/>
      <c r="AYW623" s="20"/>
      <c r="AYX623" s="20"/>
      <c r="AYY623" s="20"/>
      <c r="AYZ623" s="20"/>
      <c r="AZA623" s="20"/>
      <c r="AZB623" s="20"/>
      <c r="AZC623" s="20"/>
      <c r="AZD623" s="20"/>
      <c r="AZE623" s="20"/>
      <c r="AZF623" s="20"/>
      <c r="AZG623" s="20"/>
      <c r="AZH623" s="20"/>
      <c r="AZI623" s="20"/>
      <c r="AZJ623" s="20"/>
      <c r="AZK623" s="20"/>
      <c r="AZL623" s="20"/>
      <c r="AZM623" s="20"/>
      <c r="AZN623" s="20"/>
      <c r="AZO623" s="20"/>
      <c r="AZP623" s="20"/>
      <c r="AZQ623" s="20"/>
      <c r="AZR623" s="20"/>
      <c r="AZS623" s="20"/>
      <c r="AZT623" s="20"/>
      <c r="AZU623" s="20"/>
      <c r="AZV623" s="20"/>
      <c r="AZW623" s="20"/>
      <c r="AZX623" s="20"/>
      <c r="AZY623" s="20"/>
      <c r="AZZ623" s="20"/>
      <c r="BAA623" s="20"/>
      <c r="BAB623" s="20"/>
      <c r="BAC623" s="20"/>
      <c r="BAD623" s="20"/>
      <c r="BAE623" s="20"/>
      <c r="BAF623" s="20"/>
      <c r="BAG623" s="20"/>
      <c r="BAH623" s="20"/>
      <c r="BAI623" s="20"/>
      <c r="BAJ623" s="20"/>
      <c r="BAK623" s="20"/>
      <c r="BAL623" s="20"/>
      <c r="BAM623" s="20"/>
      <c r="BAN623" s="20"/>
      <c r="BAO623" s="20"/>
      <c r="BAP623" s="20"/>
      <c r="BAQ623" s="20"/>
      <c r="BAR623" s="20"/>
      <c r="BAS623" s="20"/>
      <c r="BAT623" s="20"/>
      <c r="BAU623" s="20"/>
      <c r="BAV623" s="20"/>
      <c r="BAW623" s="20"/>
      <c r="BAX623" s="20"/>
      <c r="BAY623" s="20"/>
      <c r="BAZ623" s="20"/>
      <c r="BBA623" s="20"/>
      <c r="BBB623" s="20"/>
      <c r="BBC623" s="20"/>
      <c r="BBD623" s="20"/>
      <c r="BBE623" s="20"/>
      <c r="BBF623" s="20"/>
      <c r="BBG623" s="20"/>
      <c r="BBH623" s="20"/>
      <c r="BBI623" s="20"/>
      <c r="BBJ623" s="20"/>
      <c r="BBK623" s="20"/>
      <c r="BBL623" s="20"/>
      <c r="BBM623" s="20"/>
      <c r="BBN623" s="20"/>
      <c r="BBO623" s="20"/>
      <c r="BBP623" s="20"/>
      <c r="BBQ623" s="20"/>
      <c r="BBR623" s="20"/>
      <c r="BBS623" s="20"/>
      <c r="BBT623" s="20"/>
      <c r="BBU623" s="20"/>
      <c r="BBV623" s="20"/>
      <c r="BBW623" s="20"/>
      <c r="BBX623" s="20"/>
    </row>
    <row r="624" spans="1:1428" hidden="1" x14ac:dyDescent="0.25">
      <c r="A624" s="20"/>
      <c r="B624" s="17"/>
      <c r="C624" s="17"/>
      <c r="D624" s="20"/>
      <c r="E624" s="20"/>
      <c r="F624" s="20"/>
      <c r="G624" s="20"/>
      <c r="H624" s="20"/>
      <c r="I624" s="20"/>
      <c r="J624" s="20"/>
      <c r="K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6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20"/>
      <c r="BH624" s="20"/>
      <c r="BI624" s="20"/>
      <c r="BJ624" s="20"/>
      <c r="BK624" s="20"/>
      <c r="BL624" s="20"/>
      <c r="BM624" s="20"/>
      <c r="BN624" s="20"/>
      <c r="BO624" s="20"/>
      <c r="BP624" s="20"/>
      <c r="BQ624" s="20"/>
      <c r="BR624" s="20"/>
      <c r="BS624" s="20"/>
      <c r="BT624" s="20"/>
      <c r="BU624" s="20"/>
      <c r="BV624" s="20"/>
      <c r="BW624" s="20"/>
      <c r="BX624" s="20"/>
      <c r="BY624" s="20"/>
      <c r="BZ624" s="20"/>
      <c r="CA624" s="20"/>
      <c r="CB624" s="20"/>
      <c r="CC624" s="20"/>
      <c r="CD624" s="20"/>
      <c r="CE624" s="20"/>
      <c r="CF624" s="20"/>
      <c r="CG624" s="20"/>
      <c r="CH624" s="20"/>
      <c r="CI624" s="20"/>
      <c r="CJ624" s="20"/>
      <c r="CK624" s="20"/>
      <c r="CL624" s="20"/>
      <c r="CM624" s="20"/>
      <c r="CN624" s="20"/>
      <c r="CO624" s="20"/>
      <c r="CP624" s="20"/>
      <c r="CQ624" s="20"/>
      <c r="CR624" s="20"/>
      <c r="CS624" s="20"/>
      <c r="CT624" s="20"/>
      <c r="CU624" s="20"/>
      <c r="CV624" s="20"/>
      <c r="CW624" s="20"/>
      <c r="CX624" s="20"/>
      <c r="CY624" s="20"/>
      <c r="CZ624" s="20"/>
      <c r="DA624" s="20"/>
      <c r="DB624" s="20"/>
      <c r="DC624" s="20"/>
      <c r="DD624" s="20"/>
      <c r="DE624" s="20"/>
      <c r="DF624" s="20"/>
      <c r="DG624" s="20"/>
      <c r="DH624" s="20"/>
      <c r="DI624" s="20"/>
      <c r="DJ624" s="20"/>
      <c r="DK624" s="20"/>
      <c r="DL624" s="20"/>
      <c r="DM624" s="20"/>
      <c r="DN624" s="20"/>
      <c r="DO624" s="20"/>
      <c r="DP624" s="20"/>
      <c r="DQ624" s="20"/>
      <c r="DR624" s="20"/>
      <c r="DS624" s="20"/>
      <c r="DT624" s="20"/>
      <c r="DU624" s="20"/>
      <c r="DV624" s="20"/>
      <c r="DW624" s="20"/>
      <c r="DX624" s="20"/>
      <c r="DY624" s="20"/>
      <c r="DZ624" s="20"/>
      <c r="EA624" s="20"/>
      <c r="EB624" s="20"/>
      <c r="EC624" s="20"/>
      <c r="ED624" s="20"/>
      <c r="EE624" s="20"/>
      <c r="EF624" s="20"/>
      <c r="EG624" s="20"/>
      <c r="EH624" s="20"/>
      <c r="EI624" s="20"/>
      <c r="EJ624" s="20"/>
      <c r="EK624" s="20"/>
      <c r="EL624" s="20"/>
      <c r="EM624" s="20"/>
      <c r="EN624" s="20"/>
      <c r="EO624" s="20"/>
      <c r="EP624" s="20"/>
      <c r="EQ624" s="20"/>
      <c r="ER624" s="20"/>
      <c r="ES624" s="20"/>
      <c r="ET624" s="20"/>
      <c r="EU624" s="20"/>
      <c r="EV624" s="20"/>
      <c r="EW624" s="20"/>
      <c r="EX624" s="20"/>
      <c r="EY624" s="20"/>
      <c r="EZ624" s="20"/>
      <c r="FA624" s="20"/>
      <c r="FB624" s="20"/>
      <c r="FC624" s="20"/>
      <c r="FD624" s="20"/>
      <c r="FE624" s="20"/>
      <c r="FF624" s="20"/>
      <c r="FG624" s="20"/>
      <c r="FH624" s="20"/>
      <c r="FI624" s="20"/>
      <c r="FJ624" s="20"/>
      <c r="FK624" s="20"/>
      <c r="FL624" s="20"/>
      <c r="FM624" s="20"/>
      <c r="FN624" s="20"/>
      <c r="FO624" s="20"/>
      <c r="FP624" s="20"/>
      <c r="FQ624" s="20"/>
      <c r="FR624" s="20"/>
      <c r="FS624" s="20"/>
      <c r="FT624" s="20"/>
      <c r="FU624" s="20"/>
      <c r="FV624" s="20"/>
      <c r="FW624" s="20"/>
      <c r="FX624" s="20"/>
      <c r="FY624" s="20"/>
      <c r="FZ624" s="20"/>
      <c r="GA624" s="20"/>
      <c r="GB624" s="20"/>
      <c r="GC624" s="20"/>
      <c r="GD624" s="20"/>
      <c r="GE624" s="20"/>
      <c r="GF624" s="20"/>
      <c r="GG624" s="20"/>
      <c r="GH624" s="20"/>
      <c r="GI624" s="20"/>
      <c r="GJ624" s="20"/>
      <c r="GK624" s="20"/>
      <c r="GL624" s="20"/>
      <c r="GM624" s="20"/>
      <c r="GN624" s="20"/>
      <c r="GO624" s="20"/>
      <c r="GP624" s="20"/>
      <c r="GQ624" s="20"/>
      <c r="GR624" s="20"/>
      <c r="GS624" s="20"/>
      <c r="GT624" s="20"/>
      <c r="GU624" s="20"/>
      <c r="GV624" s="20"/>
      <c r="GW624" s="20"/>
      <c r="GX624" s="20"/>
      <c r="GY624" s="20"/>
      <c r="GZ624" s="20"/>
      <c r="HA624" s="20"/>
      <c r="HB624" s="20"/>
      <c r="HC624" s="20"/>
      <c r="HD624" s="20"/>
      <c r="HE624" s="20"/>
      <c r="HF624" s="20"/>
      <c r="HG624" s="20"/>
      <c r="HH624" s="20"/>
      <c r="HI624" s="20"/>
      <c r="HJ624" s="20"/>
      <c r="HK624" s="20"/>
      <c r="HL624" s="20"/>
      <c r="HM624" s="20"/>
      <c r="HN624" s="20"/>
      <c r="HO624" s="20"/>
      <c r="HP624" s="20"/>
      <c r="HQ624" s="20"/>
      <c r="HR624" s="20"/>
      <c r="HS624" s="20"/>
      <c r="HT624" s="20"/>
      <c r="HU624" s="20"/>
      <c r="HV624" s="20"/>
      <c r="HW624" s="20"/>
      <c r="HX624" s="20"/>
      <c r="HY624" s="20"/>
      <c r="HZ624" s="20"/>
      <c r="IA624" s="20"/>
      <c r="IB624" s="20"/>
      <c r="IC624" s="20"/>
      <c r="ID624" s="20"/>
      <c r="IE624" s="20"/>
      <c r="IF624" s="20"/>
      <c r="IG624" s="20"/>
      <c r="IH624" s="20"/>
      <c r="II624" s="20"/>
      <c r="IJ624" s="20"/>
      <c r="IK624" s="20"/>
      <c r="IL624" s="20"/>
      <c r="IM624" s="20"/>
      <c r="IN624" s="20"/>
      <c r="IO624" s="20"/>
      <c r="IP624" s="20"/>
      <c r="IQ624" s="20"/>
      <c r="IS624" s="20"/>
      <c r="IT624" s="20"/>
      <c r="IU624" s="20"/>
      <c r="IV624" s="20"/>
      <c r="IW624" s="20"/>
      <c r="IX624" s="20"/>
      <c r="IY624" s="20"/>
      <c r="IZ624" s="20"/>
      <c r="JA624" s="20"/>
      <c r="JB624" s="20"/>
      <c r="JC624" s="20"/>
      <c r="JD624" s="20"/>
      <c r="JE624" s="20"/>
      <c r="JF624" s="20"/>
      <c r="JG624" s="20"/>
      <c r="JH624" s="20"/>
      <c r="JI624" s="20"/>
      <c r="JJ624" s="20"/>
      <c r="JK624" s="20"/>
      <c r="JL624" s="20"/>
      <c r="JM624" s="20"/>
      <c r="JN624" s="20"/>
      <c r="JO624" s="20"/>
      <c r="JP624" s="20"/>
      <c r="JQ624" s="20"/>
      <c r="JR624" s="20"/>
      <c r="JS624" s="20"/>
      <c r="JT624" s="20"/>
      <c r="JU624" s="20"/>
      <c r="JV624" s="20"/>
      <c r="JW624" s="20"/>
      <c r="JX624" s="20"/>
      <c r="JY624" s="20"/>
      <c r="JZ624" s="20"/>
      <c r="KA624" s="20"/>
      <c r="KB624" s="20"/>
      <c r="KC624" s="20"/>
      <c r="KD624" s="20"/>
      <c r="KE624" s="20"/>
      <c r="KF624" s="20"/>
      <c r="KG624" s="20"/>
      <c r="KH624" s="20"/>
      <c r="KI624" s="20"/>
      <c r="KJ624" s="20"/>
      <c r="KK624" s="20"/>
      <c r="KL624" s="20"/>
      <c r="KM624" s="20"/>
      <c r="KN624" s="20"/>
      <c r="KO624" s="20"/>
      <c r="KP624" s="20"/>
      <c r="KQ624" s="20"/>
      <c r="KR624" s="20"/>
      <c r="KS624" s="20"/>
      <c r="KT624" s="20"/>
      <c r="KU624" s="20"/>
      <c r="KV624" s="20"/>
      <c r="KW624" s="20"/>
      <c r="KX624" s="20"/>
      <c r="KY624" s="20"/>
      <c r="KZ624" s="20"/>
      <c r="LA624" s="20"/>
      <c r="LB624" s="20"/>
      <c r="LC624" s="20"/>
      <c r="LD624" s="20"/>
      <c r="LE624" s="20"/>
      <c r="LF624" s="20"/>
      <c r="LG624" s="20"/>
      <c r="LH624" s="20"/>
      <c r="LI624" s="20"/>
      <c r="LJ624" s="20"/>
      <c r="LK624" s="20"/>
      <c r="LL624" s="20"/>
      <c r="LM624" s="20"/>
      <c r="LN624" s="20"/>
      <c r="LO624" s="20"/>
      <c r="LP624" s="20"/>
      <c r="LQ624" s="20"/>
      <c r="LR624" s="20"/>
      <c r="LS624" s="20"/>
      <c r="LT624" s="20"/>
      <c r="LU624" s="20"/>
      <c r="LV624" s="20"/>
      <c r="LW624" s="20"/>
      <c r="LX624" s="20"/>
      <c r="LY624" s="20"/>
      <c r="LZ624" s="20"/>
      <c r="MA624" s="20"/>
      <c r="MB624" s="20"/>
      <c r="MC624" s="20"/>
      <c r="MD624" s="20"/>
      <c r="ME624" s="20"/>
      <c r="MF624" s="20"/>
      <c r="MG624" s="20"/>
      <c r="MH624" s="20"/>
      <c r="MI624" s="20"/>
      <c r="MJ624" s="20"/>
      <c r="MK624" s="20"/>
      <c r="ML624" s="20"/>
      <c r="MM624" s="20"/>
      <c r="MN624" s="20"/>
      <c r="MO624" s="20"/>
      <c r="MP624" s="20"/>
      <c r="MQ624" s="20"/>
      <c r="MR624" s="20"/>
      <c r="MS624" s="20"/>
      <c r="MT624" s="20"/>
      <c r="MU624" s="20"/>
      <c r="MV624" s="20"/>
      <c r="MW624" s="20"/>
      <c r="MX624" s="20"/>
      <c r="MY624" s="20"/>
      <c r="MZ624" s="20"/>
      <c r="NA624" s="20"/>
      <c r="NB624" s="20"/>
      <c r="NC624" s="20"/>
      <c r="ND624" s="20"/>
      <c r="NE624" s="20"/>
      <c r="NF624" s="20"/>
      <c r="NG624" s="20"/>
      <c r="NH624" s="20"/>
      <c r="NI624" s="20"/>
      <c r="NJ624" s="20"/>
      <c r="NK624" s="20"/>
      <c r="NL624" s="20"/>
      <c r="NM624" s="20"/>
      <c r="NN624" s="20"/>
      <c r="NO624" s="20"/>
      <c r="NP624" s="20"/>
      <c r="NQ624" s="20"/>
      <c r="NR624" s="20"/>
      <c r="NS624" s="20"/>
      <c r="NT624" s="20"/>
      <c r="NU624" s="20"/>
      <c r="NV624" s="20"/>
      <c r="NW624" s="20"/>
      <c r="NX624" s="20"/>
      <c r="NY624" s="20"/>
      <c r="NZ624" s="20"/>
      <c r="OA624" s="20"/>
      <c r="OB624" s="20"/>
      <c r="OC624" s="20"/>
      <c r="OD624" s="20"/>
      <c r="OE624" s="20"/>
      <c r="OF624" s="20"/>
      <c r="OG624" s="20"/>
      <c r="OH624" s="20"/>
      <c r="OI624" s="20"/>
      <c r="OJ624" s="20"/>
      <c r="OK624" s="20"/>
      <c r="OL624" s="20"/>
      <c r="OM624" s="20"/>
      <c r="ON624" s="20"/>
      <c r="OO624" s="20"/>
      <c r="OP624" s="20"/>
      <c r="OQ624" s="20"/>
      <c r="OR624" s="20"/>
      <c r="OS624" s="20"/>
      <c r="OT624" s="20"/>
      <c r="OU624" s="20"/>
      <c r="OV624" s="20"/>
      <c r="OW624" s="20"/>
      <c r="OX624" s="20"/>
      <c r="OY624" s="20"/>
      <c r="OZ624" s="20"/>
      <c r="PA624" s="20"/>
      <c r="PB624" s="20"/>
      <c r="PC624" s="20"/>
      <c r="PD624" s="20"/>
      <c r="PE624" s="20"/>
      <c r="PF624" s="20"/>
      <c r="PG624" s="20"/>
      <c r="PH624" s="20"/>
      <c r="PI624" s="20"/>
      <c r="PJ624" s="20"/>
      <c r="PK624" s="20"/>
      <c r="PL624" s="20"/>
      <c r="PM624" s="20"/>
      <c r="PN624" s="20"/>
      <c r="PO624" s="20"/>
      <c r="PP624" s="20"/>
      <c r="PQ624" s="20"/>
      <c r="PR624" s="20"/>
      <c r="PS624" s="20"/>
      <c r="PT624" s="20"/>
      <c r="PU624" s="20"/>
      <c r="PV624" s="20"/>
      <c r="PW624" s="20"/>
      <c r="PX624" s="20"/>
      <c r="PY624" s="20"/>
      <c r="PZ624" s="20"/>
      <c r="QA624" s="20"/>
      <c r="QB624" s="20"/>
      <c r="QC624" s="20"/>
      <c r="QD624" s="20"/>
      <c r="QE624" s="20"/>
      <c r="QF624" s="20"/>
      <c r="QG624" s="20"/>
      <c r="QH624" s="20"/>
      <c r="QI624" s="20"/>
      <c r="QJ624" s="20"/>
      <c r="QK624" s="20"/>
      <c r="QL624" s="20"/>
      <c r="QM624" s="20"/>
      <c r="QN624" s="20"/>
      <c r="QO624" s="20"/>
      <c r="QP624" s="20"/>
      <c r="QQ624" s="20"/>
      <c r="QR624" s="20"/>
      <c r="QS624" s="20"/>
      <c r="QT624" s="20"/>
      <c r="QU624" s="20"/>
      <c r="QV624" s="20"/>
      <c r="QW624" s="20"/>
      <c r="QX624" s="20"/>
      <c r="QY624" s="20"/>
      <c r="QZ624" s="20"/>
      <c r="RA624" s="20"/>
      <c r="RB624" s="20"/>
      <c r="RC624" s="20"/>
      <c r="RD624" s="20"/>
      <c r="RE624" s="20"/>
      <c r="RF624" s="20"/>
      <c r="RG624" s="20"/>
      <c r="RH624" s="20"/>
      <c r="RI624" s="20"/>
      <c r="RJ624" s="20"/>
      <c r="RK624" s="20"/>
      <c r="RL624" s="20"/>
      <c r="RM624" s="20"/>
      <c r="RN624" s="20"/>
      <c r="RO624" s="20"/>
      <c r="RP624" s="20"/>
      <c r="RQ624" s="20"/>
      <c r="RR624" s="20"/>
      <c r="RS624" s="20"/>
      <c r="RT624" s="20"/>
      <c r="RU624" s="20"/>
      <c r="RV624" s="20"/>
      <c r="RW624" s="20"/>
      <c r="RX624" s="20"/>
      <c r="RY624" s="20"/>
      <c r="RZ624" s="20"/>
      <c r="SA624" s="20"/>
      <c r="SB624" s="20"/>
      <c r="SC624" s="20"/>
      <c r="SD624" s="20"/>
      <c r="SE624" s="20"/>
      <c r="SF624" s="20"/>
      <c r="SG624" s="20"/>
      <c r="SH624" s="20"/>
      <c r="SI624" s="20"/>
      <c r="SJ624" s="20"/>
      <c r="SK624" s="20"/>
      <c r="SL624" s="20"/>
      <c r="SM624" s="20"/>
      <c r="SN624" s="20"/>
      <c r="SO624" s="20"/>
      <c r="SP624" s="20"/>
      <c r="SQ624" s="20"/>
      <c r="SR624" s="20"/>
      <c r="SS624" s="20"/>
      <c r="ST624" s="20"/>
      <c r="SU624" s="20"/>
      <c r="SV624" s="20"/>
      <c r="SW624" s="20"/>
      <c r="SX624" s="20"/>
      <c r="SY624" s="20"/>
      <c r="SZ624" s="20"/>
      <c r="TA624" s="20"/>
      <c r="TB624" s="20"/>
      <c r="TC624" s="20"/>
      <c r="TD624" s="20"/>
      <c r="TE624" s="20"/>
      <c r="TF624" s="20"/>
      <c r="TG624" s="20"/>
      <c r="TH624" s="20"/>
      <c r="TI624" s="20"/>
      <c r="TJ624" s="20"/>
      <c r="TK624" s="20"/>
      <c r="TL624" s="20"/>
      <c r="TM624" s="20"/>
      <c r="TN624" s="20"/>
      <c r="TO624" s="20"/>
      <c r="TP624" s="20"/>
      <c r="TQ624" s="20"/>
      <c r="TR624" s="20"/>
      <c r="TS624" s="20"/>
      <c r="TT624" s="20"/>
      <c r="TU624" s="20"/>
      <c r="TV624" s="20"/>
      <c r="TW624" s="20"/>
      <c r="TX624" s="20"/>
      <c r="TY624" s="20"/>
      <c r="TZ624" s="20"/>
      <c r="UA624" s="20"/>
      <c r="UB624" s="20"/>
      <c r="UC624" s="20"/>
      <c r="UD624" s="20"/>
      <c r="UE624" s="20"/>
      <c r="UF624" s="20"/>
      <c r="UG624" s="20"/>
      <c r="UH624" s="20"/>
      <c r="UI624" s="20"/>
      <c r="UJ624" s="20"/>
      <c r="UK624" s="20"/>
      <c r="UL624" s="20"/>
      <c r="UM624" s="20"/>
      <c r="UN624" s="20"/>
      <c r="UO624" s="20"/>
      <c r="UP624" s="20"/>
      <c r="UQ624" s="20"/>
      <c r="UR624" s="20"/>
      <c r="US624" s="20"/>
      <c r="UT624" s="20"/>
      <c r="UU624" s="20"/>
      <c r="UV624" s="20"/>
      <c r="UW624" s="20"/>
      <c r="UX624" s="20"/>
      <c r="UY624" s="20"/>
      <c r="UZ624" s="20"/>
      <c r="VA624" s="20"/>
      <c r="VB624" s="20"/>
      <c r="VC624" s="20"/>
      <c r="VD624" s="20"/>
      <c r="VE624" s="20"/>
      <c r="VF624" s="20"/>
      <c r="VG624" s="20"/>
      <c r="VH624" s="20"/>
      <c r="VI624" s="20"/>
      <c r="VJ624" s="20"/>
      <c r="VK624" s="20"/>
      <c r="VL624" s="20"/>
      <c r="VM624" s="20"/>
      <c r="VN624" s="20"/>
      <c r="VO624" s="20"/>
      <c r="VP624" s="20"/>
      <c r="VQ624" s="20"/>
      <c r="VR624" s="20"/>
      <c r="VS624" s="20"/>
      <c r="VT624" s="20"/>
      <c r="VU624" s="20"/>
      <c r="VV624" s="20"/>
      <c r="VW624" s="20"/>
      <c r="VX624" s="20"/>
      <c r="VY624" s="20"/>
      <c r="VZ624" s="20"/>
      <c r="WA624" s="20"/>
      <c r="WB624" s="20"/>
      <c r="WC624" s="20"/>
      <c r="WD624" s="20"/>
      <c r="WE624" s="20"/>
      <c r="WF624" s="20"/>
      <c r="WG624" s="20"/>
      <c r="WH624" s="20"/>
      <c r="WI624" s="20"/>
      <c r="WJ624" s="20"/>
      <c r="WK624" s="20"/>
      <c r="WL624" s="20"/>
      <c r="WM624" s="20"/>
      <c r="WN624" s="20"/>
      <c r="WO624" s="20"/>
      <c r="WP624" s="20"/>
      <c r="WQ624" s="20"/>
      <c r="WR624" s="20"/>
      <c r="WS624" s="20"/>
      <c r="WT624" s="20"/>
      <c r="WU624" s="20"/>
      <c r="WV624" s="20"/>
      <c r="WW624" s="20"/>
      <c r="WX624" s="20"/>
      <c r="WY624" s="20"/>
      <c r="WZ624" s="20"/>
      <c r="XA624" s="20"/>
      <c r="XB624" s="20"/>
      <c r="XC624" s="20"/>
      <c r="XD624" s="20"/>
      <c r="XE624" s="20"/>
      <c r="XF624" s="20"/>
      <c r="XG624" s="20"/>
      <c r="XH624" s="20"/>
      <c r="XI624" s="20"/>
      <c r="XJ624" s="20"/>
      <c r="XK624" s="20"/>
      <c r="XL624" s="20"/>
      <c r="XM624" s="20"/>
      <c r="XN624" s="20"/>
      <c r="XO624" s="20"/>
      <c r="XP624" s="20"/>
      <c r="XQ624" s="20"/>
      <c r="XR624" s="20"/>
      <c r="XS624" s="20"/>
      <c r="XT624" s="20"/>
      <c r="XU624" s="20"/>
      <c r="XV624" s="20"/>
      <c r="XW624" s="20"/>
      <c r="XX624" s="20"/>
      <c r="XY624" s="20"/>
      <c r="XZ624" s="20"/>
      <c r="YA624" s="20"/>
      <c r="YB624" s="20"/>
      <c r="YC624" s="20"/>
      <c r="YD624" s="20"/>
      <c r="YE624" s="20"/>
      <c r="YF624" s="20"/>
      <c r="YG624" s="20"/>
      <c r="YH624" s="20"/>
      <c r="YI624" s="20"/>
      <c r="YJ624" s="20"/>
      <c r="YK624" s="20"/>
      <c r="YL624" s="20"/>
      <c r="YM624" s="20"/>
      <c r="YN624" s="20"/>
      <c r="YO624" s="20"/>
      <c r="YP624" s="20"/>
      <c r="YQ624" s="20"/>
      <c r="YR624" s="20"/>
      <c r="YS624" s="20"/>
      <c r="YT624" s="20"/>
      <c r="YU624" s="20"/>
      <c r="YV624" s="20"/>
      <c r="YW624" s="20"/>
      <c r="YX624" s="20"/>
      <c r="YY624" s="20"/>
      <c r="YZ624" s="20"/>
      <c r="ZA624" s="20"/>
      <c r="ZB624" s="20"/>
      <c r="ZC624" s="20"/>
      <c r="ZD624" s="20"/>
      <c r="ZE624" s="20"/>
      <c r="ZF624" s="20"/>
      <c r="ZG624" s="20"/>
      <c r="ZH624" s="20"/>
      <c r="ZI624" s="20"/>
      <c r="ZJ624" s="20"/>
      <c r="ZK624" s="20"/>
      <c r="ZL624" s="20"/>
      <c r="ZM624" s="20"/>
      <c r="ZN624" s="20"/>
      <c r="ZO624" s="20"/>
      <c r="ZP624" s="20"/>
      <c r="ZQ624" s="20"/>
      <c r="ZR624" s="20"/>
      <c r="ZS624" s="20"/>
      <c r="ZT624" s="20"/>
      <c r="ZU624" s="20"/>
      <c r="ZV624" s="20"/>
      <c r="ZW624" s="20"/>
      <c r="ZX624" s="20"/>
      <c r="ZY624" s="20"/>
      <c r="ZZ624" s="20"/>
      <c r="AAA624" s="20"/>
      <c r="AAB624" s="20"/>
      <c r="AAC624" s="20"/>
      <c r="AAD624" s="20"/>
      <c r="AAE624" s="20"/>
      <c r="AAF624" s="20"/>
      <c r="AAG624" s="20"/>
      <c r="AAH624" s="20"/>
      <c r="AAI624" s="20"/>
      <c r="AAJ624" s="20"/>
      <c r="AAK624" s="20"/>
      <c r="AAL624" s="20"/>
      <c r="AAM624" s="20"/>
      <c r="AAN624" s="20"/>
      <c r="AAO624" s="20"/>
      <c r="AAP624" s="20"/>
      <c r="AAQ624" s="20"/>
      <c r="AAR624" s="20"/>
      <c r="AAS624" s="20"/>
      <c r="AAT624" s="20"/>
      <c r="AAU624" s="20"/>
      <c r="AAV624" s="20"/>
      <c r="AAW624" s="20"/>
      <c r="AAX624" s="20"/>
      <c r="AAY624" s="20"/>
      <c r="AAZ624" s="20"/>
      <c r="ABA624" s="20"/>
      <c r="ABB624" s="20"/>
      <c r="ABC624" s="20"/>
      <c r="ABD624" s="20"/>
      <c r="ABE624" s="20"/>
      <c r="ABF624" s="20"/>
      <c r="ABG624" s="20"/>
      <c r="ABH624" s="20"/>
      <c r="ABI624" s="20"/>
      <c r="ABJ624" s="20"/>
      <c r="ABK624" s="20"/>
      <c r="ABL624" s="20"/>
      <c r="ABM624" s="20"/>
      <c r="ABN624" s="20"/>
      <c r="ABO624" s="20"/>
      <c r="ABP624" s="20"/>
      <c r="ABQ624" s="20"/>
      <c r="ABR624" s="20"/>
      <c r="ABS624" s="20"/>
      <c r="ABT624" s="20"/>
      <c r="ABU624" s="20"/>
      <c r="ABV624" s="20"/>
      <c r="ABW624" s="20"/>
      <c r="ABX624" s="20"/>
      <c r="ABY624" s="20"/>
      <c r="ABZ624" s="20"/>
      <c r="ACA624" s="20"/>
      <c r="ACB624" s="20"/>
      <c r="ACC624" s="20"/>
      <c r="ACD624" s="20"/>
      <c r="ACE624" s="20"/>
      <c r="ACF624" s="20"/>
      <c r="ACG624" s="20"/>
      <c r="ACH624" s="20"/>
      <c r="ACI624" s="20"/>
      <c r="ACJ624" s="20"/>
      <c r="ACK624" s="20"/>
      <c r="ACL624" s="20"/>
      <c r="ACM624" s="20"/>
      <c r="ACN624" s="20"/>
      <c r="ACO624" s="20"/>
      <c r="ACP624" s="20"/>
      <c r="ACQ624" s="20"/>
      <c r="ACR624" s="20"/>
      <c r="ACS624" s="20"/>
      <c r="ACT624" s="20"/>
      <c r="ACU624" s="20"/>
      <c r="ACV624" s="20"/>
      <c r="ACW624" s="20"/>
      <c r="ACX624" s="20"/>
      <c r="ACY624" s="20"/>
      <c r="ACZ624" s="20"/>
      <c r="ADA624" s="20"/>
      <c r="ADB624" s="20"/>
      <c r="ADC624" s="20"/>
      <c r="ADD624" s="20"/>
      <c r="ADE624" s="20"/>
      <c r="ADF624" s="20"/>
      <c r="ADG624" s="20"/>
      <c r="ADH624" s="20"/>
      <c r="ADI624" s="20"/>
      <c r="ADJ624" s="20"/>
      <c r="ADK624" s="20"/>
      <c r="ADL624" s="20"/>
      <c r="ADM624" s="20"/>
      <c r="ADN624" s="20"/>
      <c r="ADO624" s="20"/>
      <c r="ADP624" s="20"/>
      <c r="ADQ624" s="20"/>
      <c r="ADR624" s="20"/>
      <c r="ADS624" s="20"/>
      <c r="ADT624" s="20"/>
      <c r="ADU624" s="20"/>
      <c r="ADV624" s="20"/>
      <c r="ADW624" s="20"/>
      <c r="ADX624" s="20"/>
      <c r="ADY624" s="20"/>
      <c r="ADZ624" s="20"/>
      <c r="AEA624" s="20"/>
      <c r="AEB624" s="20"/>
      <c r="AEC624" s="20"/>
      <c r="AED624" s="20"/>
      <c r="AEE624" s="20"/>
      <c r="AEF624" s="20"/>
      <c r="AEG624" s="20"/>
      <c r="AEH624" s="20"/>
      <c r="AEI624" s="20"/>
      <c r="AEJ624" s="20"/>
      <c r="AEK624" s="20"/>
      <c r="AEL624" s="20"/>
      <c r="AEM624" s="20"/>
      <c r="AEN624" s="20"/>
      <c r="AEO624" s="20"/>
      <c r="AEP624" s="20"/>
      <c r="AEQ624" s="20"/>
      <c r="AER624" s="20"/>
      <c r="AES624" s="20"/>
      <c r="AET624" s="20"/>
      <c r="AEU624" s="20"/>
      <c r="AEV624" s="20"/>
      <c r="AEW624" s="20"/>
      <c r="AEX624" s="20"/>
      <c r="AEY624" s="20"/>
      <c r="AEZ624" s="20"/>
      <c r="AFA624" s="20"/>
      <c r="AFB624" s="20"/>
      <c r="AFC624" s="20"/>
      <c r="AFD624" s="20"/>
      <c r="AFE624" s="20"/>
      <c r="AFF624" s="20"/>
      <c r="AFG624" s="20"/>
      <c r="AFH624" s="20"/>
      <c r="AFI624" s="20"/>
      <c r="AFJ624" s="20"/>
      <c r="AFK624" s="20"/>
      <c r="AFL624" s="20"/>
      <c r="AFM624" s="20"/>
      <c r="AFN624" s="20"/>
      <c r="AFO624" s="20"/>
      <c r="AFP624" s="20"/>
      <c r="AFQ624" s="20"/>
      <c r="AFR624" s="20"/>
      <c r="AFS624" s="20"/>
      <c r="AFT624" s="20"/>
      <c r="AFU624" s="20"/>
      <c r="AFV624" s="20"/>
      <c r="AFW624" s="20"/>
      <c r="AFX624" s="20"/>
      <c r="AFY624" s="20"/>
      <c r="AFZ624" s="20"/>
      <c r="AGA624" s="20"/>
      <c r="AGB624" s="20"/>
      <c r="AGC624" s="20"/>
      <c r="AGD624" s="20"/>
      <c r="AGE624" s="20"/>
      <c r="AGF624" s="20"/>
      <c r="AGG624" s="20"/>
      <c r="AGH624" s="20"/>
      <c r="AGI624" s="20"/>
      <c r="AGJ624" s="20"/>
      <c r="AGK624" s="20"/>
      <c r="AGL624" s="20"/>
      <c r="AGM624" s="20"/>
      <c r="AGN624" s="20"/>
      <c r="AGO624" s="20"/>
      <c r="AGP624" s="20"/>
      <c r="AGQ624" s="20"/>
      <c r="AGR624" s="20"/>
      <c r="AGS624" s="20"/>
      <c r="AGT624" s="20"/>
      <c r="AGU624" s="20"/>
      <c r="AGV624" s="20"/>
      <c r="AGW624" s="20"/>
      <c r="AGX624" s="20"/>
      <c r="AGY624" s="20"/>
      <c r="AGZ624" s="20"/>
      <c r="AHA624" s="20"/>
      <c r="AHB624" s="20"/>
      <c r="AHC624" s="20"/>
      <c r="AHD624" s="20"/>
      <c r="AHE624" s="20"/>
      <c r="AHF624" s="20"/>
      <c r="AHG624" s="20"/>
      <c r="AHH624" s="20"/>
      <c r="AHI624" s="20"/>
      <c r="AHJ624" s="20"/>
      <c r="AHK624" s="20"/>
      <c r="AHL624" s="20"/>
      <c r="AHM624" s="20"/>
      <c r="AHN624" s="20"/>
      <c r="AHO624" s="20"/>
      <c r="AHP624" s="20"/>
      <c r="AHQ624" s="20"/>
      <c r="AHR624" s="20"/>
      <c r="AHS624" s="20"/>
      <c r="AHT624" s="20"/>
      <c r="AHU624" s="20"/>
      <c r="AHV624" s="20"/>
      <c r="AHW624" s="20"/>
      <c r="AHX624" s="20"/>
      <c r="AHY624" s="20"/>
      <c r="AHZ624" s="20"/>
      <c r="AIA624" s="20"/>
      <c r="AIB624" s="20"/>
      <c r="AIC624" s="20"/>
      <c r="AID624" s="20"/>
      <c r="AIE624" s="20"/>
      <c r="AIF624" s="20"/>
      <c r="AIG624" s="20"/>
      <c r="AIH624" s="20"/>
      <c r="AII624" s="20"/>
      <c r="AIJ624" s="20"/>
      <c r="AIK624" s="20"/>
      <c r="AIL624" s="20"/>
      <c r="AIM624" s="20"/>
      <c r="AIN624" s="20"/>
      <c r="AIO624" s="20"/>
      <c r="AIP624" s="20"/>
      <c r="AIQ624" s="20"/>
      <c r="AIR624" s="20"/>
      <c r="AIS624" s="20"/>
      <c r="AIT624" s="20"/>
      <c r="AIU624" s="20"/>
      <c r="AIV624" s="20"/>
      <c r="AIW624" s="20"/>
      <c r="AIX624" s="20"/>
      <c r="AIY624" s="20"/>
      <c r="AIZ624" s="20"/>
      <c r="AJA624" s="20"/>
      <c r="AJB624" s="20"/>
      <c r="AJC624" s="20"/>
      <c r="AJD624" s="20"/>
      <c r="AJE624" s="20"/>
      <c r="AJF624" s="20"/>
      <c r="AJG624" s="20"/>
      <c r="AJH624" s="20"/>
      <c r="AJI624" s="20"/>
      <c r="AJJ624" s="20"/>
      <c r="AJK624" s="20"/>
      <c r="AJL624" s="20"/>
      <c r="AJM624" s="20"/>
      <c r="AJN624" s="20"/>
      <c r="AJO624" s="20"/>
      <c r="AJP624" s="20"/>
      <c r="AJQ624" s="20"/>
      <c r="AJR624" s="20"/>
      <c r="AJS624" s="20"/>
      <c r="AJT624" s="20"/>
      <c r="AJU624" s="20"/>
      <c r="AJV624" s="20"/>
      <c r="AJW624" s="20"/>
      <c r="AJX624" s="20"/>
      <c r="AJY624" s="20"/>
      <c r="AJZ624" s="20"/>
      <c r="AKA624" s="20"/>
      <c r="AKB624" s="20"/>
      <c r="AKC624" s="20"/>
      <c r="AKD624" s="20"/>
      <c r="AKE624" s="20"/>
      <c r="AKF624" s="20"/>
      <c r="AKG624" s="20"/>
      <c r="AKH624" s="20"/>
      <c r="AKI624" s="20"/>
      <c r="AKJ624" s="20"/>
      <c r="AKK624" s="20"/>
      <c r="AKL624" s="20"/>
      <c r="AKM624" s="20"/>
      <c r="AKN624" s="20"/>
      <c r="AKO624" s="20"/>
      <c r="AKP624" s="20"/>
      <c r="AKQ624" s="20"/>
      <c r="AKR624" s="20"/>
      <c r="AKS624" s="20"/>
      <c r="AKT624" s="20"/>
      <c r="AKU624" s="20"/>
      <c r="AKV624" s="20"/>
      <c r="AKW624" s="20"/>
      <c r="AKX624" s="20"/>
      <c r="AKY624" s="20"/>
      <c r="AKZ624" s="20"/>
      <c r="ALA624" s="20"/>
      <c r="ALB624" s="20"/>
      <c r="ALC624" s="20"/>
      <c r="ALD624" s="20"/>
      <c r="ALE624" s="20"/>
      <c r="ALF624" s="20"/>
      <c r="ALG624" s="20"/>
      <c r="ALH624" s="20"/>
      <c r="ALI624" s="20"/>
      <c r="ALJ624" s="20"/>
      <c r="ALK624" s="20"/>
      <c r="ALL624" s="20"/>
      <c r="ALM624" s="20"/>
      <c r="ALN624" s="20"/>
      <c r="ALO624" s="20"/>
      <c r="ALP624" s="20"/>
      <c r="ALQ624" s="20"/>
      <c r="ALR624" s="20"/>
      <c r="ALS624" s="20"/>
      <c r="ALT624" s="20"/>
      <c r="ALU624" s="20"/>
      <c r="ALV624" s="20"/>
      <c r="ALW624" s="20"/>
      <c r="ALX624" s="20"/>
      <c r="ALY624" s="20"/>
      <c r="ALZ624" s="20"/>
      <c r="AMA624" s="20"/>
      <c r="AMB624" s="20"/>
      <c r="AMC624" s="20"/>
      <c r="AMD624" s="20"/>
      <c r="AME624" s="20"/>
      <c r="AMF624" s="20"/>
      <c r="AMG624" s="20"/>
      <c r="AMH624" s="20"/>
      <c r="AMI624" s="20"/>
      <c r="AMJ624" s="20"/>
      <c r="AMK624" s="20"/>
      <c r="AML624" s="20"/>
      <c r="AMM624" s="20"/>
      <c r="AMN624" s="20"/>
      <c r="AMO624" s="20"/>
      <c r="AMP624" s="20"/>
      <c r="AMQ624" s="20"/>
      <c r="AMR624" s="20"/>
      <c r="AMS624" s="20"/>
      <c r="AMT624" s="20"/>
      <c r="AMU624" s="20"/>
      <c r="AMV624" s="20"/>
      <c r="AMW624" s="20"/>
      <c r="AMX624" s="20"/>
      <c r="AMY624" s="20"/>
      <c r="AMZ624" s="20"/>
      <c r="ANA624" s="20"/>
      <c r="ANB624" s="20"/>
      <c r="ANC624" s="20"/>
      <c r="AND624" s="20"/>
      <c r="ANE624" s="20"/>
      <c r="ANF624" s="20"/>
      <c r="ANG624" s="20"/>
      <c r="ANH624" s="20"/>
      <c r="ANI624" s="20"/>
      <c r="ANJ624" s="20"/>
      <c r="ANK624" s="20"/>
      <c r="ANL624" s="20"/>
      <c r="ANM624" s="20"/>
      <c r="ANN624" s="20"/>
      <c r="ANO624" s="20"/>
      <c r="ANP624" s="20"/>
      <c r="ANQ624" s="20"/>
      <c r="ANR624" s="20"/>
      <c r="ANS624" s="20"/>
      <c r="ANT624" s="20"/>
      <c r="ANU624" s="20"/>
      <c r="ANV624" s="20"/>
      <c r="ANW624" s="20"/>
      <c r="ANX624" s="20"/>
      <c r="ANY624" s="20"/>
      <c r="ANZ624" s="20"/>
      <c r="AOA624" s="20"/>
      <c r="AOB624" s="20"/>
      <c r="AOC624" s="20"/>
      <c r="AOD624" s="20"/>
      <c r="AOE624" s="20"/>
      <c r="AOF624" s="20"/>
      <c r="AOG624" s="20"/>
      <c r="AOH624" s="20"/>
      <c r="AOI624" s="20"/>
      <c r="AOJ624" s="20"/>
      <c r="AOK624" s="20"/>
      <c r="AOL624" s="20"/>
      <c r="AOM624" s="20"/>
      <c r="AON624" s="20"/>
      <c r="AOO624" s="20"/>
      <c r="AOP624" s="20"/>
      <c r="AOQ624" s="20"/>
      <c r="AOR624" s="20"/>
      <c r="AOS624" s="20"/>
      <c r="AOT624" s="20"/>
      <c r="AOU624" s="20"/>
      <c r="AOV624" s="20"/>
      <c r="AOW624" s="20"/>
      <c r="AOX624" s="20"/>
      <c r="AOY624" s="20"/>
      <c r="AOZ624" s="20"/>
      <c r="APA624" s="20"/>
      <c r="APB624" s="20"/>
      <c r="APC624" s="20"/>
      <c r="APD624" s="20"/>
      <c r="APE624" s="20"/>
      <c r="APF624" s="20"/>
      <c r="APG624" s="20"/>
      <c r="APH624" s="20"/>
      <c r="API624" s="20"/>
      <c r="APJ624" s="20"/>
      <c r="APK624" s="20"/>
      <c r="APL624" s="20"/>
      <c r="APM624" s="20"/>
      <c r="APN624" s="20"/>
      <c r="APO624" s="20"/>
      <c r="APP624" s="20"/>
      <c r="APQ624" s="20"/>
      <c r="APR624" s="20"/>
      <c r="APS624" s="20"/>
      <c r="APT624" s="20"/>
      <c r="APU624" s="20"/>
      <c r="APV624" s="20"/>
      <c r="APW624" s="20"/>
      <c r="APX624" s="20"/>
      <c r="APY624" s="20"/>
      <c r="APZ624" s="20"/>
      <c r="AQA624" s="20"/>
      <c r="AQB624" s="20"/>
      <c r="AQC624" s="20"/>
      <c r="AQD624" s="20"/>
      <c r="AQE624" s="20"/>
      <c r="AQF624" s="20"/>
      <c r="AQG624" s="20"/>
      <c r="AQH624" s="20"/>
      <c r="AQI624" s="20"/>
      <c r="AQJ624" s="20"/>
      <c r="AQK624" s="20"/>
      <c r="AQL624" s="20"/>
      <c r="AQM624" s="20"/>
      <c r="AQN624" s="20"/>
      <c r="AQO624" s="20"/>
      <c r="AQP624" s="20"/>
      <c r="AQQ624" s="20"/>
      <c r="AQR624" s="20"/>
      <c r="AQS624" s="20"/>
      <c r="AQT624" s="20"/>
      <c r="AQU624" s="20"/>
      <c r="AQV624" s="20"/>
      <c r="AQW624" s="20"/>
      <c r="AQX624" s="20"/>
      <c r="AQY624" s="20"/>
      <c r="AQZ624" s="20"/>
      <c r="ARA624" s="20"/>
      <c r="ARB624" s="20"/>
      <c r="ARC624" s="20"/>
      <c r="ARD624" s="20"/>
      <c r="ARE624" s="20"/>
      <c r="ARF624" s="20"/>
      <c r="ARG624" s="20"/>
      <c r="ARH624" s="20"/>
      <c r="ARI624" s="20"/>
      <c r="ARJ624" s="20"/>
      <c r="ARK624" s="20"/>
      <c r="ARL624" s="20"/>
      <c r="ARM624" s="20"/>
      <c r="ARN624" s="20"/>
      <c r="ARO624" s="20"/>
      <c r="ARP624" s="20"/>
      <c r="ARQ624" s="20"/>
      <c r="ARR624" s="20"/>
      <c r="ARS624" s="20"/>
      <c r="ART624" s="20"/>
      <c r="ARU624" s="20"/>
      <c r="ARV624" s="20"/>
      <c r="ARW624" s="20"/>
      <c r="ARX624" s="20"/>
      <c r="ARY624" s="20"/>
      <c r="ARZ624" s="20"/>
      <c r="ASA624" s="20"/>
      <c r="ASB624" s="20"/>
      <c r="ASC624" s="20"/>
      <c r="ASD624" s="20"/>
      <c r="ASE624" s="20"/>
      <c r="ASF624" s="20"/>
      <c r="ASG624" s="20"/>
      <c r="ASH624" s="20"/>
      <c r="ASI624" s="20"/>
      <c r="ASJ624" s="20"/>
      <c r="ASK624" s="20"/>
      <c r="ASL624" s="20"/>
      <c r="ASM624" s="20"/>
      <c r="ASN624" s="20"/>
      <c r="ASO624" s="20"/>
      <c r="ASP624" s="20"/>
      <c r="ASQ624" s="20"/>
      <c r="ASR624" s="20"/>
      <c r="ASS624" s="20"/>
      <c r="AST624" s="20"/>
      <c r="ASU624" s="20"/>
      <c r="ASV624" s="20"/>
      <c r="ASW624" s="20"/>
      <c r="ASX624" s="20"/>
      <c r="ASY624" s="20"/>
      <c r="ASZ624" s="20"/>
      <c r="ATA624" s="20"/>
      <c r="ATB624" s="20"/>
      <c r="ATC624" s="20"/>
      <c r="ATD624" s="20"/>
      <c r="ATE624" s="20"/>
      <c r="ATF624" s="20"/>
      <c r="ATG624" s="20"/>
      <c r="ATH624" s="20"/>
      <c r="ATI624" s="20"/>
      <c r="ATJ624" s="20"/>
      <c r="ATK624" s="20"/>
      <c r="ATL624" s="20"/>
      <c r="ATM624" s="20"/>
      <c r="ATN624" s="20"/>
      <c r="ATO624" s="20"/>
      <c r="ATP624" s="20"/>
      <c r="ATQ624" s="20"/>
      <c r="ATR624" s="20"/>
      <c r="ATS624" s="20"/>
      <c r="ATT624" s="20"/>
      <c r="ATU624" s="20"/>
      <c r="ATV624" s="20"/>
      <c r="ATW624" s="20"/>
      <c r="ATX624" s="20"/>
      <c r="ATY624" s="20"/>
      <c r="ATZ624" s="20"/>
      <c r="AUA624" s="20"/>
      <c r="AUB624" s="20"/>
      <c r="AUC624" s="20"/>
      <c r="AUD624" s="20"/>
      <c r="AUF624" s="20"/>
      <c r="AUG624" s="20"/>
      <c r="AUH624" s="20"/>
      <c r="AUI624" s="20"/>
      <c r="AUJ624" s="20"/>
      <c r="AUK624" s="20"/>
      <c r="AUL624" s="20"/>
      <c r="AUM624" s="20"/>
      <c r="AUN624" s="20"/>
      <c r="AUO624" s="20"/>
      <c r="AUP624" s="20"/>
      <c r="AUQ624" s="20"/>
      <c r="AUR624" s="20"/>
      <c r="AUS624" s="20"/>
      <c r="AUT624" s="20"/>
      <c r="AUU624" s="20"/>
      <c r="AUV624" s="20"/>
      <c r="AUW624" s="20"/>
      <c r="AUX624" s="20"/>
      <c r="AUY624" s="20"/>
      <c r="AUZ624" s="20"/>
      <c r="AVA624" s="20"/>
      <c r="AVB624" s="20"/>
      <c r="AVC624" s="20"/>
      <c r="AVD624" s="20"/>
      <c r="AVE624" s="20"/>
      <c r="AVF624" s="20"/>
      <c r="AVG624" s="20"/>
      <c r="AVH624" s="20"/>
      <c r="AVI624" s="20"/>
      <c r="AVJ624" s="20"/>
      <c r="AVK624" s="20"/>
      <c r="AVL624" s="20"/>
      <c r="AVM624" s="20"/>
      <c r="AVN624" s="20"/>
      <c r="AVO624" s="20"/>
      <c r="AVP624" s="20"/>
      <c r="AVQ624" s="20"/>
      <c r="AVR624" s="20"/>
      <c r="AVS624" s="20"/>
      <c r="AVT624" s="20"/>
      <c r="AVU624" s="20"/>
      <c r="AVV624" s="20"/>
      <c r="AVW624" s="20"/>
      <c r="AVX624" s="20"/>
      <c r="AVY624" s="20"/>
      <c r="AVZ624" s="20"/>
      <c r="AWA624" s="20"/>
      <c r="AWB624" s="20"/>
      <c r="AWC624" s="20"/>
      <c r="AWD624" s="20"/>
      <c r="AWE624" s="20"/>
      <c r="AWF624" s="20"/>
      <c r="AWG624" s="20"/>
      <c r="AWH624" s="20"/>
      <c r="AWI624" s="20"/>
      <c r="AWJ624" s="20"/>
      <c r="AWK624" s="20"/>
      <c r="AWL624" s="20"/>
      <c r="AWM624" s="20"/>
      <c r="AWN624" s="20"/>
      <c r="AWO624" s="20"/>
      <c r="AWP624" s="20"/>
      <c r="AWQ624" s="20"/>
      <c r="AWR624" s="20"/>
      <c r="AWS624" s="20"/>
      <c r="AWT624" s="20"/>
      <c r="AWU624" s="20"/>
      <c r="AWV624" s="20"/>
      <c r="AWW624" s="20"/>
      <c r="AWX624" s="20"/>
      <c r="AWY624" s="20"/>
      <c r="AWZ624" s="20"/>
      <c r="AXA624" s="20"/>
      <c r="AXB624" s="20"/>
      <c r="AXC624" s="20"/>
      <c r="AXD624" s="20"/>
      <c r="AXE624" s="20"/>
      <c r="AXF624" s="20"/>
      <c r="AXG624" s="20"/>
      <c r="AXH624" s="20"/>
      <c r="AXI624" s="20"/>
      <c r="AXJ624" s="20"/>
      <c r="AXK624" s="20"/>
      <c r="AXL624" s="20"/>
      <c r="AXM624" s="20"/>
      <c r="AXN624" s="20"/>
      <c r="AXO624" s="20"/>
      <c r="AXP624" s="20"/>
      <c r="AXQ624" s="20"/>
      <c r="AXR624" s="20"/>
      <c r="AXS624" s="20"/>
      <c r="AXT624" s="20"/>
      <c r="AXU624" s="20"/>
      <c r="AXV624" s="20"/>
      <c r="AXW624" s="20"/>
      <c r="AXX624" s="20"/>
      <c r="AXY624" s="20"/>
      <c r="AXZ624" s="20"/>
      <c r="AYA624" s="20"/>
      <c r="AYB624" s="20"/>
      <c r="AYC624" s="20"/>
      <c r="AYD624" s="20"/>
      <c r="AYE624" s="20"/>
      <c r="AYF624" s="20"/>
      <c r="AYG624" s="20"/>
      <c r="AYH624" s="20"/>
      <c r="AYI624" s="20"/>
      <c r="AYJ624" s="20"/>
      <c r="AYK624" s="20"/>
      <c r="AYL624" s="20"/>
      <c r="AYM624" s="20"/>
      <c r="AYN624" s="20"/>
      <c r="AYO624" s="20"/>
      <c r="AYP624" s="20"/>
      <c r="AYQ624" s="20"/>
      <c r="AYR624" s="20"/>
      <c r="AYS624" s="20"/>
      <c r="AYT624" s="20"/>
      <c r="AYU624" s="20"/>
      <c r="AYV624" s="20"/>
      <c r="AYW624" s="20"/>
      <c r="AYX624" s="20"/>
      <c r="AYY624" s="20"/>
      <c r="AYZ624" s="20"/>
      <c r="AZA624" s="20"/>
      <c r="AZB624" s="20"/>
      <c r="AZC624" s="20"/>
      <c r="AZD624" s="20"/>
      <c r="AZE624" s="20"/>
      <c r="AZF624" s="20"/>
      <c r="AZG624" s="20"/>
      <c r="AZH624" s="20"/>
      <c r="AZI624" s="20"/>
      <c r="AZJ624" s="20"/>
      <c r="AZK624" s="20"/>
      <c r="AZL624" s="20"/>
      <c r="AZM624" s="20"/>
      <c r="AZN624" s="20"/>
      <c r="AZO624" s="20"/>
      <c r="AZP624" s="20"/>
      <c r="AZQ624" s="20"/>
      <c r="AZR624" s="20"/>
      <c r="AZS624" s="20"/>
      <c r="AZT624" s="20"/>
      <c r="AZU624" s="20"/>
      <c r="AZV624" s="20"/>
      <c r="AZW624" s="20"/>
      <c r="AZX624" s="20"/>
      <c r="AZY624" s="20"/>
      <c r="AZZ624" s="20"/>
      <c r="BAA624" s="20"/>
      <c r="BAB624" s="20"/>
      <c r="BAC624" s="20"/>
      <c r="BAD624" s="20"/>
      <c r="BAE624" s="20"/>
      <c r="BAF624" s="20"/>
      <c r="BAG624" s="20"/>
      <c r="BAH624" s="20"/>
      <c r="BAI624" s="20"/>
      <c r="BAJ624" s="20"/>
      <c r="BAK624" s="20"/>
      <c r="BAL624" s="20"/>
      <c r="BAM624" s="20"/>
      <c r="BAN624" s="20"/>
      <c r="BAO624" s="20"/>
      <c r="BAP624" s="20"/>
      <c r="BAQ624" s="20"/>
      <c r="BAR624" s="20"/>
      <c r="BAS624" s="20"/>
      <c r="BAT624" s="20"/>
      <c r="BAU624" s="20"/>
      <c r="BAV624" s="20"/>
      <c r="BAW624" s="20"/>
      <c r="BAX624" s="20"/>
      <c r="BAY624" s="20"/>
      <c r="BAZ624" s="20"/>
      <c r="BBA624" s="20"/>
      <c r="BBB624" s="20"/>
      <c r="BBC624" s="20"/>
      <c r="BBD624" s="20"/>
      <c r="BBE624" s="20"/>
      <c r="BBF624" s="20"/>
      <c r="BBG624" s="20"/>
      <c r="BBH624" s="20"/>
      <c r="BBI624" s="20"/>
      <c r="BBJ624" s="20"/>
      <c r="BBK624" s="20"/>
      <c r="BBL624" s="20"/>
      <c r="BBM624" s="20"/>
      <c r="BBN624" s="20"/>
      <c r="BBO624" s="20"/>
      <c r="BBP624" s="20"/>
      <c r="BBQ624" s="20"/>
      <c r="BBR624" s="20"/>
      <c r="BBS624" s="20"/>
      <c r="BBT624" s="20"/>
      <c r="BBU624" s="20"/>
      <c r="BBV624" s="20"/>
      <c r="BBW624" s="20"/>
      <c r="BBX624" s="20"/>
    </row>
    <row r="625" spans="1:1428" hidden="1" x14ac:dyDescent="0.25">
      <c r="A625" s="20"/>
      <c r="B625" s="17"/>
      <c r="C625" s="17"/>
      <c r="D625" s="17"/>
      <c r="E625" s="32"/>
      <c r="F625" s="35"/>
      <c r="G625" s="36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20"/>
      <c r="BH625" s="20"/>
      <c r="BI625" s="20"/>
      <c r="BJ625" s="20"/>
      <c r="BK625" s="20"/>
      <c r="BL625" s="20"/>
      <c r="BM625" s="20"/>
      <c r="BN625" s="20"/>
      <c r="BO625" s="20"/>
      <c r="BP625" s="20"/>
      <c r="BQ625" s="20"/>
      <c r="BR625" s="20"/>
      <c r="BS625" s="20"/>
      <c r="BT625" s="20"/>
      <c r="BU625" s="20"/>
      <c r="BV625" s="20"/>
      <c r="BW625" s="20"/>
      <c r="BX625" s="20"/>
      <c r="BY625" s="20"/>
      <c r="BZ625" s="20"/>
      <c r="CA625" s="20"/>
      <c r="CB625" s="20"/>
      <c r="CC625" s="20"/>
      <c r="CD625" s="20"/>
      <c r="CE625" s="20"/>
      <c r="CF625" s="20"/>
      <c r="CG625" s="20"/>
      <c r="CH625" s="20"/>
      <c r="CI625" s="20"/>
      <c r="CJ625" s="20"/>
      <c r="CK625" s="20"/>
      <c r="CL625" s="20"/>
      <c r="CM625" s="20"/>
      <c r="CN625" s="20"/>
      <c r="CO625" s="20"/>
      <c r="CP625" s="20"/>
      <c r="CQ625" s="20"/>
      <c r="CR625" s="20"/>
      <c r="CS625" s="20"/>
      <c r="CT625" s="20"/>
      <c r="CU625" s="20"/>
      <c r="CV625" s="20"/>
      <c r="CW625" s="20"/>
      <c r="CX625" s="20"/>
      <c r="CY625" s="20"/>
      <c r="CZ625" s="20"/>
      <c r="DA625" s="20"/>
      <c r="DB625" s="20"/>
      <c r="DC625" s="20"/>
      <c r="DD625" s="20"/>
      <c r="DE625" s="20"/>
      <c r="DF625" s="20"/>
      <c r="DG625" s="20"/>
      <c r="DH625" s="20"/>
      <c r="DI625" s="20"/>
      <c r="DJ625" s="20"/>
      <c r="DK625" s="20"/>
      <c r="DL625" s="20"/>
      <c r="DM625" s="20"/>
      <c r="DN625" s="20"/>
      <c r="DO625" s="20"/>
      <c r="DP625" s="20"/>
      <c r="DQ625" s="20"/>
      <c r="DR625" s="20"/>
      <c r="DS625" s="20"/>
      <c r="DT625" s="20"/>
      <c r="DU625" s="20"/>
      <c r="DV625" s="20"/>
      <c r="DW625" s="20"/>
      <c r="DX625" s="20"/>
      <c r="DY625" s="20"/>
      <c r="DZ625" s="20"/>
      <c r="EA625" s="20"/>
      <c r="EB625" s="20"/>
      <c r="EC625" s="20"/>
      <c r="ED625" s="20"/>
      <c r="EE625" s="20"/>
      <c r="EF625" s="20"/>
      <c r="EG625" s="20"/>
      <c r="EH625" s="20"/>
      <c r="EI625" s="20"/>
      <c r="EJ625" s="20"/>
      <c r="EK625" s="20"/>
      <c r="EL625" s="20"/>
      <c r="EM625" s="20"/>
      <c r="EN625" s="20"/>
      <c r="EO625" s="20"/>
      <c r="EP625" s="20"/>
      <c r="EQ625" s="20"/>
      <c r="ER625" s="20"/>
      <c r="ES625" s="20"/>
      <c r="ET625" s="20"/>
      <c r="EU625" s="20"/>
      <c r="EV625" s="20"/>
      <c r="EW625" s="20"/>
      <c r="EX625" s="20"/>
      <c r="EY625" s="20"/>
      <c r="EZ625" s="20"/>
      <c r="FA625" s="20"/>
      <c r="FB625" s="20"/>
      <c r="FC625" s="20"/>
      <c r="FD625" s="20"/>
      <c r="FE625" s="20"/>
      <c r="FF625" s="20"/>
      <c r="FG625" s="20"/>
      <c r="FH625" s="20"/>
      <c r="FI625" s="20"/>
      <c r="FJ625" s="20"/>
      <c r="FK625" s="20"/>
      <c r="FL625" s="20"/>
      <c r="FM625" s="20"/>
      <c r="FN625" s="20"/>
      <c r="FO625" s="20"/>
      <c r="FP625" s="20"/>
      <c r="FQ625" s="20"/>
      <c r="FR625" s="20"/>
      <c r="FS625" s="20"/>
      <c r="FT625" s="20"/>
      <c r="FU625" s="20"/>
      <c r="FV625" s="20"/>
      <c r="FW625" s="20"/>
      <c r="FX625" s="20"/>
      <c r="FY625" s="20"/>
      <c r="FZ625" s="20"/>
      <c r="GA625" s="20"/>
      <c r="GB625" s="20"/>
      <c r="GC625" s="20"/>
      <c r="GD625" s="20"/>
      <c r="GE625" s="20"/>
      <c r="GF625" s="20"/>
      <c r="GG625" s="20"/>
      <c r="GH625" s="20"/>
      <c r="GI625" s="20"/>
      <c r="GJ625" s="20"/>
      <c r="GK625" s="20"/>
      <c r="GL625" s="20"/>
      <c r="GM625" s="20"/>
      <c r="GN625" s="20"/>
      <c r="GO625" s="20"/>
      <c r="GP625" s="20"/>
      <c r="GQ625" s="20"/>
      <c r="GR625" s="20"/>
      <c r="GS625" s="20"/>
      <c r="GT625" s="20"/>
      <c r="GU625" s="20"/>
      <c r="GV625" s="20"/>
      <c r="GW625" s="20"/>
      <c r="GX625" s="20"/>
      <c r="GY625" s="20"/>
      <c r="GZ625" s="20"/>
      <c r="HA625" s="20"/>
      <c r="HB625" s="20"/>
      <c r="HC625" s="20"/>
      <c r="HD625" s="20"/>
      <c r="HE625" s="20"/>
      <c r="HF625" s="20"/>
      <c r="HG625" s="20"/>
      <c r="HH625" s="20"/>
      <c r="HI625" s="20"/>
      <c r="HJ625" s="20"/>
      <c r="HK625" s="20"/>
      <c r="HL625" s="20"/>
      <c r="HM625" s="20"/>
      <c r="HN625" s="20"/>
      <c r="HO625" s="20"/>
      <c r="HP625" s="20"/>
      <c r="HQ625" s="20"/>
      <c r="HR625" s="20"/>
      <c r="HS625" s="20"/>
      <c r="HT625" s="20"/>
      <c r="HU625" s="20"/>
      <c r="HV625" s="20"/>
      <c r="HW625" s="20"/>
      <c r="HX625" s="20"/>
      <c r="HY625" s="20"/>
      <c r="HZ625" s="20"/>
      <c r="IA625" s="20"/>
      <c r="IB625" s="20"/>
      <c r="IC625" s="20"/>
      <c r="ID625" s="20"/>
      <c r="IE625" s="20"/>
      <c r="IF625" s="20"/>
      <c r="IG625" s="20"/>
      <c r="IH625" s="20"/>
      <c r="II625" s="20"/>
      <c r="IJ625" s="20"/>
      <c r="IK625" s="20"/>
      <c r="IL625" s="20"/>
      <c r="IM625" s="20"/>
      <c r="IN625" s="20"/>
      <c r="IO625" s="20"/>
      <c r="IP625" s="20"/>
      <c r="IQ625" s="20"/>
      <c r="IR625" s="20"/>
      <c r="IS625" s="20"/>
      <c r="IT625" s="20"/>
      <c r="IU625" s="20"/>
      <c r="IV625" s="20"/>
      <c r="IW625" s="20"/>
      <c r="IX625" s="20"/>
      <c r="IY625" s="20"/>
      <c r="IZ625" s="20"/>
      <c r="JA625" s="20"/>
      <c r="JB625" s="20"/>
      <c r="JC625" s="20"/>
      <c r="JD625" s="20"/>
      <c r="JE625" s="20"/>
      <c r="JF625" s="20"/>
      <c r="JG625" s="20"/>
      <c r="JH625" s="20"/>
      <c r="JI625" s="20"/>
      <c r="JJ625" s="20"/>
      <c r="JK625" s="20"/>
      <c r="JL625" s="20"/>
      <c r="JM625" s="20"/>
      <c r="JN625" s="20"/>
      <c r="JO625" s="20"/>
      <c r="JP625" s="20"/>
      <c r="JQ625" s="20"/>
      <c r="JR625" s="20"/>
      <c r="JS625" s="20"/>
      <c r="JT625" s="20"/>
      <c r="JU625" s="20"/>
      <c r="JV625" s="20"/>
      <c r="JW625" s="20"/>
      <c r="JX625" s="20"/>
      <c r="JY625" s="20"/>
      <c r="JZ625" s="20"/>
      <c r="KA625" s="20"/>
      <c r="KB625" s="20"/>
      <c r="KC625" s="20"/>
      <c r="KD625" s="20"/>
      <c r="KE625" s="20"/>
      <c r="KF625" s="20"/>
      <c r="KG625" s="20"/>
      <c r="KH625" s="20"/>
      <c r="KI625" s="20"/>
      <c r="KJ625" s="20"/>
      <c r="KK625" s="20"/>
      <c r="KL625" s="20"/>
      <c r="KM625" s="20"/>
      <c r="KN625" s="20"/>
      <c r="KO625" s="20"/>
      <c r="KP625" s="20"/>
      <c r="KQ625" s="20"/>
      <c r="KR625" s="20"/>
      <c r="KS625" s="20"/>
      <c r="KT625" s="20"/>
      <c r="KU625" s="20"/>
      <c r="KV625" s="20"/>
      <c r="KW625" s="20"/>
      <c r="KX625" s="20"/>
      <c r="KY625" s="20"/>
      <c r="KZ625" s="20"/>
      <c r="LA625" s="20"/>
      <c r="LB625" s="20"/>
      <c r="LC625" s="20"/>
      <c r="LD625" s="20"/>
      <c r="LE625" s="20"/>
      <c r="LF625" s="20"/>
      <c r="LG625" s="20"/>
      <c r="LH625" s="20"/>
      <c r="LI625" s="20"/>
      <c r="LJ625" s="20"/>
      <c r="LK625" s="20"/>
      <c r="LL625" s="20"/>
      <c r="LM625" s="20"/>
      <c r="LN625" s="20"/>
      <c r="LO625" s="20"/>
      <c r="LP625" s="20"/>
      <c r="LQ625" s="20"/>
      <c r="LR625" s="20"/>
      <c r="LS625" s="20"/>
      <c r="LT625" s="20"/>
      <c r="LU625" s="20"/>
      <c r="LV625" s="20"/>
      <c r="LW625" s="20"/>
      <c r="LX625" s="20"/>
      <c r="LY625" s="20"/>
      <c r="LZ625" s="20"/>
      <c r="MA625" s="20"/>
      <c r="MB625" s="20"/>
      <c r="MC625" s="20"/>
      <c r="MD625" s="20"/>
      <c r="ME625" s="20"/>
      <c r="MF625" s="20"/>
      <c r="MG625" s="20"/>
      <c r="MH625" s="20"/>
      <c r="MI625" s="20"/>
      <c r="MJ625" s="20"/>
      <c r="MK625" s="20"/>
      <c r="ML625" s="20"/>
      <c r="MM625" s="20"/>
      <c r="MN625" s="20"/>
      <c r="MO625" s="20"/>
      <c r="MP625" s="20"/>
      <c r="MQ625" s="20"/>
      <c r="MR625" s="20"/>
      <c r="MS625" s="20"/>
      <c r="MT625" s="20"/>
      <c r="MU625" s="20"/>
      <c r="MV625" s="20"/>
      <c r="MW625" s="20"/>
      <c r="MX625" s="20"/>
      <c r="MY625" s="20"/>
      <c r="MZ625" s="20"/>
      <c r="NA625" s="20"/>
      <c r="NB625" s="20"/>
      <c r="NC625" s="20"/>
      <c r="ND625" s="20"/>
      <c r="NE625" s="20"/>
      <c r="NF625" s="20"/>
      <c r="NG625" s="20"/>
      <c r="NH625" s="20"/>
      <c r="NI625" s="20"/>
      <c r="NJ625" s="20"/>
      <c r="NK625" s="20"/>
      <c r="NL625" s="20"/>
      <c r="NM625" s="20"/>
      <c r="NN625" s="20"/>
      <c r="NO625" s="20"/>
      <c r="NP625" s="20"/>
      <c r="NQ625" s="20"/>
      <c r="NR625" s="20"/>
      <c r="NS625" s="20"/>
      <c r="NT625" s="20"/>
      <c r="NU625" s="20"/>
      <c r="NV625" s="20"/>
      <c r="NW625" s="20"/>
      <c r="NX625" s="20"/>
      <c r="NY625" s="20"/>
      <c r="NZ625" s="20"/>
      <c r="OA625" s="20"/>
      <c r="OB625" s="20"/>
      <c r="OC625" s="20"/>
      <c r="OD625" s="20"/>
      <c r="OE625" s="20"/>
      <c r="OF625" s="20"/>
      <c r="OG625" s="20"/>
      <c r="OH625" s="20"/>
      <c r="OI625" s="20"/>
      <c r="OJ625" s="20"/>
      <c r="OK625" s="20"/>
      <c r="OL625" s="20"/>
      <c r="OM625" s="20"/>
      <c r="ON625" s="20"/>
      <c r="OO625" s="20"/>
      <c r="OP625" s="20"/>
      <c r="OQ625" s="20"/>
      <c r="OR625" s="20"/>
      <c r="OS625" s="20"/>
      <c r="OT625" s="20"/>
      <c r="OU625" s="20"/>
      <c r="OV625" s="20"/>
      <c r="OW625" s="20"/>
      <c r="OX625" s="20"/>
      <c r="OY625" s="20"/>
      <c r="OZ625" s="20"/>
      <c r="PA625" s="20"/>
      <c r="PB625" s="20"/>
      <c r="PC625" s="20"/>
      <c r="PD625" s="20"/>
      <c r="PE625" s="20"/>
      <c r="PF625" s="20"/>
      <c r="PG625" s="20"/>
      <c r="PH625" s="20"/>
      <c r="PI625" s="20"/>
      <c r="PJ625" s="20"/>
      <c r="PK625" s="20"/>
      <c r="PL625" s="20"/>
      <c r="PM625" s="20"/>
      <c r="PN625" s="20"/>
      <c r="PO625" s="20"/>
      <c r="PP625" s="20"/>
      <c r="PQ625" s="20"/>
      <c r="PR625" s="20"/>
      <c r="PS625" s="20"/>
      <c r="PT625" s="20"/>
      <c r="PU625" s="20"/>
      <c r="PV625" s="20"/>
      <c r="PW625" s="20"/>
      <c r="PX625" s="20"/>
      <c r="PY625" s="20"/>
      <c r="PZ625" s="20"/>
      <c r="QA625" s="20"/>
      <c r="QB625" s="20"/>
      <c r="QC625" s="20"/>
      <c r="QD625" s="20"/>
      <c r="QE625" s="20"/>
      <c r="QF625" s="20"/>
      <c r="QG625" s="20"/>
      <c r="QH625" s="20"/>
      <c r="QI625" s="20"/>
      <c r="QJ625" s="20"/>
      <c r="QK625" s="20"/>
      <c r="QL625" s="20"/>
      <c r="QM625" s="20"/>
      <c r="QN625" s="20"/>
      <c r="QO625" s="20"/>
      <c r="QP625" s="20"/>
      <c r="QQ625" s="20"/>
      <c r="QR625" s="20"/>
      <c r="QS625" s="20"/>
      <c r="QT625" s="20"/>
      <c r="QU625" s="20"/>
      <c r="QV625" s="20"/>
      <c r="QW625" s="20"/>
      <c r="QX625" s="20"/>
      <c r="QY625" s="20"/>
      <c r="QZ625" s="20"/>
      <c r="RA625" s="20"/>
      <c r="RB625" s="20"/>
      <c r="RC625" s="20"/>
      <c r="RD625" s="20"/>
      <c r="RE625" s="20"/>
      <c r="RF625" s="20"/>
      <c r="RG625" s="20"/>
      <c r="RH625" s="20"/>
      <c r="RI625" s="20"/>
      <c r="RJ625" s="20"/>
      <c r="RK625" s="20"/>
      <c r="RL625" s="20"/>
      <c r="RM625" s="20"/>
      <c r="RN625" s="20"/>
      <c r="RO625" s="20"/>
      <c r="RP625" s="20"/>
      <c r="RQ625" s="20"/>
      <c r="RR625" s="20"/>
      <c r="RS625" s="20"/>
      <c r="RT625" s="20"/>
      <c r="RU625" s="20"/>
      <c r="RV625" s="20"/>
      <c r="RW625" s="20"/>
      <c r="RX625" s="20"/>
      <c r="RY625" s="20"/>
      <c r="RZ625" s="20"/>
      <c r="SA625" s="20"/>
      <c r="SB625" s="20"/>
      <c r="SC625" s="20"/>
      <c r="SD625" s="20"/>
      <c r="SE625" s="20"/>
      <c r="SF625" s="20"/>
      <c r="SG625" s="20"/>
      <c r="SH625" s="20"/>
      <c r="SI625" s="20"/>
      <c r="SJ625" s="20"/>
      <c r="SK625" s="20"/>
      <c r="SL625" s="20"/>
      <c r="SM625" s="20"/>
      <c r="SN625" s="20"/>
      <c r="SO625" s="20"/>
      <c r="SP625" s="20"/>
      <c r="SQ625" s="20"/>
      <c r="SR625" s="20"/>
      <c r="SS625" s="20"/>
      <c r="ST625" s="20"/>
      <c r="SU625" s="20"/>
      <c r="SV625" s="20"/>
      <c r="SW625" s="20"/>
      <c r="SX625" s="20"/>
      <c r="SY625" s="20"/>
      <c r="SZ625" s="20"/>
      <c r="TA625" s="20"/>
      <c r="TB625" s="20"/>
      <c r="TC625" s="20"/>
      <c r="TD625" s="20"/>
      <c r="TE625" s="20"/>
      <c r="TF625" s="20"/>
      <c r="TG625" s="20"/>
      <c r="TH625" s="20"/>
      <c r="TI625" s="20"/>
      <c r="TJ625" s="20"/>
      <c r="TK625" s="20"/>
      <c r="TL625" s="20"/>
      <c r="TM625" s="20"/>
      <c r="TN625" s="20"/>
      <c r="TO625" s="20"/>
      <c r="TP625" s="20"/>
      <c r="TQ625" s="20"/>
      <c r="TR625" s="20"/>
      <c r="TS625" s="20"/>
      <c r="TT625" s="20"/>
      <c r="TU625" s="20"/>
      <c r="TV625" s="20"/>
      <c r="TW625" s="20"/>
      <c r="TX625" s="20"/>
      <c r="TY625" s="20"/>
      <c r="TZ625" s="20"/>
      <c r="UA625" s="20"/>
      <c r="UB625" s="20"/>
      <c r="UC625" s="20"/>
      <c r="UD625" s="20"/>
      <c r="UE625" s="20"/>
      <c r="UF625" s="20"/>
      <c r="UG625" s="20"/>
      <c r="UH625" s="20"/>
      <c r="UI625" s="20"/>
      <c r="UJ625" s="20"/>
      <c r="UK625" s="20"/>
      <c r="UL625" s="20"/>
      <c r="UM625" s="20"/>
      <c r="UN625" s="20"/>
      <c r="UO625" s="20"/>
      <c r="UP625" s="20"/>
      <c r="UQ625" s="20"/>
      <c r="UR625" s="20"/>
      <c r="US625" s="20"/>
      <c r="UT625" s="20"/>
      <c r="UU625" s="20"/>
      <c r="UV625" s="20"/>
      <c r="UW625" s="20"/>
      <c r="UX625" s="20"/>
      <c r="UY625" s="20"/>
      <c r="UZ625" s="20"/>
      <c r="VA625" s="20"/>
      <c r="VB625" s="20"/>
      <c r="VC625" s="20"/>
      <c r="VD625" s="20"/>
      <c r="VE625" s="20"/>
      <c r="VF625" s="20"/>
      <c r="VG625" s="20"/>
      <c r="VH625" s="20"/>
      <c r="VI625" s="20"/>
      <c r="VJ625" s="20"/>
      <c r="VK625" s="20"/>
      <c r="VL625" s="20"/>
      <c r="VM625" s="20"/>
      <c r="VN625" s="20"/>
      <c r="VO625" s="20"/>
      <c r="VP625" s="20"/>
      <c r="VQ625" s="20"/>
      <c r="VR625" s="20"/>
      <c r="VS625" s="20"/>
      <c r="VT625" s="20"/>
      <c r="VU625" s="20"/>
      <c r="VV625" s="20"/>
      <c r="VW625" s="20"/>
      <c r="VX625" s="20"/>
      <c r="VY625" s="20"/>
      <c r="VZ625" s="20"/>
      <c r="WA625" s="20"/>
      <c r="WB625" s="20"/>
      <c r="WC625" s="20"/>
      <c r="WD625" s="20"/>
      <c r="WE625" s="20"/>
      <c r="WF625" s="20"/>
      <c r="WG625" s="20"/>
      <c r="WH625" s="20"/>
      <c r="WI625" s="20"/>
      <c r="WJ625" s="20"/>
      <c r="WK625" s="20"/>
      <c r="WL625" s="20"/>
      <c r="WM625" s="20"/>
      <c r="WN625" s="20"/>
      <c r="WO625" s="20"/>
      <c r="WP625" s="20"/>
      <c r="WQ625" s="20"/>
      <c r="WR625" s="20"/>
      <c r="WS625" s="20"/>
      <c r="WT625" s="20"/>
      <c r="WU625" s="20"/>
      <c r="WV625" s="20"/>
      <c r="WW625" s="20"/>
      <c r="WX625" s="20"/>
      <c r="WY625" s="20"/>
      <c r="WZ625" s="20"/>
      <c r="XA625" s="20"/>
      <c r="XB625" s="20"/>
      <c r="XC625" s="20"/>
      <c r="XD625" s="20"/>
      <c r="XE625" s="20"/>
      <c r="XF625" s="20"/>
      <c r="XG625" s="20"/>
      <c r="XH625" s="20"/>
      <c r="XI625" s="20"/>
      <c r="XJ625" s="20"/>
      <c r="XK625" s="20"/>
      <c r="XL625" s="20"/>
      <c r="XM625" s="20"/>
      <c r="XN625" s="20"/>
      <c r="XO625" s="20"/>
      <c r="XP625" s="20"/>
      <c r="XQ625" s="20"/>
      <c r="XR625" s="20"/>
      <c r="XS625" s="20"/>
      <c r="XT625" s="20"/>
      <c r="XU625" s="20"/>
      <c r="XV625" s="20"/>
      <c r="XW625" s="20"/>
      <c r="XX625" s="20"/>
      <c r="XY625" s="20"/>
      <c r="XZ625" s="20"/>
      <c r="YA625" s="20"/>
      <c r="YB625" s="20"/>
      <c r="YC625" s="20"/>
      <c r="YD625" s="20"/>
      <c r="YE625" s="20"/>
      <c r="YF625" s="20"/>
      <c r="YG625" s="20"/>
      <c r="YH625" s="20"/>
      <c r="YI625" s="20"/>
      <c r="YJ625" s="20"/>
      <c r="YK625" s="20"/>
      <c r="YL625" s="20"/>
      <c r="YM625" s="20"/>
      <c r="YN625" s="20"/>
      <c r="YO625" s="20"/>
      <c r="YP625" s="20"/>
      <c r="YQ625" s="20"/>
      <c r="YR625" s="20"/>
      <c r="YS625" s="20"/>
      <c r="YT625" s="20"/>
      <c r="YU625" s="20"/>
      <c r="YV625" s="20"/>
      <c r="YW625" s="20"/>
      <c r="YX625" s="20"/>
      <c r="YY625" s="20"/>
      <c r="YZ625" s="20"/>
      <c r="ZA625" s="20"/>
      <c r="ZB625" s="20"/>
      <c r="ZC625" s="20"/>
      <c r="ZD625" s="20"/>
      <c r="ZE625" s="20"/>
      <c r="ZF625" s="20"/>
      <c r="ZG625" s="20"/>
      <c r="ZH625" s="20"/>
      <c r="ZI625" s="20"/>
      <c r="ZJ625" s="20"/>
      <c r="ZK625" s="20"/>
      <c r="ZL625" s="20"/>
      <c r="ZM625" s="20"/>
      <c r="ZN625" s="20"/>
      <c r="ZO625" s="20"/>
      <c r="ZP625" s="20"/>
      <c r="ZQ625" s="20"/>
      <c r="ZR625" s="20"/>
      <c r="ZS625" s="20"/>
      <c r="ZT625" s="20"/>
      <c r="ZU625" s="20"/>
      <c r="ZV625" s="20"/>
      <c r="ZW625" s="20"/>
      <c r="ZX625" s="20"/>
      <c r="ZY625" s="20"/>
      <c r="ZZ625" s="20"/>
      <c r="AAA625" s="20"/>
      <c r="AAB625" s="20"/>
      <c r="AAC625" s="20"/>
      <c r="AAD625" s="20"/>
      <c r="AAE625" s="20"/>
      <c r="AAF625" s="20"/>
      <c r="AAG625" s="20"/>
      <c r="AAH625" s="20"/>
      <c r="AAI625" s="20"/>
      <c r="AAJ625" s="20"/>
      <c r="AAK625" s="20"/>
      <c r="AAL625" s="20"/>
      <c r="AAM625" s="20"/>
      <c r="AAN625" s="20"/>
      <c r="AAO625" s="20"/>
      <c r="AAP625" s="20"/>
      <c r="AAQ625" s="20"/>
      <c r="AAR625" s="20"/>
      <c r="AAS625" s="20"/>
      <c r="AAT625" s="20"/>
      <c r="AAU625" s="20"/>
      <c r="AAV625" s="20"/>
      <c r="AAW625" s="20"/>
      <c r="AAX625" s="20"/>
      <c r="AAY625" s="20"/>
      <c r="AAZ625" s="20"/>
      <c r="ABA625" s="20"/>
      <c r="ABB625" s="20"/>
      <c r="ABC625" s="20"/>
      <c r="ABD625" s="20"/>
      <c r="ABE625" s="20"/>
      <c r="ABF625" s="20"/>
      <c r="ABG625" s="20"/>
      <c r="ABH625" s="20"/>
      <c r="ABI625" s="20"/>
      <c r="ABJ625" s="20"/>
      <c r="ABK625" s="20"/>
      <c r="ABL625" s="20"/>
      <c r="ABM625" s="20"/>
      <c r="ABN625" s="20"/>
      <c r="ABO625" s="20"/>
      <c r="ABP625" s="20"/>
      <c r="ABQ625" s="20"/>
      <c r="ABR625" s="20"/>
      <c r="ABS625" s="20"/>
      <c r="ABT625" s="20"/>
      <c r="ABU625" s="20"/>
      <c r="ABV625" s="20"/>
      <c r="ABW625" s="20"/>
      <c r="ABX625" s="20"/>
      <c r="ABY625" s="20"/>
      <c r="ABZ625" s="20"/>
      <c r="ACA625" s="20"/>
      <c r="ACB625" s="20"/>
      <c r="ACC625" s="20"/>
      <c r="ACD625" s="20"/>
      <c r="ACE625" s="20"/>
      <c r="ACF625" s="20"/>
      <c r="ACG625" s="20"/>
      <c r="ACH625" s="20"/>
      <c r="ACI625" s="20"/>
      <c r="ACJ625" s="20"/>
      <c r="ACK625" s="20"/>
      <c r="ACL625" s="20"/>
      <c r="ACM625" s="20"/>
      <c r="ACN625" s="20"/>
      <c r="ACO625" s="20"/>
      <c r="ACP625" s="20"/>
      <c r="ACQ625" s="20"/>
      <c r="ACR625" s="20"/>
      <c r="ACS625" s="20"/>
      <c r="ACT625" s="20"/>
      <c r="ACU625" s="20"/>
      <c r="ACV625" s="20"/>
      <c r="ACW625" s="20"/>
      <c r="ACX625" s="20"/>
      <c r="ACY625" s="20"/>
      <c r="ACZ625" s="20"/>
      <c r="ADA625" s="20"/>
      <c r="ADB625" s="20"/>
      <c r="ADC625" s="20"/>
      <c r="ADD625" s="20"/>
      <c r="ADE625" s="20"/>
      <c r="ADF625" s="20"/>
      <c r="ADG625" s="20"/>
      <c r="ADH625" s="20"/>
      <c r="ADI625" s="20"/>
      <c r="ADJ625" s="20"/>
      <c r="ADK625" s="20"/>
      <c r="ADL625" s="20"/>
      <c r="ADM625" s="20"/>
      <c r="ADN625" s="20"/>
      <c r="ADO625" s="20"/>
      <c r="ADP625" s="20"/>
      <c r="ADQ625" s="20"/>
      <c r="ADR625" s="20"/>
      <c r="ADS625" s="20"/>
      <c r="ADT625" s="20"/>
      <c r="ADU625" s="20"/>
      <c r="ADV625" s="20"/>
      <c r="ADW625" s="20"/>
      <c r="ADX625" s="20"/>
      <c r="ADY625" s="20"/>
      <c r="ADZ625" s="20"/>
      <c r="AEA625" s="20"/>
      <c r="AEB625" s="20"/>
      <c r="AEC625" s="20"/>
      <c r="AED625" s="20"/>
      <c r="AEE625" s="20"/>
      <c r="AEF625" s="20"/>
      <c r="AEG625" s="20"/>
      <c r="AEH625" s="20"/>
      <c r="AEI625" s="20"/>
      <c r="AEJ625" s="20"/>
      <c r="AEK625" s="20"/>
      <c r="AEL625" s="20"/>
      <c r="AEM625" s="20"/>
      <c r="AEN625" s="20"/>
      <c r="AEO625" s="20"/>
      <c r="AEP625" s="20"/>
      <c r="AEQ625" s="20"/>
      <c r="AER625" s="20"/>
      <c r="AES625" s="20"/>
      <c r="AET625" s="20"/>
      <c r="AEU625" s="20"/>
      <c r="AEV625" s="20"/>
      <c r="AEW625" s="20"/>
      <c r="AEX625" s="20"/>
      <c r="AEY625" s="20"/>
      <c r="AEZ625" s="20"/>
      <c r="AFA625" s="20"/>
      <c r="AFB625" s="20"/>
      <c r="AFC625" s="20"/>
      <c r="AFD625" s="20"/>
      <c r="AFE625" s="20"/>
      <c r="AFF625" s="20"/>
      <c r="AFG625" s="20"/>
      <c r="AFH625" s="20"/>
      <c r="AFI625" s="20"/>
      <c r="AFJ625" s="20"/>
      <c r="AFK625" s="20"/>
      <c r="AFL625" s="20"/>
      <c r="AFM625" s="20"/>
      <c r="AFN625" s="20"/>
      <c r="AFO625" s="20"/>
      <c r="AFP625" s="20"/>
      <c r="AFQ625" s="20"/>
      <c r="AFR625" s="20"/>
      <c r="AFS625" s="20"/>
      <c r="AFT625" s="20"/>
      <c r="AFU625" s="20"/>
      <c r="AFV625" s="20"/>
      <c r="AFW625" s="20"/>
      <c r="AFX625" s="20"/>
      <c r="AFY625" s="20"/>
      <c r="AFZ625" s="20"/>
      <c r="AGA625" s="20"/>
      <c r="AGB625" s="20"/>
      <c r="AGC625" s="20"/>
      <c r="AGD625" s="20"/>
      <c r="AGE625" s="20"/>
      <c r="AGF625" s="20"/>
      <c r="AGG625" s="20"/>
      <c r="AGH625" s="20"/>
      <c r="AGI625" s="20"/>
      <c r="AGJ625" s="20"/>
      <c r="AGK625" s="20"/>
      <c r="AGL625" s="20"/>
      <c r="AGM625" s="20"/>
      <c r="AGN625" s="20"/>
      <c r="AGO625" s="20"/>
      <c r="AGP625" s="20"/>
      <c r="AGQ625" s="20"/>
      <c r="AGR625" s="20"/>
      <c r="AGS625" s="20"/>
      <c r="AGT625" s="20"/>
      <c r="AGU625" s="20"/>
      <c r="AGV625" s="20"/>
      <c r="AGW625" s="20"/>
      <c r="AGX625" s="20"/>
      <c r="AGY625" s="20"/>
      <c r="AGZ625" s="20"/>
      <c r="AHA625" s="20"/>
      <c r="AHB625" s="20"/>
      <c r="AHC625" s="20"/>
      <c r="AHD625" s="20"/>
      <c r="AHE625" s="20"/>
      <c r="AHF625" s="20"/>
      <c r="AHG625" s="20"/>
      <c r="AHH625" s="20"/>
      <c r="AHI625" s="20"/>
      <c r="AHJ625" s="20"/>
      <c r="AHK625" s="20"/>
      <c r="AHL625" s="20"/>
      <c r="AHM625" s="20"/>
      <c r="AHN625" s="20"/>
      <c r="AHO625" s="20"/>
      <c r="AHP625" s="20"/>
      <c r="AHQ625" s="20"/>
      <c r="AHR625" s="20"/>
      <c r="AHS625" s="20"/>
      <c r="AHT625" s="20"/>
      <c r="AHU625" s="20"/>
      <c r="AHV625" s="20"/>
      <c r="AHW625" s="20"/>
      <c r="AHX625" s="20"/>
      <c r="AHY625" s="20"/>
      <c r="AHZ625" s="20"/>
      <c r="AIA625" s="20"/>
      <c r="AIB625" s="20"/>
      <c r="AIC625" s="20"/>
      <c r="AID625" s="20"/>
      <c r="AIE625" s="20"/>
      <c r="AIF625" s="20"/>
      <c r="AIG625" s="20"/>
      <c r="AIH625" s="20"/>
      <c r="AII625" s="20"/>
      <c r="AIJ625" s="20"/>
      <c r="AIK625" s="20"/>
      <c r="AIL625" s="20"/>
      <c r="AIM625" s="20"/>
      <c r="AIN625" s="20"/>
      <c r="AIO625" s="20"/>
      <c r="AIP625" s="20"/>
      <c r="AIQ625" s="20"/>
      <c r="AIR625" s="20"/>
      <c r="AIS625" s="20"/>
      <c r="AIT625" s="20"/>
      <c r="AIU625" s="20"/>
      <c r="AIV625" s="20"/>
      <c r="AIW625" s="20"/>
      <c r="AIX625" s="20"/>
      <c r="AIY625" s="20"/>
      <c r="AIZ625" s="20"/>
      <c r="AJA625" s="20"/>
      <c r="AJB625" s="20"/>
      <c r="AJC625" s="20"/>
      <c r="AJD625" s="20"/>
      <c r="AJE625" s="20"/>
      <c r="AJF625" s="20"/>
      <c r="AJG625" s="20"/>
      <c r="AJH625" s="20"/>
      <c r="AJI625" s="20"/>
      <c r="AJJ625" s="20"/>
      <c r="AJK625" s="20"/>
      <c r="AJL625" s="20"/>
      <c r="AJM625" s="20"/>
      <c r="AJN625" s="20"/>
      <c r="AJO625" s="20"/>
      <c r="AJP625" s="20"/>
      <c r="AJQ625" s="20"/>
      <c r="AJR625" s="20"/>
      <c r="AJS625" s="20"/>
      <c r="AJT625" s="20"/>
      <c r="AJU625" s="20"/>
      <c r="AJV625" s="20"/>
      <c r="AJW625" s="20"/>
      <c r="AJX625" s="20"/>
      <c r="AJY625" s="20"/>
      <c r="AJZ625" s="20"/>
      <c r="AKA625" s="20"/>
      <c r="AKB625" s="20"/>
      <c r="AKC625" s="20"/>
      <c r="AKD625" s="20"/>
      <c r="AKE625" s="20"/>
      <c r="AKF625" s="20"/>
      <c r="AKG625" s="20"/>
      <c r="AKH625" s="20"/>
      <c r="AKI625" s="20"/>
      <c r="AKJ625" s="20"/>
      <c r="AKK625" s="20"/>
      <c r="AKL625" s="20"/>
      <c r="AKM625" s="20"/>
      <c r="AKN625" s="20"/>
      <c r="AKO625" s="20"/>
      <c r="AKP625" s="20"/>
      <c r="AKQ625" s="20"/>
      <c r="AKR625" s="20"/>
      <c r="AKS625" s="20"/>
      <c r="AKT625" s="20"/>
      <c r="AKU625" s="20"/>
      <c r="AKV625" s="20"/>
      <c r="AKW625" s="20"/>
      <c r="AKX625" s="20"/>
      <c r="AKY625" s="20"/>
      <c r="AKZ625" s="20"/>
      <c r="ALA625" s="20"/>
      <c r="ALB625" s="20"/>
      <c r="ALC625" s="20"/>
      <c r="ALD625" s="20"/>
      <c r="ALE625" s="20"/>
      <c r="ALF625" s="20"/>
      <c r="ALG625" s="20"/>
      <c r="ALH625" s="20"/>
      <c r="ALI625" s="20"/>
      <c r="ALJ625" s="20"/>
      <c r="ALK625" s="20"/>
      <c r="ALL625" s="20"/>
      <c r="ALM625" s="20"/>
      <c r="ALN625" s="20"/>
      <c r="ALO625" s="20"/>
      <c r="ALP625" s="20"/>
      <c r="ALQ625" s="20"/>
      <c r="ALR625" s="20"/>
      <c r="ALS625" s="20"/>
      <c r="ALT625" s="20"/>
      <c r="ALU625" s="20"/>
      <c r="ALV625" s="20"/>
      <c r="ALW625" s="20"/>
      <c r="ALX625" s="20"/>
      <c r="ALY625" s="20"/>
      <c r="ALZ625" s="20"/>
      <c r="AMA625" s="20"/>
      <c r="AMB625" s="20"/>
      <c r="AMC625" s="20"/>
      <c r="AMD625" s="20"/>
      <c r="AME625" s="20"/>
      <c r="AMF625" s="20"/>
      <c r="AMG625" s="20"/>
      <c r="AMH625" s="20"/>
      <c r="AMI625" s="20"/>
      <c r="AMJ625" s="20"/>
      <c r="AMK625" s="20"/>
      <c r="AML625" s="20"/>
      <c r="AMM625" s="20"/>
      <c r="AMN625" s="20"/>
      <c r="AMO625" s="20"/>
      <c r="AMP625" s="20"/>
      <c r="AMQ625" s="20"/>
      <c r="AMR625" s="20"/>
      <c r="AMS625" s="20"/>
      <c r="AMT625" s="20"/>
      <c r="AMU625" s="20"/>
      <c r="AMV625" s="20"/>
      <c r="AMW625" s="20"/>
      <c r="AMX625" s="20"/>
      <c r="AMY625" s="20"/>
      <c r="AMZ625" s="20"/>
      <c r="ANA625" s="20"/>
      <c r="ANB625" s="20"/>
      <c r="ANC625" s="20"/>
      <c r="AND625" s="20"/>
      <c r="ANE625" s="20"/>
      <c r="ANF625" s="20"/>
      <c r="ANG625" s="20"/>
      <c r="ANH625" s="20"/>
      <c r="ANI625" s="20"/>
      <c r="ANJ625" s="20"/>
      <c r="ANK625" s="20"/>
      <c r="ANL625" s="20"/>
      <c r="ANM625" s="20"/>
      <c r="ANN625" s="20"/>
      <c r="ANO625" s="20"/>
      <c r="ANP625" s="20"/>
      <c r="ANQ625" s="20"/>
      <c r="ANR625" s="20"/>
      <c r="ANS625" s="20"/>
      <c r="ANT625" s="20"/>
      <c r="ANU625" s="20"/>
      <c r="ANV625" s="20"/>
      <c r="ANW625" s="20"/>
      <c r="ANX625" s="20"/>
      <c r="ANY625" s="20"/>
      <c r="ANZ625" s="20"/>
      <c r="AOA625" s="20"/>
      <c r="AOB625" s="20"/>
      <c r="AOC625" s="20"/>
      <c r="AOD625" s="20"/>
      <c r="AOE625" s="20"/>
      <c r="AOF625" s="20"/>
      <c r="AOG625" s="20"/>
      <c r="AOH625" s="20"/>
      <c r="AOI625" s="20"/>
      <c r="AOJ625" s="20"/>
      <c r="AOK625" s="20"/>
      <c r="AOL625" s="20"/>
      <c r="AOM625" s="20"/>
      <c r="AON625" s="20"/>
      <c r="AOO625" s="20"/>
      <c r="AOP625" s="20"/>
      <c r="AOQ625" s="20"/>
      <c r="AOR625" s="20"/>
      <c r="AOS625" s="20"/>
      <c r="AOT625" s="20"/>
      <c r="AOU625" s="20"/>
      <c r="AOV625" s="20"/>
      <c r="AOW625" s="20"/>
      <c r="AOX625" s="20"/>
      <c r="AOY625" s="20"/>
      <c r="AOZ625" s="20"/>
      <c r="APA625" s="20"/>
      <c r="APB625" s="20"/>
      <c r="APC625" s="20"/>
      <c r="APD625" s="20"/>
      <c r="APE625" s="20"/>
      <c r="APF625" s="20"/>
      <c r="APG625" s="20"/>
      <c r="APH625" s="20"/>
      <c r="API625" s="20"/>
      <c r="APJ625" s="20"/>
      <c r="APK625" s="20"/>
      <c r="APL625" s="20"/>
      <c r="APM625" s="20"/>
      <c r="APN625" s="20"/>
      <c r="APO625" s="20"/>
      <c r="APP625" s="20"/>
      <c r="APQ625" s="20"/>
      <c r="APR625" s="20"/>
      <c r="APS625" s="20"/>
      <c r="APT625" s="20"/>
      <c r="APU625" s="20"/>
      <c r="APV625" s="20"/>
      <c r="APW625" s="20"/>
      <c r="APX625" s="20"/>
      <c r="APY625" s="20"/>
      <c r="APZ625" s="20"/>
      <c r="AQA625" s="20"/>
      <c r="AQB625" s="20"/>
      <c r="AQC625" s="20"/>
      <c r="AQD625" s="20"/>
      <c r="AQE625" s="20"/>
      <c r="AQF625" s="20"/>
      <c r="AQG625" s="20"/>
      <c r="AQH625" s="20"/>
      <c r="AQI625" s="20"/>
      <c r="AQJ625" s="20"/>
      <c r="AQK625" s="20"/>
      <c r="AQL625" s="20"/>
      <c r="AQM625" s="20"/>
      <c r="AQN625" s="20"/>
      <c r="AQO625" s="20"/>
      <c r="AQP625" s="20"/>
      <c r="AQQ625" s="20"/>
      <c r="AQR625" s="20"/>
      <c r="AQS625" s="20"/>
      <c r="AQT625" s="20"/>
      <c r="AQU625" s="20"/>
      <c r="AQV625" s="20"/>
      <c r="AQW625" s="20"/>
      <c r="AQX625" s="20"/>
      <c r="AQY625" s="20"/>
      <c r="AQZ625" s="20"/>
      <c r="ARA625" s="20"/>
      <c r="ARB625" s="20"/>
      <c r="ARC625" s="20"/>
      <c r="ARD625" s="20"/>
      <c r="ARE625" s="20"/>
      <c r="ARF625" s="20"/>
      <c r="ARG625" s="20"/>
      <c r="ARH625" s="20"/>
      <c r="ARI625" s="20"/>
      <c r="ARJ625" s="20"/>
      <c r="ARK625" s="20"/>
      <c r="ARL625" s="20"/>
      <c r="ARM625" s="20"/>
      <c r="ARN625" s="20"/>
      <c r="ARO625" s="20"/>
      <c r="ARP625" s="20"/>
      <c r="ARQ625" s="20"/>
      <c r="ARR625" s="20"/>
      <c r="ARS625" s="20"/>
      <c r="ART625" s="20"/>
      <c r="ARU625" s="20"/>
      <c r="ARV625" s="20"/>
      <c r="ARW625" s="20"/>
      <c r="ARX625" s="20"/>
      <c r="ARY625" s="20"/>
      <c r="ARZ625" s="20"/>
      <c r="ASA625" s="20"/>
      <c r="ASB625" s="20"/>
      <c r="ASC625" s="20"/>
      <c r="ASD625" s="20"/>
      <c r="ASE625" s="20"/>
      <c r="ASF625" s="20"/>
      <c r="ASG625" s="20"/>
      <c r="ASH625" s="20"/>
      <c r="ASI625" s="20"/>
      <c r="ASJ625" s="20"/>
      <c r="ASK625" s="20"/>
      <c r="ASL625" s="20"/>
      <c r="ASM625" s="20"/>
      <c r="ASN625" s="20"/>
      <c r="ASO625" s="20"/>
      <c r="ASP625" s="20"/>
      <c r="ASQ625" s="20"/>
      <c r="ASR625" s="20"/>
      <c r="ASS625" s="20"/>
      <c r="AST625" s="20"/>
      <c r="ASU625" s="20"/>
      <c r="ASV625" s="20"/>
      <c r="ASW625" s="20"/>
      <c r="ASX625" s="20"/>
      <c r="ASY625" s="20"/>
      <c r="ASZ625" s="20"/>
      <c r="ATA625" s="20"/>
      <c r="ATB625" s="20"/>
      <c r="ATC625" s="20"/>
      <c r="ATD625" s="20"/>
      <c r="ATE625" s="20"/>
      <c r="ATF625" s="20"/>
      <c r="ATG625" s="20"/>
      <c r="ATH625" s="20"/>
      <c r="ATI625" s="20"/>
      <c r="ATJ625" s="20"/>
      <c r="ATK625" s="20"/>
      <c r="ATL625" s="20"/>
      <c r="ATM625" s="20"/>
      <c r="ATN625" s="20"/>
      <c r="ATO625" s="20"/>
      <c r="ATP625" s="20"/>
      <c r="ATQ625" s="20"/>
      <c r="ATR625" s="20"/>
      <c r="ATS625" s="20"/>
      <c r="ATT625" s="20"/>
      <c r="ATU625" s="20"/>
      <c r="ATV625" s="20"/>
      <c r="ATW625" s="20"/>
      <c r="ATX625" s="20"/>
      <c r="ATY625" s="20"/>
      <c r="ATZ625" s="20"/>
      <c r="AUA625" s="20"/>
      <c r="AUB625" s="20"/>
      <c r="AUC625" s="20"/>
      <c r="AUD625" s="20"/>
      <c r="AUF625" s="20"/>
      <c r="AUG625" s="20"/>
      <c r="AUH625" s="20"/>
      <c r="AUI625" s="20"/>
      <c r="AUJ625" s="20"/>
      <c r="AUK625" s="20"/>
      <c r="AUL625" s="20"/>
      <c r="AUM625" s="20"/>
      <c r="AUN625" s="20"/>
      <c r="AUO625" s="20"/>
      <c r="AUP625" s="20"/>
      <c r="AUQ625" s="20"/>
      <c r="AUR625" s="20"/>
      <c r="AUS625" s="20"/>
      <c r="AUT625" s="20"/>
      <c r="AUU625" s="20"/>
      <c r="AUV625" s="20"/>
      <c r="AUW625" s="20"/>
      <c r="AUX625" s="20"/>
      <c r="AUY625" s="20"/>
      <c r="AUZ625" s="20"/>
      <c r="AVA625" s="20"/>
      <c r="AVB625" s="20"/>
      <c r="AVC625" s="20"/>
      <c r="AVD625" s="20"/>
      <c r="AVE625" s="20"/>
      <c r="AVF625" s="20"/>
      <c r="AVG625" s="20"/>
      <c r="AVH625" s="20"/>
      <c r="AVI625" s="20"/>
      <c r="AVJ625" s="20"/>
      <c r="AVK625" s="20"/>
      <c r="AVL625" s="20"/>
      <c r="AVM625" s="20"/>
      <c r="AVN625" s="20"/>
      <c r="AVO625" s="20"/>
      <c r="AVP625" s="20"/>
      <c r="AVQ625" s="20"/>
      <c r="AVR625" s="20"/>
      <c r="AVS625" s="20"/>
      <c r="AVT625" s="20"/>
      <c r="AVU625" s="20"/>
      <c r="AVV625" s="20"/>
      <c r="AVW625" s="20"/>
      <c r="AVX625" s="20"/>
      <c r="AVY625" s="20"/>
      <c r="AVZ625" s="20"/>
      <c r="AWA625" s="20"/>
      <c r="AWB625" s="20"/>
      <c r="AWC625" s="20"/>
      <c r="AWD625" s="20"/>
      <c r="AWE625" s="20"/>
      <c r="AWF625" s="20"/>
      <c r="AWG625" s="20"/>
      <c r="AWH625" s="20"/>
      <c r="AWI625" s="20"/>
      <c r="AWJ625" s="20"/>
      <c r="AWK625" s="20"/>
      <c r="AWL625" s="20"/>
      <c r="AWM625" s="20"/>
      <c r="AWN625" s="20"/>
      <c r="AWO625" s="20"/>
      <c r="AWP625" s="20"/>
      <c r="AWQ625" s="20"/>
      <c r="AWR625" s="20"/>
      <c r="AWS625" s="20"/>
      <c r="AWT625" s="20"/>
      <c r="AWU625" s="20"/>
      <c r="AWV625" s="20"/>
      <c r="AWW625" s="20"/>
      <c r="AWX625" s="20"/>
      <c r="AWY625" s="20"/>
      <c r="AWZ625" s="20"/>
      <c r="AXA625" s="20"/>
      <c r="AXB625" s="20"/>
      <c r="AXC625" s="20"/>
      <c r="AXD625" s="20"/>
      <c r="AXE625" s="20"/>
      <c r="AXF625" s="20"/>
      <c r="AXG625" s="20"/>
      <c r="AXH625" s="20"/>
      <c r="AXI625" s="20"/>
      <c r="AXJ625" s="20"/>
      <c r="AXK625" s="20"/>
      <c r="AXL625" s="20"/>
      <c r="AXM625" s="20"/>
      <c r="AXN625" s="20"/>
      <c r="AXO625" s="20"/>
      <c r="AXP625" s="20"/>
      <c r="AXQ625" s="20"/>
      <c r="AXR625" s="20"/>
      <c r="AXS625" s="20"/>
      <c r="AXT625" s="20"/>
      <c r="AXU625" s="20"/>
      <c r="AXV625" s="20"/>
      <c r="AXW625" s="20"/>
      <c r="AXX625" s="20"/>
      <c r="AXY625" s="20"/>
      <c r="AXZ625" s="20"/>
      <c r="AYA625" s="20"/>
      <c r="AYB625" s="20"/>
      <c r="AYC625" s="20"/>
      <c r="AYD625" s="20"/>
      <c r="AYE625" s="20"/>
      <c r="AYF625" s="20"/>
      <c r="AYG625" s="20"/>
      <c r="AYH625" s="20"/>
      <c r="AYI625" s="20"/>
      <c r="AYJ625" s="20"/>
      <c r="AYK625" s="20"/>
      <c r="AYL625" s="20"/>
      <c r="AYM625" s="20"/>
      <c r="AYN625" s="20"/>
      <c r="AYO625" s="20"/>
      <c r="AYP625" s="20"/>
      <c r="AYQ625" s="20"/>
      <c r="AYR625" s="20"/>
      <c r="AYS625" s="20"/>
      <c r="AYT625" s="20"/>
      <c r="AYU625" s="20"/>
      <c r="AYV625" s="20"/>
      <c r="AYW625" s="20"/>
      <c r="AYX625" s="20"/>
      <c r="AYY625" s="20"/>
      <c r="AYZ625" s="20"/>
      <c r="AZA625" s="20"/>
      <c r="AZB625" s="20"/>
      <c r="AZC625" s="20"/>
      <c r="AZD625" s="20"/>
      <c r="AZE625" s="20"/>
      <c r="AZF625" s="20"/>
      <c r="AZG625" s="20"/>
      <c r="AZH625" s="20"/>
      <c r="AZI625" s="20"/>
      <c r="AZJ625" s="20"/>
      <c r="AZK625" s="20"/>
      <c r="AZL625" s="20"/>
      <c r="AZM625" s="20"/>
      <c r="AZN625" s="20"/>
      <c r="AZO625" s="20"/>
      <c r="AZP625" s="20"/>
      <c r="AZQ625" s="20"/>
      <c r="AZR625" s="20"/>
      <c r="AZS625" s="20"/>
      <c r="AZT625" s="20"/>
      <c r="AZU625" s="20"/>
      <c r="AZV625" s="20"/>
      <c r="AZW625" s="20"/>
      <c r="AZX625" s="20"/>
      <c r="AZY625" s="20"/>
      <c r="AZZ625" s="20"/>
      <c r="BAA625" s="20"/>
      <c r="BAB625" s="20"/>
      <c r="BAC625" s="20"/>
      <c r="BAD625" s="20"/>
      <c r="BAE625" s="20"/>
      <c r="BAF625" s="20"/>
      <c r="BAG625" s="20"/>
      <c r="BAH625" s="20"/>
      <c r="BAI625" s="20"/>
      <c r="BAJ625" s="20"/>
      <c r="BAK625" s="20"/>
      <c r="BAL625" s="20"/>
      <c r="BAM625" s="20"/>
      <c r="BAN625" s="20"/>
      <c r="BAO625" s="20"/>
      <c r="BAP625" s="20"/>
      <c r="BAQ625" s="20"/>
      <c r="BAR625" s="20"/>
      <c r="BAS625" s="20"/>
      <c r="BAT625" s="20"/>
      <c r="BAU625" s="20"/>
      <c r="BAV625" s="20"/>
      <c r="BAW625" s="20"/>
      <c r="BAX625" s="20"/>
      <c r="BAY625" s="20"/>
      <c r="BAZ625" s="20"/>
      <c r="BBA625" s="20"/>
      <c r="BBB625" s="20"/>
      <c r="BBC625" s="20"/>
      <c r="BBD625" s="20"/>
      <c r="BBE625" s="20"/>
      <c r="BBF625" s="20"/>
      <c r="BBG625" s="20"/>
      <c r="BBH625" s="20"/>
      <c r="BBI625" s="20"/>
      <c r="BBJ625" s="20"/>
      <c r="BBK625" s="20"/>
      <c r="BBL625" s="20"/>
      <c r="BBM625" s="20"/>
      <c r="BBN625" s="20"/>
      <c r="BBO625" s="20"/>
      <c r="BBP625" s="20"/>
      <c r="BBQ625" s="20"/>
      <c r="BBR625" s="20"/>
      <c r="BBS625" s="20"/>
      <c r="BBT625" s="20"/>
      <c r="BBU625" s="20"/>
      <c r="BBV625" s="20"/>
      <c r="BBW625" s="20"/>
      <c r="BBX625" s="20"/>
    </row>
    <row r="626" spans="1:1428" hidden="1" x14ac:dyDescent="0.25">
      <c r="A626" s="20"/>
      <c r="B626" s="21"/>
      <c r="C626" s="21"/>
      <c r="G626" s="10"/>
      <c r="AT626" s="18"/>
    </row>
    <row r="627" spans="1:1428" hidden="1" x14ac:dyDescent="0.25">
      <c r="B627" s="17"/>
      <c r="C627" s="17"/>
      <c r="G627" s="10"/>
      <c r="AT627" s="18"/>
    </row>
    <row r="628" spans="1:1428" hidden="1" x14ac:dyDescent="0.25">
      <c r="B628" s="17"/>
      <c r="C628" s="17"/>
      <c r="G628" s="10"/>
      <c r="AT628" s="18"/>
    </row>
    <row r="629" spans="1:1428" hidden="1" x14ac:dyDescent="0.25">
      <c r="B629" s="17"/>
      <c r="C629" s="17"/>
      <c r="G629" s="10"/>
      <c r="AT629" s="18"/>
    </row>
    <row r="630" spans="1:1428" hidden="1" x14ac:dyDescent="0.25">
      <c r="B630" s="17"/>
      <c r="C630" s="17"/>
      <c r="G630" s="10"/>
      <c r="AT630" s="18"/>
    </row>
    <row r="631" spans="1:1428" hidden="1" x14ac:dyDescent="0.25">
      <c r="B631" s="17"/>
      <c r="C631" s="17"/>
      <c r="G631" s="10"/>
      <c r="AT631" s="18"/>
    </row>
    <row r="632" spans="1:1428" hidden="1" x14ac:dyDescent="0.25">
      <c r="B632" s="17"/>
      <c r="C632" s="17"/>
      <c r="G632" s="10"/>
      <c r="AT632" s="18"/>
    </row>
    <row r="633" spans="1:1428" hidden="1" x14ac:dyDescent="0.25">
      <c r="B633" s="17"/>
      <c r="C633" s="17"/>
      <c r="G633" s="10"/>
      <c r="AT633" s="18"/>
    </row>
    <row r="634" spans="1:1428" hidden="1" x14ac:dyDescent="0.25">
      <c r="B634" s="17"/>
      <c r="C634" s="17"/>
      <c r="G634" s="10"/>
      <c r="AT634" s="18"/>
    </row>
    <row r="635" spans="1:1428" hidden="1" x14ac:dyDescent="0.25">
      <c r="B635" s="17"/>
      <c r="C635" s="17"/>
      <c r="G635" s="10"/>
      <c r="AT635" s="18"/>
    </row>
    <row r="636" spans="1:1428" hidden="1" x14ac:dyDescent="0.25">
      <c r="B636" s="17"/>
      <c r="C636" s="17"/>
      <c r="G636" s="10"/>
      <c r="AT636" s="18"/>
    </row>
    <row r="637" spans="1:1428" hidden="1" x14ac:dyDescent="0.25">
      <c r="B637" s="17"/>
      <c r="C637" s="17"/>
      <c r="G637" s="10"/>
      <c r="AT637" s="18"/>
    </row>
    <row r="638" spans="1:1428" hidden="1" x14ac:dyDescent="0.25">
      <c r="B638" s="17"/>
      <c r="C638" s="17"/>
      <c r="G638" s="10"/>
      <c r="AT638" s="18"/>
    </row>
    <row r="639" spans="1:1428" hidden="1" x14ac:dyDescent="0.25">
      <c r="B639" s="17"/>
      <c r="C639" s="17"/>
      <c r="F639" s="17"/>
      <c r="G639" s="10"/>
      <c r="AT639" s="18"/>
    </row>
    <row r="640" spans="1:1428" hidden="1" x14ac:dyDescent="0.25">
      <c r="B640" s="17"/>
      <c r="C640" s="17"/>
      <c r="G640" s="10"/>
      <c r="AT640" s="18"/>
    </row>
    <row r="641" spans="2:46" hidden="1" x14ac:dyDescent="0.25">
      <c r="B641" s="17"/>
      <c r="C641" s="17"/>
      <c r="G641" s="10"/>
      <c r="AT641" s="18"/>
    </row>
    <row r="642" spans="2:46" hidden="1" x14ac:dyDescent="0.25">
      <c r="B642" s="17"/>
      <c r="C642" s="17"/>
      <c r="G642" s="10"/>
      <c r="AT642" s="18"/>
    </row>
    <row r="643" spans="2:46" hidden="1" x14ac:dyDescent="0.25">
      <c r="B643" s="17"/>
      <c r="C643" s="17"/>
      <c r="G643" s="10"/>
      <c r="AT643" s="18"/>
    </row>
    <row r="644" spans="2:46" hidden="1" x14ac:dyDescent="0.25">
      <c r="B644" s="17"/>
      <c r="C644" s="17"/>
      <c r="G644" s="10"/>
      <c r="AT644" s="18"/>
    </row>
    <row r="645" spans="2:46" hidden="1" x14ac:dyDescent="0.25">
      <c r="B645" s="17"/>
      <c r="C645" s="17"/>
      <c r="G645" s="10"/>
    </row>
    <row r="646" spans="2:46" hidden="1" x14ac:dyDescent="0.25">
      <c r="B646" s="17"/>
      <c r="C646" s="17"/>
      <c r="G646" s="10"/>
      <c r="AT646" s="18"/>
    </row>
    <row r="647" spans="2:46" hidden="1" x14ac:dyDescent="0.25">
      <c r="B647" s="17"/>
      <c r="C647" s="17"/>
      <c r="G647" s="10"/>
      <c r="AT647" s="18"/>
    </row>
    <row r="648" spans="2:46" hidden="1" x14ac:dyDescent="0.25">
      <c r="B648" s="17"/>
      <c r="C648" s="17"/>
      <c r="G648" s="10"/>
    </row>
    <row r="649" spans="2:46" hidden="1" x14ac:dyDescent="0.25">
      <c r="B649" s="17"/>
      <c r="C649" s="17"/>
      <c r="G649" s="10"/>
      <c r="AT649" s="18"/>
    </row>
    <row r="650" spans="2:46" hidden="1" x14ac:dyDescent="0.25">
      <c r="B650" s="17"/>
      <c r="C650" s="17"/>
      <c r="G650" s="10"/>
      <c r="AT650" s="18"/>
    </row>
    <row r="651" spans="2:46" hidden="1" x14ac:dyDescent="0.25">
      <c r="B651" s="17"/>
      <c r="C651" s="17"/>
      <c r="G651" s="10"/>
      <c r="AT651" s="18"/>
    </row>
    <row r="652" spans="2:46" hidden="1" x14ac:dyDescent="0.25">
      <c r="B652" s="17"/>
      <c r="C652" s="17"/>
      <c r="G652" s="10"/>
      <c r="AT652" s="18"/>
    </row>
    <row r="653" spans="2:46" hidden="1" x14ac:dyDescent="0.25">
      <c r="B653" s="17"/>
      <c r="C653" s="17"/>
      <c r="G653" s="10"/>
      <c r="AT653" s="18"/>
    </row>
    <row r="654" spans="2:46" hidden="1" x14ac:dyDescent="0.25">
      <c r="B654" s="17"/>
      <c r="C654" s="17"/>
      <c r="G654" s="10"/>
      <c r="AT654" s="18"/>
    </row>
    <row r="655" spans="2:46" hidden="1" x14ac:dyDescent="0.25">
      <c r="B655" s="17"/>
      <c r="C655" s="17"/>
      <c r="G655" s="10"/>
      <c r="AT655" s="18"/>
    </row>
    <row r="656" spans="2:46" hidden="1" x14ac:dyDescent="0.25">
      <c r="B656" s="17"/>
      <c r="C656" s="17"/>
      <c r="G656" s="10"/>
      <c r="AT656" s="18"/>
    </row>
    <row r="657" spans="2:46" hidden="1" x14ac:dyDescent="0.25">
      <c r="B657" s="17"/>
      <c r="C657" s="17"/>
      <c r="G657" s="10"/>
      <c r="AT657" s="18"/>
    </row>
    <row r="658" spans="2:46" hidden="1" x14ac:dyDescent="0.25">
      <c r="B658" s="17"/>
      <c r="C658" s="17"/>
      <c r="G658" s="10"/>
      <c r="AT658" s="18"/>
    </row>
    <row r="659" spans="2:46" hidden="1" x14ac:dyDescent="0.25">
      <c r="B659" s="17"/>
      <c r="C659" s="17"/>
      <c r="G659" s="10"/>
      <c r="AT659" s="18"/>
    </row>
    <row r="660" spans="2:46" hidden="1" x14ac:dyDescent="0.25">
      <c r="B660" s="17"/>
      <c r="C660" s="17"/>
      <c r="G660" s="10"/>
      <c r="AT660" s="18"/>
    </row>
    <row r="661" spans="2:46" hidden="1" x14ac:dyDescent="0.25">
      <c r="B661" s="17"/>
      <c r="C661" s="17"/>
      <c r="G661" s="10"/>
      <c r="AT661" s="18"/>
    </row>
    <row r="662" spans="2:46" hidden="1" x14ac:dyDescent="0.25">
      <c r="B662" s="17"/>
      <c r="C662" s="17"/>
      <c r="G662" s="10"/>
      <c r="AT662" s="18"/>
    </row>
    <row r="663" spans="2:46" hidden="1" x14ac:dyDescent="0.25">
      <c r="B663" s="17"/>
      <c r="C663" s="17"/>
      <c r="G663" s="10"/>
      <c r="AT663" s="18"/>
    </row>
    <row r="664" spans="2:46" hidden="1" x14ac:dyDescent="0.25">
      <c r="B664" s="17"/>
      <c r="C664" s="17"/>
      <c r="G664" s="10"/>
      <c r="AT664" s="18"/>
    </row>
    <row r="665" spans="2:46" hidden="1" x14ac:dyDescent="0.25">
      <c r="B665" s="17"/>
      <c r="C665" s="17"/>
      <c r="G665" s="10"/>
      <c r="AT665" s="18"/>
    </row>
    <row r="666" spans="2:46" hidden="1" x14ac:dyDescent="0.25">
      <c r="B666" s="17"/>
      <c r="C666" s="17"/>
      <c r="G666" s="10"/>
      <c r="AT666" s="18"/>
    </row>
    <row r="667" spans="2:46" hidden="1" x14ac:dyDescent="0.25">
      <c r="B667" s="17"/>
      <c r="C667" s="17"/>
      <c r="G667" s="10"/>
      <c r="AT667" s="18"/>
    </row>
    <row r="668" spans="2:46" hidden="1" x14ac:dyDescent="0.25">
      <c r="B668" s="17"/>
      <c r="C668" s="17"/>
      <c r="G668" s="10"/>
      <c r="AT668" s="18"/>
    </row>
    <row r="669" spans="2:46" hidden="1" x14ac:dyDescent="0.25">
      <c r="B669" s="37"/>
      <c r="C669" s="21"/>
      <c r="G669" s="10"/>
      <c r="AT669" s="18"/>
    </row>
    <row r="670" spans="2:46" hidden="1" x14ac:dyDescent="0.25">
      <c r="B670" s="38"/>
      <c r="C670" s="21"/>
      <c r="G670" s="10"/>
      <c r="AT670" s="18"/>
    </row>
    <row r="671" spans="2:46" hidden="1" x14ac:dyDescent="0.25">
      <c r="B671" s="37"/>
      <c r="C671" s="21"/>
      <c r="G671" s="10"/>
      <c r="AT671" s="18"/>
    </row>
    <row r="672" spans="2:46" hidden="1" x14ac:dyDescent="0.25">
      <c r="B672" s="37"/>
      <c r="C672" s="21"/>
      <c r="G672" s="10"/>
      <c r="AT672" s="18"/>
    </row>
    <row r="673" spans="2:46" hidden="1" x14ac:dyDescent="0.25">
      <c r="B673" s="39"/>
      <c r="C673" s="21"/>
      <c r="G673" s="10"/>
      <c r="AT673" s="18"/>
    </row>
    <row r="674" spans="2:46" hidden="1" x14ac:dyDescent="0.25">
      <c r="B674" s="21"/>
      <c r="C674" s="21"/>
      <c r="G674" s="10"/>
      <c r="AT674" s="18"/>
    </row>
    <row r="675" spans="2:46" hidden="1" x14ac:dyDescent="0.25">
      <c r="B675" s="27"/>
      <c r="C675" s="21"/>
      <c r="G675" s="10"/>
      <c r="AT675" s="18"/>
    </row>
    <row r="676" spans="2:46" hidden="1" x14ac:dyDescent="0.25">
      <c r="B676" s="21"/>
      <c r="C676" s="21"/>
      <c r="G676" s="10"/>
      <c r="AT676" s="18"/>
    </row>
    <row r="677" spans="2:46" hidden="1" x14ac:dyDescent="0.25">
      <c r="B677" s="21"/>
      <c r="C677" s="21"/>
      <c r="G677" s="10"/>
      <c r="AT677" s="18"/>
    </row>
    <row r="678" spans="2:46" hidden="1" x14ac:dyDescent="0.25">
      <c r="B678" s="17"/>
      <c r="C678" s="17"/>
      <c r="G678" s="10"/>
      <c r="AT678" s="18"/>
    </row>
    <row r="679" spans="2:46" hidden="1" x14ac:dyDescent="0.25">
      <c r="B679" s="17"/>
      <c r="C679" s="17"/>
      <c r="G679" s="10"/>
      <c r="AT679" s="18"/>
    </row>
    <row r="680" spans="2:46" hidden="1" x14ac:dyDescent="0.25">
      <c r="B680" s="17"/>
      <c r="C680" s="17"/>
      <c r="G680" s="10"/>
      <c r="AT680" s="18"/>
    </row>
    <row r="681" spans="2:46" hidden="1" x14ac:dyDescent="0.25">
      <c r="B681" s="17"/>
      <c r="C681" s="17"/>
      <c r="G681" s="10"/>
      <c r="AT681" s="18"/>
    </row>
    <row r="682" spans="2:46" hidden="1" x14ac:dyDescent="0.25">
      <c r="B682" s="27"/>
      <c r="C682" s="21"/>
      <c r="G682" s="10"/>
      <c r="AT682" s="18"/>
    </row>
    <row r="683" spans="2:46" hidden="1" x14ac:dyDescent="0.25">
      <c r="B683" s="17"/>
      <c r="C683" s="21"/>
      <c r="G683" s="10"/>
      <c r="AT683" s="18"/>
    </row>
    <row r="684" spans="2:46" hidden="1" x14ac:dyDescent="0.25">
      <c r="B684" s="17"/>
      <c r="C684" s="21"/>
      <c r="G684" s="10"/>
    </row>
    <row r="685" spans="2:46" hidden="1" x14ac:dyDescent="0.25">
      <c r="B685" s="21"/>
      <c r="C685" s="21"/>
      <c r="G685" s="10"/>
      <c r="AT685" s="18"/>
    </row>
    <row r="686" spans="2:46" hidden="1" x14ac:dyDescent="0.25">
      <c r="B686" s="17"/>
      <c r="C686" s="17"/>
      <c r="G686" s="10"/>
      <c r="AT686" s="18"/>
    </row>
    <row r="687" spans="2:46" hidden="1" x14ac:dyDescent="0.25">
      <c r="B687" s="17"/>
      <c r="C687" s="17"/>
      <c r="G687" s="10"/>
      <c r="AT687" s="18"/>
    </row>
    <row r="688" spans="2:46" hidden="1" x14ac:dyDescent="0.25">
      <c r="B688" s="17"/>
      <c r="C688" s="17"/>
      <c r="G688" s="10"/>
      <c r="AT688" s="18"/>
    </row>
    <row r="689" spans="2:46" hidden="1" x14ac:dyDescent="0.25">
      <c r="B689" s="17"/>
      <c r="C689" s="17"/>
      <c r="G689" s="10"/>
      <c r="AT689" s="18"/>
    </row>
    <row r="690" spans="2:46" hidden="1" x14ac:dyDescent="0.25">
      <c r="B690" s="17"/>
      <c r="C690" s="17"/>
      <c r="G690" s="10"/>
      <c r="AT690" s="18"/>
    </row>
    <row r="691" spans="2:46" hidden="1" x14ac:dyDescent="0.25">
      <c r="B691" s="17"/>
      <c r="C691" s="17"/>
      <c r="G691" s="10"/>
      <c r="AT691" s="18"/>
    </row>
    <row r="692" spans="2:46" hidden="1" x14ac:dyDescent="0.25">
      <c r="B692" s="17"/>
      <c r="C692" s="17"/>
      <c r="G692" s="10"/>
      <c r="AT692" s="18"/>
    </row>
    <row r="693" spans="2:46" hidden="1" x14ac:dyDescent="0.25">
      <c r="B693" s="17"/>
      <c r="C693" s="17"/>
      <c r="G693" s="10"/>
      <c r="AT693" s="18"/>
    </row>
    <row r="694" spans="2:46" hidden="1" x14ac:dyDescent="0.25">
      <c r="B694" s="17"/>
      <c r="C694" s="17"/>
      <c r="G694" s="10"/>
      <c r="AT694" s="18"/>
    </row>
    <row r="695" spans="2:46" hidden="1" x14ac:dyDescent="0.25">
      <c r="B695" s="17"/>
      <c r="C695" s="17"/>
      <c r="G695" s="10"/>
      <c r="AT695" s="18"/>
    </row>
    <row r="696" spans="2:46" hidden="1" x14ac:dyDescent="0.25">
      <c r="B696" s="17"/>
      <c r="C696" s="17"/>
      <c r="G696" s="10"/>
      <c r="AT696" s="18"/>
    </row>
    <row r="697" spans="2:46" hidden="1" x14ac:dyDescent="0.25">
      <c r="B697" s="17"/>
      <c r="C697" s="17"/>
      <c r="G697" s="10"/>
      <c r="AT697" s="18"/>
    </row>
    <row r="698" spans="2:46" hidden="1" x14ac:dyDescent="0.25">
      <c r="B698" s="17"/>
      <c r="C698" s="17"/>
      <c r="G698" s="10"/>
      <c r="AT698" s="18"/>
    </row>
    <row r="699" spans="2:46" hidden="1" x14ac:dyDescent="0.25">
      <c r="B699" s="17"/>
      <c r="C699" s="17"/>
      <c r="G699" s="10"/>
      <c r="AT699" s="18"/>
    </row>
    <row r="700" spans="2:46" hidden="1" x14ac:dyDescent="0.25">
      <c r="B700" s="17"/>
      <c r="C700" s="17"/>
      <c r="G700" s="10"/>
    </row>
    <row r="701" spans="2:46" hidden="1" x14ac:dyDescent="0.25">
      <c r="B701" s="17"/>
      <c r="C701" s="17"/>
      <c r="G701" s="10"/>
      <c r="AT701" s="18"/>
    </row>
    <row r="702" spans="2:46" hidden="1" x14ac:dyDescent="0.25">
      <c r="B702" s="17"/>
      <c r="C702" s="17"/>
      <c r="G702" s="10"/>
      <c r="AT702" s="18"/>
    </row>
    <row r="703" spans="2:46" hidden="1" x14ac:dyDescent="0.25">
      <c r="B703" s="17"/>
      <c r="C703" s="17"/>
      <c r="G703" s="10"/>
      <c r="AT703" s="18"/>
    </row>
    <row r="704" spans="2:46" hidden="1" x14ac:dyDescent="0.25">
      <c r="B704" s="17"/>
      <c r="C704" s="17"/>
      <c r="G704" s="10"/>
      <c r="AT704" s="18"/>
    </row>
    <row r="705" spans="2:46" hidden="1" x14ac:dyDescent="0.25">
      <c r="B705" s="17"/>
      <c r="C705" s="17"/>
      <c r="G705" s="10"/>
      <c r="AT705" s="18"/>
    </row>
    <row r="706" spans="2:46" hidden="1" x14ac:dyDescent="0.25">
      <c r="B706" s="17"/>
      <c r="C706" s="17"/>
      <c r="G706" s="10"/>
      <c r="AT706" s="18"/>
    </row>
    <row r="707" spans="2:46" hidden="1" x14ac:dyDescent="0.25">
      <c r="B707" s="17"/>
      <c r="C707" s="17"/>
      <c r="G707" s="10"/>
      <c r="AT707" s="18"/>
    </row>
    <row r="708" spans="2:46" hidden="1" x14ac:dyDescent="0.25">
      <c r="B708" s="17"/>
      <c r="C708" s="17"/>
      <c r="G708" s="10"/>
      <c r="AT708" s="18"/>
    </row>
    <row r="709" spans="2:46" hidden="1" x14ac:dyDescent="0.25">
      <c r="B709" s="17"/>
      <c r="C709" s="17"/>
      <c r="G709" s="10"/>
      <c r="AT709" s="18"/>
    </row>
    <row r="710" spans="2:46" hidden="1" x14ac:dyDescent="0.25">
      <c r="B710" s="17"/>
      <c r="C710" s="17"/>
      <c r="G710" s="10"/>
      <c r="AT710" s="18"/>
    </row>
    <row r="711" spans="2:46" hidden="1" x14ac:dyDescent="0.25">
      <c r="B711" s="17"/>
      <c r="C711" s="17"/>
      <c r="G711" s="10"/>
      <c r="AT711" s="18"/>
    </row>
    <row r="712" spans="2:46" hidden="1" x14ac:dyDescent="0.25">
      <c r="B712" s="17"/>
      <c r="C712" s="17"/>
      <c r="G712" s="10"/>
      <c r="AT712" s="18"/>
    </row>
    <row r="713" spans="2:46" hidden="1" x14ac:dyDescent="0.25">
      <c r="B713" s="17"/>
      <c r="C713" s="17"/>
      <c r="G713" s="10"/>
      <c r="AT713" s="18"/>
    </row>
    <row r="714" spans="2:46" hidden="1" x14ac:dyDescent="0.25">
      <c r="B714" s="17"/>
      <c r="C714" s="17"/>
      <c r="G714" s="10"/>
      <c r="AT714" s="18"/>
    </row>
    <row r="715" spans="2:46" hidden="1" x14ac:dyDescent="0.25">
      <c r="B715" s="17"/>
      <c r="C715" s="17"/>
      <c r="G715" s="10"/>
      <c r="AT715" s="18"/>
    </row>
    <row r="716" spans="2:46" hidden="1" x14ac:dyDescent="0.25">
      <c r="B716" s="17"/>
      <c r="C716" s="17"/>
      <c r="G716" s="10"/>
      <c r="AT716" s="18"/>
    </row>
    <row r="717" spans="2:46" hidden="1" x14ac:dyDescent="0.25">
      <c r="B717" s="17"/>
      <c r="C717" s="17"/>
      <c r="G717" s="10"/>
      <c r="AT717" s="18"/>
    </row>
    <row r="718" spans="2:46" hidden="1" x14ac:dyDescent="0.25">
      <c r="B718" s="17"/>
      <c r="C718" s="17"/>
      <c r="G718" s="10"/>
      <c r="AT718" s="18"/>
    </row>
    <row r="719" spans="2:46" hidden="1" x14ac:dyDescent="0.25">
      <c r="B719" s="17"/>
      <c r="C719" s="17"/>
      <c r="G719" s="10"/>
      <c r="AT719" s="18"/>
    </row>
    <row r="720" spans="2:46" hidden="1" x14ac:dyDescent="0.25">
      <c r="B720" s="17"/>
      <c r="C720" s="17"/>
      <c r="G720" s="10"/>
      <c r="AT720" s="18"/>
    </row>
    <row r="721" spans="1:46" hidden="1" x14ac:dyDescent="0.25">
      <c r="B721" s="17"/>
      <c r="C721" s="17"/>
      <c r="G721" s="10"/>
      <c r="AT721" s="18"/>
    </row>
    <row r="722" spans="1:46" hidden="1" x14ac:dyDescent="0.25">
      <c r="B722" s="17"/>
      <c r="C722" s="17"/>
      <c r="G722" s="10"/>
      <c r="AT722" s="18"/>
    </row>
    <row r="723" spans="1:46" hidden="1" x14ac:dyDescent="0.25">
      <c r="B723" s="17"/>
      <c r="C723" s="17"/>
      <c r="G723" s="10"/>
      <c r="AT723" s="18"/>
    </row>
    <row r="724" spans="1:46" hidden="1" x14ac:dyDescent="0.25">
      <c r="B724" s="17"/>
      <c r="C724" s="17"/>
      <c r="G724" s="10"/>
      <c r="AT724" s="18"/>
    </row>
    <row r="725" spans="1:46" hidden="1" x14ac:dyDescent="0.25">
      <c r="B725" s="17"/>
      <c r="C725" s="17"/>
      <c r="G725" s="10"/>
      <c r="AT725" s="18"/>
    </row>
    <row r="726" spans="1:46" hidden="1" x14ac:dyDescent="0.25">
      <c r="B726" s="17"/>
      <c r="C726" s="17"/>
      <c r="G726" s="10"/>
      <c r="AT726" s="18"/>
    </row>
    <row r="727" spans="1:46" hidden="1" x14ac:dyDescent="0.25">
      <c r="A727" s="25"/>
      <c r="B727" s="25"/>
      <c r="C727" s="25"/>
      <c r="G727" s="10"/>
      <c r="AT727" s="18"/>
    </row>
    <row r="728" spans="1:46" hidden="1" x14ac:dyDescent="0.25">
      <c r="A728" s="25"/>
      <c r="B728" s="25"/>
      <c r="C728" s="25"/>
      <c r="G728" s="10"/>
      <c r="AT728" s="18"/>
    </row>
    <row r="729" spans="1:46" hidden="1" x14ac:dyDescent="0.25">
      <c r="A729" s="25"/>
      <c r="B729" s="25"/>
      <c r="C729" s="25"/>
      <c r="G729" s="10"/>
      <c r="AT729" s="18"/>
    </row>
    <row r="730" spans="1:46" hidden="1" x14ac:dyDescent="0.25">
      <c r="A730" s="25"/>
      <c r="B730" s="25"/>
      <c r="C730" s="25"/>
      <c r="G730" s="10"/>
      <c r="AT730" s="18"/>
    </row>
    <row r="731" spans="1:46" hidden="1" x14ac:dyDescent="0.25">
      <c r="A731" s="25"/>
      <c r="B731" s="25"/>
      <c r="C731" s="25"/>
      <c r="G731" s="10"/>
      <c r="AT731" s="18"/>
    </row>
    <row r="732" spans="1:46" hidden="1" x14ac:dyDescent="0.25">
      <c r="A732" s="25"/>
      <c r="B732" s="25"/>
      <c r="C732" s="25"/>
      <c r="G732" s="10"/>
      <c r="AT732" s="18"/>
    </row>
    <row r="733" spans="1:46" hidden="1" x14ac:dyDescent="0.25">
      <c r="A733" s="25"/>
      <c r="B733" s="25"/>
      <c r="C733" s="25"/>
      <c r="G733" s="10"/>
      <c r="AT733" s="18"/>
    </row>
    <row r="734" spans="1:46" hidden="1" x14ac:dyDescent="0.25">
      <c r="A734" s="25"/>
      <c r="B734" s="25"/>
      <c r="C734" s="25"/>
      <c r="G734" s="10"/>
      <c r="AT734" s="18"/>
    </row>
    <row r="735" spans="1:46" hidden="1" x14ac:dyDescent="0.25">
      <c r="A735" s="25"/>
      <c r="B735" s="25"/>
      <c r="C735" s="25"/>
      <c r="G735" s="10"/>
      <c r="AT735" s="18"/>
    </row>
    <row r="736" spans="1:46" hidden="1" x14ac:dyDescent="0.25">
      <c r="A736" s="25"/>
      <c r="B736" s="25"/>
      <c r="C736" s="25"/>
      <c r="G736" s="10"/>
      <c r="AT736" s="18"/>
    </row>
    <row r="737" spans="1:46" hidden="1" x14ac:dyDescent="0.25">
      <c r="A737" s="25"/>
      <c r="B737" s="25"/>
      <c r="C737" s="25"/>
      <c r="G737" s="10"/>
      <c r="AT737" s="18"/>
    </row>
    <row r="738" spans="1:46" hidden="1" x14ac:dyDescent="0.25">
      <c r="A738" s="25"/>
      <c r="B738" s="25"/>
      <c r="C738" s="25"/>
      <c r="G738" s="10"/>
      <c r="AT738" s="18"/>
    </row>
    <row r="739" spans="1:46" hidden="1" x14ac:dyDescent="0.25">
      <c r="A739" s="25"/>
      <c r="B739" s="25"/>
      <c r="C739" s="25"/>
      <c r="G739" s="10"/>
      <c r="AT739" s="18"/>
    </row>
    <row r="740" spans="1:46" hidden="1" x14ac:dyDescent="0.25">
      <c r="A740" s="25"/>
      <c r="B740" s="25"/>
      <c r="C740" s="25"/>
      <c r="G740" s="10"/>
      <c r="AT740" s="18"/>
    </row>
    <row r="741" spans="1:46" hidden="1" x14ac:dyDescent="0.25">
      <c r="A741" s="25"/>
      <c r="B741" s="25"/>
      <c r="C741" s="25"/>
      <c r="G741" s="10"/>
      <c r="AT741" s="18"/>
    </row>
    <row r="742" spans="1:46" hidden="1" x14ac:dyDescent="0.25">
      <c r="A742" s="25"/>
      <c r="B742" s="25"/>
      <c r="C742" s="25"/>
      <c r="G742" s="10"/>
      <c r="AT742" s="18"/>
    </row>
    <row r="743" spans="1:46" hidden="1" x14ac:dyDescent="0.25">
      <c r="A743" s="25"/>
      <c r="B743" s="25"/>
      <c r="C743" s="25"/>
      <c r="G743" s="10"/>
      <c r="AT743" s="18"/>
    </row>
    <row r="744" spans="1:46" hidden="1" x14ac:dyDescent="0.25">
      <c r="A744" s="25"/>
      <c r="B744" s="25"/>
      <c r="C744" s="25"/>
      <c r="G744" s="10"/>
      <c r="AT744" s="18"/>
    </row>
    <row r="745" spans="1:46" hidden="1" x14ac:dyDescent="0.25">
      <c r="A745" s="25"/>
      <c r="B745" s="25"/>
      <c r="C745" s="25"/>
      <c r="G745" s="10"/>
      <c r="AT745" s="18"/>
    </row>
    <row r="746" spans="1:46" hidden="1" x14ac:dyDescent="0.25">
      <c r="A746" s="25"/>
      <c r="B746" s="25"/>
      <c r="C746" s="25"/>
      <c r="G746" s="10"/>
      <c r="AT746" s="18"/>
    </row>
    <row r="747" spans="1:46" hidden="1" x14ac:dyDescent="0.25">
      <c r="A747" s="25"/>
      <c r="B747" s="25"/>
      <c r="C747" s="25"/>
      <c r="G747" s="10"/>
      <c r="AT747" s="18"/>
    </row>
    <row r="748" spans="1:46" hidden="1" x14ac:dyDescent="0.25">
      <c r="A748" s="25"/>
      <c r="B748" s="25"/>
      <c r="C748" s="25"/>
      <c r="G748" s="10"/>
      <c r="AT748" s="18"/>
    </row>
    <row r="749" spans="1:46" hidden="1" x14ac:dyDescent="0.25">
      <c r="A749" s="25"/>
      <c r="B749" s="25"/>
      <c r="C749" s="25"/>
      <c r="G749" s="10"/>
      <c r="AT749" s="18"/>
    </row>
    <row r="750" spans="1:46" hidden="1" x14ac:dyDescent="0.25">
      <c r="A750" s="25"/>
      <c r="B750" s="25"/>
      <c r="C750" s="25"/>
      <c r="G750" s="10"/>
      <c r="AT750" s="18"/>
    </row>
    <row r="751" spans="1:46" hidden="1" x14ac:dyDescent="0.25">
      <c r="A751" s="25"/>
      <c r="B751" s="25"/>
      <c r="C751" s="25"/>
      <c r="G751" s="10"/>
      <c r="AT751" s="18"/>
    </row>
    <row r="752" spans="1:46" hidden="1" x14ac:dyDescent="0.25">
      <c r="A752" s="25"/>
      <c r="B752" s="25"/>
      <c r="C752" s="25"/>
      <c r="G752" s="10"/>
      <c r="AT752" s="18"/>
    </row>
    <row r="753" spans="1:46" hidden="1" x14ac:dyDescent="0.25">
      <c r="A753" s="25"/>
      <c r="B753" s="25"/>
      <c r="C753" s="25"/>
      <c r="G753" s="10"/>
      <c r="AT753" s="18"/>
    </row>
    <row r="754" spans="1:46" hidden="1" x14ac:dyDescent="0.25">
      <c r="A754" s="25"/>
      <c r="B754" s="25"/>
      <c r="C754" s="25"/>
      <c r="G754" s="10"/>
      <c r="AT754" s="18"/>
    </row>
    <row r="755" spans="1:46" hidden="1" x14ac:dyDescent="0.25">
      <c r="A755" s="25"/>
      <c r="B755" s="25"/>
      <c r="C755" s="25"/>
      <c r="G755" s="10"/>
      <c r="AT755" s="18"/>
    </row>
    <row r="756" spans="1:46" hidden="1" x14ac:dyDescent="0.25">
      <c r="A756" s="25"/>
      <c r="B756" s="25"/>
      <c r="C756" s="25"/>
      <c r="G756" s="10"/>
      <c r="AT756" s="18"/>
    </row>
    <row r="757" spans="1:46" hidden="1" x14ac:dyDescent="0.25">
      <c r="A757" s="25"/>
      <c r="B757" s="25"/>
      <c r="C757" s="25"/>
      <c r="G757" s="10"/>
      <c r="AT757" s="18"/>
    </row>
    <row r="758" spans="1:46" hidden="1" x14ac:dyDescent="0.25">
      <c r="A758" s="25"/>
      <c r="B758" s="25"/>
      <c r="C758" s="25"/>
      <c r="G758" s="10"/>
      <c r="AT758" s="18"/>
    </row>
    <row r="759" spans="1:46" hidden="1" x14ac:dyDescent="0.25">
      <c r="A759" s="25"/>
      <c r="B759" s="25"/>
      <c r="C759" s="25"/>
      <c r="G759" s="10"/>
      <c r="AT759" s="18"/>
    </row>
    <row r="760" spans="1:46" hidden="1" x14ac:dyDescent="0.25">
      <c r="A760" s="25"/>
      <c r="B760" s="25"/>
      <c r="C760" s="25"/>
      <c r="G760" s="10"/>
      <c r="AT760" s="18"/>
    </row>
    <row r="761" spans="1:46" hidden="1" x14ac:dyDescent="0.25">
      <c r="A761" s="25"/>
      <c r="B761" s="25"/>
      <c r="C761" s="25"/>
      <c r="G761" s="10"/>
      <c r="AT761" s="18"/>
    </row>
    <row r="762" spans="1:46" hidden="1" x14ac:dyDescent="0.25">
      <c r="A762" s="25"/>
      <c r="B762" s="25"/>
      <c r="C762" s="25"/>
      <c r="G762" s="10"/>
      <c r="AT762" s="18"/>
    </row>
    <row r="763" spans="1:46" hidden="1" x14ac:dyDescent="0.25">
      <c r="A763" s="25"/>
      <c r="B763" s="25"/>
      <c r="C763" s="25"/>
      <c r="G763" s="10"/>
      <c r="AT763" s="18"/>
    </row>
    <row r="764" spans="1:46" hidden="1" x14ac:dyDescent="0.25">
      <c r="A764" s="25"/>
      <c r="B764" s="25"/>
      <c r="C764" s="25"/>
      <c r="G764" s="10"/>
      <c r="AT764" s="18"/>
    </row>
    <row r="765" spans="1:46" hidden="1" x14ac:dyDescent="0.25">
      <c r="A765" s="25"/>
      <c r="B765" s="25"/>
      <c r="C765" s="25"/>
      <c r="G765" s="10"/>
      <c r="AT765" s="18"/>
    </row>
    <row r="766" spans="1:46" hidden="1" x14ac:dyDescent="0.25">
      <c r="A766" s="25"/>
      <c r="B766" s="25"/>
      <c r="C766" s="25"/>
      <c r="G766" s="10"/>
      <c r="AF766" s="19"/>
      <c r="AT766" s="18"/>
    </row>
    <row r="767" spans="1:46" hidden="1" x14ac:dyDescent="0.25">
      <c r="A767" s="25"/>
      <c r="B767" s="25"/>
      <c r="C767" s="25"/>
      <c r="G767" s="10"/>
      <c r="AT767" s="18"/>
    </row>
    <row r="768" spans="1:46" hidden="1" x14ac:dyDescent="0.25">
      <c r="A768" s="25"/>
      <c r="B768" s="25"/>
      <c r="C768" s="25"/>
      <c r="G768" s="10"/>
      <c r="AT768" s="18"/>
    </row>
    <row r="769" spans="1:46" hidden="1" x14ac:dyDescent="0.25">
      <c r="A769" s="25"/>
      <c r="B769" s="25"/>
      <c r="C769" s="25"/>
      <c r="G769" s="10"/>
      <c r="AT769" s="18"/>
    </row>
    <row r="770" spans="1:46" hidden="1" x14ac:dyDescent="0.25">
      <c r="A770" s="25"/>
      <c r="B770" s="25"/>
      <c r="C770" s="25"/>
      <c r="G770" s="10"/>
      <c r="AT770" s="18"/>
    </row>
    <row r="771" spans="1:46" hidden="1" x14ac:dyDescent="0.25">
      <c r="A771" s="25"/>
      <c r="B771" s="25"/>
      <c r="C771" s="25"/>
      <c r="G771" s="10"/>
      <c r="AT771" s="18"/>
    </row>
    <row r="772" spans="1:46" hidden="1" x14ac:dyDescent="0.25">
      <c r="A772" s="25"/>
      <c r="B772" s="25"/>
      <c r="C772" s="25"/>
      <c r="G772" s="10"/>
      <c r="AT772" s="18"/>
    </row>
    <row r="773" spans="1:46" hidden="1" x14ac:dyDescent="0.25">
      <c r="A773" s="25"/>
      <c r="B773" s="25"/>
      <c r="C773" s="25"/>
      <c r="G773" s="10"/>
      <c r="AT773" s="18"/>
    </row>
    <row r="774" spans="1:46" hidden="1" x14ac:dyDescent="0.25">
      <c r="A774" s="25"/>
      <c r="B774" s="25"/>
      <c r="C774" s="25"/>
      <c r="G774" s="10"/>
      <c r="AT774" s="18"/>
    </row>
    <row r="775" spans="1:46" hidden="1" x14ac:dyDescent="0.25">
      <c r="A775" s="25"/>
      <c r="B775" s="25"/>
      <c r="C775" s="25"/>
      <c r="G775" s="10"/>
      <c r="AT775" s="18"/>
    </row>
    <row r="776" spans="1:46" hidden="1" x14ac:dyDescent="0.25">
      <c r="A776" s="25"/>
      <c r="B776" s="25"/>
      <c r="C776" s="25"/>
      <c r="G776" s="10"/>
      <c r="AT776" s="18"/>
    </row>
    <row r="777" spans="1:46" hidden="1" x14ac:dyDescent="0.25">
      <c r="A777" s="25"/>
      <c r="B777" s="25"/>
      <c r="C777" s="25"/>
      <c r="G777" s="10"/>
      <c r="AT777" s="18"/>
    </row>
    <row r="778" spans="1:46" hidden="1" x14ac:dyDescent="0.25">
      <c r="A778" s="25"/>
      <c r="B778" s="25"/>
      <c r="C778" s="25"/>
      <c r="G778" s="10"/>
      <c r="AT778" s="18"/>
    </row>
    <row r="779" spans="1:46" hidden="1" x14ac:dyDescent="0.25">
      <c r="A779" s="25"/>
      <c r="B779" s="25"/>
      <c r="C779" s="25"/>
      <c r="G779" s="10"/>
      <c r="AT779" s="18"/>
    </row>
    <row r="780" spans="1:46" hidden="1" x14ac:dyDescent="0.25">
      <c r="A780" s="25"/>
      <c r="B780" s="25"/>
      <c r="C780" s="25"/>
      <c r="G780" s="10"/>
      <c r="AT780" s="18"/>
    </row>
    <row r="781" spans="1:46" hidden="1" x14ac:dyDescent="0.25">
      <c r="A781" s="25"/>
      <c r="B781" s="25"/>
      <c r="C781" s="25"/>
      <c r="G781" s="10"/>
      <c r="AT781" s="18"/>
    </row>
    <row r="782" spans="1:46" hidden="1" x14ac:dyDescent="0.25">
      <c r="A782" s="25"/>
      <c r="B782" s="25"/>
      <c r="C782" s="25"/>
      <c r="G782" s="10"/>
      <c r="AT782" s="18"/>
    </row>
    <row r="783" spans="1:46" hidden="1" x14ac:dyDescent="0.25">
      <c r="A783" s="25"/>
      <c r="B783" s="25"/>
      <c r="C783" s="25"/>
      <c r="G783" s="10"/>
      <c r="AT783" s="18"/>
    </row>
    <row r="784" spans="1:46" hidden="1" x14ac:dyDescent="0.25">
      <c r="A784" s="25"/>
      <c r="B784" s="25"/>
      <c r="C784" s="25"/>
      <c r="G784" s="10"/>
      <c r="AT784" s="18"/>
    </row>
    <row r="785" spans="1:46" hidden="1" x14ac:dyDescent="0.25">
      <c r="A785" s="25"/>
      <c r="B785" s="25"/>
      <c r="C785" s="25"/>
      <c r="G785" s="10"/>
      <c r="AT785" s="18"/>
    </row>
    <row r="786" spans="1:46" hidden="1" x14ac:dyDescent="0.25">
      <c r="A786" s="25"/>
      <c r="B786" s="25"/>
      <c r="C786" s="25"/>
      <c r="G786" s="10"/>
      <c r="AT786" s="18"/>
    </row>
    <row r="787" spans="1:46" hidden="1" x14ac:dyDescent="0.25">
      <c r="A787" s="25"/>
      <c r="B787" s="25"/>
      <c r="C787" s="25"/>
      <c r="G787" s="10"/>
      <c r="AT787" s="18"/>
    </row>
    <row r="788" spans="1:46" hidden="1" x14ac:dyDescent="0.25">
      <c r="A788" s="25"/>
      <c r="B788" s="25"/>
      <c r="C788" s="25"/>
      <c r="G788" s="10"/>
      <c r="AT788" s="18"/>
    </row>
    <row r="789" spans="1:46" hidden="1" x14ac:dyDescent="0.25">
      <c r="A789" s="25"/>
      <c r="B789" s="25"/>
      <c r="C789" s="25"/>
      <c r="G789" s="10"/>
      <c r="AT789" s="18"/>
    </row>
    <row r="790" spans="1:46" hidden="1" x14ac:dyDescent="0.25">
      <c r="A790" s="25"/>
      <c r="B790" s="25"/>
      <c r="C790" s="25"/>
      <c r="G790" s="10"/>
      <c r="AT790" s="18"/>
    </row>
    <row r="791" spans="1:46" hidden="1" x14ac:dyDescent="0.25">
      <c r="A791" s="25"/>
      <c r="B791" s="25"/>
      <c r="C791" s="25"/>
      <c r="G791" s="10"/>
      <c r="AT791" s="18"/>
    </row>
    <row r="792" spans="1:46" hidden="1" x14ac:dyDescent="0.25">
      <c r="A792" s="25"/>
      <c r="B792" s="25"/>
      <c r="C792" s="25"/>
      <c r="G792" s="10"/>
      <c r="AT792" s="18"/>
    </row>
    <row r="793" spans="1:46" hidden="1" x14ac:dyDescent="0.25">
      <c r="A793" s="25"/>
      <c r="B793" s="25"/>
      <c r="C793" s="25"/>
      <c r="G793" s="10"/>
      <c r="AT793" s="18"/>
    </row>
    <row r="794" spans="1:46" hidden="1" x14ac:dyDescent="0.25">
      <c r="A794" s="25"/>
      <c r="B794" s="25"/>
      <c r="C794" s="25"/>
      <c r="G794" s="10"/>
      <c r="AT794" s="18"/>
    </row>
    <row r="795" spans="1:46" hidden="1" x14ac:dyDescent="0.25">
      <c r="A795" s="25"/>
      <c r="B795" s="25"/>
      <c r="C795" s="25"/>
      <c r="G795" s="10"/>
      <c r="AT795" s="18"/>
    </row>
    <row r="796" spans="1:46" hidden="1" x14ac:dyDescent="0.25">
      <c r="A796" s="25"/>
      <c r="B796" s="25"/>
      <c r="C796" s="25"/>
      <c r="G796" s="10"/>
      <c r="AT796" s="18"/>
    </row>
    <row r="797" spans="1:46" hidden="1" x14ac:dyDescent="0.25">
      <c r="A797" s="25"/>
      <c r="B797" s="25"/>
      <c r="C797" s="25"/>
      <c r="G797" s="10"/>
      <c r="J797" s="40"/>
      <c r="AT797" s="18"/>
    </row>
    <row r="798" spans="1:46" hidden="1" x14ac:dyDescent="0.25">
      <c r="A798" s="25"/>
      <c r="B798" s="25"/>
      <c r="C798" s="25"/>
      <c r="G798" s="10"/>
      <c r="AT798" s="18"/>
    </row>
    <row r="799" spans="1:46" hidden="1" x14ac:dyDescent="0.25">
      <c r="A799" s="25"/>
      <c r="B799" s="41"/>
      <c r="C799" s="29"/>
      <c r="G799" s="10"/>
      <c r="AT799" s="18"/>
    </row>
    <row r="800" spans="1:46" hidden="1" x14ac:dyDescent="0.25">
      <c r="A800" s="25"/>
      <c r="B800" s="42"/>
      <c r="C800" s="29"/>
      <c r="G800" s="10"/>
      <c r="AT800" s="18"/>
    </row>
    <row r="801" spans="1:1428" hidden="1" x14ac:dyDescent="0.25">
      <c r="A801" s="25"/>
      <c r="B801" s="42"/>
      <c r="C801" s="29"/>
      <c r="G801" s="10"/>
      <c r="AT801" s="18"/>
    </row>
    <row r="802" spans="1:1428" hidden="1" x14ac:dyDescent="0.25">
      <c r="A802" s="25"/>
      <c r="B802" s="41"/>
      <c r="C802" s="29"/>
      <c r="G802" s="10"/>
      <c r="AT802" s="18"/>
    </row>
    <row r="803" spans="1:1428" hidden="1" x14ac:dyDescent="0.25">
      <c r="A803" s="25"/>
      <c r="B803" s="42"/>
      <c r="C803" s="29"/>
      <c r="G803" s="10"/>
      <c r="AT803" s="18"/>
    </row>
    <row r="804" spans="1:1428" hidden="1" x14ac:dyDescent="0.25">
      <c r="A804" s="25"/>
      <c r="B804" s="41"/>
      <c r="C804" s="29"/>
      <c r="G804" s="10"/>
      <c r="AT804" s="18"/>
    </row>
    <row r="805" spans="1:1428" x14ac:dyDescent="0.25">
      <c r="A805" s="10" t="s">
        <v>1965</v>
      </c>
      <c r="B805" s="17" t="s">
        <v>2000</v>
      </c>
      <c r="C805" s="17" t="s">
        <v>2001</v>
      </c>
      <c r="D805" s="10" t="s">
        <v>2002</v>
      </c>
      <c r="E805" s="10" t="s">
        <v>2003</v>
      </c>
      <c r="F805" s="10" t="s">
        <v>2004</v>
      </c>
      <c r="G805" s="10">
        <v>56180000</v>
      </c>
      <c r="H805" s="10" t="s">
        <v>2005</v>
      </c>
      <c r="I805" s="10" t="s">
        <v>2006</v>
      </c>
      <c r="J805" s="10" t="s">
        <v>2007</v>
      </c>
      <c r="K805" s="10" t="s">
        <v>5</v>
      </c>
      <c r="L805" s="10" t="s">
        <v>2508</v>
      </c>
      <c r="N805" s="10">
        <v>30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0</v>
      </c>
      <c r="U805" s="10">
        <v>0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C805" s="10">
        <v>0</v>
      </c>
      <c r="AD805" s="10">
        <v>0</v>
      </c>
      <c r="AE805" s="10">
        <v>0</v>
      </c>
      <c r="AF805" s="10" t="s">
        <v>40</v>
      </c>
      <c r="AG805" s="10">
        <v>1</v>
      </c>
      <c r="AT805" s="18">
        <v>29819</v>
      </c>
      <c r="AU805" s="10" t="s">
        <v>2495</v>
      </c>
      <c r="AV805" s="10" t="s">
        <v>1968</v>
      </c>
      <c r="AY805" s="10" t="s">
        <v>1973</v>
      </c>
      <c r="AZ805" s="10">
        <v>0</v>
      </c>
      <c r="BA805" s="10">
        <v>0</v>
      </c>
      <c r="BB805" s="10" t="s">
        <v>1973</v>
      </c>
      <c r="BF805" s="10" t="s">
        <v>1968</v>
      </c>
      <c r="BI805" s="10" t="s">
        <v>1968</v>
      </c>
      <c r="BL805" s="10" t="s">
        <v>1968</v>
      </c>
      <c r="BO805" s="10" t="s">
        <v>1968</v>
      </c>
      <c r="BR805" s="10" t="s">
        <v>1968</v>
      </c>
      <c r="BU805" s="10" t="s">
        <v>1968</v>
      </c>
      <c r="BX805" s="10" t="s">
        <v>1968</v>
      </c>
      <c r="CA805" s="10" t="s">
        <v>1968</v>
      </c>
      <c r="CD805" s="10" t="s">
        <v>1968</v>
      </c>
      <c r="CG805" s="10" t="s">
        <v>1968</v>
      </c>
      <c r="CJ805" s="10" t="s">
        <v>1968</v>
      </c>
      <c r="CM805" s="10" t="s">
        <v>1968</v>
      </c>
      <c r="CP805" s="10" t="s">
        <v>1968</v>
      </c>
      <c r="CS805" s="10" t="s">
        <v>1968</v>
      </c>
      <c r="CV805" s="10" t="s">
        <v>1968</v>
      </c>
      <c r="CY805" s="10" t="s">
        <v>1968</v>
      </c>
      <c r="DB805" s="10" t="s">
        <v>1968</v>
      </c>
      <c r="DE805" s="10" t="s">
        <v>1968</v>
      </c>
      <c r="DH805" s="10" t="s">
        <v>1968</v>
      </c>
      <c r="DK805" s="10" t="s">
        <v>1968</v>
      </c>
      <c r="DN805" s="10" t="s">
        <v>1968</v>
      </c>
      <c r="EU805" s="10" t="s">
        <v>1968</v>
      </c>
      <c r="EX805" s="10" t="s">
        <v>1968</v>
      </c>
      <c r="FA805" s="10" t="s">
        <v>1968</v>
      </c>
      <c r="FD805" s="10" t="s">
        <v>1968</v>
      </c>
      <c r="FG805" s="10" t="s">
        <v>1968</v>
      </c>
      <c r="FJ805" s="10" t="s">
        <v>1968</v>
      </c>
      <c r="GQ805" s="10">
        <v>1</v>
      </c>
      <c r="II805" s="10" t="s">
        <v>1968</v>
      </c>
      <c r="IJ805" s="10" t="s">
        <v>1968</v>
      </c>
      <c r="IK805" s="10" t="s">
        <v>1968</v>
      </c>
      <c r="IL805" s="10" t="s">
        <v>1968</v>
      </c>
      <c r="IM805" s="10" t="s">
        <v>1975</v>
      </c>
      <c r="IN805" s="10" t="s">
        <v>1968</v>
      </c>
      <c r="IO805" s="10" t="s">
        <v>1968</v>
      </c>
      <c r="IP805" s="10" t="s">
        <v>1968</v>
      </c>
      <c r="IR805" s="10" t="s">
        <v>1968</v>
      </c>
      <c r="IT805" s="10" t="s">
        <v>1968</v>
      </c>
      <c r="IV805" s="10" t="s">
        <v>1968</v>
      </c>
      <c r="IX805" s="10" t="s">
        <v>1968</v>
      </c>
      <c r="IZ805" s="10" t="s">
        <v>1968</v>
      </c>
      <c r="JA805" s="10" t="s">
        <v>1968</v>
      </c>
      <c r="JD805" s="10" t="s">
        <v>1968</v>
      </c>
      <c r="JG805" s="10" t="s">
        <v>1968</v>
      </c>
      <c r="JJ805" s="10" t="s">
        <v>1968</v>
      </c>
      <c r="JM805" s="10" t="s">
        <v>1968</v>
      </c>
      <c r="JP805" s="10" t="s">
        <v>1968</v>
      </c>
      <c r="JS805" s="10" t="s">
        <v>1968</v>
      </c>
      <c r="KZ805" s="10" t="s">
        <v>1976</v>
      </c>
      <c r="LA805" s="10">
        <v>1</v>
      </c>
      <c r="LB805" s="10">
        <v>0</v>
      </c>
      <c r="LC805" s="10">
        <v>0</v>
      </c>
      <c r="LD805" s="10">
        <v>0</v>
      </c>
      <c r="LE805" s="10">
        <v>0</v>
      </c>
      <c r="LF805" s="10">
        <v>0</v>
      </c>
      <c r="LG805" s="10">
        <v>0</v>
      </c>
      <c r="LH805" s="10">
        <v>0</v>
      </c>
      <c r="LI805" s="10" t="s">
        <v>1966</v>
      </c>
      <c r="LJ805" s="10">
        <v>0</v>
      </c>
      <c r="LK805" s="10">
        <v>0</v>
      </c>
      <c r="LL805" s="10">
        <v>0</v>
      </c>
      <c r="LM805" s="10">
        <v>0</v>
      </c>
      <c r="LN805" s="10">
        <v>0</v>
      </c>
      <c r="LO805" s="10">
        <v>0</v>
      </c>
      <c r="LP805" s="10">
        <v>0</v>
      </c>
      <c r="LQ805" s="10">
        <v>0</v>
      </c>
      <c r="LR805" s="10" t="s">
        <v>1977</v>
      </c>
      <c r="LS805" s="10">
        <v>0</v>
      </c>
      <c r="LT805" s="10">
        <v>0</v>
      </c>
      <c r="LU805" s="10">
        <v>0</v>
      </c>
      <c r="LV805" s="10">
        <v>0</v>
      </c>
      <c r="LW805" s="10">
        <v>0</v>
      </c>
      <c r="LX805" s="10">
        <v>0</v>
      </c>
      <c r="LY805" s="10">
        <v>0</v>
      </c>
      <c r="LZ805" s="10">
        <v>0</v>
      </c>
      <c r="MA805" s="10" t="s">
        <v>1977</v>
      </c>
      <c r="MB805" s="10">
        <v>0</v>
      </c>
      <c r="MC805" s="10">
        <v>0</v>
      </c>
      <c r="MD805" s="10">
        <v>0</v>
      </c>
      <c r="ME805" s="10">
        <v>0</v>
      </c>
      <c r="MF805" s="10">
        <v>0</v>
      </c>
      <c r="MG805" s="10">
        <v>0</v>
      </c>
      <c r="MH805" s="10">
        <v>0</v>
      </c>
      <c r="MI805" s="10">
        <v>0</v>
      </c>
      <c r="MJ805" s="10" t="s">
        <v>1977</v>
      </c>
      <c r="MK805" s="10">
        <v>0</v>
      </c>
      <c r="ML805" s="10">
        <v>0</v>
      </c>
      <c r="MM805" s="10">
        <v>0</v>
      </c>
      <c r="MN805" s="10">
        <v>0</v>
      </c>
      <c r="MO805" s="10">
        <v>0</v>
      </c>
      <c r="MP805" s="10">
        <v>0</v>
      </c>
      <c r="MQ805" s="10">
        <v>0</v>
      </c>
      <c r="MR805" s="10">
        <v>0</v>
      </c>
      <c r="MS805" s="10" t="s">
        <v>1977</v>
      </c>
      <c r="MT805" s="10">
        <v>0</v>
      </c>
      <c r="MU805" s="10">
        <v>0</v>
      </c>
      <c r="MV805" s="10">
        <v>0</v>
      </c>
      <c r="MW805" s="10">
        <v>0</v>
      </c>
      <c r="MX805" s="10">
        <v>0</v>
      </c>
      <c r="MY805" s="10">
        <v>0</v>
      </c>
      <c r="MZ805" s="10">
        <v>0</v>
      </c>
      <c r="NA805" s="10">
        <v>0</v>
      </c>
      <c r="NB805" s="10" t="s">
        <v>1977</v>
      </c>
      <c r="NC805" s="10">
        <v>0</v>
      </c>
      <c r="ND805" s="10">
        <v>0</v>
      </c>
      <c r="NE805" s="10">
        <v>0</v>
      </c>
      <c r="NF805" s="10">
        <v>0</v>
      </c>
      <c r="NG805" s="10">
        <v>0</v>
      </c>
      <c r="NH805" s="10">
        <v>0</v>
      </c>
      <c r="NI805" s="10">
        <v>0</v>
      </c>
      <c r="NJ805" s="10">
        <v>0</v>
      </c>
      <c r="NK805" s="10" t="s">
        <v>1977</v>
      </c>
      <c r="NL805" s="10">
        <v>0</v>
      </c>
      <c r="NM805" s="10">
        <v>0</v>
      </c>
      <c r="NN805" s="10">
        <v>0</v>
      </c>
      <c r="NO805" s="10">
        <v>0</v>
      </c>
      <c r="NP805" s="10">
        <v>0</v>
      </c>
      <c r="NQ805" s="10">
        <v>0</v>
      </c>
      <c r="NR805" s="10">
        <v>0</v>
      </c>
      <c r="NS805" s="10">
        <v>0</v>
      </c>
      <c r="NT805" s="10" t="s">
        <v>1977</v>
      </c>
      <c r="NU805" s="10">
        <v>0</v>
      </c>
      <c r="NV805" s="10">
        <v>0</v>
      </c>
      <c r="NW805" s="10">
        <v>0</v>
      </c>
      <c r="NX805" s="10">
        <v>0</v>
      </c>
      <c r="NY805" s="10">
        <v>0</v>
      </c>
      <c r="NZ805" s="10">
        <v>0</v>
      </c>
      <c r="OA805" s="10">
        <v>0</v>
      </c>
      <c r="OB805" s="10">
        <v>0</v>
      </c>
      <c r="OC805" s="10" t="s">
        <v>1977</v>
      </c>
      <c r="OD805" s="10">
        <v>0</v>
      </c>
      <c r="OE805" s="10">
        <v>0</v>
      </c>
      <c r="OF805" s="10">
        <v>0</v>
      </c>
      <c r="OG805" s="10">
        <v>0</v>
      </c>
      <c r="OH805" s="10">
        <v>0</v>
      </c>
      <c r="OI805" s="10">
        <v>0</v>
      </c>
      <c r="OJ805" s="10">
        <v>0</v>
      </c>
      <c r="OK805" s="10">
        <v>0</v>
      </c>
      <c r="OL805" s="10" t="s">
        <v>1977</v>
      </c>
      <c r="OM805" s="10">
        <v>0</v>
      </c>
      <c r="ON805" s="10">
        <v>0</v>
      </c>
      <c r="OO805" s="10">
        <v>0</v>
      </c>
      <c r="OP805" s="10">
        <v>0</v>
      </c>
      <c r="OQ805" s="10">
        <v>0</v>
      </c>
      <c r="OR805" s="10">
        <v>0</v>
      </c>
      <c r="OS805" s="10">
        <v>0</v>
      </c>
      <c r="OT805" s="10">
        <v>0</v>
      </c>
      <c r="OU805" s="10" t="s">
        <v>1977</v>
      </c>
      <c r="OV805" s="10">
        <v>0</v>
      </c>
      <c r="OW805" s="10">
        <v>0</v>
      </c>
      <c r="OX805" s="10">
        <v>0</v>
      </c>
      <c r="OY805" s="10">
        <v>0</v>
      </c>
      <c r="OZ805" s="10">
        <v>0</v>
      </c>
      <c r="PA805" s="10">
        <v>0</v>
      </c>
      <c r="PB805" s="10">
        <v>0</v>
      </c>
      <c r="PC805" s="10">
        <v>0</v>
      </c>
      <c r="PD805" s="10" t="s">
        <v>1977</v>
      </c>
      <c r="PE805" s="10">
        <v>0</v>
      </c>
      <c r="PF805" s="10">
        <v>0</v>
      </c>
      <c r="PG805" s="10">
        <v>0</v>
      </c>
      <c r="PH805" s="10">
        <v>0</v>
      </c>
      <c r="PI805" s="10">
        <v>0</v>
      </c>
      <c r="PJ805" s="10">
        <v>0</v>
      </c>
      <c r="PK805" s="10">
        <v>0</v>
      </c>
      <c r="PL805" s="10">
        <v>0</v>
      </c>
      <c r="PM805" s="10" t="s">
        <v>1977</v>
      </c>
      <c r="PN805" s="10">
        <v>0</v>
      </c>
      <c r="PO805" s="10">
        <v>0</v>
      </c>
      <c r="PP805" s="10">
        <v>0</v>
      </c>
      <c r="PQ805" s="10">
        <v>0</v>
      </c>
      <c r="PR805" s="10">
        <v>0</v>
      </c>
      <c r="PS805" s="10">
        <v>0</v>
      </c>
      <c r="PT805" s="10">
        <v>0</v>
      </c>
      <c r="PU805" s="10">
        <v>0</v>
      </c>
      <c r="PV805" s="10" t="s">
        <v>1977</v>
      </c>
      <c r="PW805" s="10">
        <v>0</v>
      </c>
      <c r="PX805" s="10">
        <v>0</v>
      </c>
      <c r="PY805" s="10">
        <v>0</v>
      </c>
      <c r="PZ805" s="10">
        <v>0</v>
      </c>
      <c r="QA805" s="10">
        <v>0</v>
      </c>
      <c r="QB805" s="10">
        <v>0</v>
      </c>
      <c r="QC805" s="10">
        <v>0</v>
      </c>
      <c r="QD805" s="10">
        <v>0</v>
      </c>
      <c r="QE805" s="10" t="s">
        <v>1977</v>
      </c>
      <c r="QF805" s="10">
        <v>0</v>
      </c>
      <c r="QG805" s="10">
        <v>0</v>
      </c>
      <c r="QH805" s="10">
        <v>0</v>
      </c>
      <c r="QI805" s="10">
        <v>0</v>
      </c>
      <c r="QJ805" s="10">
        <v>0</v>
      </c>
      <c r="QK805" s="10">
        <v>0</v>
      </c>
      <c r="QL805" s="10">
        <v>0</v>
      </c>
      <c r="QM805" s="10">
        <v>0</v>
      </c>
      <c r="QN805" s="10" t="s">
        <v>1977</v>
      </c>
      <c r="QO805" s="10">
        <v>0</v>
      </c>
      <c r="QP805" s="10">
        <v>0</v>
      </c>
      <c r="QQ805" s="10">
        <v>0</v>
      </c>
      <c r="QR805" s="10">
        <v>0</v>
      </c>
      <c r="QS805" s="10">
        <v>0</v>
      </c>
      <c r="QT805" s="10">
        <v>0</v>
      </c>
      <c r="QU805" s="10">
        <v>0</v>
      </c>
      <c r="QV805" s="10">
        <v>0</v>
      </c>
      <c r="QW805" s="10" t="s">
        <v>1977</v>
      </c>
      <c r="QX805" s="10">
        <v>3</v>
      </c>
      <c r="QY805" s="10">
        <v>0</v>
      </c>
      <c r="QZ805" s="10">
        <v>0</v>
      </c>
      <c r="RA805" s="10">
        <v>0</v>
      </c>
      <c r="RB805" s="10">
        <v>0</v>
      </c>
      <c r="RC805" s="10">
        <v>0</v>
      </c>
      <c r="RD805" s="10">
        <v>0</v>
      </c>
      <c r="RE805" s="10">
        <v>0</v>
      </c>
      <c r="RF805" s="10" t="s">
        <v>1977</v>
      </c>
      <c r="RG805" s="10">
        <v>0</v>
      </c>
      <c r="RH805" s="10">
        <v>0</v>
      </c>
      <c r="RI805" s="10">
        <v>0</v>
      </c>
      <c r="RJ805" s="10">
        <v>0</v>
      </c>
      <c r="RK805" s="10">
        <v>0</v>
      </c>
      <c r="RL805" s="10">
        <v>0</v>
      </c>
      <c r="RM805" s="10">
        <v>0</v>
      </c>
      <c r="RN805" s="10">
        <v>0</v>
      </c>
      <c r="RO805" s="10" t="s">
        <v>1977</v>
      </c>
      <c r="VL805" s="10">
        <v>1</v>
      </c>
      <c r="VT805" s="10">
        <v>1</v>
      </c>
      <c r="VZ805" s="10">
        <v>61</v>
      </c>
      <c r="WA805" s="10">
        <v>0</v>
      </c>
      <c r="WB805" s="10">
        <v>0</v>
      </c>
      <c r="WC805" s="10">
        <v>0</v>
      </c>
      <c r="WD805" s="10">
        <v>0</v>
      </c>
      <c r="WE805" s="10">
        <v>0</v>
      </c>
      <c r="WF805" s="10">
        <v>4</v>
      </c>
      <c r="WG805" s="10">
        <v>0</v>
      </c>
      <c r="WH805" s="10">
        <v>0</v>
      </c>
      <c r="WI805" s="10">
        <v>0</v>
      </c>
      <c r="WJ805" s="10">
        <v>0</v>
      </c>
      <c r="WK805" s="10">
        <v>0</v>
      </c>
      <c r="WL805" s="10">
        <v>0</v>
      </c>
      <c r="WM805" s="10">
        <v>0</v>
      </c>
      <c r="WN805" s="10">
        <v>0</v>
      </c>
      <c r="WO805" s="10">
        <v>0</v>
      </c>
      <c r="WP805" s="10">
        <v>0</v>
      </c>
      <c r="WQ805" s="10">
        <v>0</v>
      </c>
      <c r="WR805" s="10">
        <v>0</v>
      </c>
      <c r="WS805" s="10">
        <v>0</v>
      </c>
      <c r="WT805" s="10">
        <v>0</v>
      </c>
      <c r="WU805" s="10">
        <v>0</v>
      </c>
      <c r="WV805" s="10">
        <v>0</v>
      </c>
      <c r="WW805" s="10">
        <v>0</v>
      </c>
      <c r="WX805" s="10">
        <v>0</v>
      </c>
      <c r="WY805" s="10">
        <v>0</v>
      </c>
      <c r="WZ805" s="10">
        <v>0</v>
      </c>
      <c r="XA805" s="10">
        <v>0</v>
      </c>
      <c r="XB805" s="10">
        <v>0</v>
      </c>
      <c r="XC805" s="10">
        <v>0</v>
      </c>
      <c r="XD805" s="10">
        <v>0</v>
      </c>
      <c r="XE805" s="10">
        <v>0</v>
      </c>
      <c r="XF805" s="10">
        <v>0</v>
      </c>
      <c r="XG805" s="10">
        <v>0</v>
      </c>
      <c r="XH805" s="10">
        <v>0</v>
      </c>
      <c r="XI805" s="10">
        <v>0</v>
      </c>
      <c r="XJ805" s="10">
        <v>0</v>
      </c>
      <c r="XK805" s="10" t="s">
        <v>1978</v>
      </c>
      <c r="XL805" s="10">
        <v>0</v>
      </c>
      <c r="XM805" s="10">
        <v>0</v>
      </c>
      <c r="XN805" s="10" t="s">
        <v>1967</v>
      </c>
      <c r="XQ805" s="10" t="s">
        <v>1978</v>
      </c>
      <c r="XR805" s="10">
        <v>0</v>
      </c>
      <c r="XS805" s="10">
        <v>0</v>
      </c>
      <c r="XT805" s="10" t="s">
        <v>1967</v>
      </c>
      <c r="XW805" s="10" t="s">
        <v>1991</v>
      </c>
      <c r="YA805" s="10">
        <v>98</v>
      </c>
      <c r="YB805" s="10">
        <v>0</v>
      </c>
      <c r="YC805" s="10">
        <v>112</v>
      </c>
      <c r="YD805" s="10">
        <v>0</v>
      </c>
      <c r="YE805" s="10">
        <v>0</v>
      </c>
      <c r="YF805" s="10">
        <v>0</v>
      </c>
      <c r="YG805" s="10">
        <v>0</v>
      </c>
      <c r="YH805" s="10">
        <v>0</v>
      </c>
      <c r="YI805" s="10">
        <v>0</v>
      </c>
      <c r="YJ805" s="10">
        <v>0</v>
      </c>
      <c r="YK805" s="10">
        <v>0</v>
      </c>
      <c r="YL805" s="10">
        <v>0</v>
      </c>
      <c r="YM805" s="10">
        <v>37</v>
      </c>
      <c r="YN805" s="10">
        <v>0</v>
      </c>
      <c r="YO805" s="10">
        <v>0</v>
      </c>
      <c r="YP805" s="10">
        <v>0</v>
      </c>
      <c r="YQ805" s="10">
        <v>0</v>
      </c>
      <c r="YR805" s="10">
        <v>0</v>
      </c>
      <c r="YS805" s="10" t="s">
        <v>1968</v>
      </c>
      <c r="ZJ805" s="10" t="s">
        <v>1968</v>
      </c>
      <c r="AAK805" s="10" t="s">
        <v>1968</v>
      </c>
      <c r="AAZ805" s="10" t="s">
        <v>1969</v>
      </c>
      <c r="ABA805" s="10">
        <v>0</v>
      </c>
      <c r="ABB805" s="10">
        <v>0</v>
      </c>
      <c r="ABC805" s="10">
        <v>0</v>
      </c>
      <c r="ABD805" s="10">
        <v>0</v>
      </c>
      <c r="ABE805" s="10">
        <v>0</v>
      </c>
      <c r="ABF805" s="10">
        <v>0</v>
      </c>
      <c r="ABG805" s="10">
        <v>0</v>
      </c>
      <c r="ABH805" s="10">
        <v>0</v>
      </c>
      <c r="ABI805" s="10">
        <v>0</v>
      </c>
      <c r="ABJ805" s="10">
        <v>0</v>
      </c>
      <c r="ABK805" s="10">
        <v>0</v>
      </c>
      <c r="ABL805" s="10">
        <v>0</v>
      </c>
      <c r="ABM805" s="10">
        <v>0</v>
      </c>
      <c r="ABN805" s="10">
        <v>0</v>
      </c>
      <c r="ABO805" s="10" t="s">
        <v>1968</v>
      </c>
      <c r="ACJ805" s="10" t="s">
        <v>1968</v>
      </c>
      <c r="ADH805" s="10" t="s">
        <v>1968</v>
      </c>
      <c r="AML805" s="10" t="s">
        <v>1968</v>
      </c>
      <c r="ANM805" s="10">
        <v>40</v>
      </c>
      <c r="ANN805" s="10">
        <v>0</v>
      </c>
      <c r="ANO805" s="10" t="s">
        <v>1968</v>
      </c>
      <c r="ANP805" s="10" t="s">
        <v>1987</v>
      </c>
      <c r="AOO805" s="10" t="s">
        <v>1968</v>
      </c>
      <c r="APN805" s="10" t="s">
        <v>1968</v>
      </c>
      <c r="APO805" s="10" t="s">
        <v>1987</v>
      </c>
      <c r="APP805" s="10">
        <v>0</v>
      </c>
      <c r="APQ805" s="10">
        <v>0</v>
      </c>
      <c r="APR805" s="10">
        <v>0</v>
      </c>
      <c r="APS805" s="10">
        <v>0</v>
      </c>
      <c r="APT805" s="10">
        <v>0</v>
      </c>
      <c r="APU805" s="10">
        <v>0</v>
      </c>
      <c r="APV805" s="10">
        <v>0</v>
      </c>
      <c r="APW805" s="10">
        <v>0</v>
      </c>
      <c r="APX805" s="10">
        <v>0</v>
      </c>
      <c r="APY805" s="10">
        <v>0</v>
      </c>
      <c r="APZ805" s="10">
        <v>0</v>
      </c>
      <c r="AQA805" s="10">
        <v>0</v>
      </c>
      <c r="AQB805" s="10">
        <v>0</v>
      </c>
      <c r="AQC805" s="10">
        <v>0</v>
      </c>
      <c r="AQD805" s="10">
        <v>0</v>
      </c>
      <c r="AQE805" s="10">
        <v>0</v>
      </c>
      <c r="AQF805" s="10">
        <v>0</v>
      </c>
      <c r="AQG805" s="10">
        <v>0</v>
      </c>
      <c r="AQH805" s="10">
        <v>0</v>
      </c>
      <c r="AQI805" s="10">
        <v>0</v>
      </c>
      <c r="AQJ805" s="10">
        <v>0</v>
      </c>
      <c r="AQK805" s="10">
        <v>0</v>
      </c>
      <c r="AQL805" s="10">
        <v>0</v>
      </c>
      <c r="AQM805" s="10">
        <v>0</v>
      </c>
      <c r="AQN805" s="10">
        <v>0</v>
      </c>
      <c r="AQO805" s="10">
        <v>0</v>
      </c>
      <c r="AQP805" s="10">
        <v>0</v>
      </c>
      <c r="AQQ805" s="10">
        <v>0</v>
      </c>
      <c r="AQR805" s="10">
        <v>0</v>
      </c>
      <c r="AQS805" s="10">
        <v>0</v>
      </c>
      <c r="AQT805" s="10">
        <v>0</v>
      </c>
      <c r="AQU805" s="10">
        <v>0</v>
      </c>
      <c r="AQV805" s="10">
        <v>0</v>
      </c>
      <c r="AQW805" s="10">
        <v>0</v>
      </c>
      <c r="AQX805" s="10">
        <v>0</v>
      </c>
      <c r="AQY805" s="10">
        <v>0</v>
      </c>
      <c r="AQZ805" s="10">
        <v>0</v>
      </c>
      <c r="ARA805" s="10">
        <v>0</v>
      </c>
      <c r="ARB805" s="10">
        <v>0</v>
      </c>
      <c r="ARC805" s="10">
        <v>0</v>
      </c>
      <c r="ARD805" s="10">
        <v>0</v>
      </c>
      <c r="ARE805" s="10">
        <v>0</v>
      </c>
      <c r="ARF805" s="10">
        <v>0</v>
      </c>
      <c r="ARG805" s="10">
        <v>0</v>
      </c>
      <c r="ARH805" s="10">
        <v>0</v>
      </c>
      <c r="ARI805" s="10">
        <v>0</v>
      </c>
      <c r="ARJ805" s="10">
        <v>0</v>
      </c>
      <c r="ARK805" s="10">
        <v>0</v>
      </c>
      <c r="ARL805" s="10">
        <v>0</v>
      </c>
      <c r="ARM805" s="10">
        <v>0</v>
      </c>
      <c r="ARN805" s="10">
        <v>0</v>
      </c>
      <c r="ARO805" s="10">
        <v>0</v>
      </c>
      <c r="ARP805" s="10">
        <v>0</v>
      </c>
      <c r="ARQ805" s="10">
        <v>0</v>
      </c>
      <c r="ARR805" s="10">
        <v>0</v>
      </c>
      <c r="ARS805" s="10">
        <v>0</v>
      </c>
      <c r="ART805" s="10">
        <v>0</v>
      </c>
      <c r="ARU805" s="10">
        <v>0</v>
      </c>
      <c r="ARV805" s="10">
        <v>0</v>
      </c>
      <c r="ARW805" s="10">
        <v>0</v>
      </c>
      <c r="ARX805" s="10">
        <v>0</v>
      </c>
      <c r="ARY805" s="10">
        <v>0</v>
      </c>
      <c r="ARZ805" s="10">
        <v>0</v>
      </c>
      <c r="ASA805" s="10">
        <v>0</v>
      </c>
      <c r="ASB805" s="10">
        <v>0</v>
      </c>
      <c r="ASC805" s="10">
        <v>0</v>
      </c>
      <c r="ASD805" s="10">
        <v>0</v>
      </c>
      <c r="ASE805" s="10">
        <v>0</v>
      </c>
      <c r="ASF805" s="10">
        <v>0</v>
      </c>
      <c r="ASG805" s="10">
        <v>0</v>
      </c>
      <c r="ASH805" s="10">
        <v>0</v>
      </c>
      <c r="ASI805" s="10">
        <v>0</v>
      </c>
      <c r="ASJ805" s="10">
        <v>0</v>
      </c>
      <c r="ASK805" s="10">
        <v>0</v>
      </c>
      <c r="ASL805" s="10">
        <v>0</v>
      </c>
      <c r="ASM805" s="10">
        <v>0</v>
      </c>
      <c r="ASN805" s="10">
        <v>0</v>
      </c>
      <c r="ASO805" s="10">
        <v>0</v>
      </c>
      <c r="ASP805" s="10">
        <v>0</v>
      </c>
      <c r="ASQ805" s="10">
        <v>0</v>
      </c>
      <c r="ASR805" s="10">
        <v>0</v>
      </c>
      <c r="ASS805" s="10">
        <v>0</v>
      </c>
      <c r="AST805" s="10">
        <v>0</v>
      </c>
      <c r="ASU805" s="10">
        <v>0</v>
      </c>
      <c r="ASV805" s="10">
        <v>0</v>
      </c>
      <c r="ASW805" s="10">
        <v>0</v>
      </c>
      <c r="ASX805" s="10">
        <v>0</v>
      </c>
      <c r="ASY805" s="10">
        <v>0</v>
      </c>
      <c r="ASZ805" s="10">
        <v>0</v>
      </c>
      <c r="ATA805" s="10">
        <v>0</v>
      </c>
      <c r="ATB805" s="10">
        <v>0</v>
      </c>
      <c r="ATC805" s="10">
        <v>0</v>
      </c>
      <c r="ATD805" s="10">
        <v>0</v>
      </c>
      <c r="ATE805" s="10">
        <v>0</v>
      </c>
      <c r="ATF805" s="10">
        <v>0</v>
      </c>
      <c r="ATG805" s="10">
        <v>0</v>
      </c>
      <c r="ATH805" s="10">
        <v>0</v>
      </c>
      <c r="ATI805" s="10">
        <v>0</v>
      </c>
      <c r="ATJ805" s="10">
        <v>0</v>
      </c>
      <c r="ATK805" s="10">
        <v>0</v>
      </c>
      <c r="ATL805" s="10">
        <v>0</v>
      </c>
      <c r="ATM805" s="10">
        <v>0</v>
      </c>
      <c r="ATN805" s="10">
        <v>0</v>
      </c>
      <c r="ATO805" s="10">
        <v>0</v>
      </c>
      <c r="ATP805" s="10">
        <v>0</v>
      </c>
      <c r="ATQ805" s="10">
        <v>0</v>
      </c>
      <c r="ATR805" s="10">
        <v>0</v>
      </c>
      <c r="ATS805" s="10">
        <v>0</v>
      </c>
      <c r="ATT805" s="10">
        <v>0</v>
      </c>
      <c r="ATU805" s="10">
        <v>0</v>
      </c>
      <c r="ATV805" s="10" t="s">
        <v>1972</v>
      </c>
      <c r="ATW805" s="10">
        <v>0</v>
      </c>
      <c r="ATX805" s="10">
        <v>0</v>
      </c>
      <c r="ATY805" s="10">
        <v>0</v>
      </c>
      <c r="ATZ805" s="10">
        <v>0</v>
      </c>
      <c r="AUA805" s="10">
        <v>0</v>
      </c>
      <c r="AUB805" s="10">
        <v>0</v>
      </c>
      <c r="AUC805" s="10">
        <v>0</v>
      </c>
      <c r="AUD805" s="10">
        <v>0</v>
      </c>
      <c r="AUE805" s="64">
        <v>4</v>
      </c>
      <c r="AUF805" s="10">
        <v>0</v>
      </c>
      <c r="AUG805" s="10">
        <v>4</v>
      </c>
      <c r="AUH805" s="10">
        <v>0</v>
      </c>
      <c r="AUI805" s="10">
        <v>1</v>
      </c>
      <c r="AUJ805" s="10">
        <v>0</v>
      </c>
      <c r="AUK805" s="10">
        <v>0</v>
      </c>
      <c r="AUL805" s="10">
        <v>0</v>
      </c>
      <c r="AUM805" s="10">
        <v>0</v>
      </c>
      <c r="AUN805" s="10">
        <v>0</v>
      </c>
      <c r="AUO805" s="10">
        <v>0</v>
      </c>
      <c r="AUP805" s="10">
        <v>0</v>
      </c>
      <c r="AUQ805" s="10">
        <v>0</v>
      </c>
      <c r="AUR805" s="10">
        <v>0</v>
      </c>
      <c r="AUS805" s="10">
        <v>0</v>
      </c>
      <c r="AUT805" s="10">
        <v>0</v>
      </c>
      <c r="AUU805" s="10">
        <v>0</v>
      </c>
      <c r="AUV805" s="10">
        <v>0</v>
      </c>
      <c r="AUW805" s="10">
        <v>0</v>
      </c>
      <c r="AUX805" s="10">
        <v>0</v>
      </c>
      <c r="AUY805" s="10">
        <v>0</v>
      </c>
      <c r="AUZ805" s="10">
        <v>0</v>
      </c>
      <c r="AVA805" s="10">
        <v>0</v>
      </c>
      <c r="AVB805" s="10">
        <v>0</v>
      </c>
      <c r="AVC805" s="10">
        <v>0</v>
      </c>
      <c r="AVD805" s="10">
        <v>0</v>
      </c>
      <c r="AVE805" s="10">
        <v>0</v>
      </c>
      <c r="AVF805" s="10">
        <v>0</v>
      </c>
      <c r="AVG805" s="10">
        <v>0</v>
      </c>
      <c r="AVH805" s="10">
        <v>0</v>
      </c>
      <c r="AVI805" s="10">
        <v>0</v>
      </c>
      <c r="AVJ805" s="10">
        <v>0</v>
      </c>
      <c r="AVK805" s="10">
        <v>0</v>
      </c>
      <c r="AVL805" s="10">
        <v>0</v>
      </c>
      <c r="AVM805" s="10">
        <v>0</v>
      </c>
      <c r="AVN805" s="10">
        <v>0</v>
      </c>
      <c r="AVO805" s="10">
        <v>0</v>
      </c>
      <c r="AVP805" s="10">
        <v>0</v>
      </c>
      <c r="AVQ805" s="10">
        <v>0</v>
      </c>
      <c r="AVR805" s="10">
        <v>0</v>
      </c>
      <c r="AVS805" s="10">
        <v>0</v>
      </c>
      <c r="AVT805" s="10">
        <v>0</v>
      </c>
      <c r="AVU805" s="10" t="s">
        <v>1970</v>
      </c>
      <c r="AVV805" s="10">
        <v>3</v>
      </c>
      <c r="AVW805" s="10">
        <v>0</v>
      </c>
      <c r="AVX805" s="10">
        <v>1</v>
      </c>
      <c r="AVY805" s="10">
        <v>0</v>
      </c>
      <c r="AVZ805" s="10">
        <v>0</v>
      </c>
      <c r="AWA805" s="10">
        <v>0</v>
      </c>
      <c r="AWB805" s="10">
        <v>0</v>
      </c>
      <c r="AWC805" s="10">
        <v>0</v>
      </c>
      <c r="AWD805" s="10">
        <v>0</v>
      </c>
      <c r="AWE805" s="10">
        <v>0</v>
      </c>
      <c r="AWF805" s="10">
        <v>0</v>
      </c>
      <c r="AWG805" s="10">
        <v>0</v>
      </c>
      <c r="AWH805" s="10" t="s">
        <v>1972</v>
      </c>
      <c r="AWI805" s="10">
        <v>10</v>
      </c>
      <c r="AWJ805" s="10">
        <v>0</v>
      </c>
      <c r="AWK805" s="10">
        <v>0</v>
      </c>
      <c r="AWL805" s="10">
        <v>0</v>
      </c>
      <c r="AWM805" s="10">
        <v>0</v>
      </c>
      <c r="AWO805" s="10">
        <v>10</v>
      </c>
      <c r="AWP805" s="10">
        <v>0</v>
      </c>
      <c r="AWQ805" s="10">
        <v>0</v>
      </c>
      <c r="AWR805" s="10">
        <v>0</v>
      </c>
      <c r="AWS805" s="10">
        <v>0</v>
      </c>
      <c r="AWU805" s="10">
        <v>0</v>
      </c>
      <c r="AWV805" s="10">
        <v>0</v>
      </c>
      <c r="AWW805" s="10">
        <v>0</v>
      </c>
      <c r="AWX805" s="10">
        <v>0</v>
      </c>
      <c r="AWY805" s="10">
        <v>0</v>
      </c>
      <c r="AXA805" s="10">
        <v>0</v>
      </c>
      <c r="AXB805" s="10">
        <v>0</v>
      </c>
      <c r="AXC805" s="10">
        <v>0</v>
      </c>
      <c r="AXD805" s="10">
        <v>0</v>
      </c>
      <c r="AXE805" s="10">
        <v>0</v>
      </c>
      <c r="AXG805" s="10">
        <v>0</v>
      </c>
      <c r="AXH805" s="10">
        <v>0</v>
      </c>
      <c r="AXI805" s="10">
        <v>0</v>
      </c>
      <c r="AXJ805" s="10">
        <v>0</v>
      </c>
      <c r="AXK805" s="10">
        <v>0</v>
      </c>
      <c r="AXM805" s="10">
        <v>0</v>
      </c>
      <c r="AXN805" s="10">
        <v>0</v>
      </c>
      <c r="AXO805" s="10">
        <v>0</v>
      </c>
      <c r="AXP805" s="10">
        <v>0</v>
      </c>
      <c r="AXQ805" s="10">
        <v>0</v>
      </c>
      <c r="AXS805" s="10">
        <v>0</v>
      </c>
      <c r="AXT805" s="10">
        <v>0</v>
      </c>
      <c r="AXU805" s="10">
        <v>0</v>
      </c>
      <c r="AXV805" s="10">
        <v>0</v>
      </c>
      <c r="AXW805" s="10">
        <v>0</v>
      </c>
      <c r="AXY805" s="10">
        <v>0</v>
      </c>
      <c r="AXZ805" s="10">
        <v>0</v>
      </c>
      <c r="AYA805" s="10">
        <v>0</v>
      </c>
      <c r="AYB805" s="10">
        <v>0</v>
      </c>
      <c r="AYC805" s="10">
        <v>0</v>
      </c>
      <c r="AYE805" s="10">
        <v>0</v>
      </c>
      <c r="AYF805" s="10">
        <v>0</v>
      </c>
      <c r="AYG805" s="10">
        <v>0</v>
      </c>
      <c r="AYH805" s="10">
        <v>0</v>
      </c>
      <c r="AYI805" s="10">
        <v>0</v>
      </c>
      <c r="AYK805" s="10">
        <v>0</v>
      </c>
      <c r="AYL805" s="10">
        <v>0</v>
      </c>
      <c r="AYM805" s="10">
        <v>0</v>
      </c>
      <c r="AYN805" s="10">
        <v>0</v>
      </c>
      <c r="AYO805" s="10">
        <v>0</v>
      </c>
      <c r="AYQ805" s="10">
        <v>1</v>
      </c>
      <c r="AYR805" s="10">
        <v>0</v>
      </c>
      <c r="AYS805" s="10" t="s">
        <v>1969</v>
      </c>
      <c r="AYT805" s="10">
        <v>8</v>
      </c>
      <c r="AYU805" s="10">
        <v>0</v>
      </c>
      <c r="AYV805" s="10">
        <v>14</v>
      </c>
      <c r="AYW805" s="10">
        <v>0</v>
      </c>
      <c r="AYX805" s="10">
        <v>45</v>
      </c>
      <c r="AYY805" s="10">
        <v>0</v>
      </c>
      <c r="AYZ805" s="10">
        <v>3</v>
      </c>
      <c r="AZA805" s="10">
        <v>0</v>
      </c>
      <c r="AZB805" s="10">
        <v>4</v>
      </c>
      <c r="AZC805" s="10">
        <v>0</v>
      </c>
      <c r="AZD805" s="10">
        <v>65</v>
      </c>
      <c r="AZE805" s="10">
        <v>0</v>
      </c>
      <c r="AZF805" s="10">
        <v>2</v>
      </c>
      <c r="AZG805" s="10">
        <v>0</v>
      </c>
      <c r="AZH805" s="10">
        <v>65</v>
      </c>
      <c r="AZI805" s="10">
        <v>0</v>
      </c>
      <c r="AZJ805" s="10">
        <v>22</v>
      </c>
      <c r="AZK805" s="10">
        <v>0</v>
      </c>
      <c r="AZL805" s="10">
        <v>0</v>
      </c>
      <c r="AZM805" s="10">
        <v>0</v>
      </c>
      <c r="AZN805" s="10">
        <v>1</v>
      </c>
      <c r="AZO805" s="10">
        <v>0</v>
      </c>
      <c r="AZP805" s="10">
        <v>0</v>
      </c>
      <c r="AZQ805" s="10">
        <v>0</v>
      </c>
      <c r="AZR805" s="10">
        <v>1</v>
      </c>
      <c r="AZS805" s="10">
        <v>0</v>
      </c>
      <c r="AZT805" s="10">
        <v>0</v>
      </c>
      <c r="AZU805" s="10">
        <v>0</v>
      </c>
      <c r="AZV805" s="10">
        <v>0</v>
      </c>
      <c r="AZW805" s="10">
        <v>0</v>
      </c>
      <c r="AZX805" s="10">
        <v>0</v>
      </c>
      <c r="AZY805" s="10">
        <v>0</v>
      </c>
      <c r="AZZ805" s="10">
        <v>0</v>
      </c>
      <c r="BAA805" s="10">
        <v>0</v>
      </c>
      <c r="BAB805" s="10">
        <v>0</v>
      </c>
      <c r="BAC805" s="10">
        <v>0</v>
      </c>
      <c r="BAD805" s="10">
        <v>0</v>
      </c>
      <c r="BAE805" s="10">
        <v>0</v>
      </c>
      <c r="BAF805" s="10">
        <v>0</v>
      </c>
      <c r="BAG805" s="10">
        <v>0</v>
      </c>
      <c r="BAH805" s="10">
        <v>0</v>
      </c>
      <c r="BAI805" s="10">
        <v>0</v>
      </c>
      <c r="BAJ805" s="10">
        <v>0</v>
      </c>
      <c r="BAK805" s="10">
        <v>0</v>
      </c>
      <c r="BAL805" s="10">
        <v>0</v>
      </c>
      <c r="BAM805" s="10">
        <v>0</v>
      </c>
      <c r="BAN805" s="10">
        <v>0</v>
      </c>
      <c r="BAO805" s="10">
        <v>0</v>
      </c>
      <c r="BAP805" s="10">
        <v>0</v>
      </c>
      <c r="BAQ805" s="10">
        <v>0</v>
      </c>
      <c r="BAR805" s="10">
        <v>0</v>
      </c>
      <c r="BAS805" s="10">
        <v>0</v>
      </c>
      <c r="BAT805" s="10">
        <v>0</v>
      </c>
      <c r="BAU805" s="10">
        <v>0</v>
      </c>
      <c r="BAV805" s="10">
        <v>0</v>
      </c>
      <c r="BAW805" s="10">
        <v>0</v>
      </c>
      <c r="BAX805" s="10">
        <v>0</v>
      </c>
      <c r="BAY805" s="10">
        <v>0</v>
      </c>
      <c r="BAZ805" s="10">
        <v>0</v>
      </c>
      <c r="BBA805" s="10" t="s">
        <v>1969</v>
      </c>
      <c r="BBB805" s="10">
        <v>510</v>
      </c>
      <c r="BBC805" s="10">
        <v>65</v>
      </c>
      <c r="BBD805" s="10">
        <v>0</v>
      </c>
      <c r="BBE805" s="10">
        <v>4</v>
      </c>
      <c r="BBF805" s="10">
        <v>0</v>
      </c>
      <c r="BBG805" s="10">
        <v>0</v>
      </c>
      <c r="BBH805" s="10">
        <v>0</v>
      </c>
      <c r="BBI805" s="10">
        <v>7</v>
      </c>
      <c r="BBJ805" s="10">
        <v>0</v>
      </c>
      <c r="BBK805" s="10">
        <v>10</v>
      </c>
      <c r="BBL805" s="10">
        <v>0</v>
      </c>
      <c r="BBM805" s="10">
        <v>10</v>
      </c>
      <c r="BBN805" s="10">
        <v>0</v>
      </c>
      <c r="BBO805" s="10" t="s">
        <v>1972</v>
      </c>
      <c r="BBS805" s="10">
        <v>1</v>
      </c>
      <c r="BBT805" s="10">
        <v>1</v>
      </c>
      <c r="BBU805" s="10">
        <v>1</v>
      </c>
      <c r="BBV805" s="10">
        <v>1</v>
      </c>
      <c r="BBW805" s="10">
        <v>1</v>
      </c>
      <c r="BBX805" s="10" t="s">
        <v>2008</v>
      </c>
    </row>
    <row r="806" spans="1:1428" x14ac:dyDescent="0.25">
      <c r="A806" s="10" t="s">
        <v>1965</v>
      </c>
      <c r="B806" s="17" t="s">
        <v>2009</v>
      </c>
      <c r="C806" s="17" t="s">
        <v>2001</v>
      </c>
      <c r="D806" s="10" t="s">
        <v>2010</v>
      </c>
      <c r="E806" s="10" t="s">
        <v>2011</v>
      </c>
      <c r="F806" s="10" t="s">
        <v>2012</v>
      </c>
      <c r="G806" s="10">
        <v>56304010</v>
      </c>
      <c r="H806" s="10" t="s">
        <v>2005</v>
      </c>
      <c r="I806" s="10" t="s">
        <v>2013</v>
      </c>
      <c r="J806" s="10">
        <v>8738666748</v>
      </c>
      <c r="K806" s="10" t="s">
        <v>7</v>
      </c>
      <c r="L806" s="10" t="s">
        <v>2508</v>
      </c>
      <c r="N806" s="10">
        <v>0</v>
      </c>
      <c r="O806" s="10">
        <v>15</v>
      </c>
      <c r="P806" s="10">
        <v>0</v>
      </c>
      <c r="Q806" s="10">
        <v>20</v>
      </c>
      <c r="R806" s="10">
        <v>0</v>
      </c>
      <c r="S806" s="10">
        <v>20</v>
      </c>
      <c r="T806" s="10">
        <v>0</v>
      </c>
      <c r="U806" s="10">
        <v>0</v>
      </c>
      <c r="V806" s="10">
        <v>0</v>
      </c>
      <c r="W806" s="10">
        <v>0</v>
      </c>
      <c r="X806" s="10">
        <v>0</v>
      </c>
      <c r="Y806" s="10">
        <v>0</v>
      </c>
      <c r="AC806" s="10">
        <v>0</v>
      </c>
      <c r="AD806" s="10">
        <v>0</v>
      </c>
      <c r="AE806" s="10">
        <v>0</v>
      </c>
      <c r="AF806" s="10" t="s">
        <v>40</v>
      </c>
      <c r="AG806" s="10">
        <v>1</v>
      </c>
      <c r="AT806" s="18">
        <v>24965</v>
      </c>
      <c r="AU806" s="10" t="s">
        <v>2495</v>
      </c>
      <c r="AV806" s="10" t="s">
        <v>1968</v>
      </c>
      <c r="AY806" s="10" t="s">
        <v>1972</v>
      </c>
      <c r="AZ806" s="10">
        <v>1</v>
      </c>
      <c r="BA806" s="10">
        <v>1</v>
      </c>
      <c r="BB806" s="10" t="s">
        <v>1972</v>
      </c>
      <c r="BD806" s="10" t="s">
        <v>1968</v>
      </c>
      <c r="BF806" s="10" t="s">
        <v>1968</v>
      </c>
      <c r="BI806" s="10" t="s">
        <v>1968</v>
      </c>
      <c r="BL806" s="10" t="s">
        <v>1968</v>
      </c>
      <c r="BO806" s="10" t="s">
        <v>1968</v>
      </c>
      <c r="BR806" s="10" t="s">
        <v>1968</v>
      </c>
      <c r="BU806" s="10" t="s">
        <v>1968</v>
      </c>
      <c r="BX806" s="10" t="s">
        <v>1968</v>
      </c>
      <c r="CA806" s="10" t="s">
        <v>1968</v>
      </c>
      <c r="CD806" s="10" t="s">
        <v>1968</v>
      </c>
      <c r="CG806" s="10" t="s">
        <v>1968</v>
      </c>
      <c r="CJ806" s="10" t="s">
        <v>1968</v>
      </c>
      <c r="CM806" s="10" t="s">
        <v>1968</v>
      </c>
      <c r="CP806" s="10" t="s">
        <v>1968</v>
      </c>
      <c r="CS806" s="10" t="s">
        <v>1968</v>
      </c>
      <c r="CV806" s="10" t="s">
        <v>1968</v>
      </c>
      <c r="CY806" s="10" t="s">
        <v>1968</v>
      </c>
      <c r="DB806" s="10" t="s">
        <v>1968</v>
      </c>
      <c r="DE806" s="10" t="s">
        <v>1968</v>
      </c>
      <c r="DH806" s="10" t="s">
        <v>1968</v>
      </c>
      <c r="DK806" s="10" t="s">
        <v>1968</v>
      </c>
      <c r="EU806" s="10" t="s">
        <v>1972</v>
      </c>
      <c r="EV806" s="10">
        <v>2</v>
      </c>
      <c r="EW806" s="10">
        <v>40</v>
      </c>
      <c r="EX806" s="10" t="s">
        <v>1968</v>
      </c>
      <c r="FA806" s="10" t="s">
        <v>1968</v>
      </c>
      <c r="FD806" s="10" t="s">
        <v>1968</v>
      </c>
      <c r="FG806" s="10" t="s">
        <v>1968</v>
      </c>
      <c r="GQ806" s="10">
        <v>1</v>
      </c>
      <c r="II806" s="10" t="s">
        <v>1972</v>
      </c>
      <c r="IJ806" s="10" t="s">
        <v>1972</v>
      </c>
      <c r="IK806" s="10" t="s">
        <v>1984</v>
      </c>
      <c r="IL806" s="10" t="s">
        <v>1984</v>
      </c>
      <c r="IM806" s="10" t="s">
        <v>1988</v>
      </c>
      <c r="IN806" s="10" t="s">
        <v>1968</v>
      </c>
      <c r="IO806" s="10" t="s">
        <v>1968</v>
      </c>
      <c r="IP806" s="10" t="s">
        <v>1968</v>
      </c>
      <c r="IR806" s="10" t="s">
        <v>2500</v>
      </c>
      <c r="IS806" s="10">
        <v>2</v>
      </c>
      <c r="IT806" s="10" t="s">
        <v>1968</v>
      </c>
      <c r="IV806" s="10" t="s">
        <v>1968</v>
      </c>
      <c r="IX806" s="10" t="s">
        <v>1968</v>
      </c>
      <c r="IZ806" s="10" t="s">
        <v>1968</v>
      </c>
      <c r="JA806" s="10" t="s">
        <v>1968</v>
      </c>
      <c r="JD806" s="10" t="s">
        <v>1968</v>
      </c>
      <c r="JG806" s="10" t="s">
        <v>1968</v>
      </c>
      <c r="JJ806" s="10" t="s">
        <v>1968</v>
      </c>
      <c r="JM806" s="10" t="s">
        <v>1968</v>
      </c>
      <c r="JP806" s="10" t="s">
        <v>1968</v>
      </c>
      <c r="KZ806" s="10" t="s">
        <v>1976</v>
      </c>
      <c r="LA806" s="10">
        <v>5</v>
      </c>
      <c r="LB806" s="10">
        <v>1</v>
      </c>
      <c r="LC806" s="10">
        <v>1</v>
      </c>
      <c r="LD806" s="10">
        <v>0</v>
      </c>
      <c r="LE806" s="10">
        <v>0</v>
      </c>
      <c r="LF806" s="10">
        <v>0</v>
      </c>
      <c r="LG806" s="10">
        <v>0</v>
      </c>
      <c r="LH806" s="10">
        <v>0</v>
      </c>
      <c r="LI806" s="10" t="s">
        <v>1966</v>
      </c>
      <c r="LJ806" s="10">
        <v>8</v>
      </c>
      <c r="LK806" s="10">
        <v>5</v>
      </c>
      <c r="LL806" s="10">
        <v>0</v>
      </c>
      <c r="LM806" s="10">
        <v>0</v>
      </c>
      <c r="LN806" s="10">
        <v>0</v>
      </c>
      <c r="LO806" s="10">
        <v>0</v>
      </c>
      <c r="LP806" s="10">
        <v>0</v>
      </c>
      <c r="LQ806" s="10">
        <v>0</v>
      </c>
      <c r="LR806" s="10" t="s">
        <v>1966</v>
      </c>
      <c r="LS806" s="10">
        <v>0</v>
      </c>
      <c r="LT806" s="10">
        <v>0</v>
      </c>
      <c r="LU806" s="10">
        <v>0</v>
      </c>
      <c r="LV806" s="10">
        <v>0</v>
      </c>
      <c r="LW806" s="10">
        <v>0</v>
      </c>
      <c r="LX806" s="10">
        <v>0</v>
      </c>
      <c r="LY806" s="10">
        <v>0</v>
      </c>
      <c r="LZ806" s="10">
        <v>0</v>
      </c>
      <c r="MA806" s="10" t="s">
        <v>1977</v>
      </c>
      <c r="MB806" s="10">
        <v>0</v>
      </c>
      <c r="MC806" s="10">
        <v>0</v>
      </c>
      <c r="MD806" s="10">
        <v>0</v>
      </c>
      <c r="ME806" s="10">
        <v>0</v>
      </c>
      <c r="MF806" s="10">
        <v>0</v>
      </c>
      <c r="MG806" s="10">
        <v>0</v>
      </c>
      <c r="MH806" s="10">
        <v>0</v>
      </c>
      <c r="MI806" s="10">
        <v>0</v>
      </c>
      <c r="MJ806" s="10" t="s">
        <v>1977</v>
      </c>
      <c r="MK806" s="10">
        <v>1</v>
      </c>
      <c r="ML806" s="10">
        <v>0</v>
      </c>
      <c r="MM806" s="10">
        <v>0</v>
      </c>
      <c r="MN806" s="10">
        <v>0</v>
      </c>
      <c r="MO806" s="10">
        <v>0</v>
      </c>
      <c r="MP806" s="10">
        <v>0</v>
      </c>
      <c r="MQ806" s="10">
        <v>0</v>
      </c>
      <c r="MR806" s="10">
        <v>1</v>
      </c>
      <c r="MS806" s="10" t="s">
        <v>1966</v>
      </c>
      <c r="MT806" s="10">
        <v>0</v>
      </c>
      <c r="MU806" s="10">
        <v>0</v>
      </c>
      <c r="MV806" s="10">
        <v>0</v>
      </c>
      <c r="MW806" s="10">
        <v>0</v>
      </c>
      <c r="MX806" s="10">
        <v>0</v>
      </c>
      <c r="MY806" s="10">
        <v>0</v>
      </c>
      <c r="MZ806" s="10">
        <v>0</v>
      </c>
      <c r="NA806" s="10">
        <v>0</v>
      </c>
      <c r="NB806" s="10" t="s">
        <v>1977</v>
      </c>
      <c r="NC806" s="10">
        <v>0</v>
      </c>
      <c r="ND806" s="10">
        <v>0</v>
      </c>
      <c r="NE806" s="10">
        <v>0</v>
      </c>
      <c r="NF806" s="10">
        <v>0</v>
      </c>
      <c r="NG806" s="10">
        <v>0</v>
      </c>
      <c r="NH806" s="10">
        <v>0</v>
      </c>
      <c r="NI806" s="10">
        <v>0</v>
      </c>
      <c r="NJ806" s="10">
        <v>0</v>
      </c>
      <c r="NK806" s="10" t="s">
        <v>1977</v>
      </c>
      <c r="NL806" s="10">
        <v>1</v>
      </c>
      <c r="NM806" s="10">
        <v>0</v>
      </c>
      <c r="NN806" s="10">
        <v>0</v>
      </c>
      <c r="NO806" s="10">
        <v>0</v>
      </c>
      <c r="NP806" s="10">
        <v>0</v>
      </c>
      <c r="NQ806" s="10">
        <v>0</v>
      </c>
      <c r="NR806" s="10">
        <v>0</v>
      </c>
      <c r="NS806" s="10">
        <v>1</v>
      </c>
      <c r="NT806" s="10" t="s">
        <v>1966</v>
      </c>
      <c r="NU806" s="10">
        <v>1</v>
      </c>
      <c r="NV806" s="10">
        <v>0</v>
      </c>
      <c r="NW806" s="10">
        <v>0</v>
      </c>
      <c r="NX806" s="10">
        <v>0</v>
      </c>
      <c r="NY806" s="10">
        <v>0</v>
      </c>
      <c r="NZ806" s="10">
        <v>0</v>
      </c>
      <c r="OA806" s="10">
        <v>1</v>
      </c>
      <c r="OB806" s="10">
        <v>0</v>
      </c>
      <c r="OC806" s="10" t="s">
        <v>1966</v>
      </c>
      <c r="OD806" s="10">
        <v>0</v>
      </c>
      <c r="OE806" s="10">
        <v>0</v>
      </c>
      <c r="OF806" s="10">
        <v>0</v>
      </c>
      <c r="OG806" s="10">
        <v>0</v>
      </c>
      <c r="OH806" s="10">
        <v>0</v>
      </c>
      <c r="OI806" s="10">
        <v>0</v>
      </c>
      <c r="OJ806" s="10">
        <v>0</v>
      </c>
      <c r="OK806" s="10">
        <v>0</v>
      </c>
      <c r="OL806" s="10" t="s">
        <v>1977</v>
      </c>
      <c r="OM806" s="10">
        <v>0</v>
      </c>
      <c r="ON806" s="10">
        <v>0</v>
      </c>
      <c r="OO806" s="10">
        <v>0</v>
      </c>
      <c r="OP806" s="10">
        <v>0</v>
      </c>
      <c r="OQ806" s="10">
        <v>0</v>
      </c>
      <c r="OR806" s="10">
        <v>0</v>
      </c>
      <c r="OS806" s="10">
        <v>0</v>
      </c>
      <c r="OT806" s="10">
        <v>0</v>
      </c>
      <c r="OU806" s="10" t="s">
        <v>1977</v>
      </c>
      <c r="OV806" s="10">
        <v>0</v>
      </c>
      <c r="OW806" s="10">
        <v>0</v>
      </c>
      <c r="OX806" s="10">
        <v>0</v>
      </c>
      <c r="OY806" s="10">
        <v>0</v>
      </c>
      <c r="OZ806" s="10">
        <v>0</v>
      </c>
      <c r="PA806" s="10">
        <v>0</v>
      </c>
      <c r="PB806" s="10">
        <v>0</v>
      </c>
      <c r="PC806" s="10">
        <v>0</v>
      </c>
      <c r="PD806" s="10" t="s">
        <v>1977</v>
      </c>
      <c r="PE806" s="10">
        <v>0</v>
      </c>
      <c r="PF806" s="10">
        <v>0</v>
      </c>
      <c r="PG806" s="10">
        <v>0</v>
      </c>
      <c r="PH806" s="10">
        <v>0</v>
      </c>
      <c r="PI806" s="10">
        <v>0</v>
      </c>
      <c r="PJ806" s="10">
        <v>0</v>
      </c>
      <c r="PK806" s="10">
        <v>0</v>
      </c>
      <c r="PL806" s="10">
        <v>0</v>
      </c>
      <c r="PM806" s="10" t="s">
        <v>1977</v>
      </c>
      <c r="PN806" s="10">
        <v>0</v>
      </c>
      <c r="PO806" s="10">
        <v>0</v>
      </c>
      <c r="PP806" s="10">
        <v>0</v>
      </c>
      <c r="PQ806" s="10">
        <v>0</v>
      </c>
      <c r="PR806" s="10">
        <v>0</v>
      </c>
      <c r="PS806" s="10">
        <v>0</v>
      </c>
      <c r="PT806" s="10">
        <v>0</v>
      </c>
      <c r="PU806" s="10">
        <v>0</v>
      </c>
      <c r="PV806" s="10" t="s">
        <v>1977</v>
      </c>
      <c r="PW806" s="10">
        <v>0</v>
      </c>
      <c r="PX806" s="10">
        <v>4</v>
      </c>
      <c r="PY806" s="10">
        <v>0</v>
      </c>
      <c r="PZ806" s="10">
        <v>0</v>
      </c>
      <c r="QA806" s="10">
        <v>0</v>
      </c>
      <c r="QB806" s="10">
        <v>0</v>
      </c>
      <c r="QC806" s="10">
        <v>0</v>
      </c>
      <c r="QD806" s="10">
        <v>4</v>
      </c>
      <c r="QE806" s="10" t="s">
        <v>1966</v>
      </c>
      <c r="QF806" s="10">
        <v>0</v>
      </c>
      <c r="QG806" s="10">
        <v>0</v>
      </c>
      <c r="QH806" s="10">
        <v>0</v>
      </c>
      <c r="QI806" s="10">
        <v>0</v>
      </c>
      <c r="QJ806" s="10">
        <v>0</v>
      </c>
      <c r="QK806" s="10">
        <v>0</v>
      </c>
      <c r="QL806" s="10">
        <v>0</v>
      </c>
      <c r="QM806" s="10">
        <v>0</v>
      </c>
      <c r="QN806" s="10" t="s">
        <v>1977</v>
      </c>
      <c r="QO806" s="10">
        <v>0</v>
      </c>
      <c r="QP806" s="10">
        <v>0</v>
      </c>
      <c r="QQ806" s="10">
        <v>0</v>
      </c>
      <c r="QR806" s="10">
        <v>0</v>
      </c>
      <c r="QS806" s="10">
        <v>0</v>
      </c>
      <c r="QT806" s="10">
        <v>0</v>
      </c>
      <c r="QU806" s="10">
        <v>0</v>
      </c>
      <c r="QV806" s="10">
        <v>0</v>
      </c>
      <c r="QW806" s="10" t="s">
        <v>1977</v>
      </c>
      <c r="QX806" s="10">
        <v>0</v>
      </c>
      <c r="QY806" s="10">
        <v>0</v>
      </c>
      <c r="QZ806" s="10">
        <v>0</v>
      </c>
      <c r="RA806" s="10">
        <v>0</v>
      </c>
      <c r="RB806" s="10">
        <v>0</v>
      </c>
      <c r="RC806" s="10">
        <v>0</v>
      </c>
      <c r="RD806" s="10">
        <v>0</v>
      </c>
      <c r="RE806" s="10">
        <v>0</v>
      </c>
      <c r="RF806" s="10" t="s">
        <v>1977</v>
      </c>
      <c r="RG806" s="10">
        <v>0</v>
      </c>
      <c r="RH806" s="10">
        <v>0</v>
      </c>
      <c r="RI806" s="10">
        <v>0</v>
      </c>
      <c r="RJ806" s="10">
        <v>0</v>
      </c>
      <c r="RK806" s="10">
        <v>0</v>
      </c>
      <c r="RL806" s="10">
        <v>0</v>
      </c>
      <c r="RM806" s="10">
        <v>0</v>
      </c>
      <c r="RN806" s="10">
        <v>0</v>
      </c>
      <c r="RO806" s="10" t="s">
        <v>1977</v>
      </c>
      <c r="VR806" s="10">
        <v>1</v>
      </c>
      <c r="VV806" s="10">
        <v>1</v>
      </c>
      <c r="VZ806" s="10">
        <v>0</v>
      </c>
      <c r="WA806" s="10">
        <v>10</v>
      </c>
      <c r="WB806" s="10">
        <v>0</v>
      </c>
      <c r="WC806" s="10">
        <v>0</v>
      </c>
      <c r="WD806" s="10">
        <v>0</v>
      </c>
      <c r="WE806" s="10">
        <v>0</v>
      </c>
      <c r="WF806" s="10">
        <v>0</v>
      </c>
      <c r="WG806" s="10">
        <v>20</v>
      </c>
      <c r="WH806" s="10">
        <v>0</v>
      </c>
      <c r="WI806" s="10">
        <v>0</v>
      </c>
      <c r="WJ806" s="10">
        <v>0</v>
      </c>
      <c r="WK806" s="10">
        <v>0</v>
      </c>
      <c r="WL806" s="10">
        <v>0</v>
      </c>
      <c r="WM806" s="10">
        <v>3</v>
      </c>
      <c r="WN806" s="10">
        <v>0</v>
      </c>
      <c r="WO806" s="10">
        <v>0</v>
      </c>
      <c r="WP806" s="10">
        <v>0</v>
      </c>
      <c r="WQ806" s="10">
        <v>0</v>
      </c>
      <c r="WR806" s="10">
        <v>0</v>
      </c>
      <c r="WS806" s="10">
        <v>0</v>
      </c>
      <c r="WT806" s="10">
        <v>0</v>
      </c>
      <c r="WU806" s="10">
        <v>0</v>
      </c>
      <c r="WV806" s="10">
        <v>0</v>
      </c>
      <c r="WW806" s="10">
        <v>0</v>
      </c>
      <c r="WX806" s="10">
        <v>0</v>
      </c>
      <c r="WY806" s="10">
        <v>0</v>
      </c>
      <c r="WZ806" s="10">
        <v>0</v>
      </c>
      <c r="XA806" s="10">
        <v>0</v>
      </c>
      <c r="XB806" s="10">
        <v>0</v>
      </c>
      <c r="XC806" s="10">
        <v>0</v>
      </c>
      <c r="XD806" s="10">
        <v>0</v>
      </c>
      <c r="XE806" s="10">
        <v>0</v>
      </c>
      <c r="XF806" s="10">
        <v>0</v>
      </c>
      <c r="XG806" s="10">
        <v>0</v>
      </c>
      <c r="XH806" s="10">
        <v>0</v>
      </c>
      <c r="XI806" s="10">
        <v>0</v>
      </c>
      <c r="XJ806" s="10">
        <v>0</v>
      </c>
      <c r="XK806" s="10" t="s">
        <v>1978</v>
      </c>
      <c r="XL806" s="10">
        <v>0</v>
      </c>
      <c r="XM806" s="10">
        <v>2</v>
      </c>
      <c r="XN806" s="10" t="s">
        <v>1967</v>
      </c>
      <c r="XQ806" s="10" t="s">
        <v>1978</v>
      </c>
      <c r="XR806" s="10">
        <v>0</v>
      </c>
      <c r="XS806" s="10">
        <v>22</v>
      </c>
      <c r="XT806" s="10" t="s">
        <v>1967</v>
      </c>
      <c r="XW806" s="10" t="s">
        <v>1979</v>
      </c>
      <c r="XX806" s="10">
        <v>0</v>
      </c>
      <c r="XY806" s="10">
        <v>50</v>
      </c>
      <c r="YA806" s="10">
        <v>0</v>
      </c>
      <c r="YB806" s="10">
        <v>42</v>
      </c>
      <c r="YC806" s="10">
        <v>0</v>
      </c>
      <c r="YD806" s="10">
        <v>41</v>
      </c>
      <c r="YE806" s="10">
        <v>0</v>
      </c>
      <c r="YF806" s="10">
        <v>0</v>
      </c>
      <c r="YG806" s="10">
        <v>0</v>
      </c>
      <c r="YH806" s="10">
        <v>2</v>
      </c>
      <c r="YI806" s="10">
        <v>0</v>
      </c>
      <c r="YJ806" s="10">
        <v>0</v>
      </c>
      <c r="YK806" s="10">
        <v>0</v>
      </c>
      <c r="YL806" s="10">
        <v>17</v>
      </c>
      <c r="YM806" s="10">
        <v>0</v>
      </c>
      <c r="YN806" s="10">
        <v>6</v>
      </c>
      <c r="YO806" s="10">
        <v>0</v>
      </c>
      <c r="YP806" s="10">
        <v>10</v>
      </c>
      <c r="YQ806" s="10">
        <v>0</v>
      </c>
      <c r="YR806" s="10">
        <v>27</v>
      </c>
      <c r="YS806" s="10" t="s">
        <v>1969</v>
      </c>
      <c r="YT806" s="10">
        <v>0</v>
      </c>
      <c r="YU806" s="10">
        <v>13</v>
      </c>
      <c r="YV806" s="10">
        <v>0</v>
      </c>
      <c r="YW806" s="10">
        <v>17</v>
      </c>
      <c r="YX806" s="10">
        <v>0</v>
      </c>
      <c r="YY806" s="10">
        <v>15</v>
      </c>
      <c r="YZ806" s="10">
        <v>0</v>
      </c>
      <c r="ZA806" s="10">
        <v>13</v>
      </c>
      <c r="ZB806" s="10">
        <v>0</v>
      </c>
      <c r="ZC806" s="10">
        <v>9</v>
      </c>
      <c r="ZD806" s="10">
        <v>0</v>
      </c>
      <c r="ZE806" s="10">
        <v>0</v>
      </c>
      <c r="ZF806" s="10">
        <v>0</v>
      </c>
      <c r="ZG806" s="10">
        <v>0</v>
      </c>
      <c r="ZH806" s="10">
        <v>0</v>
      </c>
      <c r="ZI806" s="10">
        <v>0</v>
      </c>
      <c r="ZJ806" s="10" t="s">
        <v>1969</v>
      </c>
      <c r="ZK806" s="10">
        <v>0</v>
      </c>
      <c r="ZL806" s="10">
        <v>10</v>
      </c>
      <c r="ZM806" s="10">
        <v>0</v>
      </c>
      <c r="ZN806" s="10">
        <v>17</v>
      </c>
      <c r="ZO806" s="10">
        <v>0</v>
      </c>
      <c r="ZP806" s="10">
        <v>30</v>
      </c>
      <c r="ZQ806" s="10">
        <v>0</v>
      </c>
      <c r="ZR806" s="10">
        <v>10</v>
      </c>
      <c r="ZS806" s="10">
        <v>0</v>
      </c>
      <c r="ZT806" s="10">
        <v>0</v>
      </c>
      <c r="ZU806" s="10">
        <v>0</v>
      </c>
      <c r="ZV806" s="10">
        <v>0</v>
      </c>
      <c r="ZW806" s="10">
        <v>0</v>
      </c>
      <c r="ZX806" s="10">
        <v>0</v>
      </c>
      <c r="ZY806" s="10">
        <v>0</v>
      </c>
      <c r="ZZ806" s="10">
        <v>0</v>
      </c>
      <c r="AAA806" s="10">
        <v>0</v>
      </c>
      <c r="AAB806" s="10">
        <v>0</v>
      </c>
      <c r="AAC806" s="10">
        <v>0</v>
      </c>
      <c r="AAD806" s="10">
        <v>0</v>
      </c>
      <c r="AAE806" s="10">
        <v>0</v>
      </c>
      <c r="AAF806" s="10">
        <v>0</v>
      </c>
      <c r="AAG806" s="10">
        <v>0</v>
      </c>
      <c r="AAH806" s="10">
        <v>0</v>
      </c>
      <c r="AAI806" s="10">
        <v>0</v>
      </c>
      <c r="AAJ806" s="10">
        <v>0</v>
      </c>
      <c r="AAK806" s="10" t="s">
        <v>1969</v>
      </c>
      <c r="AAL806" s="10">
        <v>0</v>
      </c>
      <c r="AAM806" s="10">
        <v>26</v>
      </c>
      <c r="AAN806" s="10">
        <v>0</v>
      </c>
      <c r="AAO806" s="10">
        <v>14</v>
      </c>
      <c r="AAP806" s="10">
        <v>0</v>
      </c>
      <c r="AAQ806" s="10">
        <v>13</v>
      </c>
      <c r="AAR806" s="10">
        <v>0</v>
      </c>
      <c r="AAS806" s="10">
        <v>6</v>
      </c>
      <c r="AAT806" s="10">
        <v>0</v>
      </c>
      <c r="AAU806" s="10">
        <v>5</v>
      </c>
      <c r="AAV806" s="10">
        <v>0</v>
      </c>
      <c r="AAW806" s="10">
        <v>3</v>
      </c>
      <c r="AAX806" s="10">
        <v>0</v>
      </c>
      <c r="AAY806" s="10">
        <v>0</v>
      </c>
      <c r="AAZ806" s="10" t="s">
        <v>1969</v>
      </c>
      <c r="ABA806" s="10">
        <v>0</v>
      </c>
      <c r="ABB806" s="10">
        <v>0</v>
      </c>
      <c r="ABC806" s="10">
        <v>0</v>
      </c>
      <c r="ABD806" s="10">
        <v>0</v>
      </c>
      <c r="ABE806" s="10">
        <v>0</v>
      </c>
      <c r="ABF806" s="10">
        <v>0</v>
      </c>
      <c r="ABG806" s="10">
        <v>0</v>
      </c>
      <c r="ABH806" s="10">
        <v>0</v>
      </c>
      <c r="ABI806" s="10">
        <v>0</v>
      </c>
      <c r="ABJ806" s="10">
        <v>0</v>
      </c>
      <c r="ABK806" s="10">
        <v>0</v>
      </c>
      <c r="ABL806" s="10">
        <v>0</v>
      </c>
      <c r="ABM806" s="10">
        <v>0</v>
      </c>
      <c r="ABN806" s="10">
        <v>0</v>
      </c>
      <c r="ABO806" s="10" t="s">
        <v>1969</v>
      </c>
      <c r="ABP806" s="10">
        <v>0</v>
      </c>
      <c r="ABQ806" s="10">
        <v>15</v>
      </c>
      <c r="ABR806" s="10">
        <v>0</v>
      </c>
      <c r="ABS806" s="10">
        <v>14</v>
      </c>
      <c r="ABT806" s="10">
        <v>0</v>
      </c>
      <c r="ABU806" s="10">
        <v>11</v>
      </c>
      <c r="ABV806" s="10">
        <v>0</v>
      </c>
      <c r="ABW806" s="10">
        <v>10</v>
      </c>
      <c r="ABX806" s="10">
        <v>0</v>
      </c>
      <c r="ABY806" s="10">
        <v>9</v>
      </c>
      <c r="ABZ806" s="10">
        <v>0</v>
      </c>
      <c r="ACA806" s="10">
        <v>7</v>
      </c>
      <c r="ACB806" s="10">
        <v>0</v>
      </c>
      <c r="ACC806" s="10">
        <v>0</v>
      </c>
      <c r="ACD806" s="10">
        <v>0</v>
      </c>
      <c r="ACE806" s="10">
        <v>1</v>
      </c>
      <c r="ACF806" s="10">
        <v>0</v>
      </c>
      <c r="ACG806" s="10">
        <v>0</v>
      </c>
      <c r="ACH806" s="10">
        <v>0</v>
      </c>
      <c r="ACI806" s="10">
        <v>0</v>
      </c>
      <c r="ACJ806" s="10" t="s">
        <v>1969</v>
      </c>
      <c r="ACK806" s="10" t="s">
        <v>1972</v>
      </c>
      <c r="ACL806" s="10">
        <v>0</v>
      </c>
      <c r="ACM806" s="10">
        <v>23</v>
      </c>
      <c r="ACN806" s="10">
        <v>0</v>
      </c>
      <c r="ACO806" s="10">
        <v>13</v>
      </c>
      <c r="ACP806" s="10">
        <v>0</v>
      </c>
      <c r="ACQ806" s="10">
        <v>11</v>
      </c>
      <c r="ACR806" s="10">
        <v>0</v>
      </c>
      <c r="ACS806" s="10">
        <v>5</v>
      </c>
      <c r="ACT806" s="10">
        <v>0</v>
      </c>
      <c r="ACU806" s="10">
        <v>0</v>
      </c>
      <c r="ACV806" s="10">
        <v>0</v>
      </c>
      <c r="ACW806" s="10">
        <v>15</v>
      </c>
      <c r="ACX806" s="10">
        <v>0</v>
      </c>
      <c r="ACY806" s="10">
        <v>67</v>
      </c>
      <c r="ACZ806" s="10">
        <v>0</v>
      </c>
      <c r="ADA806" s="10">
        <v>0</v>
      </c>
      <c r="ADB806" s="10">
        <v>0</v>
      </c>
      <c r="ADC806" s="10">
        <v>0</v>
      </c>
      <c r="ADD806" s="10">
        <v>0</v>
      </c>
      <c r="ADE806" s="10">
        <v>67</v>
      </c>
      <c r="ADF806" s="10">
        <v>0</v>
      </c>
      <c r="ADG806" s="10">
        <v>3</v>
      </c>
      <c r="ADH806" s="10" t="s">
        <v>1969</v>
      </c>
      <c r="ADI806" s="10">
        <v>0</v>
      </c>
      <c r="ADJ806" s="10">
        <v>67</v>
      </c>
      <c r="ADK806" s="10">
        <v>0</v>
      </c>
      <c r="ADL806" s="10">
        <v>0</v>
      </c>
      <c r="ADM806" s="10">
        <v>0</v>
      </c>
      <c r="ADN806" s="10">
        <v>0</v>
      </c>
      <c r="ADO806" s="10">
        <v>0</v>
      </c>
      <c r="ADP806" s="10">
        <v>0</v>
      </c>
      <c r="ADQ806" s="10">
        <v>0</v>
      </c>
      <c r="ADR806" s="10">
        <v>0</v>
      </c>
      <c r="ADS806" s="10">
        <v>0</v>
      </c>
      <c r="ADT806" s="10">
        <v>0</v>
      </c>
      <c r="ADU806" s="10">
        <v>0</v>
      </c>
      <c r="ADV806" s="10">
        <v>0</v>
      </c>
      <c r="ADW806" s="10">
        <v>0</v>
      </c>
      <c r="ADX806" s="10">
        <v>0</v>
      </c>
      <c r="ADY806" s="10">
        <v>0</v>
      </c>
      <c r="ADZ806" s="10">
        <v>0</v>
      </c>
      <c r="AEA806" s="10">
        <v>0</v>
      </c>
      <c r="AEB806" s="10">
        <v>0</v>
      </c>
      <c r="AEC806" s="10">
        <v>0</v>
      </c>
      <c r="AED806" s="10">
        <v>0</v>
      </c>
      <c r="AEE806" s="10">
        <v>0</v>
      </c>
      <c r="AEF806" s="10">
        <v>0</v>
      </c>
      <c r="AEG806" s="10">
        <v>0</v>
      </c>
      <c r="AEH806" s="10">
        <v>0</v>
      </c>
      <c r="AEI806" s="10">
        <v>0</v>
      </c>
      <c r="AEJ806" s="10">
        <v>0</v>
      </c>
      <c r="AEK806" s="10">
        <v>0</v>
      </c>
      <c r="AEL806" s="10">
        <v>0</v>
      </c>
      <c r="AEM806" s="10">
        <v>0</v>
      </c>
      <c r="AEN806" s="10">
        <v>0</v>
      </c>
      <c r="AEO806" s="10">
        <v>0</v>
      </c>
      <c r="AEP806" s="10">
        <v>0</v>
      </c>
      <c r="AEQ806" s="10">
        <v>0</v>
      </c>
      <c r="AER806" s="10">
        <v>0</v>
      </c>
      <c r="AES806" s="10">
        <v>0</v>
      </c>
      <c r="AET806" s="10">
        <v>0</v>
      </c>
      <c r="AEU806" s="10">
        <v>0</v>
      </c>
      <c r="AEV806" s="10">
        <v>0</v>
      </c>
      <c r="AEW806" s="10">
        <v>0</v>
      </c>
      <c r="AEX806" s="10">
        <v>0</v>
      </c>
      <c r="AEY806" s="10">
        <v>0</v>
      </c>
      <c r="AEZ806" s="10">
        <v>0</v>
      </c>
      <c r="AFA806" s="10">
        <v>0</v>
      </c>
      <c r="AFB806" s="10">
        <v>0</v>
      </c>
      <c r="AFC806" s="10">
        <v>0</v>
      </c>
      <c r="AFD806" s="10">
        <v>0</v>
      </c>
      <c r="AFE806" s="10">
        <v>0</v>
      </c>
      <c r="AFF806" s="10">
        <v>0</v>
      </c>
      <c r="AFG806" s="10">
        <v>0</v>
      </c>
      <c r="AFH806" s="10">
        <v>0</v>
      </c>
      <c r="AFI806" s="10">
        <v>0</v>
      </c>
      <c r="AFJ806" s="10">
        <v>0</v>
      </c>
      <c r="AFK806" s="10">
        <v>0</v>
      </c>
      <c r="AFL806" s="10">
        <v>0</v>
      </c>
      <c r="AFM806" s="10">
        <v>0</v>
      </c>
      <c r="AFN806" s="10">
        <v>0</v>
      </c>
      <c r="AFO806" s="10">
        <v>0</v>
      </c>
      <c r="AFP806" s="10">
        <v>0</v>
      </c>
      <c r="AFQ806" s="10">
        <v>0</v>
      </c>
      <c r="AFR806" s="10">
        <v>0</v>
      </c>
      <c r="AFS806" s="10">
        <v>0</v>
      </c>
      <c r="AFT806" s="10">
        <v>0</v>
      </c>
      <c r="AFU806" s="10">
        <v>0</v>
      </c>
      <c r="AFV806" s="10">
        <v>0</v>
      </c>
      <c r="AFW806" s="10">
        <v>0</v>
      </c>
      <c r="AFX806" s="10">
        <v>0</v>
      </c>
      <c r="AFY806" s="10">
        <v>0</v>
      </c>
      <c r="AFZ806" s="10">
        <v>0</v>
      </c>
      <c r="AGA806" s="10">
        <v>0</v>
      </c>
      <c r="AGB806" s="10">
        <v>0</v>
      </c>
      <c r="AGC806" s="10">
        <v>0</v>
      </c>
      <c r="AGD806" s="10">
        <v>0</v>
      </c>
      <c r="AGE806" s="10">
        <v>0</v>
      </c>
      <c r="AGF806" s="10">
        <v>0</v>
      </c>
      <c r="AGG806" s="10">
        <v>0</v>
      </c>
      <c r="AGH806" s="10">
        <v>0</v>
      </c>
      <c r="AGI806" s="10">
        <v>0</v>
      </c>
      <c r="AGJ806" s="10">
        <v>0</v>
      </c>
      <c r="AGK806" s="10">
        <v>0</v>
      </c>
      <c r="AGL806" s="10">
        <v>0</v>
      </c>
      <c r="AGM806" s="10">
        <v>0</v>
      </c>
      <c r="AGN806" s="10">
        <v>0</v>
      </c>
      <c r="AGO806" s="10">
        <v>0</v>
      </c>
      <c r="AGP806" s="10">
        <v>0</v>
      </c>
      <c r="AGQ806" s="10">
        <v>0</v>
      </c>
      <c r="AGR806" s="10">
        <v>0</v>
      </c>
      <c r="AGS806" s="10">
        <v>0</v>
      </c>
      <c r="AGT806" s="10">
        <v>0</v>
      </c>
      <c r="AGU806" s="10">
        <v>0</v>
      </c>
      <c r="AGV806" s="10">
        <v>0</v>
      </c>
      <c r="AGW806" s="10">
        <v>0</v>
      </c>
      <c r="AGX806" s="10">
        <v>0</v>
      </c>
      <c r="AGY806" s="10">
        <v>0</v>
      </c>
      <c r="AGZ806" s="10">
        <v>0</v>
      </c>
      <c r="AHA806" s="10">
        <v>0</v>
      </c>
      <c r="AHB806" s="10">
        <v>0</v>
      </c>
      <c r="AHC806" s="10">
        <v>0</v>
      </c>
      <c r="AHD806" s="10">
        <v>0</v>
      </c>
      <c r="AHE806" s="10">
        <v>0</v>
      </c>
      <c r="AHF806" s="10">
        <v>0</v>
      </c>
      <c r="AHG806" s="10">
        <v>0</v>
      </c>
      <c r="AHH806" s="10">
        <v>0</v>
      </c>
      <c r="AHI806" s="10">
        <v>0</v>
      </c>
      <c r="AHJ806" s="10">
        <v>0</v>
      </c>
      <c r="AHK806" s="10">
        <v>0</v>
      </c>
      <c r="AHL806" s="10">
        <v>0</v>
      </c>
      <c r="AHM806" s="10">
        <v>0</v>
      </c>
      <c r="AHN806" s="10">
        <v>0</v>
      </c>
      <c r="AHO806" s="10">
        <v>0</v>
      </c>
      <c r="AHP806" s="10">
        <v>0</v>
      </c>
      <c r="AHQ806" s="10">
        <v>0</v>
      </c>
      <c r="AHR806" s="10">
        <v>0</v>
      </c>
      <c r="AHS806" s="10">
        <v>0</v>
      </c>
      <c r="AHT806" s="10">
        <v>0</v>
      </c>
      <c r="AHU806" s="10">
        <v>0</v>
      </c>
      <c r="AHV806" s="10">
        <v>0</v>
      </c>
      <c r="AHW806" s="10">
        <v>0</v>
      </c>
      <c r="AHX806" s="10">
        <v>0</v>
      </c>
      <c r="AHY806" s="10">
        <v>0</v>
      </c>
      <c r="AHZ806" s="10">
        <v>0</v>
      </c>
      <c r="AIA806" s="10">
        <v>0</v>
      </c>
      <c r="AIB806" s="10">
        <v>0</v>
      </c>
      <c r="AIC806" s="10">
        <v>0</v>
      </c>
      <c r="AID806" s="10">
        <v>0</v>
      </c>
      <c r="AIE806" s="10">
        <v>0</v>
      </c>
      <c r="AIF806" s="10">
        <v>0</v>
      </c>
      <c r="AIG806" s="10">
        <v>0</v>
      </c>
      <c r="AIH806" s="10">
        <v>0</v>
      </c>
      <c r="AII806" s="10">
        <v>0</v>
      </c>
      <c r="AIJ806" s="10">
        <v>0</v>
      </c>
      <c r="AIK806" s="10">
        <v>0</v>
      </c>
      <c r="AIL806" s="10">
        <v>0</v>
      </c>
      <c r="AIM806" s="10">
        <v>0</v>
      </c>
      <c r="AIN806" s="10">
        <v>0</v>
      </c>
      <c r="AIO806" s="10">
        <v>0</v>
      </c>
      <c r="AIP806" s="10">
        <v>0</v>
      </c>
      <c r="AIQ806" s="10">
        <v>0</v>
      </c>
      <c r="AIR806" s="10">
        <v>0</v>
      </c>
      <c r="AIS806" s="10">
        <v>0</v>
      </c>
      <c r="AIT806" s="10">
        <v>0</v>
      </c>
      <c r="AIU806" s="10">
        <v>0</v>
      </c>
      <c r="AIV806" s="10">
        <v>0</v>
      </c>
      <c r="AIW806" s="10">
        <v>0</v>
      </c>
      <c r="AIX806" s="10">
        <v>0</v>
      </c>
      <c r="AIY806" s="10">
        <v>0</v>
      </c>
      <c r="AIZ806" s="10">
        <v>0</v>
      </c>
      <c r="AJA806" s="10">
        <v>0</v>
      </c>
      <c r="AJB806" s="10">
        <v>0</v>
      </c>
      <c r="AJC806" s="10">
        <v>0</v>
      </c>
      <c r="AJD806" s="10">
        <v>0</v>
      </c>
      <c r="AJE806" s="10">
        <v>0</v>
      </c>
      <c r="AJF806" s="10">
        <v>0</v>
      </c>
      <c r="AJG806" s="10">
        <v>0</v>
      </c>
      <c r="AJH806" s="10">
        <v>0</v>
      </c>
      <c r="AJI806" s="10">
        <v>0</v>
      </c>
      <c r="AJJ806" s="10">
        <v>0</v>
      </c>
      <c r="AJK806" s="10">
        <v>0</v>
      </c>
      <c r="AJL806" s="10">
        <v>0</v>
      </c>
      <c r="AJM806" s="10">
        <v>0</v>
      </c>
      <c r="AJN806" s="10">
        <v>0</v>
      </c>
      <c r="AJO806" s="10">
        <v>0</v>
      </c>
      <c r="AJP806" s="10">
        <v>0</v>
      </c>
      <c r="AJQ806" s="10">
        <v>0</v>
      </c>
      <c r="AJR806" s="10">
        <v>0</v>
      </c>
      <c r="AJS806" s="10">
        <v>0</v>
      </c>
      <c r="AJT806" s="10">
        <v>0</v>
      </c>
      <c r="AJU806" s="10">
        <v>0</v>
      </c>
      <c r="AJV806" s="10">
        <v>0</v>
      </c>
      <c r="AJW806" s="10">
        <v>0</v>
      </c>
      <c r="AJX806" s="10">
        <v>0</v>
      </c>
      <c r="AJY806" s="10">
        <v>0</v>
      </c>
      <c r="AJZ806" s="10">
        <v>0</v>
      </c>
      <c r="AKA806" s="10">
        <v>0</v>
      </c>
      <c r="AKB806" s="10">
        <v>0</v>
      </c>
      <c r="AKC806" s="10">
        <v>0</v>
      </c>
      <c r="AKD806" s="10">
        <v>0</v>
      </c>
      <c r="AKE806" s="10">
        <v>0</v>
      </c>
      <c r="AKF806" s="10">
        <v>0</v>
      </c>
      <c r="AKG806" s="10">
        <v>0</v>
      </c>
      <c r="AKH806" s="10">
        <v>0</v>
      </c>
      <c r="AKI806" s="10">
        <v>0</v>
      </c>
      <c r="AKJ806" s="10">
        <v>0</v>
      </c>
      <c r="AKK806" s="10">
        <v>0</v>
      </c>
      <c r="AKL806" s="10">
        <v>0</v>
      </c>
      <c r="AKM806" s="10">
        <v>0</v>
      </c>
      <c r="AKN806" s="10">
        <v>0</v>
      </c>
      <c r="AKO806" s="10">
        <v>0</v>
      </c>
      <c r="AKP806" s="10">
        <v>0</v>
      </c>
      <c r="AKQ806" s="10">
        <v>0</v>
      </c>
      <c r="AKR806" s="10">
        <v>0</v>
      </c>
      <c r="AKS806" s="10">
        <v>0</v>
      </c>
      <c r="AKT806" s="10">
        <v>0</v>
      </c>
      <c r="AKU806" s="10">
        <v>0</v>
      </c>
      <c r="AKV806" s="10">
        <v>0</v>
      </c>
      <c r="AKW806" s="10">
        <v>0</v>
      </c>
      <c r="AKX806" s="10">
        <v>0</v>
      </c>
      <c r="AKY806" s="10">
        <v>0</v>
      </c>
      <c r="AKZ806" s="10">
        <v>0</v>
      </c>
      <c r="ALA806" s="10">
        <v>0</v>
      </c>
      <c r="ALB806" s="10">
        <v>0</v>
      </c>
      <c r="ALC806" s="10">
        <v>0</v>
      </c>
      <c r="ALD806" s="10">
        <v>0</v>
      </c>
      <c r="ALE806" s="10">
        <v>0</v>
      </c>
      <c r="ALF806" s="10">
        <v>0</v>
      </c>
      <c r="ALG806" s="10">
        <v>0</v>
      </c>
      <c r="ALH806" s="10">
        <v>0</v>
      </c>
      <c r="ALI806" s="10">
        <v>0</v>
      </c>
      <c r="ALJ806" s="10">
        <v>0</v>
      </c>
      <c r="ALK806" s="10">
        <v>0</v>
      </c>
      <c r="ALL806" s="10">
        <v>0</v>
      </c>
      <c r="ALM806" s="10">
        <v>0</v>
      </c>
      <c r="ALN806" s="10">
        <v>0</v>
      </c>
      <c r="ALO806" s="10">
        <v>0</v>
      </c>
      <c r="ALP806" s="10">
        <v>0</v>
      </c>
      <c r="ALQ806" s="10">
        <v>0</v>
      </c>
      <c r="ALR806" s="10">
        <v>0</v>
      </c>
      <c r="ALS806" s="10">
        <v>0</v>
      </c>
      <c r="ALT806" s="10">
        <v>0</v>
      </c>
      <c r="ALU806" s="10">
        <v>0</v>
      </c>
      <c r="ALV806" s="10">
        <v>0</v>
      </c>
      <c r="ALW806" s="10">
        <v>0</v>
      </c>
      <c r="ALX806" s="10">
        <v>0</v>
      </c>
      <c r="ALY806" s="10">
        <v>0</v>
      </c>
      <c r="ALZ806" s="10">
        <v>0</v>
      </c>
      <c r="AMA806" s="10">
        <v>0</v>
      </c>
      <c r="AMB806" s="10">
        <v>0</v>
      </c>
      <c r="AMC806" s="10">
        <v>0</v>
      </c>
      <c r="AMD806" s="10">
        <v>0</v>
      </c>
      <c r="AME806" s="10">
        <v>0</v>
      </c>
      <c r="AMF806" s="10">
        <v>0</v>
      </c>
      <c r="AMG806" s="10">
        <v>3</v>
      </c>
      <c r="AMH806" s="10">
        <v>1</v>
      </c>
      <c r="AMI806" s="10">
        <v>0</v>
      </c>
      <c r="AMJ806" s="10">
        <v>0</v>
      </c>
      <c r="AMK806" s="10">
        <v>0</v>
      </c>
      <c r="AML806" s="10" t="s">
        <v>1969</v>
      </c>
      <c r="AMM806" s="10">
        <v>0</v>
      </c>
      <c r="AMN806" s="10">
        <v>9</v>
      </c>
      <c r="AMO806" s="10">
        <v>0</v>
      </c>
      <c r="AMP806" s="10">
        <v>11</v>
      </c>
      <c r="AMQ806" s="10">
        <v>0</v>
      </c>
      <c r="AMR806" s="10">
        <v>18</v>
      </c>
      <c r="AMS806" s="10">
        <v>0</v>
      </c>
      <c r="AMT806" s="10">
        <v>8</v>
      </c>
      <c r="AMU806" s="10">
        <v>0</v>
      </c>
      <c r="AMV806" s="10">
        <v>4</v>
      </c>
      <c r="AMW806" s="10">
        <v>0</v>
      </c>
      <c r="AMX806" s="10">
        <v>5</v>
      </c>
      <c r="AMY806" s="10">
        <v>0</v>
      </c>
      <c r="AMZ806" s="10">
        <v>3</v>
      </c>
      <c r="ANA806" s="10">
        <v>0</v>
      </c>
      <c r="ANB806" s="10">
        <v>4</v>
      </c>
      <c r="ANC806" s="10">
        <v>0</v>
      </c>
      <c r="AND806" s="10">
        <v>0</v>
      </c>
      <c r="ANE806" s="10">
        <v>0</v>
      </c>
      <c r="ANF806" s="10">
        <v>0</v>
      </c>
      <c r="ANG806" s="10">
        <v>0</v>
      </c>
      <c r="ANH806" s="10">
        <v>3</v>
      </c>
      <c r="ANI806" s="10">
        <v>0</v>
      </c>
      <c r="ANJ806" s="10">
        <v>2</v>
      </c>
      <c r="ANK806" s="10">
        <v>0</v>
      </c>
      <c r="ANL806" s="10">
        <v>0</v>
      </c>
      <c r="ANM806" s="10">
        <v>0</v>
      </c>
      <c r="ANN806" s="10">
        <v>0</v>
      </c>
      <c r="ANO806" s="10" t="s">
        <v>1969</v>
      </c>
      <c r="ANP806" s="10" t="s">
        <v>1971</v>
      </c>
      <c r="ANQ806" s="10">
        <v>0</v>
      </c>
      <c r="ANR806" s="10">
        <v>6</v>
      </c>
      <c r="ANS806" s="10">
        <v>0</v>
      </c>
      <c r="ANT806" s="10">
        <v>40</v>
      </c>
      <c r="ANU806" s="10">
        <v>0</v>
      </c>
      <c r="ANV806" s="10">
        <v>20</v>
      </c>
      <c r="ANW806" s="10">
        <v>0</v>
      </c>
      <c r="ANX806" s="10">
        <v>1</v>
      </c>
      <c r="ANY806" s="10">
        <v>0</v>
      </c>
      <c r="AOA806" s="10">
        <v>0</v>
      </c>
      <c r="AOB806" s="10">
        <v>0</v>
      </c>
      <c r="AOC806" s="10">
        <v>0</v>
      </c>
      <c r="AOD806" s="10">
        <v>0</v>
      </c>
      <c r="AOE806" s="10">
        <v>0</v>
      </c>
      <c r="AOF806" s="10">
        <v>0</v>
      </c>
      <c r="AOG806" s="10">
        <v>0</v>
      </c>
      <c r="AOH806" s="10">
        <v>0</v>
      </c>
      <c r="AOI806" s="10">
        <v>0</v>
      </c>
      <c r="AOJ806" s="10">
        <v>0</v>
      </c>
      <c r="AOK806" s="10">
        <v>0</v>
      </c>
      <c r="AOL806" s="10">
        <v>0</v>
      </c>
      <c r="AOM806" s="10">
        <v>0</v>
      </c>
      <c r="AON806" s="10">
        <v>0</v>
      </c>
      <c r="AOO806" s="10" t="s">
        <v>1969</v>
      </c>
      <c r="AOP806" s="10">
        <v>0</v>
      </c>
      <c r="AOQ806" s="10">
        <v>67</v>
      </c>
      <c r="AOR806" s="10">
        <v>0</v>
      </c>
      <c r="AOT806" s="10">
        <v>0</v>
      </c>
      <c r="AOV806" s="10">
        <v>0</v>
      </c>
      <c r="AOX806" s="10">
        <v>0</v>
      </c>
      <c r="AOZ806" s="10">
        <v>0</v>
      </c>
      <c r="APA806" s="10">
        <v>0</v>
      </c>
      <c r="APB806" s="10">
        <v>0</v>
      </c>
      <c r="APC806" s="10">
        <v>0</v>
      </c>
      <c r="APD806" s="10">
        <v>0</v>
      </c>
      <c r="APE806" s="10">
        <v>0</v>
      </c>
      <c r="APF806" s="10">
        <v>0</v>
      </c>
      <c r="APG806" s="10">
        <v>0</v>
      </c>
      <c r="APH806" s="10">
        <v>0</v>
      </c>
      <c r="API806" s="10">
        <v>0</v>
      </c>
      <c r="APJ806" s="10">
        <v>0</v>
      </c>
      <c r="APK806" s="10">
        <v>0</v>
      </c>
      <c r="APL806" s="10">
        <v>0</v>
      </c>
      <c r="APM806" s="10">
        <v>0</v>
      </c>
      <c r="APN806" s="10" t="s">
        <v>1969</v>
      </c>
      <c r="APO806" s="10" t="s">
        <v>1971</v>
      </c>
      <c r="APP806" s="10">
        <v>0</v>
      </c>
      <c r="APQ806" s="10">
        <v>67</v>
      </c>
      <c r="APR806" s="10">
        <v>0</v>
      </c>
      <c r="APS806" s="10">
        <v>2</v>
      </c>
      <c r="APT806" s="10">
        <v>0</v>
      </c>
      <c r="APU806" s="10">
        <v>0</v>
      </c>
      <c r="APV806" s="10">
        <v>0</v>
      </c>
      <c r="APW806" s="10">
        <v>1</v>
      </c>
      <c r="APX806" s="10">
        <v>0</v>
      </c>
      <c r="APY806" s="10">
        <v>0</v>
      </c>
      <c r="APZ806" s="10">
        <v>0</v>
      </c>
      <c r="AQA806" s="10">
        <v>0</v>
      </c>
      <c r="AQB806" s="10">
        <v>0</v>
      </c>
      <c r="AQC806" s="10">
        <v>2</v>
      </c>
      <c r="AQD806" s="10">
        <v>0</v>
      </c>
      <c r="AQE806" s="10">
        <v>1</v>
      </c>
      <c r="AQF806" s="10">
        <v>0</v>
      </c>
      <c r="AQG806" s="10">
        <v>0</v>
      </c>
      <c r="AQH806" s="10">
        <v>0</v>
      </c>
      <c r="AQI806" s="10">
        <v>10</v>
      </c>
      <c r="AQJ806" s="10">
        <v>0</v>
      </c>
      <c r="AQK806" s="10">
        <v>0</v>
      </c>
      <c r="AQL806" s="10">
        <v>0</v>
      </c>
      <c r="AQM806" s="10">
        <v>0</v>
      </c>
      <c r="AQN806" s="10">
        <v>0</v>
      </c>
      <c r="AQO806" s="10">
        <v>0</v>
      </c>
      <c r="AQP806" s="10">
        <v>0</v>
      </c>
      <c r="AQQ806" s="10">
        <v>0</v>
      </c>
      <c r="AQR806" s="10">
        <v>0</v>
      </c>
      <c r="AQS806" s="10">
        <v>0</v>
      </c>
      <c r="AQT806" s="10">
        <v>0</v>
      </c>
      <c r="AQU806" s="10">
        <v>0</v>
      </c>
      <c r="AQV806" s="10">
        <v>0</v>
      </c>
      <c r="AQW806" s="10">
        <v>0</v>
      </c>
      <c r="AQX806" s="10">
        <v>0</v>
      </c>
      <c r="AQY806" s="10">
        <v>0</v>
      </c>
      <c r="AQZ806" s="10">
        <v>0</v>
      </c>
      <c r="ARA806" s="10">
        <v>0</v>
      </c>
      <c r="ARB806" s="10">
        <v>0</v>
      </c>
      <c r="ARC806" s="10">
        <v>0</v>
      </c>
      <c r="ARD806" s="10">
        <v>0</v>
      </c>
      <c r="ARE806" s="10">
        <v>0</v>
      </c>
      <c r="ARF806" s="10">
        <v>0</v>
      </c>
      <c r="ARG806" s="10">
        <v>0</v>
      </c>
      <c r="ARH806" s="10">
        <v>0</v>
      </c>
      <c r="ARI806" s="10">
        <v>0</v>
      </c>
      <c r="ARJ806" s="10">
        <v>0</v>
      </c>
      <c r="ARK806" s="10">
        <v>0</v>
      </c>
      <c r="ARL806" s="10">
        <v>0</v>
      </c>
      <c r="ARM806" s="10">
        <v>0</v>
      </c>
      <c r="ARN806" s="10">
        <v>0</v>
      </c>
      <c r="ARO806" s="10">
        <v>0</v>
      </c>
      <c r="ARP806" s="10">
        <v>0</v>
      </c>
      <c r="ARQ806" s="10">
        <v>0</v>
      </c>
      <c r="ARR806" s="10">
        <v>0</v>
      </c>
      <c r="ARS806" s="10">
        <v>0</v>
      </c>
      <c r="ART806" s="10">
        <v>0</v>
      </c>
      <c r="ARU806" s="10">
        <v>0</v>
      </c>
      <c r="ARV806" s="10">
        <v>0</v>
      </c>
      <c r="ARW806" s="10">
        <v>0</v>
      </c>
      <c r="ARX806" s="10">
        <v>0</v>
      </c>
      <c r="ARY806" s="10">
        <v>0</v>
      </c>
      <c r="ARZ806" s="10">
        <v>0</v>
      </c>
      <c r="ASA806" s="10">
        <v>0</v>
      </c>
      <c r="ASB806" s="10">
        <v>0</v>
      </c>
      <c r="ASC806" s="10">
        <v>0</v>
      </c>
      <c r="ASD806" s="10">
        <v>0</v>
      </c>
      <c r="ASE806" s="10">
        <v>0</v>
      </c>
      <c r="ASF806" s="10">
        <v>0</v>
      </c>
      <c r="ASG806" s="10">
        <v>0</v>
      </c>
      <c r="ASH806" s="10">
        <v>0</v>
      </c>
      <c r="ASI806" s="10">
        <v>0</v>
      </c>
      <c r="ASJ806" s="10">
        <v>0</v>
      </c>
      <c r="ASK806" s="10">
        <v>0</v>
      </c>
      <c r="ASL806" s="10">
        <v>0</v>
      </c>
      <c r="ASM806" s="10">
        <v>0</v>
      </c>
      <c r="ASN806" s="10">
        <v>0</v>
      </c>
      <c r="ASO806" s="10">
        <v>0</v>
      </c>
      <c r="ASP806" s="10">
        <v>0</v>
      </c>
      <c r="ASQ806" s="10">
        <v>51</v>
      </c>
      <c r="ASR806" s="10">
        <v>0</v>
      </c>
      <c r="ASS806" s="10">
        <v>0</v>
      </c>
      <c r="AST806" s="10">
        <v>0</v>
      </c>
      <c r="ASU806" s="10">
        <v>0</v>
      </c>
      <c r="ASV806" s="10">
        <v>0</v>
      </c>
      <c r="ASW806" s="10">
        <v>0</v>
      </c>
      <c r="ASX806" s="10">
        <v>0</v>
      </c>
      <c r="ASY806" s="10">
        <v>0</v>
      </c>
      <c r="ASZ806" s="10">
        <v>0</v>
      </c>
      <c r="ATA806" s="10">
        <v>0</v>
      </c>
      <c r="ATB806" s="10">
        <v>0</v>
      </c>
      <c r="ATC806" s="10">
        <v>0</v>
      </c>
      <c r="ATD806" s="10">
        <v>0</v>
      </c>
      <c r="ATE806" s="10">
        <v>0</v>
      </c>
      <c r="ATF806" s="10">
        <v>0</v>
      </c>
      <c r="ATG806" s="10">
        <v>0</v>
      </c>
      <c r="ATH806" s="10">
        <v>0</v>
      </c>
      <c r="ATI806" s="10">
        <v>0</v>
      </c>
      <c r="ATJ806" s="10">
        <v>0</v>
      </c>
      <c r="ATK806" s="10">
        <v>0</v>
      </c>
      <c r="ATL806" s="10">
        <v>0</v>
      </c>
      <c r="ATM806" s="10">
        <v>0</v>
      </c>
      <c r="ATN806" s="10">
        <v>0</v>
      </c>
      <c r="ATO806" s="10">
        <v>0</v>
      </c>
      <c r="ATP806" s="10">
        <v>0</v>
      </c>
      <c r="ATQ806" s="10">
        <v>0</v>
      </c>
      <c r="ATR806" s="10">
        <v>0</v>
      </c>
      <c r="ATS806" s="10">
        <v>0</v>
      </c>
      <c r="ATT806" s="10">
        <v>0</v>
      </c>
      <c r="ATU806" s="10">
        <v>0</v>
      </c>
      <c r="ATV806" s="10" t="s">
        <v>1972</v>
      </c>
      <c r="ATW806" s="10">
        <v>0</v>
      </c>
      <c r="ATX806" s="10">
        <v>0</v>
      </c>
      <c r="ATY806" s="10">
        <v>0</v>
      </c>
      <c r="ATZ806" s="10">
        <v>0</v>
      </c>
      <c r="AUA806" s="10">
        <v>0</v>
      </c>
      <c r="AUB806" s="10">
        <v>0</v>
      </c>
      <c r="AUC806" s="10">
        <v>0</v>
      </c>
      <c r="AUD806" s="10">
        <v>0</v>
      </c>
      <c r="AUE806" s="64">
        <v>0</v>
      </c>
      <c r="AUF806" s="10">
        <v>2</v>
      </c>
      <c r="AUG806" s="10">
        <v>0</v>
      </c>
      <c r="AUH806" s="10">
        <v>0</v>
      </c>
      <c r="AUI806" s="10">
        <v>0</v>
      </c>
      <c r="AUJ806" s="10">
        <v>8</v>
      </c>
      <c r="AUK806" s="10">
        <v>0</v>
      </c>
      <c r="AUL806" s="10">
        <v>0</v>
      </c>
      <c r="AUM806" s="10">
        <v>0</v>
      </c>
      <c r="AUN806" s="10">
        <v>0</v>
      </c>
      <c r="AUO806" s="10">
        <v>0</v>
      </c>
      <c r="AUP806" s="10">
        <v>0</v>
      </c>
      <c r="AUQ806" s="10">
        <v>0</v>
      </c>
      <c r="AUR806" s="10">
        <v>0</v>
      </c>
      <c r="AUS806" s="10">
        <v>0</v>
      </c>
      <c r="AUT806" s="10">
        <v>10</v>
      </c>
      <c r="AUU806" s="10">
        <v>0</v>
      </c>
      <c r="AUV806" s="10">
        <v>0</v>
      </c>
      <c r="AUW806" s="10">
        <v>0</v>
      </c>
      <c r="AUX806" s="10">
        <v>0</v>
      </c>
      <c r="AUY806" s="10">
        <v>0</v>
      </c>
      <c r="AUZ806" s="10">
        <v>0</v>
      </c>
      <c r="AVA806" s="10">
        <v>0</v>
      </c>
      <c r="AVB806" s="10">
        <v>0</v>
      </c>
      <c r="AVC806" s="10">
        <v>0</v>
      </c>
      <c r="AVD806" s="10">
        <v>0</v>
      </c>
      <c r="AVE806" s="10">
        <v>0</v>
      </c>
      <c r="AVF806" s="10">
        <v>0</v>
      </c>
      <c r="AVG806" s="10">
        <v>0</v>
      </c>
      <c r="AVH806" s="10">
        <v>0</v>
      </c>
      <c r="AVI806" s="10">
        <v>0</v>
      </c>
      <c r="AVJ806" s="10">
        <v>0</v>
      </c>
      <c r="AVK806" s="10">
        <v>0</v>
      </c>
      <c r="AVL806" s="10">
        <v>0</v>
      </c>
      <c r="AVM806" s="10">
        <v>0</v>
      </c>
      <c r="AVN806" s="10">
        <v>0</v>
      </c>
      <c r="AVO806" s="10">
        <v>0</v>
      </c>
      <c r="AVP806" s="10">
        <v>0</v>
      </c>
      <c r="AVQ806" s="10">
        <v>0</v>
      </c>
      <c r="AVR806" s="10">
        <v>0</v>
      </c>
      <c r="AVS806" s="10">
        <v>0</v>
      </c>
      <c r="AVT806" s="10">
        <v>0</v>
      </c>
      <c r="AVU806" s="10" t="s">
        <v>1970</v>
      </c>
      <c r="AVV806" s="10">
        <v>0</v>
      </c>
      <c r="AVX806" s="10">
        <v>0</v>
      </c>
      <c r="AWA806" s="10">
        <v>17</v>
      </c>
      <c r="AWB806" s="10">
        <v>0</v>
      </c>
      <c r="AWD806" s="10">
        <v>0</v>
      </c>
      <c r="AWF806" s="10">
        <v>0</v>
      </c>
      <c r="AWH806" s="10" t="s">
        <v>1972</v>
      </c>
      <c r="AWI806" s="10">
        <v>0</v>
      </c>
      <c r="AWJ806" s="10">
        <v>48</v>
      </c>
      <c r="AWK806" s="10">
        <v>0</v>
      </c>
      <c r="AWM806" s="10">
        <v>0</v>
      </c>
      <c r="AWO806" s="10">
        <v>0</v>
      </c>
      <c r="AWQ806" s="10">
        <v>0</v>
      </c>
      <c r="AWS806" s="10">
        <v>0</v>
      </c>
      <c r="AWU806" s="10">
        <v>0</v>
      </c>
      <c r="AWV806" s="10">
        <v>32</v>
      </c>
      <c r="AWW806" s="10">
        <v>0</v>
      </c>
      <c r="AWY806" s="10">
        <v>0</v>
      </c>
      <c r="AXA806" s="10">
        <v>0</v>
      </c>
      <c r="AXB806" s="10">
        <v>16</v>
      </c>
      <c r="AXC806" s="10">
        <v>0</v>
      </c>
      <c r="AXE806" s="10">
        <v>0</v>
      </c>
      <c r="AXG806" s="10">
        <v>0</v>
      </c>
      <c r="AXI806" s="10">
        <v>0</v>
      </c>
      <c r="AXK806" s="10">
        <v>0</v>
      </c>
      <c r="AXM806" s="10">
        <v>0</v>
      </c>
      <c r="AXO806" s="10">
        <v>0</v>
      </c>
      <c r="AXQ806" s="10">
        <v>0</v>
      </c>
      <c r="AXS806" s="10">
        <v>0</v>
      </c>
      <c r="AXU806" s="10">
        <v>0</v>
      </c>
      <c r="AXW806" s="10">
        <v>0</v>
      </c>
      <c r="AXY806" s="10">
        <v>0</v>
      </c>
      <c r="AYA806" s="10">
        <v>0</v>
      </c>
      <c r="AYC806" s="10">
        <v>0</v>
      </c>
      <c r="AYE806" s="10">
        <v>0</v>
      </c>
      <c r="AYG806" s="10">
        <v>0</v>
      </c>
      <c r="AYI806" s="10">
        <v>0</v>
      </c>
      <c r="AYK806" s="10">
        <v>0</v>
      </c>
      <c r="AYM806" s="10">
        <v>0</v>
      </c>
      <c r="AYO806" s="10">
        <v>0</v>
      </c>
      <c r="AYQ806" s="10">
        <v>0</v>
      </c>
      <c r="AYR806" s="10">
        <v>20</v>
      </c>
      <c r="AYS806" s="10" t="s">
        <v>1968</v>
      </c>
      <c r="AYT806" s="10">
        <v>0</v>
      </c>
      <c r="AYV806" s="10">
        <v>0</v>
      </c>
      <c r="AYW806" s="10">
        <v>58</v>
      </c>
      <c r="AYX806" s="10">
        <v>0</v>
      </c>
      <c r="AYY806" s="10">
        <v>12</v>
      </c>
      <c r="AYZ806" s="10">
        <v>0</v>
      </c>
      <c r="AZA806" s="10">
        <v>67</v>
      </c>
      <c r="AZB806" s="10">
        <v>0</v>
      </c>
      <c r="AZC806" s="10">
        <v>17</v>
      </c>
      <c r="AZD806" s="10">
        <v>0</v>
      </c>
      <c r="AZE806" s="10">
        <v>5</v>
      </c>
      <c r="AZF806" s="10">
        <v>0</v>
      </c>
      <c r="AZG806" s="10">
        <v>0</v>
      </c>
      <c r="AZH806" s="10">
        <v>0</v>
      </c>
      <c r="AZI806" s="10">
        <v>0</v>
      </c>
      <c r="AZJ806" s="10">
        <v>0</v>
      </c>
      <c r="AZK806" s="10">
        <v>0</v>
      </c>
      <c r="AZL806" s="10">
        <v>0</v>
      </c>
      <c r="AZM806" s="10">
        <v>1</v>
      </c>
      <c r="AZN806" s="10">
        <v>0</v>
      </c>
      <c r="AZO806" s="10">
        <v>3</v>
      </c>
      <c r="AZP806" s="10">
        <v>0</v>
      </c>
      <c r="AZQ806" s="10">
        <v>0</v>
      </c>
      <c r="AZR806" s="10">
        <v>0</v>
      </c>
      <c r="AZS806" s="10">
        <v>0</v>
      </c>
      <c r="AZT806" s="10">
        <v>0</v>
      </c>
      <c r="AZU806" s="10">
        <v>0</v>
      </c>
      <c r="AZV806" s="10">
        <v>0</v>
      </c>
      <c r="AZW806" s="10">
        <v>0</v>
      </c>
      <c r="AZX806" s="10">
        <v>0</v>
      </c>
      <c r="AZY806" s="10">
        <v>0</v>
      </c>
      <c r="AZZ806" s="10">
        <v>0</v>
      </c>
      <c r="BAA806" s="10">
        <v>0</v>
      </c>
      <c r="BAB806" s="10">
        <v>0</v>
      </c>
      <c r="BAC806" s="10">
        <v>0</v>
      </c>
      <c r="BAD806" s="10">
        <v>0</v>
      </c>
      <c r="BAE806" s="10">
        <v>0</v>
      </c>
      <c r="BAF806" s="10">
        <v>0</v>
      </c>
      <c r="BAG806" s="10">
        <v>0</v>
      </c>
      <c r="BAH806" s="10">
        <v>0</v>
      </c>
      <c r="BAI806" s="10">
        <v>4</v>
      </c>
      <c r="BAJ806" s="10">
        <v>0</v>
      </c>
      <c r="BAK806" s="10">
        <v>0</v>
      </c>
      <c r="BAL806" s="10">
        <v>0</v>
      </c>
      <c r="BAM806" s="10">
        <v>2</v>
      </c>
      <c r="BAN806" s="10">
        <v>0</v>
      </c>
      <c r="BAO806" s="10">
        <v>0</v>
      </c>
      <c r="BAP806" s="10">
        <v>0</v>
      </c>
      <c r="BAQ806" s="10">
        <v>0</v>
      </c>
      <c r="BAR806" s="10">
        <v>0</v>
      </c>
      <c r="BAS806" s="10">
        <v>0</v>
      </c>
      <c r="BAT806" s="10">
        <v>0</v>
      </c>
      <c r="BAU806" s="10">
        <v>0</v>
      </c>
      <c r="BAV806" s="10">
        <v>0</v>
      </c>
      <c r="BAW806" s="10">
        <v>0</v>
      </c>
      <c r="BAX806" s="10">
        <v>0</v>
      </c>
      <c r="BAY806" s="10">
        <v>0</v>
      </c>
      <c r="BAZ806" s="10">
        <v>0</v>
      </c>
      <c r="BBA806" s="10" t="s">
        <v>1969</v>
      </c>
      <c r="BBB806" s="10">
        <v>900</v>
      </c>
      <c r="BBC806" s="10">
        <v>0</v>
      </c>
      <c r="BBD806" s="10">
        <v>57</v>
      </c>
      <c r="BBE806" s="10">
        <v>0</v>
      </c>
      <c r="BBF806" s="10">
        <v>0</v>
      </c>
      <c r="BBG806" s="10">
        <v>0</v>
      </c>
      <c r="BBH806" s="10">
        <v>0</v>
      </c>
      <c r="BBI806" s="10">
        <v>0</v>
      </c>
      <c r="BBJ806" s="10">
        <v>3</v>
      </c>
      <c r="BBK806" s="10">
        <v>0</v>
      </c>
      <c r="BBL806" s="10">
        <v>14</v>
      </c>
      <c r="BBM806" s="10">
        <v>0</v>
      </c>
      <c r="BBN806" s="10">
        <v>30</v>
      </c>
      <c r="BBO806" s="10" t="s">
        <v>1972</v>
      </c>
      <c r="BBT806" s="10">
        <v>1</v>
      </c>
      <c r="BBU806" s="10">
        <v>1</v>
      </c>
      <c r="BBV806" s="10">
        <v>1</v>
      </c>
    </row>
    <row r="807" spans="1:1428" x14ac:dyDescent="0.25">
      <c r="A807" s="10" t="s">
        <v>1965</v>
      </c>
      <c r="B807" s="17" t="s">
        <v>2014</v>
      </c>
      <c r="C807" s="17" t="s">
        <v>2001</v>
      </c>
      <c r="D807" s="10" t="s">
        <v>2014</v>
      </c>
      <c r="E807" s="10" t="s">
        <v>2015</v>
      </c>
      <c r="F807" s="10" t="s">
        <v>2016</v>
      </c>
      <c r="G807" s="10">
        <v>56120000</v>
      </c>
      <c r="H807" s="10" t="s">
        <v>2005</v>
      </c>
      <c r="I807" s="10" t="s">
        <v>2017</v>
      </c>
      <c r="J807" s="10" t="s">
        <v>2018</v>
      </c>
      <c r="K807" s="10" t="s">
        <v>7</v>
      </c>
      <c r="L807" s="10" t="s">
        <v>2508</v>
      </c>
      <c r="N807" s="10">
        <v>0</v>
      </c>
      <c r="O807" s="10">
        <v>30</v>
      </c>
      <c r="P807" s="10">
        <v>0</v>
      </c>
      <c r="Q807" s="10">
        <v>0</v>
      </c>
      <c r="R807" s="10">
        <v>0</v>
      </c>
      <c r="S807" s="10">
        <v>0</v>
      </c>
      <c r="T807" s="10">
        <v>0</v>
      </c>
      <c r="U807" s="10">
        <v>0</v>
      </c>
      <c r="V807" s="10">
        <v>0</v>
      </c>
      <c r="W807" s="10">
        <v>0</v>
      </c>
      <c r="X807" s="10">
        <v>0</v>
      </c>
      <c r="Y807" s="10">
        <v>0</v>
      </c>
      <c r="Z807" s="10">
        <v>0</v>
      </c>
      <c r="AA807" s="10">
        <v>0</v>
      </c>
      <c r="AC807" s="10">
        <v>0</v>
      </c>
      <c r="AD807" s="10">
        <v>0</v>
      </c>
      <c r="AE807" s="10">
        <v>0</v>
      </c>
      <c r="AF807" s="10" t="s">
        <v>40</v>
      </c>
      <c r="AG807" s="10">
        <v>1</v>
      </c>
      <c r="AT807" s="18">
        <v>37388</v>
      </c>
      <c r="AU807" s="10" t="s">
        <v>2495</v>
      </c>
      <c r="AV807" s="10" t="s">
        <v>1972</v>
      </c>
      <c r="AW807" s="10" t="s">
        <v>1989</v>
      </c>
      <c r="AY807" s="10" t="s">
        <v>1968</v>
      </c>
      <c r="AZ807" s="10">
        <v>0</v>
      </c>
      <c r="BA807" s="10">
        <v>0</v>
      </c>
      <c r="BB807" s="10" t="s">
        <v>1968</v>
      </c>
      <c r="BD807" s="10" t="s">
        <v>1968</v>
      </c>
      <c r="BF807" s="10" t="s">
        <v>1968</v>
      </c>
      <c r="BI807" s="10" t="s">
        <v>1968</v>
      </c>
      <c r="BL807" s="10" t="s">
        <v>1968</v>
      </c>
      <c r="BO807" s="10" t="s">
        <v>1968</v>
      </c>
      <c r="BR807" s="10" t="s">
        <v>1968</v>
      </c>
      <c r="BU807" s="10" t="s">
        <v>1968</v>
      </c>
      <c r="BX807" s="10" t="s">
        <v>1968</v>
      </c>
      <c r="CA807" s="10" t="s">
        <v>1968</v>
      </c>
      <c r="CD807" s="10" t="s">
        <v>1968</v>
      </c>
      <c r="CG807" s="10" t="s">
        <v>1968</v>
      </c>
      <c r="CJ807" s="10" t="s">
        <v>1968</v>
      </c>
      <c r="CM807" s="10" t="s">
        <v>1968</v>
      </c>
      <c r="CP807" s="10" t="s">
        <v>1968</v>
      </c>
      <c r="CS807" s="10" t="s">
        <v>1968</v>
      </c>
      <c r="CV807" s="10" t="s">
        <v>1968</v>
      </c>
      <c r="CY807" s="10" t="s">
        <v>1968</v>
      </c>
      <c r="DB807" s="10" t="s">
        <v>1968</v>
      </c>
      <c r="DE807" s="10" t="s">
        <v>1968</v>
      </c>
      <c r="DH807" s="10" t="s">
        <v>1968</v>
      </c>
      <c r="DK807" s="10" t="s">
        <v>1968</v>
      </c>
      <c r="DN807" s="10" t="s">
        <v>1968</v>
      </c>
      <c r="EU807" s="10" t="s">
        <v>1968</v>
      </c>
      <c r="EX807" s="10" t="s">
        <v>1968</v>
      </c>
      <c r="FA807" s="10" t="s">
        <v>1968</v>
      </c>
      <c r="FD807" s="10" t="s">
        <v>1968</v>
      </c>
      <c r="FG807" s="10" t="s">
        <v>1968</v>
      </c>
      <c r="FJ807" s="10" t="s">
        <v>1968</v>
      </c>
      <c r="GQ807" s="10">
        <v>1</v>
      </c>
      <c r="II807" s="10" t="s">
        <v>1968</v>
      </c>
      <c r="IJ807" s="10" t="s">
        <v>1968</v>
      </c>
      <c r="IK807" s="10" t="s">
        <v>1968</v>
      </c>
      <c r="IL807" s="10" t="s">
        <v>1968</v>
      </c>
      <c r="IM807" s="10" t="s">
        <v>1975</v>
      </c>
      <c r="IN807" s="10" t="s">
        <v>1968</v>
      </c>
      <c r="IO807" s="10" t="s">
        <v>1968</v>
      </c>
      <c r="IP807" s="10" t="s">
        <v>1968</v>
      </c>
      <c r="IR807" s="10" t="s">
        <v>1968</v>
      </c>
      <c r="IT807" s="10" t="s">
        <v>1968</v>
      </c>
      <c r="IV807" s="10" t="s">
        <v>1968</v>
      </c>
      <c r="IX807" s="10" t="s">
        <v>1968</v>
      </c>
      <c r="IZ807" s="10" t="s">
        <v>1972</v>
      </c>
      <c r="JA807" s="10" t="s">
        <v>1968</v>
      </c>
      <c r="JD807" s="10" t="s">
        <v>1968</v>
      </c>
      <c r="JG807" s="10" t="s">
        <v>1968</v>
      </c>
      <c r="JJ807" s="10" t="s">
        <v>1968</v>
      </c>
      <c r="JM807" s="10" t="s">
        <v>1968</v>
      </c>
      <c r="JP807" s="10" t="s">
        <v>1968</v>
      </c>
      <c r="JS807" s="10" t="s">
        <v>1968</v>
      </c>
      <c r="KZ807" s="10" t="s">
        <v>1976</v>
      </c>
      <c r="LA807" s="10">
        <v>0</v>
      </c>
      <c r="LB807" s="10">
        <v>0</v>
      </c>
      <c r="LC807" s="10">
        <v>0</v>
      </c>
      <c r="LD807" s="10">
        <v>0</v>
      </c>
      <c r="LE807" s="10">
        <v>0</v>
      </c>
      <c r="LF807" s="10">
        <v>0</v>
      </c>
      <c r="LG807" s="10">
        <v>0</v>
      </c>
      <c r="LH807" s="10">
        <v>0</v>
      </c>
      <c r="LI807" s="10" t="s">
        <v>1977</v>
      </c>
      <c r="LJ807" s="10">
        <v>3</v>
      </c>
      <c r="LK807" s="10">
        <v>4</v>
      </c>
      <c r="LL807" s="10">
        <v>0</v>
      </c>
      <c r="LM807" s="10">
        <v>0</v>
      </c>
      <c r="LN807" s="10">
        <v>0</v>
      </c>
      <c r="LO807" s="10">
        <v>0</v>
      </c>
      <c r="LP807" s="10">
        <v>0</v>
      </c>
      <c r="LQ807" s="10">
        <v>0</v>
      </c>
      <c r="LR807" s="10" t="s">
        <v>1966</v>
      </c>
      <c r="LS807" s="10">
        <v>0</v>
      </c>
      <c r="LT807" s="10">
        <v>0</v>
      </c>
      <c r="LU807" s="10">
        <v>0</v>
      </c>
      <c r="LV807" s="10">
        <v>0</v>
      </c>
      <c r="LW807" s="10">
        <v>0</v>
      </c>
      <c r="LX807" s="10">
        <v>0</v>
      </c>
      <c r="LY807" s="10">
        <v>0</v>
      </c>
      <c r="LZ807" s="10">
        <v>0</v>
      </c>
      <c r="MA807" s="10" t="s">
        <v>1977</v>
      </c>
      <c r="MB807" s="10">
        <v>0</v>
      </c>
      <c r="MC807" s="10">
        <v>0</v>
      </c>
      <c r="MD807" s="10">
        <v>0</v>
      </c>
      <c r="ME807" s="10">
        <v>0</v>
      </c>
      <c r="MF807" s="10">
        <v>0</v>
      </c>
      <c r="MG807" s="10">
        <v>0</v>
      </c>
      <c r="MH807" s="10">
        <v>0</v>
      </c>
      <c r="MI807" s="10">
        <v>0</v>
      </c>
      <c r="MJ807" s="10" t="s">
        <v>1977</v>
      </c>
      <c r="MK807" s="10">
        <v>0</v>
      </c>
      <c r="ML807" s="10">
        <v>0</v>
      </c>
      <c r="MM807" s="10">
        <v>0</v>
      </c>
      <c r="MN807" s="10">
        <v>0</v>
      </c>
      <c r="MO807" s="10">
        <v>0</v>
      </c>
      <c r="MP807" s="10">
        <v>0</v>
      </c>
      <c r="MQ807" s="10">
        <v>0</v>
      </c>
      <c r="MR807" s="10">
        <v>0</v>
      </c>
      <c r="MS807" s="10" t="s">
        <v>1977</v>
      </c>
      <c r="MT807" s="10">
        <v>0</v>
      </c>
      <c r="MU807" s="10">
        <v>0</v>
      </c>
      <c r="MV807" s="10">
        <v>0</v>
      </c>
      <c r="MW807" s="10">
        <v>0</v>
      </c>
      <c r="MX807" s="10">
        <v>0</v>
      </c>
      <c r="MY807" s="10">
        <v>0</v>
      </c>
      <c r="MZ807" s="10">
        <v>0</v>
      </c>
      <c r="NA807" s="10">
        <v>0</v>
      </c>
      <c r="NB807" s="10" t="s">
        <v>1977</v>
      </c>
      <c r="NC807" s="10">
        <v>0</v>
      </c>
      <c r="ND807" s="10">
        <v>0</v>
      </c>
      <c r="NE807" s="10">
        <v>0</v>
      </c>
      <c r="NF807" s="10">
        <v>0</v>
      </c>
      <c r="NG807" s="10">
        <v>0</v>
      </c>
      <c r="NH807" s="10">
        <v>0</v>
      </c>
      <c r="NI807" s="10">
        <v>0</v>
      </c>
      <c r="NJ807" s="10">
        <v>0</v>
      </c>
      <c r="NK807" s="10" t="s">
        <v>1977</v>
      </c>
      <c r="NL807" s="10">
        <v>0</v>
      </c>
      <c r="NM807" s="10">
        <v>0</v>
      </c>
      <c r="NN807" s="10">
        <v>0</v>
      </c>
      <c r="NO807" s="10">
        <v>0</v>
      </c>
      <c r="NP807" s="10">
        <v>0</v>
      </c>
      <c r="NQ807" s="10">
        <v>0</v>
      </c>
      <c r="NR807" s="10">
        <v>0</v>
      </c>
      <c r="NS807" s="10">
        <v>0</v>
      </c>
      <c r="NT807" s="10" t="s">
        <v>1977</v>
      </c>
      <c r="NU807" s="10">
        <v>0</v>
      </c>
      <c r="NV807" s="10">
        <v>0</v>
      </c>
      <c r="NW807" s="10">
        <v>0</v>
      </c>
      <c r="NX807" s="10">
        <v>0</v>
      </c>
      <c r="NY807" s="10">
        <v>0</v>
      </c>
      <c r="NZ807" s="10">
        <v>0</v>
      </c>
      <c r="OA807" s="10">
        <v>0</v>
      </c>
      <c r="OB807" s="10">
        <v>0</v>
      </c>
      <c r="OC807" s="10" t="s">
        <v>1977</v>
      </c>
      <c r="OD807" s="10">
        <v>0</v>
      </c>
      <c r="OE807" s="10">
        <v>0</v>
      </c>
      <c r="OF807" s="10">
        <v>0</v>
      </c>
      <c r="OG807" s="10">
        <v>0</v>
      </c>
      <c r="OH807" s="10">
        <v>0</v>
      </c>
      <c r="OI807" s="10">
        <v>0</v>
      </c>
      <c r="OJ807" s="10">
        <v>0</v>
      </c>
      <c r="OK807" s="10">
        <v>0</v>
      </c>
      <c r="OL807" s="10" t="s">
        <v>1977</v>
      </c>
      <c r="OM807" s="10">
        <v>0</v>
      </c>
      <c r="ON807" s="10">
        <v>0</v>
      </c>
      <c r="OO807" s="10">
        <v>0</v>
      </c>
      <c r="OP807" s="10">
        <v>0</v>
      </c>
      <c r="OQ807" s="10">
        <v>0</v>
      </c>
      <c r="OR807" s="10">
        <v>0</v>
      </c>
      <c r="OS807" s="10">
        <v>0</v>
      </c>
      <c r="OT807" s="10">
        <v>0</v>
      </c>
      <c r="OU807" s="10" t="s">
        <v>1977</v>
      </c>
      <c r="OV807" s="10">
        <v>0</v>
      </c>
      <c r="OW807" s="10">
        <v>0</v>
      </c>
      <c r="OX807" s="10">
        <v>0</v>
      </c>
      <c r="OY807" s="10">
        <v>0</v>
      </c>
      <c r="OZ807" s="10">
        <v>0</v>
      </c>
      <c r="PA807" s="10">
        <v>0</v>
      </c>
      <c r="PB807" s="10">
        <v>0</v>
      </c>
      <c r="PC807" s="10">
        <v>0</v>
      </c>
      <c r="PD807" s="10" t="s">
        <v>1977</v>
      </c>
      <c r="PE807" s="10">
        <v>0</v>
      </c>
      <c r="PF807" s="10">
        <v>0</v>
      </c>
      <c r="PG807" s="10">
        <v>0</v>
      </c>
      <c r="PH807" s="10">
        <v>0</v>
      </c>
      <c r="PI807" s="10">
        <v>0</v>
      </c>
      <c r="PJ807" s="10">
        <v>0</v>
      </c>
      <c r="PK807" s="10">
        <v>0</v>
      </c>
      <c r="PL807" s="10">
        <v>0</v>
      </c>
      <c r="PM807" s="10" t="s">
        <v>1977</v>
      </c>
      <c r="PN807" s="10">
        <v>0</v>
      </c>
      <c r="PO807" s="10">
        <v>0</v>
      </c>
      <c r="PP807" s="10">
        <v>0</v>
      </c>
      <c r="PQ807" s="10">
        <v>0</v>
      </c>
      <c r="PR807" s="10">
        <v>0</v>
      </c>
      <c r="PS807" s="10">
        <v>0</v>
      </c>
      <c r="PT807" s="10">
        <v>0</v>
      </c>
      <c r="PU807" s="10">
        <v>0</v>
      </c>
      <c r="PV807" s="10" t="s">
        <v>1977</v>
      </c>
      <c r="PW807" s="10">
        <v>0</v>
      </c>
      <c r="PX807" s="10">
        <v>0</v>
      </c>
      <c r="PY807" s="10">
        <v>0</v>
      </c>
      <c r="PZ807" s="10">
        <v>0</v>
      </c>
      <c r="QA807" s="10">
        <v>0</v>
      </c>
      <c r="QB807" s="10">
        <v>0</v>
      </c>
      <c r="QC807" s="10">
        <v>0</v>
      </c>
      <c r="QD807" s="10">
        <v>0</v>
      </c>
      <c r="QE807" s="10" t="s">
        <v>1977</v>
      </c>
      <c r="QF807" s="10">
        <v>0</v>
      </c>
      <c r="QG807" s="10">
        <v>0</v>
      </c>
      <c r="QH807" s="10">
        <v>0</v>
      </c>
      <c r="QI807" s="10">
        <v>0</v>
      </c>
      <c r="QJ807" s="10">
        <v>0</v>
      </c>
      <c r="QK807" s="10">
        <v>0</v>
      </c>
      <c r="QL807" s="10">
        <v>0</v>
      </c>
      <c r="QM807" s="10">
        <v>0</v>
      </c>
      <c r="QN807" s="10" t="s">
        <v>1977</v>
      </c>
      <c r="QO807" s="10">
        <v>0</v>
      </c>
      <c r="QP807" s="10">
        <v>0</v>
      </c>
      <c r="QQ807" s="10">
        <v>0</v>
      </c>
      <c r="QR807" s="10">
        <v>0</v>
      </c>
      <c r="QS807" s="10">
        <v>0</v>
      </c>
      <c r="QT807" s="10">
        <v>0</v>
      </c>
      <c r="QU807" s="10">
        <v>0</v>
      </c>
      <c r="QV807" s="10">
        <v>0</v>
      </c>
      <c r="QW807" s="10" t="s">
        <v>1977</v>
      </c>
      <c r="QX807" s="10">
        <v>0</v>
      </c>
      <c r="QY807" s="10">
        <v>0</v>
      </c>
      <c r="QZ807" s="10">
        <v>0</v>
      </c>
      <c r="RA807" s="10">
        <v>0</v>
      </c>
      <c r="RB807" s="10">
        <v>0</v>
      </c>
      <c r="RC807" s="10">
        <v>0</v>
      </c>
      <c r="RD807" s="10">
        <v>0</v>
      </c>
      <c r="RE807" s="10">
        <v>0</v>
      </c>
      <c r="RF807" s="10" t="s">
        <v>1977</v>
      </c>
      <c r="RG807" s="10">
        <v>0</v>
      </c>
      <c r="RH807" s="10">
        <v>0</v>
      </c>
      <c r="RI807" s="10">
        <v>0</v>
      </c>
      <c r="RJ807" s="10">
        <v>0</v>
      </c>
      <c r="RK807" s="10">
        <v>0</v>
      </c>
      <c r="RL807" s="10">
        <v>0</v>
      </c>
      <c r="RM807" s="10">
        <v>0</v>
      </c>
      <c r="RN807" s="10">
        <v>0</v>
      </c>
      <c r="RO807" s="10" t="s">
        <v>1977</v>
      </c>
      <c r="VR807" s="10">
        <v>1</v>
      </c>
      <c r="VT807" s="10">
        <v>1</v>
      </c>
      <c r="VZ807" s="10">
        <v>0</v>
      </c>
      <c r="WA807" s="10">
        <v>24</v>
      </c>
      <c r="WB807" s="10">
        <v>0</v>
      </c>
      <c r="WC807" s="10">
        <v>0</v>
      </c>
      <c r="WD807" s="10">
        <v>0</v>
      </c>
      <c r="WE807" s="10">
        <v>0</v>
      </c>
      <c r="WF807" s="10">
        <v>0</v>
      </c>
      <c r="WG807" s="10">
        <v>4</v>
      </c>
      <c r="WH807" s="10">
        <v>0</v>
      </c>
      <c r="WI807" s="10">
        <v>0</v>
      </c>
      <c r="WJ807" s="10">
        <v>0</v>
      </c>
      <c r="WK807" s="10">
        <v>0</v>
      </c>
      <c r="WL807" s="10">
        <v>0</v>
      </c>
      <c r="WM807" s="10">
        <v>1</v>
      </c>
      <c r="WN807" s="10">
        <v>0</v>
      </c>
      <c r="WO807" s="10">
        <v>0</v>
      </c>
      <c r="WP807" s="10">
        <v>0</v>
      </c>
      <c r="WQ807" s="10">
        <v>0</v>
      </c>
      <c r="WR807" s="10">
        <v>0</v>
      </c>
      <c r="WS807" s="10">
        <v>0</v>
      </c>
      <c r="WT807" s="10">
        <v>0</v>
      </c>
      <c r="WU807" s="10">
        <v>0</v>
      </c>
      <c r="WV807" s="10">
        <v>0</v>
      </c>
      <c r="WW807" s="10">
        <v>0</v>
      </c>
      <c r="WX807" s="10">
        <v>0</v>
      </c>
      <c r="WY807" s="10">
        <v>0</v>
      </c>
      <c r="WZ807" s="10">
        <v>0</v>
      </c>
      <c r="XA807" s="10">
        <v>0</v>
      </c>
      <c r="XB807" s="10">
        <v>0</v>
      </c>
      <c r="XC807" s="10">
        <v>0</v>
      </c>
      <c r="XD807" s="10">
        <v>0</v>
      </c>
      <c r="XE807" s="10">
        <v>0</v>
      </c>
      <c r="XF807" s="10">
        <v>0</v>
      </c>
      <c r="XG807" s="10">
        <v>0</v>
      </c>
      <c r="XH807" s="10">
        <v>0</v>
      </c>
      <c r="XI807" s="10">
        <v>0</v>
      </c>
      <c r="XJ807" s="10">
        <v>0</v>
      </c>
      <c r="XK807" s="10" t="s">
        <v>1967</v>
      </c>
      <c r="XN807" s="10" t="s">
        <v>1978</v>
      </c>
      <c r="XQ807" s="10" t="s">
        <v>1967</v>
      </c>
      <c r="XT807" s="10" t="s">
        <v>1978</v>
      </c>
      <c r="XW807" s="10" t="s">
        <v>1991</v>
      </c>
      <c r="YA807" s="10">
        <v>0</v>
      </c>
      <c r="YB807" s="10">
        <v>29</v>
      </c>
      <c r="YC807" s="10">
        <v>0</v>
      </c>
      <c r="YD807" s="10">
        <v>35</v>
      </c>
      <c r="YE807" s="10">
        <v>0</v>
      </c>
      <c r="YF807" s="10">
        <v>0</v>
      </c>
      <c r="YG807" s="10">
        <v>0</v>
      </c>
      <c r="YH807" s="10">
        <v>0</v>
      </c>
      <c r="YI807" s="10">
        <v>0</v>
      </c>
      <c r="YJ807" s="10">
        <v>0</v>
      </c>
      <c r="YK807" s="10">
        <v>0</v>
      </c>
      <c r="YL807" s="10">
        <v>2</v>
      </c>
      <c r="YM807" s="10">
        <v>0</v>
      </c>
      <c r="YN807" s="10">
        <v>16</v>
      </c>
      <c r="YO807" s="10">
        <v>0</v>
      </c>
      <c r="YP807" s="10">
        <v>0</v>
      </c>
      <c r="YQ807" s="10">
        <v>0</v>
      </c>
      <c r="YR807" s="10">
        <v>0</v>
      </c>
      <c r="YS807" s="10" t="s">
        <v>1968</v>
      </c>
      <c r="YT807" s="10">
        <v>0</v>
      </c>
      <c r="YV807" s="10">
        <v>0</v>
      </c>
      <c r="YX807" s="10">
        <v>0</v>
      </c>
      <c r="YZ807" s="10">
        <v>0</v>
      </c>
      <c r="ZB807" s="10">
        <v>0</v>
      </c>
      <c r="ZD807" s="10">
        <v>0</v>
      </c>
      <c r="ZF807" s="10">
        <v>0</v>
      </c>
      <c r="ZG807" s="10">
        <v>1</v>
      </c>
      <c r="ZH807" s="10">
        <v>0</v>
      </c>
      <c r="ZJ807" s="10" t="s">
        <v>1968</v>
      </c>
      <c r="AAK807" s="10" t="s">
        <v>1968</v>
      </c>
      <c r="AAZ807" s="10" t="s">
        <v>1968</v>
      </c>
      <c r="ABA807" s="10">
        <v>0</v>
      </c>
      <c r="ABB807" s="10">
        <v>0</v>
      </c>
      <c r="ABO807" s="10" t="s">
        <v>1968</v>
      </c>
      <c r="ACJ807" s="10" t="s">
        <v>1968</v>
      </c>
      <c r="ADH807" s="10" t="s">
        <v>1969</v>
      </c>
      <c r="ADI807" s="10">
        <v>0</v>
      </c>
      <c r="ADJ807" s="10">
        <v>29</v>
      </c>
      <c r="ADK807" s="10">
        <v>0</v>
      </c>
      <c r="ADL807" s="10">
        <v>0</v>
      </c>
      <c r="ADM807" s="10">
        <v>0</v>
      </c>
      <c r="ADN807" s="10">
        <v>0</v>
      </c>
      <c r="ADO807" s="10">
        <v>0</v>
      </c>
      <c r="ADP807" s="10">
        <v>0</v>
      </c>
      <c r="ADQ807" s="10">
        <v>0</v>
      </c>
      <c r="ADR807" s="10">
        <v>0</v>
      </c>
      <c r="ADS807" s="10">
        <v>0</v>
      </c>
      <c r="ADT807" s="10">
        <v>0</v>
      </c>
      <c r="ADU807" s="10">
        <v>0</v>
      </c>
      <c r="ADV807" s="10">
        <v>0</v>
      </c>
      <c r="ADW807" s="10">
        <v>0</v>
      </c>
      <c r="ADX807" s="10">
        <v>0</v>
      </c>
      <c r="ADY807" s="10">
        <v>0</v>
      </c>
      <c r="ADZ807" s="10">
        <v>0</v>
      </c>
      <c r="AEA807" s="10">
        <v>0</v>
      </c>
      <c r="AEB807" s="10">
        <v>0</v>
      </c>
      <c r="AEC807" s="10">
        <v>0</v>
      </c>
      <c r="AED807" s="10">
        <v>0</v>
      </c>
      <c r="AEE807" s="10">
        <v>0</v>
      </c>
      <c r="AEF807" s="10">
        <v>0</v>
      </c>
      <c r="AEG807" s="10">
        <v>0</v>
      </c>
      <c r="AEH807" s="10">
        <v>0</v>
      </c>
      <c r="AEI807" s="10">
        <v>0</v>
      </c>
      <c r="AEJ807" s="10">
        <v>0</v>
      </c>
      <c r="AEK807" s="10">
        <v>0</v>
      </c>
      <c r="AEL807" s="10">
        <v>0</v>
      </c>
      <c r="AEM807" s="10">
        <v>0</v>
      </c>
      <c r="AEN807" s="10">
        <v>0</v>
      </c>
      <c r="AEO807" s="10">
        <v>0</v>
      </c>
      <c r="AEP807" s="10">
        <v>0</v>
      </c>
      <c r="AEQ807" s="10">
        <v>0</v>
      </c>
      <c r="AER807" s="10">
        <v>0</v>
      </c>
      <c r="AES807" s="10">
        <v>0</v>
      </c>
      <c r="AET807" s="10">
        <v>0</v>
      </c>
      <c r="AEU807" s="10">
        <v>0</v>
      </c>
      <c r="AEV807" s="10">
        <v>0</v>
      </c>
      <c r="AEW807" s="10">
        <v>0</v>
      </c>
      <c r="AEX807" s="10">
        <v>0</v>
      </c>
      <c r="AEY807" s="10">
        <v>0</v>
      </c>
      <c r="AEZ807" s="10">
        <v>0</v>
      </c>
      <c r="AFA807" s="10">
        <v>0</v>
      </c>
      <c r="AFB807" s="10">
        <v>0</v>
      </c>
      <c r="AFC807" s="10">
        <v>0</v>
      </c>
      <c r="AFD807" s="10">
        <v>0</v>
      </c>
      <c r="AFE807" s="10">
        <v>0</v>
      </c>
      <c r="AFF807" s="10">
        <v>0</v>
      </c>
      <c r="AFG807" s="10">
        <v>0</v>
      </c>
      <c r="AFH807" s="10">
        <v>0</v>
      </c>
      <c r="AFI807" s="10">
        <v>0</v>
      </c>
      <c r="AFJ807" s="10">
        <v>0</v>
      </c>
      <c r="AFK807" s="10">
        <v>0</v>
      </c>
      <c r="AFL807" s="10">
        <v>0</v>
      </c>
      <c r="AFM807" s="10">
        <v>0</v>
      </c>
      <c r="AFN807" s="10">
        <v>0</v>
      </c>
      <c r="AFO807" s="10">
        <v>0</v>
      </c>
      <c r="AFP807" s="10">
        <v>0</v>
      </c>
      <c r="AFQ807" s="10">
        <v>0</v>
      </c>
      <c r="AFR807" s="10">
        <v>0</v>
      </c>
      <c r="AFS807" s="10">
        <v>0</v>
      </c>
      <c r="AFT807" s="10">
        <v>0</v>
      </c>
      <c r="AFU807" s="10">
        <v>0</v>
      </c>
      <c r="AFV807" s="10">
        <v>0</v>
      </c>
      <c r="AFW807" s="10">
        <v>0</v>
      </c>
      <c r="AFX807" s="10">
        <v>0</v>
      </c>
      <c r="AFY807" s="10">
        <v>0</v>
      </c>
      <c r="AFZ807" s="10">
        <v>0</v>
      </c>
      <c r="AGA807" s="10">
        <v>0</v>
      </c>
      <c r="AGB807" s="10">
        <v>0</v>
      </c>
      <c r="AGC807" s="10">
        <v>0</v>
      </c>
      <c r="AGD807" s="10">
        <v>0</v>
      </c>
      <c r="AGE807" s="10">
        <v>0</v>
      </c>
      <c r="AGF807" s="10">
        <v>0</v>
      </c>
      <c r="AGG807" s="10">
        <v>0</v>
      </c>
      <c r="AGH807" s="10">
        <v>0</v>
      </c>
      <c r="AGI807" s="10">
        <v>0</v>
      </c>
      <c r="AGJ807" s="10">
        <v>0</v>
      </c>
      <c r="AGK807" s="10">
        <v>0</v>
      </c>
      <c r="AGL807" s="10">
        <v>0</v>
      </c>
      <c r="AGM807" s="10">
        <v>0</v>
      </c>
      <c r="AGN807" s="10">
        <v>0</v>
      </c>
      <c r="AGO807" s="10">
        <v>0</v>
      </c>
      <c r="AGP807" s="10">
        <v>0</v>
      </c>
      <c r="AGQ807" s="10">
        <v>0</v>
      </c>
      <c r="AGR807" s="10">
        <v>0</v>
      </c>
      <c r="AGS807" s="10">
        <v>0</v>
      </c>
      <c r="AGT807" s="10">
        <v>0</v>
      </c>
      <c r="AGU807" s="10">
        <v>0</v>
      </c>
      <c r="AGV807" s="10">
        <v>0</v>
      </c>
      <c r="AGW807" s="10">
        <v>0</v>
      </c>
      <c r="AGX807" s="10">
        <v>0</v>
      </c>
      <c r="AGY807" s="10">
        <v>0</v>
      </c>
      <c r="AGZ807" s="10">
        <v>0</v>
      </c>
      <c r="AHA807" s="10">
        <v>0</v>
      </c>
      <c r="AHB807" s="10">
        <v>0</v>
      </c>
      <c r="AHC807" s="10">
        <v>0</v>
      </c>
      <c r="AHD807" s="10">
        <v>0</v>
      </c>
      <c r="AHE807" s="10">
        <v>0</v>
      </c>
      <c r="AHF807" s="10">
        <v>0</v>
      </c>
      <c r="AHG807" s="10">
        <v>0</v>
      </c>
      <c r="AHH807" s="10">
        <v>0</v>
      </c>
      <c r="AHI807" s="10">
        <v>0</v>
      </c>
      <c r="AHJ807" s="10">
        <v>0</v>
      </c>
      <c r="AHK807" s="10">
        <v>0</v>
      </c>
      <c r="AHL807" s="10">
        <v>0</v>
      </c>
      <c r="AHM807" s="10">
        <v>0</v>
      </c>
      <c r="AHN807" s="10">
        <v>0</v>
      </c>
      <c r="AHO807" s="10">
        <v>0</v>
      </c>
      <c r="AHP807" s="10">
        <v>0</v>
      </c>
      <c r="AHQ807" s="10">
        <v>0</v>
      </c>
      <c r="AHR807" s="10">
        <v>0</v>
      </c>
      <c r="AHS807" s="10">
        <v>0</v>
      </c>
      <c r="AHT807" s="10">
        <v>0</v>
      </c>
      <c r="AHU807" s="10">
        <v>0</v>
      </c>
      <c r="AHV807" s="10">
        <v>0</v>
      </c>
      <c r="AHW807" s="10">
        <v>0</v>
      </c>
      <c r="AHX807" s="10">
        <v>0</v>
      </c>
      <c r="AHY807" s="10">
        <v>0</v>
      </c>
      <c r="AHZ807" s="10">
        <v>0</v>
      </c>
      <c r="AIA807" s="10">
        <v>0</v>
      </c>
      <c r="AIB807" s="10">
        <v>0</v>
      </c>
      <c r="AIC807" s="10">
        <v>0</v>
      </c>
      <c r="AID807" s="10">
        <v>0</v>
      </c>
      <c r="AIE807" s="10">
        <v>0</v>
      </c>
      <c r="AIF807" s="10">
        <v>0</v>
      </c>
      <c r="AIG807" s="10">
        <v>0</v>
      </c>
      <c r="AIH807" s="10">
        <v>0</v>
      </c>
      <c r="AII807" s="10">
        <v>0</v>
      </c>
      <c r="AIJ807" s="10">
        <v>0</v>
      </c>
      <c r="AIK807" s="10">
        <v>0</v>
      </c>
      <c r="AIL807" s="10">
        <v>0</v>
      </c>
      <c r="AIM807" s="10">
        <v>0</v>
      </c>
      <c r="AIN807" s="10">
        <v>0</v>
      </c>
      <c r="AIO807" s="10">
        <v>0</v>
      </c>
      <c r="AIP807" s="10">
        <v>0</v>
      </c>
      <c r="AIQ807" s="10">
        <v>0</v>
      </c>
      <c r="AIR807" s="10">
        <v>0</v>
      </c>
      <c r="AIS807" s="10">
        <v>0</v>
      </c>
      <c r="AIT807" s="10">
        <v>0</v>
      </c>
      <c r="AIU807" s="10">
        <v>0</v>
      </c>
      <c r="AIV807" s="10">
        <v>0</v>
      </c>
      <c r="AIW807" s="10">
        <v>0</v>
      </c>
      <c r="AIX807" s="10">
        <v>0</v>
      </c>
      <c r="AIY807" s="10">
        <v>0</v>
      </c>
      <c r="AIZ807" s="10">
        <v>0</v>
      </c>
      <c r="AJA807" s="10">
        <v>0</v>
      </c>
      <c r="AJB807" s="10">
        <v>0</v>
      </c>
      <c r="AJC807" s="10">
        <v>0</v>
      </c>
      <c r="AJD807" s="10">
        <v>0</v>
      </c>
      <c r="AJE807" s="10">
        <v>0</v>
      </c>
      <c r="AJF807" s="10">
        <v>0</v>
      </c>
      <c r="AJG807" s="10">
        <v>0</v>
      </c>
      <c r="AJH807" s="10">
        <v>0</v>
      </c>
      <c r="AJI807" s="10">
        <v>0</v>
      </c>
      <c r="AJJ807" s="10">
        <v>0</v>
      </c>
      <c r="AJK807" s="10">
        <v>0</v>
      </c>
      <c r="AJL807" s="10">
        <v>0</v>
      </c>
      <c r="AJM807" s="10">
        <v>0</v>
      </c>
      <c r="AJN807" s="10">
        <v>0</v>
      </c>
      <c r="AJO807" s="10">
        <v>0</v>
      </c>
      <c r="AJP807" s="10">
        <v>0</v>
      </c>
      <c r="AJQ807" s="10">
        <v>0</v>
      </c>
      <c r="AJR807" s="10">
        <v>0</v>
      </c>
      <c r="AJS807" s="10">
        <v>0</v>
      </c>
      <c r="AJT807" s="10">
        <v>0</v>
      </c>
      <c r="AJU807" s="10">
        <v>0</v>
      </c>
      <c r="AJV807" s="10">
        <v>0</v>
      </c>
      <c r="AJW807" s="10">
        <v>0</v>
      </c>
      <c r="AJX807" s="10">
        <v>0</v>
      </c>
      <c r="AJY807" s="10">
        <v>0</v>
      </c>
      <c r="AJZ807" s="10">
        <v>0</v>
      </c>
      <c r="AKA807" s="10">
        <v>0</v>
      </c>
      <c r="AKB807" s="10">
        <v>0</v>
      </c>
      <c r="AKC807" s="10">
        <v>0</v>
      </c>
      <c r="AKD807" s="10">
        <v>0</v>
      </c>
      <c r="AKE807" s="10">
        <v>0</v>
      </c>
      <c r="AKF807" s="10">
        <v>0</v>
      </c>
      <c r="AKG807" s="10">
        <v>0</v>
      </c>
      <c r="AKH807" s="10">
        <v>0</v>
      </c>
      <c r="AKI807" s="10">
        <v>0</v>
      </c>
      <c r="AKJ807" s="10">
        <v>0</v>
      </c>
      <c r="AKK807" s="10">
        <v>0</v>
      </c>
      <c r="AKL807" s="10">
        <v>0</v>
      </c>
      <c r="AKM807" s="10">
        <v>0</v>
      </c>
      <c r="AKN807" s="10">
        <v>0</v>
      </c>
      <c r="AKO807" s="10">
        <v>0</v>
      </c>
      <c r="AKP807" s="10">
        <v>0</v>
      </c>
      <c r="AKQ807" s="10">
        <v>0</v>
      </c>
      <c r="AKR807" s="10">
        <v>0</v>
      </c>
      <c r="AKS807" s="10">
        <v>0</v>
      </c>
      <c r="AKT807" s="10">
        <v>0</v>
      </c>
      <c r="AKU807" s="10">
        <v>0</v>
      </c>
      <c r="AKV807" s="10">
        <v>0</v>
      </c>
      <c r="AKW807" s="10">
        <v>0</v>
      </c>
      <c r="AKX807" s="10">
        <v>0</v>
      </c>
      <c r="AKY807" s="10">
        <v>0</v>
      </c>
      <c r="AKZ807" s="10">
        <v>0</v>
      </c>
      <c r="ALA807" s="10">
        <v>0</v>
      </c>
      <c r="ALB807" s="10">
        <v>0</v>
      </c>
      <c r="ALC807" s="10">
        <v>0</v>
      </c>
      <c r="ALD807" s="10">
        <v>0</v>
      </c>
      <c r="ALE807" s="10">
        <v>0</v>
      </c>
      <c r="ALF807" s="10">
        <v>0</v>
      </c>
      <c r="ALG807" s="10">
        <v>0</v>
      </c>
      <c r="ALH807" s="10">
        <v>0</v>
      </c>
      <c r="ALI807" s="10">
        <v>0</v>
      </c>
      <c r="ALJ807" s="10">
        <v>0</v>
      </c>
      <c r="ALK807" s="10">
        <v>0</v>
      </c>
      <c r="ALL807" s="10">
        <v>0</v>
      </c>
      <c r="ALM807" s="10">
        <v>0</v>
      </c>
      <c r="ALN807" s="10">
        <v>0</v>
      </c>
      <c r="ALO807" s="10">
        <v>0</v>
      </c>
      <c r="ALP807" s="10">
        <v>0</v>
      </c>
      <c r="ALQ807" s="10">
        <v>0</v>
      </c>
      <c r="ALR807" s="10">
        <v>0</v>
      </c>
      <c r="ALS807" s="10">
        <v>0</v>
      </c>
      <c r="ALT807" s="10">
        <v>0</v>
      </c>
      <c r="ALU807" s="10">
        <v>0</v>
      </c>
      <c r="ALV807" s="10">
        <v>0</v>
      </c>
      <c r="ALW807" s="10">
        <v>0</v>
      </c>
      <c r="ALX807" s="10">
        <v>0</v>
      </c>
      <c r="ALY807" s="10">
        <v>0</v>
      </c>
      <c r="ALZ807" s="10">
        <v>0</v>
      </c>
      <c r="AMA807" s="10">
        <v>0</v>
      </c>
      <c r="AMB807" s="10">
        <v>0</v>
      </c>
      <c r="AMC807" s="10">
        <v>0</v>
      </c>
      <c r="AMD807" s="10">
        <v>0</v>
      </c>
      <c r="AME807" s="10">
        <v>0</v>
      </c>
      <c r="AMF807" s="10">
        <v>0</v>
      </c>
      <c r="AMG807" s="10">
        <v>0</v>
      </c>
      <c r="AMH807" s="10">
        <v>0</v>
      </c>
      <c r="AMI807" s="10">
        <v>0</v>
      </c>
      <c r="AMJ807" s="10">
        <v>0</v>
      </c>
      <c r="AMK807" s="10">
        <v>0</v>
      </c>
      <c r="AML807" s="10" t="s">
        <v>1968</v>
      </c>
      <c r="ANM807" s="10">
        <v>0</v>
      </c>
      <c r="ANN807" s="10">
        <v>29</v>
      </c>
      <c r="ANO807" s="10" t="s">
        <v>1968</v>
      </c>
      <c r="ANP807" s="10" t="s">
        <v>1987</v>
      </c>
      <c r="AOO807" s="10" t="s">
        <v>1968</v>
      </c>
      <c r="APN807" s="10" t="s">
        <v>1968</v>
      </c>
      <c r="APO807" s="10" t="s">
        <v>1990</v>
      </c>
      <c r="ATF807" s="10">
        <v>0</v>
      </c>
      <c r="ATG807" s="10">
        <v>0</v>
      </c>
      <c r="ATH807" s="10">
        <v>0</v>
      </c>
      <c r="ATI807" s="10">
        <v>0</v>
      </c>
      <c r="ATR807" s="10">
        <v>0</v>
      </c>
      <c r="ATS807" s="10">
        <v>29</v>
      </c>
      <c r="ATT807" s="10">
        <v>0</v>
      </c>
      <c r="ATU807" s="10">
        <v>0</v>
      </c>
      <c r="ATV807" s="10" t="s">
        <v>1972</v>
      </c>
      <c r="ATW807" s="10">
        <v>0</v>
      </c>
      <c r="ATX807" s="10">
        <v>0</v>
      </c>
      <c r="ATY807" s="10">
        <v>0</v>
      </c>
      <c r="ATZ807" s="10">
        <v>0</v>
      </c>
      <c r="AUA807" s="10">
        <v>0</v>
      </c>
      <c r="AUB807" s="10">
        <v>0</v>
      </c>
      <c r="AUC807" s="10">
        <v>0</v>
      </c>
      <c r="AUD807" s="10">
        <v>0</v>
      </c>
      <c r="AUE807" s="64">
        <v>0</v>
      </c>
      <c r="AUF807" s="10">
        <v>0</v>
      </c>
      <c r="AUG807" s="10">
        <v>0</v>
      </c>
      <c r="AUH807" s="10">
        <v>4</v>
      </c>
      <c r="AUI807" s="10">
        <v>0</v>
      </c>
      <c r="AUJ807" s="10">
        <v>4</v>
      </c>
      <c r="AUK807" s="10">
        <v>0</v>
      </c>
      <c r="AUL807" s="10">
        <v>0</v>
      </c>
      <c r="AUM807" s="10">
        <v>0</v>
      </c>
      <c r="AUN807" s="10">
        <v>0</v>
      </c>
      <c r="AUO807" s="10">
        <v>0</v>
      </c>
      <c r="AUP807" s="10">
        <v>0</v>
      </c>
      <c r="AUQ807" s="10">
        <v>0</v>
      </c>
      <c r="AUR807" s="10">
        <v>0</v>
      </c>
      <c r="AUS807" s="10">
        <v>0</v>
      </c>
      <c r="AUT807" s="10">
        <v>0</v>
      </c>
      <c r="AUU807" s="10">
        <v>0</v>
      </c>
      <c r="AUV807" s="10">
        <v>0</v>
      </c>
      <c r="AUW807" s="10">
        <v>0</v>
      </c>
      <c r="AUX807" s="10">
        <v>0</v>
      </c>
      <c r="AUY807" s="10">
        <v>0</v>
      </c>
      <c r="AUZ807" s="10">
        <v>0</v>
      </c>
      <c r="AVA807" s="10">
        <v>0</v>
      </c>
      <c r="AVB807" s="10">
        <v>0</v>
      </c>
      <c r="AVC807" s="10">
        <v>0</v>
      </c>
      <c r="AVD807" s="10">
        <v>0</v>
      </c>
      <c r="AVE807" s="10">
        <v>0</v>
      </c>
      <c r="AVF807" s="10">
        <v>0</v>
      </c>
      <c r="AVG807" s="10">
        <v>0</v>
      </c>
      <c r="AVH807" s="10">
        <v>0</v>
      </c>
      <c r="AVI807" s="10">
        <v>0</v>
      </c>
      <c r="AVJ807" s="10">
        <v>0</v>
      </c>
      <c r="AVK807" s="10">
        <v>0</v>
      </c>
      <c r="AVL807" s="10">
        <v>0</v>
      </c>
      <c r="AVM807" s="10">
        <v>0</v>
      </c>
      <c r="AVN807" s="10">
        <v>0</v>
      </c>
      <c r="AVO807" s="10">
        <v>0</v>
      </c>
      <c r="AVP807" s="10">
        <v>0</v>
      </c>
      <c r="AVQ807" s="10">
        <v>0</v>
      </c>
      <c r="AVR807" s="10">
        <v>0</v>
      </c>
      <c r="AVS807" s="10">
        <v>0</v>
      </c>
      <c r="AVT807" s="10">
        <v>0</v>
      </c>
      <c r="AVU807" s="10" t="s">
        <v>1968</v>
      </c>
      <c r="AWH807" s="10" t="s">
        <v>1968</v>
      </c>
      <c r="AYQ807" s="10">
        <v>0</v>
      </c>
      <c r="AYR807" s="10">
        <v>0</v>
      </c>
      <c r="AYS807" s="10" t="s">
        <v>1968</v>
      </c>
      <c r="AYT807" s="10">
        <v>0</v>
      </c>
      <c r="AYU807" s="10">
        <v>0</v>
      </c>
      <c r="AYV807" s="10">
        <v>0</v>
      </c>
      <c r="AYW807" s="10">
        <v>30</v>
      </c>
      <c r="AYX807" s="10">
        <v>0</v>
      </c>
      <c r="AYY807" s="10">
        <v>115</v>
      </c>
      <c r="AYZ807" s="10">
        <v>0</v>
      </c>
      <c r="AZA807" s="10">
        <v>9</v>
      </c>
      <c r="AZB807" s="10">
        <v>0</v>
      </c>
      <c r="AZC807" s="10">
        <v>62</v>
      </c>
      <c r="AZD807" s="10">
        <v>0</v>
      </c>
      <c r="AZE807" s="10">
        <v>42</v>
      </c>
      <c r="AZF807" s="10">
        <v>0</v>
      </c>
      <c r="AZG807" s="10">
        <v>0</v>
      </c>
      <c r="AZH807" s="10">
        <v>0</v>
      </c>
      <c r="AZI807" s="10">
        <v>30</v>
      </c>
      <c r="AZJ807" s="10">
        <v>0</v>
      </c>
      <c r="AZK807" s="10">
        <v>0</v>
      </c>
      <c r="AZL807" s="10">
        <v>0</v>
      </c>
      <c r="AZM807" s="10">
        <v>1</v>
      </c>
      <c r="AZN807" s="10">
        <v>0</v>
      </c>
      <c r="AZO807" s="10">
        <v>0</v>
      </c>
      <c r="AZP807" s="10">
        <v>0</v>
      </c>
      <c r="AZQ807" s="10">
        <v>0</v>
      </c>
      <c r="AZR807" s="10">
        <v>0</v>
      </c>
      <c r="AZS807" s="10">
        <v>0</v>
      </c>
      <c r="AZT807" s="10">
        <v>0</v>
      </c>
      <c r="AZU807" s="10">
        <v>0</v>
      </c>
      <c r="AZV807" s="10">
        <v>0</v>
      </c>
      <c r="AZW807" s="10">
        <v>0</v>
      </c>
      <c r="AZX807" s="10">
        <v>0</v>
      </c>
      <c r="AZY807" s="10">
        <v>0</v>
      </c>
      <c r="AZZ807" s="10">
        <v>0</v>
      </c>
      <c r="BAA807" s="10">
        <v>0</v>
      </c>
      <c r="BAB807" s="10">
        <v>0</v>
      </c>
      <c r="BAC807" s="10">
        <v>0</v>
      </c>
      <c r="BAD807" s="10">
        <v>0</v>
      </c>
      <c r="BAE807" s="10">
        <v>0</v>
      </c>
      <c r="BAF807" s="10">
        <v>0</v>
      </c>
      <c r="BAG807" s="10">
        <v>0</v>
      </c>
      <c r="BAH807" s="10">
        <v>0</v>
      </c>
      <c r="BAI807" s="10">
        <v>0</v>
      </c>
      <c r="BAJ807" s="10">
        <v>0</v>
      </c>
      <c r="BAK807" s="10">
        <v>0</v>
      </c>
      <c r="BAL807" s="10">
        <v>0</v>
      </c>
      <c r="BAM807" s="10">
        <v>0</v>
      </c>
      <c r="BAN807" s="10">
        <v>0</v>
      </c>
      <c r="BAO807" s="10">
        <v>0</v>
      </c>
      <c r="BAP807" s="10">
        <v>0</v>
      </c>
      <c r="BAQ807" s="10">
        <v>0</v>
      </c>
      <c r="BAR807" s="10">
        <v>0</v>
      </c>
      <c r="BAS807" s="10">
        <v>0</v>
      </c>
      <c r="BAT807" s="10">
        <v>0</v>
      </c>
      <c r="BAU807" s="10">
        <v>0</v>
      </c>
      <c r="BAV807" s="10">
        <v>0</v>
      </c>
      <c r="BAW807" s="10">
        <v>0</v>
      </c>
      <c r="BAX807" s="10">
        <v>0</v>
      </c>
      <c r="BAY807" s="10">
        <v>0</v>
      </c>
      <c r="BAZ807" s="10">
        <v>0</v>
      </c>
      <c r="BBA807" s="10" t="s">
        <v>1970</v>
      </c>
      <c r="BBB807" s="10">
        <v>200</v>
      </c>
      <c r="BBC807" s="10">
        <v>0</v>
      </c>
      <c r="BBD807" s="10">
        <v>29</v>
      </c>
      <c r="BBE807" s="10">
        <v>0</v>
      </c>
      <c r="BBF807" s="10">
        <v>0</v>
      </c>
      <c r="BBG807" s="10">
        <v>0</v>
      </c>
      <c r="BBH807" s="10">
        <v>0</v>
      </c>
      <c r="BBI807" s="10">
        <v>0</v>
      </c>
      <c r="BBJ807" s="10">
        <v>0</v>
      </c>
      <c r="BBK807" s="10">
        <v>0</v>
      </c>
      <c r="BBL807" s="10">
        <v>0</v>
      </c>
      <c r="BBM807" s="10">
        <v>0</v>
      </c>
      <c r="BBN807" s="10">
        <v>0</v>
      </c>
      <c r="BBO807" s="10" t="s">
        <v>1968</v>
      </c>
    </row>
    <row r="808" spans="1:1428" x14ac:dyDescent="0.25">
      <c r="A808" s="10" t="s">
        <v>1965</v>
      </c>
      <c r="B808" s="17" t="s">
        <v>2019</v>
      </c>
      <c r="C808" s="17" t="s">
        <v>2001</v>
      </c>
      <c r="D808" s="10" t="s">
        <v>2020</v>
      </c>
      <c r="E808" s="10" t="s">
        <v>2021</v>
      </c>
      <c r="F808" s="10" t="s">
        <v>2022</v>
      </c>
      <c r="G808" s="10">
        <v>55720000</v>
      </c>
      <c r="H808" s="10" t="s">
        <v>2005</v>
      </c>
      <c r="I808" s="10" t="s">
        <v>2023</v>
      </c>
      <c r="J808" s="10" t="s">
        <v>2024</v>
      </c>
      <c r="K808" s="10" t="s">
        <v>5</v>
      </c>
      <c r="L808" s="10" t="s">
        <v>2508</v>
      </c>
      <c r="N808" s="10">
        <v>15</v>
      </c>
      <c r="O808" s="10">
        <v>0</v>
      </c>
      <c r="P808" s="10">
        <v>15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10">
        <v>0</v>
      </c>
      <c r="X808" s="10">
        <v>0</v>
      </c>
      <c r="Y808" s="10">
        <v>0</v>
      </c>
      <c r="Z808" s="10">
        <v>0</v>
      </c>
      <c r="AA808" s="10">
        <v>0</v>
      </c>
      <c r="AC808" s="10">
        <v>0</v>
      </c>
      <c r="AD808" s="10">
        <v>0</v>
      </c>
      <c r="AE808" s="10">
        <v>0</v>
      </c>
      <c r="AF808" s="10" t="s">
        <v>40</v>
      </c>
      <c r="AG808" s="10">
        <v>1</v>
      </c>
      <c r="AT808" s="18">
        <v>41921</v>
      </c>
      <c r="AU808" s="10" t="s">
        <v>1997</v>
      </c>
      <c r="AV808" s="10" t="s">
        <v>1968</v>
      </c>
      <c r="AY808" s="10" t="s">
        <v>1973</v>
      </c>
      <c r="BF808" s="10" t="s">
        <v>1968</v>
      </c>
      <c r="BI808" s="10" t="s">
        <v>1968</v>
      </c>
      <c r="BL808" s="10" t="s">
        <v>1968</v>
      </c>
      <c r="BO808" s="10" t="s">
        <v>1968</v>
      </c>
      <c r="BR808" s="10" t="s">
        <v>1968</v>
      </c>
      <c r="BU808" s="10" t="s">
        <v>1968</v>
      </c>
      <c r="BX808" s="10" t="s">
        <v>1968</v>
      </c>
      <c r="CA808" s="10" t="s">
        <v>1968</v>
      </c>
      <c r="CD808" s="10" t="s">
        <v>1968</v>
      </c>
      <c r="CG808" s="10" t="s">
        <v>1968</v>
      </c>
      <c r="CJ808" s="10" t="s">
        <v>1968</v>
      </c>
      <c r="CM808" s="10" t="s">
        <v>1968</v>
      </c>
      <c r="CP808" s="10" t="s">
        <v>1968</v>
      </c>
      <c r="CS808" s="10" t="s">
        <v>1968</v>
      </c>
      <c r="CV808" s="10" t="s">
        <v>1968</v>
      </c>
      <c r="CY808" s="10" t="s">
        <v>1968</v>
      </c>
      <c r="DB808" s="10" t="s">
        <v>1968</v>
      </c>
      <c r="DE808" s="10" t="s">
        <v>1968</v>
      </c>
      <c r="DH808" s="10" t="s">
        <v>1968</v>
      </c>
      <c r="DK808" s="10" t="s">
        <v>1968</v>
      </c>
      <c r="DN808" s="10" t="s">
        <v>1968</v>
      </c>
      <c r="EU808" s="10" t="s">
        <v>1968</v>
      </c>
      <c r="EX808" s="10" t="s">
        <v>1968</v>
      </c>
      <c r="FA808" s="10" t="s">
        <v>1968</v>
      </c>
      <c r="FD808" s="10" t="s">
        <v>1968</v>
      </c>
      <c r="FG808" s="10" t="s">
        <v>1968</v>
      </c>
      <c r="FJ808" s="10" t="s">
        <v>1968</v>
      </c>
      <c r="GQ808" s="10">
        <v>1</v>
      </c>
      <c r="II808" s="10" t="s">
        <v>1968</v>
      </c>
      <c r="IJ808" s="10" t="s">
        <v>1968</v>
      </c>
      <c r="IK808" s="10" t="s">
        <v>1968</v>
      </c>
      <c r="IL808" s="10" t="s">
        <v>1968</v>
      </c>
      <c r="IM808" s="10" t="s">
        <v>1968</v>
      </c>
      <c r="IN808" s="10" t="s">
        <v>1968</v>
      </c>
      <c r="IO808" s="10" t="s">
        <v>1968</v>
      </c>
      <c r="IP808" s="10" t="s">
        <v>1968</v>
      </c>
      <c r="IR808" s="10" t="s">
        <v>1968</v>
      </c>
      <c r="IT808" s="10" t="s">
        <v>1968</v>
      </c>
      <c r="IV808" s="10" t="s">
        <v>1968</v>
      </c>
      <c r="IX808" s="10" t="s">
        <v>1968</v>
      </c>
      <c r="IZ808" s="10" t="s">
        <v>1968</v>
      </c>
      <c r="JA808" s="10" t="s">
        <v>1968</v>
      </c>
      <c r="JD808" s="10" t="s">
        <v>1968</v>
      </c>
      <c r="JG808" s="10" t="s">
        <v>1968</v>
      </c>
      <c r="JJ808" s="10" t="s">
        <v>1968</v>
      </c>
      <c r="JM808" s="10" t="s">
        <v>1968</v>
      </c>
      <c r="JP808" s="10" t="s">
        <v>1968</v>
      </c>
      <c r="KZ808" s="10" t="s">
        <v>1976</v>
      </c>
      <c r="LA808" s="10">
        <v>0</v>
      </c>
      <c r="LB808" s="10">
        <v>1</v>
      </c>
      <c r="LC808" s="10">
        <v>0</v>
      </c>
      <c r="LD808" s="10">
        <v>0</v>
      </c>
      <c r="LE808" s="10">
        <v>0</v>
      </c>
      <c r="LF808" s="10">
        <v>0</v>
      </c>
      <c r="LG808" s="10">
        <v>0</v>
      </c>
      <c r="LH808" s="10">
        <v>0</v>
      </c>
      <c r="LI808" s="10" t="s">
        <v>1966</v>
      </c>
      <c r="LJ808" s="10">
        <v>0</v>
      </c>
      <c r="LK808" s="10">
        <v>0</v>
      </c>
      <c r="LL808" s="10">
        <v>0</v>
      </c>
      <c r="LM808" s="10">
        <v>0</v>
      </c>
      <c r="LN808" s="10">
        <v>0</v>
      </c>
      <c r="LO808" s="10">
        <v>0</v>
      </c>
      <c r="LP808" s="10">
        <v>0</v>
      </c>
      <c r="LQ808" s="10">
        <v>0</v>
      </c>
      <c r="LR808" s="10" t="s">
        <v>1977</v>
      </c>
      <c r="LS808" s="10">
        <v>0</v>
      </c>
      <c r="LT808" s="10">
        <v>0</v>
      </c>
      <c r="LU808" s="10">
        <v>0</v>
      </c>
      <c r="LV808" s="10">
        <v>0</v>
      </c>
      <c r="LW808" s="10">
        <v>0</v>
      </c>
      <c r="LX808" s="10">
        <v>0</v>
      </c>
      <c r="LY808" s="10">
        <v>0</v>
      </c>
      <c r="LZ808" s="10">
        <v>0</v>
      </c>
      <c r="MA808" s="10" t="s">
        <v>1977</v>
      </c>
      <c r="MB808" s="10">
        <v>0</v>
      </c>
      <c r="MC808" s="10">
        <v>0</v>
      </c>
      <c r="MD808" s="10">
        <v>0</v>
      </c>
      <c r="ME808" s="10">
        <v>0</v>
      </c>
      <c r="MF808" s="10">
        <v>0</v>
      </c>
      <c r="MG808" s="10">
        <v>0</v>
      </c>
      <c r="MH808" s="10">
        <v>0</v>
      </c>
      <c r="MI808" s="10">
        <v>0</v>
      </c>
      <c r="MJ808" s="10" t="s">
        <v>1977</v>
      </c>
      <c r="MK808" s="10">
        <v>0</v>
      </c>
      <c r="ML808" s="10">
        <v>0</v>
      </c>
      <c r="MM808" s="10">
        <v>0</v>
      </c>
      <c r="MN808" s="10">
        <v>0</v>
      </c>
      <c r="MO808" s="10">
        <v>0</v>
      </c>
      <c r="MP808" s="10">
        <v>0</v>
      </c>
      <c r="MQ808" s="10">
        <v>0</v>
      </c>
      <c r="MR808" s="10">
        <v>0</v>
      </c>
      <c r="MS808" s="10" t="s">
        <v>1977</v>
      </c>
      <c r="MT808" s="10">
        <v>0</v>
      </c>
      <c r="MU808" s="10">
        <v>0</v>
      </c>
      <c r="MV808" s="10">
        <v>0</v>
      </c>
      <c r="MW808" s="10">
        <v>0</v>
      </c>
      <c r="MX808" s="10">
        <v>0</v>
      </c>
      <c r="MY808" s="10">
        <v>0</v>
      </c>
      <c r="MZ808" s="10">
        <v>0</v>
      </c>
      <c r="NA808" s="10">
        <v>0</v>
      </c>
      <c r="NB808" s="10" t="s">
        <v>1977</v>
      </c>
      <c r="NC808" s="10">
        <v>0</v>
      </c>
      <c r="ND808" s="10">
        <v>0</v>
      </c>
      <c r="NE808" s="10">
        <v>0</v>
      </c>
      <c r="NF808" s="10">
        <v>0</v>
      </c>
      <c r="NG808" s="10">
        <v>0</v>
      </c>
      <c r="NH808" s="10">
        <v>0</v>
      </c>
      <c r="NI808" s="10">
        <v>0</v>
      </c>
      <c r="NJ808" s="10">
        <v>0</v>
      </c>
      <c r="NK808" s="10" t="s">
        <v>1977</v>
      </c>
      <c r="NL808" s="10">
        <v>0</v>
      </c>
      <c r="NM808" s="10">
        <v>0</v>
      </c>
      <c r="NN808" s="10">
        <v>0</v>
      </c>
      <c r="NO808" s="10">
        <v>0</v>
      </c>
      <c r="NP808" s="10">
        <v>0</v>
      </c>
      <c r="NQ808" s="10">
        <v>0</v>
      </c>
      <c r="NR808" s="10">
        <v>0</v>
      </c>
      <c r="NS808" s="10">
        <v>0</v>
      </c>
      <c r="NT808" s="10" t="s">
        <v>1977</v>
      </c>
      <c r="NU808" s="10">
        <v>0</v>
      </c>
      <c r="NV808" s="10">
        <v>0</v>
      </c>
      <c r="NW808" s="10">
        <v>0</v>
      </c>
      <c r="NX808" s="10">
        <v>0</v>
      </c>
      <c r="NY808" s="10">
        <v>0</v>
      </c>
      <c r="NZ808" s="10">
        <v>0</v>
      </c>
      <c r="OA808" s="10">
        <v>0</v>
      </c>
      <c r="OB808" s="10">
        <v>0</v>
      </c>
      <c r="OC808" s="10" t="s">
        <v>1977</v>
      </c>
      <c r="OD808" s="10">
        <v>0</v>
      </c>
      <c r="OE808" s="10">
        <v>0</v>
      </c>
      <c r="OF808" s="10">
        <v>0</v>
      </c>
      <c r="OG808" s="10">
        <v>0</v>
      </c>
      <c r="OH808" s="10">
        <v>0</v>
      </c>
      <c r="OI808" s="10">
        <v>0</v>
      </c>
      <c r="OJ808" s="10">
        <v>0</v>
      </c>
      <c r="OK808" s="10">
        <v>0</v>
      </c>
      <c r="OL808" s="10" t="s">
        <v>1977</v>
      </c>
      <c r="OM808" s="10">
        <v>0</v>
      </c>
      <c r="ON808" s="10">
        <v>0</v>
      </c>
      <c r="OO808" s="10">
        <v>0</v>
      </c>
      <c r="OP808" s="10">
        <v>0</v>
      </c>
      <c r="OQ808" s="10">
        <v>0</v>
      </c>
      <c r="OR808" s="10">
        <v>0</v>
      </c>
      <c r="OS808" s="10">
        <v>0</v>
      </c>
      <c r="OT808" s="10">
        <v>0</v>
      </c>
      <c r="OU808" s="10" t="s">
        <v>1977</v>
      </c>
      <c r="OV808" s="10">
        <v>0</v>
      </c>
      <c r="OW808" s="10">
        <v>0</v>
      </c>
      <c r="OX808" s="10">
        <v>0</v>
      </c>
      <c r="OY808" s="10">
        <v>0</v>
      </c>
      <c r="OZ808" s="10">
        <v>0</v>
      </c>
      <c r="PA808" s="10">
        <v>0</v>
      </c>
      <c r="PB808" s="10">
        <v>0</v>
      </c>
      <c r="PC808" s="10">
        <v>0</v>
      </c>
      <c r="PD808" s="10" t="s">
        <v>1977</v>
      </c>
      <c r="PE808" s="10">
        <v>0</v>
      </c>
      <c r="PF808" s="10">
        <v>0</v>
      </c>
      <c r="PG808" s="10">
        <v>0</v>
      </c>
      <c r="PH808" s="10">
        <v>0</v>
      </c>
      <c r="PI808" s="10">
        <v>0</v>
      </c>
      <c r="PJ808" s="10">
        <v>0</v>
      </c>
      <c r="PK808" s="10">
        <v>0</v>
      </c>
      <c r="PL808" s="10">
        <v>0</v>
      </c>
      <c r="PM808" s="10" t="s">
        <v>1977</v>
      </c>
      <c r="PN808" s="10">
        <v>0</v>
      </c>
      <c r="PO808" s="10">
        <v>0</v>
      </c>
      <c r="PP808" s="10">
        <v>0</v>
      </c>
      <c r="PQ808" s="10">
        <v>0</v>
      </c>
      <c r="PR808" s="10">
        <v>0</v>
      </c>
      <c r="PS808" s="10">
        <v>0</v>
      </c>
      <c r="PT808" s="10">
        <v>0</v>
      </c>
      <c r="PU808" s="10">
        <v>0</v>
      </c>
      <c r="PV808" s="10" t="s">
        <v>1977</v>
      </c>
      <c r="PW808" s="10">
        <v>0</v>
      </c>
      <c r="PX808" s="10">
        <v>0</v>
      </c>
      <c r="PY808" s="10">
        <v>0</v>
      </c>
      <c r="PZ808" s="10">
        <v>0</v>
      </c>
      <c r="QA808" s="10">
        <v>0</v>
      </c>
      <c r="QB808" s="10">
        <v>0</v>
      </c>
      <c r="QC808" s="10">
        <v>0</v>
      </c>
      <c r="QD808" s="10">
        <v>0</v>
      </c>
      <c r="QE808" s="10" t="s">
        <v>1977</v>
      </c>
      <c r="QF808" s="10">
        <v>0</v>
      </c>
      <c r="QG808" s="10">
        <v>0</v>
      </c>
      <c r="QH808" s="10">
        <v>0</v>
      </c>
      <c r="QI808" s="10">
        <v>0</v>
      </c>
      <c r="QJ808" s="10">
        <v>0</v>
      </c>
      <c r="QK808" s="10">
        <v>0</v>
      </c>
      <c r="QL808" s="10">
        <v>0</v>
      </c>
      <c r="QM808" s="10">
        <v>0</v>
      </c>
      <c r="QN808" s="10" t="s">
        <v>1977</v>
      </c>
      <c r="QO808" s="10">
        <v>0</v>
      </c>
      <c r="QP808" s="10">
        <v>0</v>
      </c>
      <c r="QQ808" s="10">
        <v>0</v>
      </c>
      <c r="QR808" s="10">
        <v>0</v>
      </c>
      <c r="QS808" s="10">
        <v>0</v>
      </c>
      <c r="QT808" s="10">
        <v>0</v>
      </c>
      <c r="QU808" s="10">
        <v>0</v>
      </c>
      <c r="QV808" s="10">
        <v>0</v>
      </c>
      <c r="QW808" s="10" t="s">
        <v>1977</v>
      </c>
      <c r="QX808" s="10">
        <v>2</v>
      </c>
      <c r="QY808" s="10">
        <v>0</v>
      </c>
      <c r="QZ808" s="10">
        <v>0</v>
      </c>
      <c r="RA808" s="10">
        <v>0</v>
      </c>
      <c r="RB808" s="10">
        <v>0</v>
      </c>
      <c r="RC808" s="10">
        <v>0</v>
      </c>
      <c r="RD808" s="10">
        <v>0</v>
      </c>
      <c r="RE808" s="10">
        <v>0</v>
      </c>
      <c r="RF808" s="10" t="s">
        <v>1985</v>
      </c>
      <c r="RG808" s="10">
        <v>2</v>
      </c>
      <c r="RH808" s="10">
        <v>0</v>
      </c>
      <c r="RI808" s="10">
        <v>0</v>
      </c>
      <c r="RJ808" s="10">
        <v>0</v>
      </c>
      <c r="RK808" s="10">
        <v>0</v>
      </c>
      <c r="RL808" s="10">
        <v>0</v>
      </c>
      <c r="RM808" s="10">
        <v>0</v>
      </c>
      <c r="RN808" s="10">
        <v>0</v>
      </c>
      <c r="RO808" s="10" t="s">
        <v>1985</v>
      </c>
      <c r="RP808" s="10" t="s">
        <v>2025</v>
      </c>
      <c r="RQ808" s="10">
        <v>2</v>
      </c>
      <c r="RR808" s="10">
        <v>0</v>
      </c>
      <c r="RS808" s="10">
        <v>0</v>
      </c>
      <c r="RT808" s="10">
        <v>0</v>
      </c>
      <c r="RU808" s="10">
        <v>0</v>
      </c>
      <c r="RV808" s="10">
        <v>0</v>
      </c>
      <c r="RW808" s="10">
        <v>0</v>
      </c>
      <c r="RX808" s="10">
        <v>0</v>
      </c>
      <c r="RY808" s="10" t="s">
        <v>1985</v>
      </c>
      <c r="VS808" s="10">
        <v>1</v>
      </c>
      <c r="VT808" s="10">
        <v>1</v>
      </c>
      <c r="VZ808" s="10">
        <v>10</v>
      </c>
      <c r="WA808" s="10">
        <v>0</v>
      </c>
      <c r="WB808" s="10">
        <v>0</v>
      </c>
      <c r="WC808" s="10">
        <v>0</v>
      </c>
      <c r="WD808" s="10">
        <v>0</v>
      </c>
      <c r="WE808" s="10">
        <v>0</v>
      </c>
      <c r="WF808" s="10">
        <v>0</v>
      </c>
      <c r="WG808" s="10">
        <v>0</v>
      </c>
      <c r="WH808" s="10">
        <v>0</v>
      </c>
      <c r="WI808" s="10">
        <v>0</v>
      </c>
      <c r="WJ808" s="10">
        <v>0</v>
      </c>
      <c r="WK808" s="10">
        <v>0</v>
      </c>
      <c r="WL808" s="10">
        <v>4</v>
      </c>
      <c r="WM808" s="10">
        <v>0</v>
      </c>
      <c r="WN808" s="10">
        <v>0</v>
      </c>
      <c r="WO808" s="10">
        <v>0</v>
      </c>
      <c r="WP808" s="10">
        <v>0</v>
      </c>
      <c r="WQ808" s="10">
        <v>0</v>
      </c>
      <c r="WR808" s="10">
        <v>0</v>
      </c>
      <c r="WS808" s="10">
        <v>0</v>
      </c>
      <c r="WT808" s="10">
        <v>0</v>
      </c>
      <c r="WU808" s="10">
        <v>0</v>
      </c>
      <c r="WV808" s="10">
        <v>0</v>
      </c>
      <c r="WW808" s="10">
        <v>0</v>
      </c>
      <c r="WX808" s="10">
        <v>0</v>
      </c>
      <c r="WY808" s="10">
        <v>0</v>
      </c>
      <c r="WZ808" s="10">
        <v>0</v>
      </c>
      <c r="XA808" s="10">
        <v>0</v>
      </c>
      <c r="XB808" s="10">
        <v>0</v>
      </c>
      <c r="XC808" s="10">
        <v>0</v>
      </c>
      <c r="XD808" s="10">
        <v>0</v>
      </c>
      <c r="XE808" s="10">
        <v>0</v>
      </c>
      <c r="XF808" s="10">
        <v>0</v>
      </c>
      <c r="XG808" s="10">
        <v>0</v>
      </c>
      <c r="XH808" s="10">
        <v>0</v>
      </c>
      <c r="XI808" s="10">
        <v>0</v>
      </c>
      <c r="XJ808" s="10">
        <v>0</v>
      </c>
      <c r="XK808" s="10" t="s">
        <v>1978</v>
      </c>
      <c r="XL808" s="10">
        <v>8</v>
      </c>
      <c r="XM808" s="10">
        <v>0</v>
      </c>
      <c r="XN808" s="10" t="s">
        <v>1967</v>
      </c>
      <c r="XQ808" s="10" t="s">
        <v>1978</v>
      </c>
      <c r="XR808" s="10">
        <v>0</v>
      </c>
      <c r="XS808" s="10">
        <v>0</v>
      </c>
      <c r="XT808" s="10" t="s">
        <v>1967</v>
      </c>
      <c r="XW808" s="10" t="s">
        <v>1992</v>
      </c>
      <c r="YA808" s="10">
        <v>16</v>
      </c>
      <c r="YB808" s="10">
        <v>0</v>
      </c>
      <c r="YC808" s="10">
        <v>20</v>
      </c>
      <c r="YD808" s="10">
        <v>0</v>
      </c>
      <c r="YE808" s="10">
        <v>0</v>
      </c>
      <c r="YF808" s="10">
        <v>0</v>
      </c>
      <c r="YG808" s="10">
        <v>0</v>
      </c>
      <c r="YH808" s="10">
        <v>0</v>
      </c>
      <c r="YI808" s="10">
        <v>1</v>
      </c>
      <c r="YJ808" s="10">
        <v>0</v>
      </c>
      <c r="YK808" s="10">
        <v>0</v>
      </c>
      <c r="YL808" s="10">
        <v>0</v>
      </c>
      <c r="YM808" s="10">
        <v>1</v>
      </c>
      <c r="YN808" s="10">
        <v>0</v>
      </c>
      <c r="YO808" s="10">
        <v>0</v>
      </c>
      <c r="YP808" s="10">
        <v>0</v>
      </c>
      <c r="YQ808" s="10">
        <v>4</v>
      </c>
      <c r="YR808" s="10">
        <v>0</v>
      </c>
      <c r="YS808" s="10" t="s">
        <v>1968</v>
      </c>
      <c r="ZJ808" s="10" t="s">
        <v>1968</v>
      </c>
      <c r="AAK808" s="10" t="s">
        <v>1968</v>
      </c>
      <c r="AAZ808" s="10" t="s">
        <v>1969</v>
      </c>
      <c r="ABA808" s="10">
        <v>0</v>
      </c>
      <c r="ABB808" s="10">
        <v>0</v>
      </c>
      <c r="ABC808" s="10">
        <v>0</v>
      </c>
      <c r="ABD808" s="10">
        <v>0</v>
      </c>
      <c r="ABE808" s="10">
        <v>0</v>
      </c>
      <c r="ABF808" s="10">
        <v>0</v>
      </c>
      <c r="ABG808" s="10">
        <v>0</v>
      </c>
      <c r="ABH808" s="10">
        <v>0</v>
      </c>
      <c r="ABI808" s="10">
        <v>0</v>
      </c>
      <c r="ABJ808" s="10">
        <v>0</v>
      </c>
      <c r="ABK808" s="10">
        <v>0</v>
      </c>
      <c r="ABL808" s="10">
        <v>0</v>
      </c>
      <c r="ABM808" s="10">
        <v>0</v>
      </c>
      <c r="ABN808" s="10">
        <v>0</v>
      </c>
      <c r="ABO808" s="10" t="s">
        <v>1968</v>
      </c>
      <c r="ACJ808" s="10" t="s">
        <v>1968</v>
      </c>
      <c r="ADH808" s="10" t="s">
        <v>1969</v>
      </c>
      <c r="ADI808" s="10">
        <v>14</v>
      </c>
      <c r="ADJ808" s="10">
        <v>0</v>
      </c>
      <c r="ADK808" s="10">
        <v>0</v>
      </c>
      <c r="ADL808" s="10">
        <v>0</v>
      </c>
      <c r="ADM808" s="10">
        <v>0</v>
      </c>
      <c r="ADN808" s="10">
        <v>0</v>
      </c>
      <c r="ADO808" s="10">
        <v>0</v>
      </c>
      <c r="ADP808" s="10">
        <v>0</v>
      </c>
      <c r="ADQ808" s="10">
        <v>0</v>
      </c>
      <c r="ADR808" s="10">
        <v>0</v>
      </c>
      <c r="ADS808" s="10">
        <v>0</v>
      </c>
      <c r="ADT808" s="10">
        <v>0</v>
      </c>
      <c r="ADU808" s="10">
        <v>0</v>
      </c>
      <c r="ADV808" s="10">
        <v>0</v>
      </c>
      <c r="ADW808" s="10">
        <v>0</v>
      </c>
      <c r="ADX808" s="10">
        <v>0</v>
      </c>
      <c r="ADY808" s="10">
        <v>0</v>
      </c>
      <c r="ADZ808" s="10">
        <v>0</v>
      </c>
      <c r="AEA808" s="10">
        <v>0</v>
      </c>
      <c r="AEB808" s="10">
        <v>0</v>
      </c>
      <c r="AEC808" s="10">
        <v>0</v>
      </c>
      <c r="AED808" s="10">
        <v>0</v>
      </c>
      <c r="AEE808" s="10">
        <v>0</v>
      </c>
      <c r="AEF808" s="10">
        <v>0</v>
      </c>
      <c r="AEG808" s="10">
        <v>0</v>
      </c>
      <c r="AEH808" s="10">
        <v>0</v>
      </c>
      <c r="AEI808" s="10">
        <v>0</v>
      </c>
      <c r="AEJ808" s="10">
        <v>0</v>
      </c>
      <c r="AEK808" s="10">
        <v>0</v>
      </c>
      <c r="AEL808" s="10">
        <v>0</v>
      </c>
      <c r="AEM808" s="10">
        <v>0</v>
      </c>
      <c r="AEN808" s="10">
        <v>0</v>
      </c>
      <c r="AEO808" s="10">
        <v>0</v>
      </c>
      <c r="AEP808" s="10">
        <v>0</v>
      </c>
      <c r="AEQ808" s="10">
        <v>0</v>
      </c>
      <c r="AER808" s="10">
        <v>0</v>
      </c>
      <c r="AES808" s="10">
        <v>0</v>
      </c>
      <c r="AET808" s="10">
        <v>0</v>
      </c>
      <c r="AEU808" s="10">
        <v>0</v>
      </c>
      <c r="AEV808" s="10">
        <v>0</v>
      </c>
      <c r="AEW808" s="10">
        <v>0</v>
      </c>
      <c r="AEX808" s="10">
        <v>0</v>
      </c>
      <c r="AEY808" s="10">
        <v>0</v>
      </c>
      <c r="AEZ808" s="10">
        <v>0</v>
      </c>
      <c r="AFA808" s="10">
        <v>0</v>
      </c>
      <c r="AFB808" s="10">
        <v>0</v>
      </c>
      <c r="AFC808" s="10">
        <v>0</v>
      </c>
      <c r="AFD808" s="10">
        <v>0</v>
      </c>
      <c r="AFE808" s="10">
        <v>0</v>
      </c>
      <c r="AFF808" s="10">
        <v>0</v>
      </c>
      <c r="AFG808" s="10">
        <v>0</v>
      </c>
      <c r="AFH808" s="10">
        <v>0</v>
      </c>
      <c r="AFI808" s="10">
        <v>0</v>
      </c>
      <c r="AFJ808" s="10">
        <v>0</v>
      </c>
      <c r="AFK808" s="10">
        <v>0</v>
      </c>
      <c r="AFL808" s="10">
        <v>0</v>
      </c>
      <c r="AFM808" s="10">
        <v>0</v>
      </c>
      <c r="AFN808" s="10">
        <v>0</v>
      </c>
      <c r="AFO808" s="10">
        <v>0</v>
      </c>
      <c r="AFP808" s="10">
        <v>0</v>
      </c>
      <c r="AFQ808" s="10">
        <v>0</v>
      </c>
      <c r="AFR808" s="10">
        <v>0</v>
      </c>
      <c r="AFS808" s="10">
        <v>0</v>
      </c>
      <c r="AFT808" s="10">
        <v>0</v>
      </c>
      <c r="AFU808" s="10">
        <v>0</v>
      </c>
      <c r="AFV808" s="10">
        <v>0</v>
      </c>
      <c r="AFW808" s="10">
        <v>0</v>
      </c>
      <c r="AFX808" s="10">
        <v>0</v>
      </c>
      <c r="AFY808" s="10">
        <v>0</v>
      </c>
      <c r="AFZ808" s="10">
        <v>0</v>
      </c>
      <c r="AGA808" s="10">
        <v>0</v>
      </c>
      <c r="AGB808" s="10">
        <v>0</v>
      </c>
      <c r="AGC808" s="10">
        <v>0</v>
      </c>
      <c r="AGD808" s="10">
        <v>0</v>
      </c>
      <c r="AGE808" s="10">
        <v>0</v>
      </c>
      <c r="AGF808" s="10">
        <v>0</v>
      </c>
      <c r="AGG808" s="10">
        <v>0</v>
      </c>
      <c r="AGH808" s="10">
        <v>0</v>
      </c>
      <c r="AGI808" s="10">
        <v>0</v>
      </c>
      <c r="AGJ808" s="10">
        <v>0</v>
      </c>
      <c r="AGK808" s="10">
        <v>0</v>
      </c>
      <c r="AGL808" s="10">
        <v>0</v>
      </c>
      <c r="AGM808" s="10">
        <v>0</v>
      </c>
      <c r="AGN808" s="10">
        <v>0</v>
      </c>
      <c r="AGO808" s="10">
        <v>0</v>
      </c>
      <c r="AGP808" s="10">
        <v>0</v>
      </c>
      <c r="AGQ808" s="10">
        <v>0</v>
      </c>
      <c r="AGR808" s="10">
        <v>0</v>
      </c>
      <c r="AGS808" s="10">
        <v>0</v>
      </c>
      <c r="AGT808" s="10">
        <v>0</v>
      </c>
      <c r="AGU808" s="10">
        <v>0</v>
      </c>
      <c r="AGV808" s="10">
        <v>0</v>
      </c>
      <c r="AGW808" s="10">
        <v>0</v>
      </c>
      <c r="AGX808" s="10">
        <v>0</v>
      </c>
      <c r="AGY808" s="10">
        <v>0</v>
      </c>
      <c r="AGZ808" s="10">
        <v>0</v>
      </c>
      <c r="AHA808" s="10">
        <v>0</v>
      </c>
      <c r="AHB808" s="10">
        <v>0</v>
      </c>
      <c r="AHC808" s="10">
        <v>0</v>
      </c>
      <c r="AHD808" s="10">
        <v>0</v>
      </c>
      <c r="AHE808" s="10">
        <v>0</v>
      </c>
      <c r="AHF808" s="10">
        <v>0</v>
      </c>
      <c r="AHG808" s="10">
        <v>0</v>
      </c>
      <c r="AHH808" s="10">
        <v>0</v>
      </c>
      <c r="AHI808" s="10">
        <v>0</v>
      </c>
      <c r="AHJ808" s="10">
        <v>0</v>
      </c>
      <c r="AHK808" s="10">
        <v>0</v>
      </c>
      <c r="AHL808" s="10">
        <v>0</v>
      </c>
      <c r="AHM808" s="10">
        <v>0</v>
      </c>
      <c r="AHN808" s="10">
        <v>0</v>
      </c>
      <c r="AHO808" s="10">
        <v>0</v>
      </c>
      <c r="AHP808" s="10">
        <v>0</v>
      </c>
      <c r="AHQ808" s="10">
        <v>0</v>
      </c>
      <c r="AHR808" s="10">
        <v>0</v>
      </c>
      <c r="AHS808" s="10">
        <v>0</v>
      </c>
      <c r="AHT808" s="10">
        <v>0</v>
      </c>
      <c r="AHU808" s="10">
        <v>0</v>
      </c>
      <c r="AHV808" s="10">
        <v>0</v>
      </c>
      <c r="AHW808" s="10">
        <v>0</v>
      </c>
      <c r="AHX808" s="10">
        <v>0</v>
      </c>
      <c r="AHY808" s="10">
        <v>0</v>
      </c>
      <c r="AHZ808" s="10">
        <v>0</v>
      </c>
      <c r="AIA808" s="10">
        <v>0</v>
      </c>
      <c r="AIB808" s="10">
        <v>0</v>
      </c>
      <c r="AIC808" s="10">
        <v>0</v>
      </c>
      <c r="AID808" s="10">
        <v>0</v>
      </c>
      <c r="AIE808" s="10">
        <v>0</v>
      </c>
      <c r="AIF808" s="10">
        <v>0</v>
      </c>
      <c r="AIG808" s="10">
        <v>0</v>
      </c>
      <c r="AIH808" s="10">
        <v>0</v>
      </c>
      <c r="AII808" s="10">
        <v>0</v>
      </c>
      <c r="AIJ808" s="10">
        <v>0</v>
      </c>
      <c r="AIK808" s="10">
        <v>0</v>
      </c>
      <c r="AIL808" s="10">
        <v>0</v>
      </c>
      <c r="AIM808" s="10">
        <v>0</v>
      </c>
      <c r="AIN808" s="10">
        <v>0</v>
      </c>
      <c r="AIO808" s="10">
        <v>0</v>
      </c>
      <c r="AIP808" s="10">
        <v>0</v>
      </c>
      <c r="AIQ808" s="10">
        <v>0</v>
      </c>
      <c r="AIR808" s="10">
        <v>0</v>
      </c>
      <c r="AIS808" s="10">
        <v>0</v>
      </c>
      <c r="AIT808" s="10">
        <v>0</v>
      </c>
      <c r="AIU808" s="10">
        <v>0</v>
      </c>
      <c r="AIV808" s="10">
        <v>0</v>
      </c>
      <c r="AIW808" s="10">
        <v>0</v>
      </c>
      <c r="AIX808" s="10">
        <v>0</v>
      </c>
      <c r="AIY808" s="10">
        <v>0</v>
      </c>
      <c r="AIZ808" s="10">
        <v>0</v>
      </c>
      <c r="AJA808" s="10">
        <v>0</v>
      </c>
      <c r="AJB808" s="10">
        <v>0</v>
      </c>
      <c r="AJC808" s="10">
        <v>0</v>
      </c>
      <c r="AJD808" s="10">
        <v>0</v>
      </c>
      <c r="AJE808" s="10">
        <v>0</v>
      </c>
      <c r="AJF808" s="10">
        <v>0</v>
      </c>
      <c r="AJG808" s="10">
        <v>0</v>
      </c>
      <c r="AJH808" s="10">
        <v>0</v>
      </c>
      <c r="AJI808" s="10">
        <v>0</v>
      </c>
      <c r="AJJ808" s="10">
        <v>0</v>
      </c>
      <c r="AJK808" s="10">
        <v>0</v>
      </c>
      <c r="AJL808" s="10">
        <v>0</v>
      </c>
      <c r="AJM808" s="10">
        <v>0</v>
      </c>
      <c r="AJN808" s="10">
        <v>0</v>
      </c>
      <c r="AJO808" s="10">
        <v>0</v>
      </c>
      <c r="AJP808" s="10">
        <v>0</v>
      </c>
      <c r="AJQ808" s="10">
        <v>0</v>
      </c>
      <c r="AJR808" s="10">
        <v>0</v>
      </c>
      <c r="AJS808" s="10">
        <v>0</v>
      </c>
      <c r="AJT808" s="10">
        <v>0</v>
      </c>
      <c r="AJU808" s="10">
        <v>0</v>
      </c>
      <c r="AJV808" s="10">
        <v>0</v>
      </c>
      <c r="AJW808" s="10">
        <v>0</v>
      </c>
      <c r="AJX808" s="10">
        <v>0</v>
      </c>
      <c r="AJY808" s="10">
        <v>0</v>
      </c>
      <c r="AJZ808" s="10">
        <v>0</v>
      </c>
      <c r="AKA808" s="10">
        <v>0</v>
      </c>
      <c r="AKB808" s="10">
        <v>0</v>
      </c>
      <c r="AKC808" s="10">
        <v>0</v>
      </c>
      <c r="AKD808" s="10">
        <v>0</v>
      </c>
      <c r="AKE808" s="10">
        <v>0</v>
      </c>
      <c r="AKF808" s="10">
        <v>0</v>
      </c>
      <c r="AKG808" s="10">
        <v>0</v>
      </c>
      <c r="AKH808" s="10">
        <v>0</v>
      </c>
      <c r="AKI808" s="10">
        <v>0</v>
      </c>
      <c r="AKJ808" s="10">
        <v>0</v>
      </c>
      <c r="AKK808" s="10">
        <v>0</v>
      </c>
      <c r="AKL808" s="10">
        <v>0</v>
      </c>
      <c r="AKM808" s="10">
        <v>0</v>
      </c>
      <c r="AKN808" s="10">
        <v>0</v>
      </c>
      <c r="AKO808" s="10">
        <v>0</v>
      </c>
      <c r="AKP808" s="10">
        <v>0</v>
      </c>
      <c r="AKQ808" s="10">
        <v>0</v>
      </c>
      <c r="AKR808" s="10">
        <v>0</v>
      </c>
      <c r="AKS808" s="10">
        <v>0</v>
      </c>
      <c r="AKT808" s="10">
        <v>0</v>
      </c>
      <c r="AKU808" s="10">
        <v>0</v>
      </c>
      <c r="AKV808" s="10">
        <v>0</v>
      </c>
      <c r="AKW808" s="10">
        <v>0</v>
      </c>
      <c r="AKX808" s="10">
        <v>0</v>
      </c>
      <c r="AKY808" s="10">
        <v>0</v>
      </c>
      <c r="AKZ808" s="10">
        <v>0</v>
      </c>
      <c r="ALA808" s="10">
        <v>0</v>
      </c>
      <c r="ALB808" s="10">
        <v>0</v>
      </c>
      <c r="ALC808" s="10">
        <v>0</v>
      </c>
      <c r="ALD808" s="10">
        <v>0</v>
      </c>
      <c r="ALE808" s="10">
        <v>0</v>
      </c>
      <c r="ALF808" s="10">
        <v>0</v>
      </c>
      <c r="ALG808" s="10">
        <v>0</v>
      </c>
      <c r="ALH808" s="10">
        <v>0</v>
      </c>
      <c r="ALI808" s="10">
        <v>0</v>
      </c>
      <c r="ALJ808" s="10">
        <v>0</v>
      </c>
      <c r="ALK808" s="10">
        <v>0</v>
      </c>
      <c r="ALL808" s="10">
        <v>0</v>
      </c>
      <c r="ALM808" s="10">
        <v>0</v>
      </c>
      <c r="ALN808" s="10">
        <v>0</v>
      </c>
      <c r="ALO808" s="10">
        <v>0</v>
      </c>
      <c r="ALP808" s="10">
        <v>0</v>
      </c>
      <c r="ALQ808" s="10">
        <v>0</v>
      </c>
      <c r="ALR808" s="10">
        <v>0</v>
      </c>
      <c r="ALS808" s="10">
        <v>0</v>
      </c>
      <c r="ALT808" s="10">
        <v>0</v>
      </c>
      <c r="ALU808" s="10">
        <v>0</v>
      </c>
      <c r="ALV808" s="10">
        <v>0</v>
      </c>
      <c r="ALW808" s="10">
        <v>0</v>
      </c>
      <c r="ALX808" s="10">
        <v>0</v>
      </c>
      <c r="ALY808" s="10">
        <v>0</v>
      </c>
      <c r="ALZ808" s="10">
        <v>0</v>
      </c>
      <c r="AMA808" s="10">
        <v>0</v>
      </c>
      <c r="AMB808" s="10">
        <v>0</v>
      </c>
      <c r="AMC808" s="10">
        <v>0</v>
      </c>
      <c r="AMD808" s="10">
        <v>0</v>
      </c>
      <c r="AME808" s="10">
        <v>0</v>
      </c>
      <c r="AMF808" s="10">
        <v>0</v>
      </c>
      <c r="AML808" s="10" t="s">
        <v>1968</v>
      </c>
      <c r="ANM808" s="10">
        <v>9</v>
      </c>
      <c r="ANN808" s="10">
        <v>0</v>
      </c>
      <c r="ANO808" s="10" t="s">
        <v>1968</v>
      </c>
      <c r="ANP808" s="10" t="s">
        <v>1987</v>
      </c>
      <c r="ANQ808" s="10">
        <v>0</v>
      </c>
      <c r="ANR808" s="10">
        <v>0</v>
      </c>
      <c r="ANS808" s="10">
        <v>0</v>
      </c>
      <c r="ANT808" s="10">
        <v>0</v>
      </c>
      <c r="ANU808" s="10">
        <v>0</v>
      </c>
      <c r="ANV808" s="10">
        <v>0</v>
      </c>
      <c r="ANW808" s="10">
        <v>0</v>
      </c>
      <c r="ANX808" s="10">
        <v>0</v>
      </c>
      <c r="ANY808" s="10">
        <v>0</v>
      </c>
      <c r="ANZ808" s="10">
        <v>0</v>
      </c>
      <c r="AOA808" s="10">
        <v>0</v>
      </c>
      <c r="AOB808" s="10">
        <v>0</v>
      </c>
      <c r="AOC808" s="10">
        <v>0</v>
      </c>
      <c r="AOD808" s="10">
        <v>0</v>
      </c>
      <c r="AOE808" s="10">
        <v>0</v>
      </c>
      <c r="AOF808" s="10">
        <v>0</v>
      </c>
      <c r="AOG808" s="10">
        <v>0</v>
      </c>
      <c r="AOH808" s="10">
        <v>0</v>
      </c>
      <c r="AOI808" s="10">
        <v>0</v>
      </c>
      <c r="AOJ808" s="10">
        <v>0</v>
      </c>
      <c r="AOK808" s="10">
        <v>0</v>
      </c>
      <c r="AOL808" s="10">
        <v>0</v>
      </c>
      <c r="AOM808" s="10">
        <v>0</v>
      </c>
      <c r="AON808" s="10">
        <v>0</v>
      </c>
      <c r="AOO808" s="10" t="s">
        <v>1968</v>
      </c>
      <c r="AOP808" s="10">
        <v>0</v>
      </c>
      <c r="AOQ808" s="10">
        <v>0</v>
      </c>
      <c r="AOR808" s="10">
        <v>0</v>
      </c>
      <c r="AOS808" s="10">
        <v>0</v>
      </c>
      <c r="AOT808" s="10">
        <v>0</v>
      </c>
      <c r="AOU808" s="10">
        <v>0</v>
      </c>
      <c r="AOV808" s="10">
        <v>0</v>
      </c>
      <c r="AOW808" s="10">
        <v>0</v>
      </c>
      <c r="AOX808" s="10">
        <v>0</v>
      </c>
      <c r="AOY808" s="10">
        <v>0</v>
      </c>
      <c r="AOZ808" s="10">
        <v>0</v>
      </c>
      <c r="APA808" s="10">
        <v>0</v>
      </c>
      <c r="APB808" s="10">
        <v>0</v>
      </c>
      <c r="APC808" s="10">
        <v>0</v>
      </c>
      <c r="APD808" s="10">
        <v>0</v>
      </c>
      <c r="APE808" s="10">
        <v>0</v>
      </c>
      <c r="APF808" s="10">
        <v>0</v>
      </c>
      <c r="APG808" s="10">
        <v>0</v>
      </c>
      <c r="APH808" s="10">
        <v>0</v>
      </c>
      <c r="API808" s="10">
        <v>0</v>
      </c>
      <c r="APJ808" s="10">
        <v>0</v>
      </c>
      <c r="APK808" s="10">
        <v>0</v>
      </c>
      <c r="APL808" s="10">
        <v>0</v>
      </c>
      <c r="APM808" s="10">
        <v>0</v>
      </c>
      <c r="APN808" s="10" t="s">
        <v>1969</v>
      </c>
      <c r="APO808" s="10" t="s">
        <v>1971</v>
      </c>
      <c r="APP808" s="10">
        <v>14</v>
      </c>
      <c r="APQ808" s="10">
        <v>0</v>
      </c>
      <c r="APR808" s="10">
        <v>4</v>
      </c>
      <c r="APS808" s="10">
        <v>0</v>
      </c>
      <c r="APT808" s="10">
        <v>0</v>
      </c>
      <c r="APU808" s="10">
        <v>0</v>
      </c>
      <c r="APV808" s="10">
        <v>0</v>
      </c>
      <c r="APW808" s="10">
        <v>0</v>
      </c>
      <c r="APX808" s="10">
        <v>0</v>
      </c>
      <c r="APY808" s="10">
        <v>0</v>
      </c>
      <c r="APZ808" s="10">
        <v>0</v>
      </c>
      <c r="AQA808" s="10">
        <v>0</v>
      </c>
      <c r="AQB808" s="10">
        <v>0</v>
      </c>
      <c r="AQC808" s="10">
        <v>0</v>
      </c>
      <c r="AQD808" s="10">
        <v>0</v>
      </c>
      <c r="AQE808" s="10">
        <v>0</v>
      </c>
      <c r="AQF808" s="10">
        <v>0</v>
      </c>
      <c r="AQG808" s="10">
        <v>0</v>
      </c>
      <c r="AQH808" s="10">
        <v>0</v>
      </c>
      <c r="AQI808" s="10">
        <v>0</v>
      </c>
      <c r="AQJ808" s="10">
        <v>0</v>
      </c>
      <c r="AQK808" s="10">
        <v>0</v>
      </c>
      <c r="AQL808" s="10">
        <v>5</v>
      </c>
      <c r="AQM808" s="10">
        <v>0</v>
      </c>
      <c r="AQN808" s="10">
        <v>0</v>
      </c>
      <c r="AQO808" s="10">
        <v>0</v>
      </c>
      <c r="AQP808" s="10">
        <v>0</v>
      </c>
      <c r="AQQ808" s="10">
        <v>0</v>
      </c>
      <c r="AQR808" s="10">
        <v>0</v>
      </c>
      <c r="AQS808" s="10">
        <v>0</v>
      </c>
      <c r="AQT808" s="10">
        <v>0</v>
      </c>
      <c r="AQU808" s="10">
        <v>0</v>
      </c>
      <c r="AQV808" s="10">
        <v>0</v>
      </c>
      <c r="AQW808" s="10">
        <v>0</v>
      </c>
      <c r="AQX808" s="10">
        <v>0</v>
      </c>
      <c r="AQY808" s="10">
        <v>0</v>
      </c>
      <c r="AQZ808" s="10">
        <v>0</v>
      </c>
      <c r="ARA808" s="10">
        <v>0</v>
      </c>
      <c r="ARB808" s="10">
        <v>0</v>
      </c>
      <c r="ARC808" s="10">
        <v>0</v>
      </c>
      <c r="ARD808" s="10">
        <v>0</v>
      </c>
      <c r="ARE808" s="10">
        <v>0</v>
      </c>
      <c r="ARF808" s="10">
        <v>0</v>
      </c>
      <c r="ARG808" s="10">
        <v>0</v>
      </c>
      <c r="ARH808" s="10">
        <v>1</v>
      </c>
      <c r="ARI808" s="10">
        <v>0</v>
      </c>
      <c r="ARJ808" s="10">
        <v>0</v>
      </c>
      <c r="ARK808" s="10">
        <v>0</v>
      </c>
      <c r="ARL808" s="10">
        <v>0</v>
      </c>
      <c r="ARM808" s="10">
        <v>0</v>
      </c>
      <c r="ARN808" s="10">
        <v>0</v>
      </c>
      <c r="ARO808" s="10">
        <v>0</v>
      </c>
      <c r="ARP808" s="10">
        <v>0</v>
      </c>
      <c r="ARQ808" s="10">
        <v>0</v>
      </c>
      <c r="ARR808" s="10">
        <v>0</v>
      </c>
      <c r="ARS808" s="10">
        <v>0</v>
      </c>
      <c r="ART808" s="10">
        <v>0</v>
      </c>
      <c r="ARU808" s="10">
        <v>0</v>
      </c>
      <c r="ARV808" s="10">
        <v>0</v>
      </c>
      <c r="ARW808" s="10">
        <v>0</v>
      </c>
      <c r="ARX808" s="10">
        <v>0</v>
      </c>
      <c r="ARY808" s="10">
        <v>0</v>
      </c>
      <c r="ARZ808" s="10">
        <v>0</v>
      </c>
      <c r="ASA808" s="10">
        <v>0</v>
      </c>
      <c r="ASB808" s="10">
        <v>0</v>
      </c>
      <c r="ASC808" s="10">
        <v>0</v>
      </c>
      <c r="ASD808" s="10">
        <v>0</v>
      </c>
      <c r="ASE808" s="10">
        <v>0</v>
      </c>
      <c r="ASF808" s="10">
        <v>0</v>
      </c>
      <c r="ASG808" s="10">
        <v>0</v>
      </c>
      <c r="ASH808" s="10">
        <v>0</v>
      </c>
      <c r="ASI808" s="10">
        <v>0</v>
      </c>
      <c r="ASJ808" s="10">
        <v>0</v>
      </c>
      <c r="ASK808" s="10">
        <v>0</v>
      </c>
      <c r="ASL808" s="10">
        <v>0</v>
      </c>
      <c r="ASM808" s="10">
        <v>0</v>
      </c>
      <c r="ASN808" s="10">
        <v>0</v>
      </c>
      <c r="ASO808" s="10">
        <v>0</v>
      </c>
      <c r="ASP808" s="10">
        <v>4</v>
      </c>
      <c r="ASQ808" s="10">
        <v>0</v>
      </c>
      <c r="ASR808" s="10">
        <v>0</v>
      </c>
      <c r="ASS808" s="10">
        <v>0</v>
      </c>
      <c r="AST808" s="10">
        <v>0</v>
      </c>
      <c r="ASU808" s="10">
        <v>0</v>
      </c>
      <c r="ASV808" s="10">
        <v>0</v>
      </c>
      <c r="ASW808" s="10">
        <v>0</v>
      </c>
      <c r="ASX808" s="10">
        <v>0</v>
      </c>
      <c r="ASY808" s="10">
        <v>0</v>
      </c>
      <c r="ASZ808" s="10">
        <v>0</v>
      </c>
      <c r="ATA808" s="10">
        <v>0</v>
      </c>
      <c r="ATB808" s="10">
        <v>0</v>
      </c>
      <c r="ATC808" s="10">
        <v>0</v>
      </c>
      <c r="ATD808" s="10">
        <v>0</v>
      </c>
      <c r="ATE808" s="10">
        <v>0</v>
      </c>
      <c r="ATF808" s="10">
        <v>0</v>
      </c>
      <c r="ATG808" s="10">
        <v>0</v>
      </c>
      <c r="ATH808" s="10">
        <v>0</v>
      </c>
      <c r="ATI808" s="10">
        <v>0</v>
      </c>
      <c r="ATJ808" s="10">
        <v>0</v>
      </c>
      <c r="ATK808" s="10">
        <v>0</v>
      </c>
      <c r="ATL808" s="10">
        <v>0</v>
      </c>
      <c r="ATM808" s="10">
        <v>0</v>
      </c>
      <c r="ATN808" s="10">
        <v>0</v>
      </c>
      <c r="ATO808" s="10">
        <v>0</v>
      </c>
      <c r="ATP808" s="10">
        <v>0</v>
      </c>
      <c r="ATQ808" s="10">
        <v>0</v>
      </c>
      <c r="ATR808" s="10">
        <v>14</v>
      </c>
      <c r="ATS808" s="10">
        <v>0</v>
      </c>
      <c r="ATT808" s="10">
        <v>0</v>
      </c>
      <c r="ATU808" s="10">
        <v>0</v>
      </c>
      <c r="ATV808" s="10" t="s">
        <v>1968</v>
      </c>
      <c r="AVU808" s="10" t="s">
        <v>1969</v>
      </c>
      <c r="AVV808" s="10">
        <v>10</v>
      </c>
      <c r="AVW808" s="10">
        <v>0</v>
      </c>
      <c r="AVX808" s="10">
        <v>0</v>
      </c>
      <c r="AVY808" s="10">
        <v>0</v>
      </c>
      <c r="AVZ808" s="10">
        <v>0</v>
      </c>
      <c r="AWA808" s="10">
        <v>0</v>
      </c>
      <c r="AWB808" s="10">
        <v>0</v>
      </c>
      <c r="AWC808" s="10">
        <v>0</v>
      </c>
      <c r="AWD808" s="10">
        <v>0</v>
      </c>
      <c r="AWE808" s="10">
        <v>0</v>
      </c>
      <c r="AWF808" s="10">
        <v>4</v>
      </c>
      <c r="AWG808" s="10">
        <v>0</v>
      </c>
      <c r="AWH808" s="10" t="s">
        <v>1968</v>
      </c>
      <c r="AWI808" s="10">
        <v>0</v>
      </c>
      <c r="AWJ808" s="10">
        <v>0</v>
      </c>
      <c r="AWK808" s="10">
        <v>0</v>
      </c>
      <c r="AWL808" s="10">
        <v>0</v>
      </c>
      <c r="AWM808" s="10">
        <v>0</v>
      </c>
      <c r="AWN808" s="10">
        <v>0</v>
      </c>
      <c r="AWO808" s="10">
        <v>0</v>
      </c>
      <c r="AWP808" s="10">
        <v>0</v>
      </c>
      <c r="AWQ808" s="10">
        <v>0</v>
      </c>
      <c r="AWR808" s="10">
        <v>0</v>
      </c>
      <c r="AWS808" s="10">
        <v>0</v>
      </c>
      <c r="AWT808" s="10">
        <v>0</v>
      </c>
      <c r="AWU808" s="10">
        <v>0</v>
      </c>
      <c r="AWV808" s="10">
        <v>0</v>
      </c>
      <c r="AWW808" s="10">
        <v>0</v>
      </c>
      <c r="AWX808" s="10">
        <v>0</v>
      </c>
      <c r="AWY808" s="10">
        <v>0</v>
      </c>
      <c r="AWZ808" s="10">
        <v>0</v>
      </c>
      <c r="AXA808" s="10">
        <v>0</v>
      </c>
      <c r="AXB808" s="10">
        <v>0</v>
      </c>
      <c r="AXC808" s="10">
        <v>0</v>
      </c>
      <c r="AXD808" s="10">
        <v>0</v>
      </c>
      <c r="AXE808" s="10">
        <v>0</v>
      </c>
      <c r="AXF808" s="10">
        <v>0</v>
      </c>
      <c r="AXG808" s="10">
        <v>0</v>
      </c>
      <c r="AXH808" s="10">
        <v>0</v>
      </c>
      <c r="AXI808" s="10">
        <v>0</v>
      </c>
      <c r="AXJ808" s="10">
        <v>0</v>
      </c>
      <c r="AXK808" s="10">
        <v>0</v>
      </c>
      <c r="AXL808" s="10">
        <v>0</v>
      </c>
      <c r="AXM808" s="10">
        <v>0</v>
      </c>
      <c r="AXN808" s="10">
        <v>0</v>
      </c>
      <c r="AXO808" s="10">
        <v>0</v>
      </c>
      <c r="AXP808" s="10">
        <v>0</v>
      </c>
      <c r="AXQ808" s="10">
        <v>0</v>
      </c>
      <c r="AXR808" s="10">
        <v>0</v>
      </c>
      <c r="AXS808" s="10">
        <v>0</v>
      </c>
      <c r="AXT808" s="10">
        <v>0</v>
      </c>
      <c r="AXU808" s="10">
        <v>0</v>
      </c>
      <c r="AXV808" s="10">
        <v>0</v>
      </c>
      <c r="AXW808" s="10">
        <v>0</v>
      </c>
      <c r="AXX808" s="10">
        <v>0</v>
      </c>
      <c r="AXY808" s="10">
        <v>0</v>
      </c>
      <c r="AXZ808" s="10">
        <v>0</v>
      </c>
      <c r="AYA808" s="10">
        <v>0</v>
      </c>
      <c r="AYB808" s="10">
        <v>0</v>
      </c>
      <c r="AYC808" s="10">
        <v>0</v>
      </c>
      <c r="AYD808" s="10">
        <v>0</v>
      </c>
      <c r="AYE808" s="10">
        <v>0</v>
      </c>
      <c r="AYF808" s="10">
        <v>0</v>
      </c>
      <c r="AYG808" s="10">
        <v>0</v>
      </c>
      <c r="AYH808" s="10">
        <v>0</v>
      </c>
      <c r="AYI808" s="10">
        <v>0</v>
      </c>
      <c r="AYJ808" s="10">
        <v>0</v>
      </c>
      <c r="AYK808" s="10">
        <v>0</v>
      </c>
      <c r="AYL808" s="10">
        <v>0</v>
      </c>
      <c r="AYM808" s="10">
        <v>0</v>
      </c>
      <c r="AYN808" s="10">
        <v>0</v>
      </c>
      <c r="AYO808" s="10">
        <v>0</v>
      </c>
      <c r="AYP808" s="10">
        <v>0</v>
      </c>
      <c r="AYQ808" s="10">
        <v>0</v>
      </c>
      <c r="AYR808" s="10">
        <v>0</v>
      </c>
      <c r="AYS808" s="10" t="s">
        <v>1968</v>
      </c>
      <c r="AYT808" s="10">
        <v>0</v>
      </c>
      <c r="AYU808" s="10">
        <v>0</v>
      </c>
      <c r="AYV808" s="10">
        <v>18</v>
      </c>
      <c r="AYW808" s="10">
        <v>0</v>
      </c>
      <c r="AYX808" s="10">
        <v>0</v>
      </c>
      <c r="AYY808" s="10">
        <v>0</v>
      </c>
      <c r="AYZ808" s="10">
        <v>0</v>
      </c>
      <c r="AZA808" s="10">
        <v>0</v>
      </c>
      <c r="AZB808" s="10">
        <v>0</v>
      </c>
      <c r="AZC808" s="10">
        <v>0</v>
      </c>
      <c r="AZD808" s="10">
        <v>0</v>
      </c>
      <c r="AZE808" s="10">
        <v>0</v>
      </c>
      <c r="AZF808" s="10">
        <v>0</v>
      </c>
      <c r="AZG808" s="10">
        <v>0</v>
      </c>
      <c r="AZH808" s="10">
        <v>0</v>
      </c>
      <c r="AZI808" s="10">
        <v>0</v>
      </c>
      <c r="AZJ808" s="10">
        <v>0</v>
      </c>
      <c r="AZK808" s="10">
        <v>0</v>
      </c>
      <c r="AZL808" s="10">
        <v>0</v>
      </c>
      <c r="AZM808" s="10">
        <v>0</v>
      </c>
      <c r="AZN808" s="10">
        <v>0</v>
      </c>
      <c r="AZO808" s="10">
        <v>0</v>
      </c>
      <c r="AZP808" s="10">
        <v>0</v>
      </c>
      <c r="AZQ808" s="10">
        <v>0</v>
      </c>
      <c r="AZR808" s="10">
        <v>1</v>
      </c>
      <c r="AZS808" s="10">
        <v>0</v>
      </c>
      <c r="AZT808" s="10">
        <v>0</v>
      </c>
      <c r="AZU808" s="10">
        <v>0</v>
      </c>
      <c r="AZV808" s="10">
        <v>1</v>
      </c>
      <c r="AZW808" s="10">
        <v>0</v>
      </c>
      <c r="AZX808" s="10">
        <v>0</v>
      </c>
      <c r="AZY808" s="10">
        <v>0</v>
      </c>
      <c r="AZZ808" s="10">
        <v>0</v>
      </c>
      <c r="BAA808" s="10">
        <v>0</v>
      </c>
      <c r="BAB808" s="10">
        <v>0</v>
      </c>
      <c r="BAC808" s="10">
        <v>0</v>
      </c>
      <c r="BAD808" s="10">
        <v>0</v>
      </c>
      <c r="BAE808" s="10">
        <v>0</v>
      </c>
      <c r="BAF808" s="10">
        <v>0</v>
      </c>
      <c r="BAG808" s="10">
        <v>0</v>
      </c>
      <c r="BAH808" s="10">
        <v>0</v>
      </c>
      <c r="BAI808" s="10">
        <v>0</v>
      </c>
      <c r="BAJ808" s="10">
        <v>0</v>
      </c>
      <c r="BAK808" s="10">
        <v>0</v>
      </c>
      <c r="BAL808" s="10">
        <v>0</v>
      </c>
      <c r="BAM808" s="10">
        <v>0</v>
      </c>
      <c r="BAN808" s="10">
        <v>0</v>
      </c>
      <c r="BAO808" s="10">
        <v>0</v>
      </c>
      <c r="BAP808" s="10">
        <v>0</v>
      </c>
      <c r="BAQ808" s="10">
        <v>0</v>
      </c>
      <c r="BAR808" s="10">
        <v>0</v>
      </c>
      <c r="BAS808" s="10">
        <v>0</v>
      </c>
      <c r="BAT808" s="10">
        <v>0</v>
      </c>
      <c r="BAU808" s="10">
        <v>0</v>
      </c>
      <c r="BAV808" s="10">
        <v>0</v>
      </c>
      <c r="BAW808" s="10">
        <v>0</v>
      </c>
      <c r="BAX808" s="10">
        <v>0</v>
      </c>
      <c r="BAY808" s="10">
        <v>0</v>
      </c>
      <c r="BAZ808" s="10">
        <v>0</v>
      </c>
      <c r="BBA808" s="10" t="s">
        <v>1969</v>
      </c>
      <c r="BBB808" s="10">
        <v>450</v>
      </c>
      <c r="BBC808" s="10">
        <v>10</v>
      </c>
      <c r="BBD808" s="10">
        <v>0</v>
      </c>
      <c r="BBE808" s="10">
        <v>0</v>
      </c>
      <c r="BBF808" s="10">
        <v>0</v>
      </c>
      <c r="BBG808" s="10">
        <v>0</v>
      </c>
      <c r="BBH808" s="10">
        <v>0</v>
      </c>
      <c r="BBI808" s="10">
        <v>0</v>
      </c>
      <c r="BBJ808" s="10">
        <v>0</v>
      </c>
      <c r="BBK808" s="10">
        <v>0</v>
      </c>
      <c r="BBL808" s="10">
        <v>0</v>
      </c>
      <c r="BBM808" s="10">
        <v>0</v>
      </c>
      <c r="BBN808" s="10">
        <v>0</v>
      </c>
      <c r="BBO808" s="10" t="s">
        <v>1972</v>
      </c>
      <c r="BBS808" s="10">
        <v>1</v>
      </c>
      <c r="BBW808" s="10">
        <v>1</v>
      </c>
      <c r="BBX808" s="10" t="s">
        <v>2026</v>
      </c>
    </row>
    <row r="809" spans="1:1428" x14ac:dyDescent="0.25">
      <c r="A809" s="10" t="s">
        <v>1965</v>
      </c>
      <c r="B809" s="17" t="s">
        <v>2027</v>
      </c>
      <c r="C809" s="17" t="s">
        <v>2001</v>
      </c>
      <c r="D809" s="10" t="s">
        <v>2027</v>
      </c>
      <c r="E809" s="10" t="s">
        <v>2028</v>
      </c>
      <c r="F809" s="10" t="s">
        <v>2029</v>
      </c>
      <c r="G809" s="10">
        <v>55800000</v>
      </c>
      <c r="H809" s="10" t="s">
        <v>2005</v>
      </c>
      <c r="I809" s="10" t="s">
        <v>2030</v>
      </c>
      <c r="J809" s="10">
        <v>8136334990</v>
      </c>
      <c r="K809" s="10" t="s">
        <v>5</v>
      </c>
      <c r="L809" s="10" t="s">
        <v>2508</v>
      </c>
      <c r="N809" s="10">
        <v>18</v>
      </c>
      <c r="O809" s="10">
        <v>0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10">
        <v>0</v>
      </c>
      <c r="X809" s="10">
        <v>0</v>
      </c>
      <c r="Y809" s="10">
        <v>0</v>
      </c>
      <c r="Z809" s="10">
        <v>0</v>
      </c>
      <c r="AA809" s="10">
        <v>0</v>
      </c>
      <c r="AC809" s="10">
        <v>0</v>
      </c>
      <c r="AD809" s="10">
        <v>0</v>
      </c>
      <c r="AE809" s="10">
        <v>0</v>
      </c>
      <c r="AF809" s="10" t="s">
        <v>40</v>
      </c>
      <c r="AG809" s="10">
        <v>1</v>
      </c>
      <c r="AT809" s="18">
        <v>35828</v>
      </c>
      <c r="AU809" s="10" t="s">
        <v>2495</v>
      </c>
      <c r="AV809" s="10" t="s">
        <v>1972</v>
      </c>
      <c r="AW809" s="10" t="s">
        <v>1989</v>
      </c>
      <c r="AY809" s="10" t="s">
        <v>1973</v>
      </c>
      <c r="BF809" s="10" t="s">
        <v>1968</v>
      </c>
      <c r="BI809" s="10" t="s">
        <v>1968</v>
      </c>
      <c r="BL809" s="10" t="s">
        <v>1968</v>
      </c>
      <c r="BO809" s="10" t="s">
        <v>1968</v>
      </c>
      <c r="BR809" s="10" t="s">
        <v>1968</v>
      </c>
      <c r="BU809" s="10" t="s">
        <v>1968</v>
      </c>
      <c r="BX809" s="10" t="s">
        <v>1968</v>
      </c>
      <c r="CA809" s="10" t="s">
        <v>1968</v>
      </c>
      <c r="CD809" s="10" t="s">
        <v>1968</v>
      </c>
      <c r="CG809" s="10" t="s">
        <v>1968</v>
      </c>
      <c r="CJ809" s="10" t="s">
        <v>1968</v>
      </c>
      <c r="CM809" s="10" t="s">
        <v>1968</v>
      </c>
      <c r="CP809" s="10" t="s">
        <v>1968</v>
      </c>
      <c r="CS809" s="10" t="s">
        <v>1968</v>
      </c>
      <c r="CV809" s="10" t="s">
        <v>1968</v>
      </c>
      <c r="CY809" s="10" t="s">
        <v>1968</v>
      </c>
      <c r="DB809" s="10" t="s">
        <v>1968</v>
      </c>
      <c r="DE809" s="10" t="s">
        <v>1968</v>
      </c>
      <c r="DH809" s="10" t="s">
        <v>1968</v>
      </c>
      <c r="DK809" s="10" t="s">
        <v>1968</v>
      </c>
      <c r="DN809" s="10" t="s">
        <v>1968</v>
      </c>
      <c r="EU809" s="10" t="s">
        <v>1968</v>
      </c>
      <c r="EX809" s="10" t="s">
        <v>1968</v>
      </c>
      <c r="FA809" s="10" t="s">
        <v>1968</v>
      </c>
      <c r="FD809" s="10" t="s">
        <v>1968</v>
      </c>
      <c r="FG809" s="10" t="s">
        <v>1968</v>
      </c>
      <c r="FJ809" s="10" t="s">
        <v>1968</v>
      </c>
      <c r="GQ809" s="10">
        <v>1</v>
      </c>
      <c r="II809" s="10" t="s">
        <v>1968</v>
      </c>
      <c r="IJ809" s="10" t="s">
        <v>1968</v>
      </c>
      <c r="IK809" s="10" t="s">
        <v>1968</v>
      </c>
      <c r="IL809" s="10" t="s">
        <v>1968</v>
      </c>
      <c r="IM809" s="10" t="s">
        <v>1968</v>
      </c>
      <c r="IN809" s="10" t="s">
        <v>1968</v>
      </c>
      <c r="IO809" s="10" t="s">
        <v>1968</v>
      </c>
      <c r="IP809" s="10" t="s">
        <v>1968</v>
      </c>
      <c r="IR809" s="10" t="s">
        <v>1968</v>
      </c>
      <c r="IT809" s="10" t="s">
        <v>1968</v>
      </c>
      <c r="IV809" s="10" t="s">
        <v>1968</v>
      </c>
      <c r="IX809" s="10" t="s">
        <v>1968</v>
      </c>
      <c r="IZ809" s="10" t="s">
        <v>1972</v>
      </c>
      <c r="JA809" s="10" t="s">
        <v>1968</v>
      </c>
      <c r="JD809" s="10" t="s">
        <v>1968</v>
      </c>
      <c r="JG809" s="10" t="s">
        <v>1968</v>
      </c>
      <c r="JJ809" s="10" t="s">
        <v>1968</v>
      </c>
      <c r="JM809" s="10" t="s">
        <v>1968</v>
      </c>
      <c r="JP809" s="10" t="s">
        <v>1968</v>
      </c>
      <c r="JS809" s="10" t="s">
        <v>1968</v>
      </c>
      <c r="KZ809" s="10" t="s">
        <v>1976</v>
      </c>
      <c r="LA809" s="10">
        <v>0</v>
      </c>
      <c r="LB809" s="10">
        <v>1</v>
      </c>
      <c r="LC809" s="10">
        <v>0</v>
      </c>
      <c r="LD809" s="10">
        <v>0</v>
      </c>
      <c r="LE809" s="10">
        <v>0</v>
      </c>
      <c r="LF809" s="10">
        <v>0</v>
      </c>
      <c r="LG809" s="10">
        <v>0</v>
      </c>
      <c r="LH809" s="10">
        <v>0</v>
      </c>
      <c r="LI809" s="10" t="s">
        <v>1966</v>
      </c>
      <c r="LJ809" s="10">
        <v>0</v>
      </c>
      <c r="LK809" s="10">
        <v>0</v>
      </c>
      <c r="LL809" s="10">
        <v>0</v>
      </c>
      <c r="LM809" s="10">
        <v>0</v>
      </c>
      <c r="LN809" s="10">
        <v>0</v>
      </c>
      <c r="LO809" s="10">
        <v>0</v>
      </c>
      <c r="LP809" s="10">
        <v>0</v>
      </c>
      <c r="LQ809" s="10">
        <v>0</v>
      </c>
      <c r="LR809" s="10" t="s">
        <v>1977</v>
      </c>
      <c r="LS809" s="10">
        <v>0</v>
      </c>
      <c r="LT809" s="10">
        <v>0</v>
      </c>
      <c r="LU809" s="10">
        <v>0</v>
      </c>
      <c r="LV809" s="10">
        <v>0</v>
      </c>
      <c r="LW809" s="10">
        <v>0</v>
      </c>
      <c r="LX809" s="10">
        <v>0</v>
      </c>
      <c r="LY809" s="10">
        <v>0</v>
      </c>
      <c r="LZ809" s="10">
        <v>0</v>
      </c>
      <c r="MA809" s="10" t="s">
        <v>1977</v>
      </c>
      <c r="MB809" s="10">
        <v>0</v>
      </c>
      <c r="MC809" s="10">
        <v>0</v>
      </c>
      <c r="MD809" s="10">
        <v>0</v>
      </c>
      <c r="ME809" s="10">
        <v>0</v>
      </c>
      <c r="MF809" s="10">
        <v>0</v>
      </c>
      <c r="MG809" s="10">
        <v>0</v>
      </c>
      <c r="MH809" s="10">
        <v>0</v>
      </c>
      <c r="MI809" s="10">
        <v>0</v>
      </c>
      <c r="MJ809" s="10" t="s">
        <v>1977</v>
      </c>
      <c r="MK809" s="10">
        <v>0</v>
      </c>
      <c r="ML809" s="10">
        <v>0</v>
      </c>
      <c r="MM809" s="10">
        <v>0</v>
      </c>
      <c r="MN809" s="10">
        <v>0</v>
      </c>
      <c r="MO809" s="10">
        <v>0</v>
      </c>
      <c r="MP809" s="10">
        <v>0</v>
      </c>
      <c r="MQ809" s="10">
        <v>0</v>
      </c>
      <c r="MR809" s="10">
        <v>0</v>
      </c>
      <c r="MS809" s="10" t="s">
        <v>1977</v>
      </c>
      <c r="MT809" s="10">
        <v>0</v>
      </c>
      <c r="MU809" s="10">
        <v>0</v>
      </c>
      <c r="MV809" s="10">
        <v>0</v>
      </c>
      <c r="MW809" s="10">
        <v>0</v>
      </c>
      <c r="MX809" s="10">
        <v>0</v>
      </c>
      <c r="MY809" s="10">
        <v>0</v>
      </c>
      <c r="MZ809" s="10">
        <v>0</v>
      </c>
      <c r="NA809" s="10">
        <v>0</v>
      </c>
      <c r="NB809" s="10" t="s">
        <v>1977</v>
      </c>
      <c r="NC809" s="10">
        <v>0</v>
      </c>
      <c r="ND809" s="10">
        <v>0</v>
      </c>
      <c r="NE809" s="10">
        <v>0</v>
      </c>
      <c r="NF809" s="10">
        <v>0</v>
      </c>
      <c r="NG809" s="10">
        <v>0</v>
      </c>
      <c r="NH809" s="10">
        <v>0</v>
      </c>
      <c r="NI809" s="10">
        <v>0</v>
      </c>
      <c r="NJ809" s="10">
        <v>0</v>
      </c>
      <c r="NK809" s="10" t="s">
        <v>1977</v>
      </c>
      <c r="NL809" s="10">
        <v>0</v>
      </c>
      <c r="NM809" s="10">
        <v>0</v>
      </c>
      <c r="NN809" s="10">
        <v>0</v>
      </c>
      <c r="NO809" s="10">
        <v>0</v>
      </c>
      <c r="NP809" s="10">
        <v>0</v>
      </c>
      <c r="NQ809" s="10">
        <v>0</v>
      </c>
      <c r="NR809" s="10">
        <v>0</v>
      </c>
      <c r="NS809" s="10">
        <v>0</v>
      </c>
      <c r="NT809" s="10" t="s">
        <v>1977</v>
      </c>
      <c r="NU809" s="10">
        <v>0</v>
      </c>
      <c r="NV809" s="10">
        <v>0</v>
      </c>
      <c r="NW809" s="10">
        <v>0</v>
      </c>
      <c r="NX809" s="10">
        <v>0</v>
      </c>
      <c r="NY809" s="10">
        <v>0</v>
      </c>
      <c r="NZ809" s="10">
        <v>0</v>
      </c>
      <c r="OA809" s="10">
        <v>0</v>
      </c>
      <c r="OB809" s="10">
        <v>0</v>
      </c>
      <c r="OC809" s="10" t="s">
        <v>1977</v>
      </c>
      <c r="OD809" s="10">
        <v>0</v>
      </c>
      <c r="OE809" s="10">
        <v>0</v>
      </c>
      <c r="OF809" s="10">
        <v>0</v>
      </c>
      <c r="OG809" s="10">
        <v>0</v>
      </c>
      <c r="OH809" s="10">
        <v>0</v>
      </c>
      <c r="OI809" s="10">
        <v>0</v>
      </c>
      <c r="OJ809" s="10">
        <v>0</v>
      </c>
      <c r="OK809" s="10">
        <v>0</v>
      </c>
      <c r="OL809" s="10" t="s">
        <v>1977</v>
      </c>
      <c r="OM809" s="10">
        <v>0</v>
      </c>
      <c r="ON809" s="10">
        <v>0</v>
      </c>
      <c r="OO809" s="10">
        <v>0</v>
      </c>
      <c r="OP809" s="10">
        <v>0</v>
      </c>
      <c r="OQ809" s="10">
        <v>0</v>
      </c>
      <c r="OR809" s="10">
        <v>0</v>
      </c>
      <c r="OS809" s="10">
        <v>0</v>
      </c>
      <c r="OT809" s="10">
        <v>0</v>
      </c>
      <c r="OU809" s="10" t="s">
        <v>1977</v>
      </c>
      <c r="OV809" s="10">
        <v>0</v>
      </c>
      <c r="OW809" s="10">
        <v>0</v>
      </c>
      <c r="OX809" s="10">
        <v>0</v>
      </c>
      <c r="OY809" s="10">
        <v>0</v>
      </c>
      <c r="OZ809" s="10">
        <v>0</v>
      </c>
      <c r="PA809" s="10">
        <v>0</v>
      </c>
      <c r="PB809" s="10">
        <v>0</v>
      </c>
      <c r="PC809" s="10">
        <v>0</v>
      </c>
      <c r="PD809" s="10" t="s">
        <v>1977</v>
      </c>
      <c r="PE809" s="10">
        <v>0</v>
      </c>
      <c r="PF809" s="10">
        <v>0</v>
      </c>
      <c r="PG809" s="10">
        <v>0</v>
      </c>
      <c r="PH809" s="10">
        <v>0</v>
      </c>
      <c r="PI809" s="10">
        <v>0</v>
      </c>
      <c r="PJ809" s="10">
        <v>0</v>
      </c>
      <c r="PK809" s="10">
        <v>0</v>
      </c>
      <c r="PL809" s="10">
        <v>0</v>
      </c>
      <c r="PM809" s="10" t="s">
        <v>1977</v>
      </c>
      <c r="PN809" s="10">
        <v>0</v>
      </c>
      <c r="PO809" s="10">
        <v>0</v>
      </c>
      <c r="PP809" s="10">
        <v>0</v>
      </c>
      <c r="PQ809" s="10">
        <v>0</v>
      </c>
      <c r="PR809" s="10">
        <v>0</v>
      </c>
      <c r="PS809" s="10">
        <v>0</v>
      </c>
      <c r="PT809" s="10">
        <v>0</v>
      </c>
      <c r="PU809" s="10">
        <v>0</v>
      </c>
      <c r="PV809" s="10" t="s">
        <v>1977</v>
      </c>
      <c r="PW809" s="10">
        <v>0</v>
      </c>
      <c r="PX809" s="10">
        <v>0</v>
      </c>
      <c r="PY809" s="10">
        <v>0</v>
      </c>
      <c r="PZ809" s="10">
        <v>0</v>
      </c>
      <c r="QA809" s="10">
        <v>0</v>
      </c>
      <c r="QB809" s="10">
        <v>0</v>
      </c>
      <c r="QC809" s="10">
        <v>0</v>
      </c>
      <c r="QD809" s="10">
        <v>0</v>
      </c>
      <c r="QE809" s="10" t="s">
        <v>1977</v>
      </c>
      <c r="QF809" s="10">
        <v>0</v>
      </c>
      <c r="QG809" s="10">
        <v>0</v>
      </c>
      <c r="QH809" s="10">
        <v>0</v>
      </c>
      <c r="QI809" s="10">
        <v>0</v>
      </c>
      <c r="QJ809" s="10">
        <v>0</v>
      </c>
      <c r="QK809" s="10">
        <v>0</v>
      </c>
      <c r="QL809" s="10">
        <v>0</v>
      </c>
      <c r="QM809" s="10">
        <v>0</v>
      </c>
      <c r="QN809" s="10" t="s">
        <v>1977</v>
      </c>
      <c r="QO809" s="10">
        <v>0</v>
      </c>
      <c r="QP809" s="10">
        <v>0</v>
      </c>
      <c r="QQ809" s="10">
        <v>0</v>
      </c>
      <c r="QR809" s="10">
        <v>0</v>
      </c>
      <c r="QS809" s="10">
        <v>0</v>
      </c>
      <c r="QT809" s="10">
        <v>0</v>
      </c>
      <c r="QU809" s="10">
        <v>0</v>
      </c>
      <c r="QV809" s="10">
        <v>0</v>
      </c>
      <c r="QW809" s="10" t="s">
        <v>1977</v>
      </c>
      <c r="QX809" s="10">
        <v>8</v>
      </c>
      <c r="QY809" s="10">
        <v>0</v>
      </c>
      <c r="QZ809" s="10">
        <v>0</v>
      </c>
      <c r="RA809" s="10">
        <v>0</v>
      </c>
      <c r="RB809" s="10">
        <v>0</v>
      </c>
      <c r="RC809" s="10">
        <v>0</v>
      </c>
      <c r="RD809" s="10">
        <v>0</v>
      </c>
      <c r="RE809" s="10">
        <v>0</v>
      </c>
      <c r="RF809" s="10" t="s">
        <v>1985</v>
      </c>
      <c r="RG809" s="10">
        <v>0</v>
      </c>
      <c r="RH809" s="10">
        <v>0</v>
      </c>
      <c r="RI809" s="10">
        <v>0</v>
      </c>
      <c r="RJ809" s="10">
        <v>0</v>
      </c>
      <c r="RK809" s="10">
        <v>0</v>
      </c>
      <c r="RL809" s="10">
        <v>0</v>
      </c>
      <c r="RM809" s="10">
        <v>0</v>
      </c>
      <c r="RN809" s="10">
        <v>0</v>
      </c>
      <c r="RO809" s="10" t="s">
        <v>1977</v>
      </c>
      <c r="VS809" s="10">
        <v>1</v>
      </c>
      <c r="VT809" s="10">
        <v>1</v>
      </c>
      <c r="VZ809" s="10">
        <v>6</v>
      </c>
      <c r="WA809" s="10">
        <v>0</v>
      </c>
      <c r="WB809" s="10">
        <v>0</v>
      </c>
      <c r="WC809" s="10">
        <v>0</v>
      </c>
      <c r="WD809" s="10">
        <v>0</v>
      </c>
      <c r="WE809" s="10">
        <v>0</v>
      </c>
      <c r="WF809" s="10">
        <v>0</v>
      </c>
      <c r="WG809" s="10">
        <v>0</v>
      </c>
      <c r="WH809" s="10">
        <v>0</v>
      </c>
      <c r="WI809" s="10">
        <v>0</v>
      </c>
      <c r="WJ809" s="10">
        <v>0</v>
      </c>
      <c r="WK809" s="10">
        <v>0</v>
      </c>
      <c r="WL809" s="10">
        <v>0</v>
      </c>
      <c r="WM809" s="10">
        <v>0</v>
      </c>
      <c r="WN809" s="10">
        <v>0</v>
      </c>
      <c r="WO809" s="10">
        <v>0</v>
      </c>
      <c r="WP809" s="10">
        <v>0</v>
      </c>
      <c r="WQ809" s="10">
        <v>0</v>
      </c>
      <c r="WR809" s="10">
        <v>0</v>
      </c>
      <c r="WS809" s="10">
        <v>0</v>
      </c>
      <c r="WT809" s="10">
        <v>0</v>
      </c>
      <c r="WU809" s="10">
        <v>0</v>
      </c>
      <c r="WV809" s="10">
        <v>0</v>
      </c>
      <c r="WW809" s="10">
        <v>0</v>
      </c>
      <c r="WX809" s="10">
        <v>0</v>
      </c>
      <c r="WY809" s="10">
        <v>0</v>
      </c>
      <c r="WZ809" s="10">
        <v>0</v>
      </c>
      <c r="XA809" s="10">
        <v>0</v>
      </c>
      <c r="XB809" s="10">
        <v>0</v>
      </c>
      <c r="XC809" s="10">
        <v>0</v>
      </c>
      <c r="XD809" s="10">
        <v>0</v>
      </c>
      <c r="XE809" s="10">
        <v>0</v>
      </c>
      <c r="XF809" s="10">
        <v>0</v>
      </c>
      <c r="XG809" s="10">
        <v>0</v>
      </c>
      <c r="XH809" s="10">
        <v>0</v>
      </c>
      <c r="XI809" s="10">
        <v>0</v>
      </c>
      <c r="XJ809" s="10">
        <v>0</v>
      </c>
      <c r="XK809" s="10" t="s">
        <v>1978</v>
      </c>
      <c r="XL809" s="10">
        <v>6</v>
      </c>
      <c r="XM809" s="10">
        <v>0</v>
      </c>
      <c r="XN809" s="10" t="s">
        <v>1967</v>
      </c>
      <c r="XQ809" s="10" t="s">
        <v>1967</v>
      </c>
      <c r="XT809" s="10" t="s">
        <v>1978</v>
      </c>
      <c r="XW809" s="10" t="s">
        <v>1992</v>
      </c>
      <c r="YA809" s="10">
        <v>0</v>
      </c>
      <c r="YB809" s="10">
        <v>0</v>
      </c>
      <c r="YC809" s="10">
        <v>2</v>
      </c>
      <c r="YD809" s="10">
        <v>0</v>
      </c>
      <c r="YE809" s="10">
        <v>0</v>
      </c>
      <c r="YF809" s="10">
        <v>0</v>
      </c>
      <c r="YG809" s="10">
        <v>0</v>
      </c>
      <c r="YH809" s="10">
        <v>0</v>
      </c>
      <c r="YI809" s="10">
        <v>0</v>
      </c>
      <c r="YJ809" s="10">
        <v>0</v>
      </c>
      <c r="YK809" s="10">
        <v>2</v>
      </c>
      <c r="YL809" s="10">
        <v>0</v>
      </c>
      <c r="YM809" s="10">
        <v>1</v>
      </c>
      <c r="YN809" s="10">
        <v>0</v>
      </c>
      <c r="YO809" s="10">
        <v>0</v>
      </c>
      <c r="YP809" s="10">
        <v>0</v>
      </c>
      <c r="YQ809" s="10">
        <v>0</v>
      </c>
      <c r="YR809" s="10">
        <v>0</v>
      </c>
      <c r="YS809" s="10" t="s">
        <v>1969</v>
      </c>
      <c r="YT809" s="10">
        <v>2</v>
      </c>
      <c r="YU809" s="10">
        <v>0</v>
      </c>
      <c r="YV809" s="10">
        <v>2</v>
      </c>
      <c r="YW809" s="10">
        <v>0</v>
      </c>
      <c r="YX809" s="10">
        <v>0</v>
      </c>
      <c r="YY809" s="10">
        <v>0</v>
      </c>
      <c r="YZ809" s="10">
        <v>2</v>
      </c>
      <c r="ZA809" s="10">
        <v>0</v>
      </c>
      <c r="ZB809" s="10">
        <v>0</v>
      </c>
      <c r="ZC809" s="10">
        <v>0</v>
      </c>
      <c r="ZD809" s="10">
        <v>0</v>
      </c>
      <c r="ZE809" s="10">
        <v>0</v>
      </c>
      <c r="ZF809" s="10">
        <v>0</v>
      </c>
      <c r="ZG809" s="10">
        <v>0</v>
      </c>
      <c r="ZH809" s="10">
        <v>0</v>
      </c>
      <c r="ZI809" s="10">
        <v>0</v>
      </c>
      <c r="ZJ809" s="10" t="s">
        <v>1969</v>
      </c>
      <c r="ZK809" s="10">
        <v>1</v>
      </c>
      <c r="ZL809" s="10">
        <v>0</v>
      </c>
      <c r="ZM809" s="10">
        <v>1</v>
      </c>
      <c r="ZN809" s="10">
        <v>0</v>
      </c>
      <c r="ZO809" s="10">
        <v>4</v>
      </c>
      <c r="ZP809" s="10">
        <v>0</v>
      </c>
      <c r="ZQ809" s="10">
        <v>0</v>
      </c>
      <c r="ZR809" s="10">
        <v>0</v>
      </c>
      <c r="ZS809" s="10">
        <v>0</v>
      </c>
      <c r="ZT809" s="10">
        <v>0</v>
      </c>
      <c r="ZU809" s="10">
        <v>0</v>
      </c>
      <c r="ZV809" s="10">
        <v>0</v>
      </c>
      <c r="ZW809" s="10">
        <v>0</v>
      </c>
      <c r="ZX809" s="10">
        <v>0</v>
      </c>
      <c r="AAK809" s="10" t="s">
        <v>1969</v>
      </c>
      <c r="AAL809" s="10">
        <v>4</v>
      </c>
      <c r="AAM809" s="10">
        <v>0</v>
      </c>
      <c r="AAN809" s="10">
        <v>1</v>
      </c>
      <c r="AAO809" s="10">
        <v>0</v>
      </c>
      <c r="AAP809" s="10">
        <v>1</v>
      </c>
      <c r="AAQ809" s="10">
        <v>0</v>
      </c>
      <c r="AAR809" s="10">
        <v>0</v>
      </c>
      <c r="AAS809" s="10">
        <v>0</v>
      </c>
      <c r="AAT809" s="10">
        <v>0</v>
      </c>
      <c r="AAU809" s="10">
        <v>0</v>
      </c>
      <c r="AAV809" s="10">
        <v>0</v>
      </c>
      <c r="AAW809" s="10">
        <v>0</v>
      </c>
      <c r="AAX809" s="10">
        <v>0</v>
      </c>
      <c r="AAY809" s="10">
        <v>0</v>
      </c>
      <c r="AAZ809" s="10" t="s">
        <v>1969</v>
      </c>
      <c r="ABA809" s="10">
        <v>0</v>
      </c>
      <c r="ABB809" s="10">
        <v>0</v>
      </c>
      <c r="ABC809" s="10">
        <v>0</v>
      </c>
      <c r="ABD809" s="10">
        <v>0</v>
      </c>
      <c r="ABE809" s="10">
        <v>0</v>
      </c>
      <c r="ABF809" s="10">
        <v>0</v>
      </c>
      <c r="ABG809" s="10">
        <v>0</v>
      </c>
      <c r="ABH809" s="10">
        <v>0</v>
      </c>
      <c r="ABI809" s="10">
        <v>0</v>
      </c>
      <c r="ABJ809" s="10">
        <v>0</v>
      </c>
      <c r="ABK809" s="10">
        <v>0</v>
      </c>
      <c r="ABL809" s="10">
        <v>0</v>
      </c>
      <c r="ABM809" s="10">
        <v>0</v>
      </c>
      <c r="ABN809" s="10">
        <v>0</v>
      </c>
      <c r="ABO809" s="10" t="s">
        <v>1969</v>
      </c>
      <c r="ABP809" s="10">
        <v>2</v>
      </c>
      <c r="ABQ809" s="10">
        <v>0</v>
      </c>
      <c r="ABR809" s="10">
        <v>1</v>
      </c>
      <c r="ABS809" s="10">
        <v>0</v>
      </c>
      <c r="ABT809" s="10">
        <v>2</v>
      </c>
      <c r="ABU809" s="10">
        <v>0</v>
      </c>
      <c r="ABV809" s="10">
        <v>0</v>
      </c>
      <c r="ABW809" s="10">
        <v>0</v>
      </c>
      <c r="ABX809" s="10">
        <v>0</v>
      </c>
      <c r="ABY809" s="10">
        <v>0</v>
      </c>
      <c r="ABZ809" s="10">
        <v>1</v>
      </c>
      <c r="ACA809" s="10">
        <v>0</v>
      </c>
      <c r="ACB809" s="10">
        <v>0</v>
      </c>
      <c r="ACC809" s="10">
        <v>0</v>
      </c>
      <c r="ACD809" s="10">
        <v>0</v>
      </c>
      <c r="ACE809" s="10">
        <v>0</v>
      </c>
      <c r="ACF809" s="10">
        <v>0</v>
      </c>
      <c r="ACG809" s="10">
        <v>0</v>
      </c>
      <c r="ACH809" s="10">
        <v>0</v>
      </c>
      <c r="ACI809" s="10">
        <v>0</v>
      </c>
      <c r="ACJ809" s="10" t="s">
        <v>1970</v>
      </c>
      <c r="ACK809" s="10" t="s">
        <v>1972</v>
      </c>
      <c r="ACL809" s="10">
        <v>0</v>
      </c>
      <c r="ACM809" s="10">
        <v>0</v>
      </c>
      <c r="ACN809" s="10">
        <v>2</v>
      </c>
      <c r="ACO809" s="10">
        <v>0</v>
      </c>
      <c r="ACP809" s="10">
        <v>0</v>
      </c>
      <c r="ACQ809" s="10">
        <v>0</v>
      </c>
      <c r="ACR809" s="10">
        <v>0</v>
      </c>
      <c r="ACS809" s="10">
        <v>0</v>
      </c>
      <c r="ACT809" s="10">
        <v>0</v>
      </c>
      <c r="ACU809" s="10">
        <v>0</v>
      </c>
      <c r="ACV809" s="10">
        <v>0</v>
      </c>
      <c r="ACW809" s="10">
        <v>0</v>
      </c>
      <c r="ACX809" s="10">
        <v>1</v>
      </c>
      <c r="ACY809" s="10">
        <v>0</v>
      </c>
      <c r="ACZ809" s="10">
        <v>0</v>
      </c>
      <c r="ADA809" s="10">
        <v>0</v>
      </c>
      <c r="ADB809" s="10">
        <v>0</v>
      </c>
      <c r="ADC809" s="10">
        <v>0</v>
      </c>
      <c r="ADD809" s="10">
        <v>0</v>
      </c>
      <c r="ADE809" s="10">
        <v>0</v>
      </c>
      <c r="ADF809" s="10">
        <v>3</v>
      </c>
      <c r="ADG809" s="10">
        <v>0</v>
      </c>
      <c r="ADH809" s="10" t="s">
        <v>1969</v>
      </c>
      <c r="ADI809" s="10">
        <v>6</v>
      </c>
      <c r="ADJ809" s="10">
        <v>0</v>
      </c>
      <c r="ADK809" s="10">
        <v>0</v>
      </c>
      <c r="ADL809" s="10">
        <v>0</v>
      </c>
      <c r="ADM809" s="10">
        <v>0</v>
      </c>
      <c r="ADN809" s="10">
        <v>0</v>
      </c>
      <c r="ADO809" s="10">
        <v>0</v>
      </c>
      <c r="ADP809" s="10">
        <v>0</v>
      </c>
      <c r="ADQ809" s="10">
        <v>0</v>
      </c>
      <c r="ADR809" s="10">
        <v>0</v>
      </c>
      <c r="ADS809" s="10">
        <v>0</v>
      </c>
      <c r="ADT809" s="10">
        <v>0</v>
      </c>
      <c r="ADU809" s="10">
        <v>0</v>
      </c>
      <c r="ADV809" s="10">
        <v>0</v>
      </c>
      <c r="ADW809" s="10">
        <v>0</v>
      </c>
      <c r="ADX809" s="10">
        <v>0</v>
      </c>
      <c r="ADY809" s="10">
        <v>0</v>
      </c>
      <c r="ADZ809" s="10">
        <v>0</v>
      </c>
      <c r="AEA809" s="10">
        <v>0</v>
      </c>
      <c r="AEB809" s="10">
        <v>0</v>
      </c>
      <c r="AEC809" s="10">
        <v>0</v>
      </c>
      <c r="AED809" s="10">
        <v>0</v>
      </c>
      <c r="AEE809" s="10">
        <v>0</v>
      </c>
      <c r="AEF809" s="10">
        <v>0</v>
      </c>
      <c r="AEG809" s="10">
        <v>0</v>
      </c>
      <c r="AEH809" s="10">
        <v>0</v>
      </c>
      <c r="AEI809" s="10">
        <v>0</v>
      </c>
      <c r="AEJ809" s="10">
        <v>0</v>
      </c>
      <c r="AEK809" s="10">
        <v>0</v>
      </c>
      <c r="AEL809" s="10">
        <v>0</v>
      </c>
      <c r="AEM809" s="10">
        <v>0</v>
      </c>
      <c r="AEN809" s="10">
        <v>0</v>
      </c>
      <c r="AEO809" s="10">
        <v>0</v>
      </c>
      <c r="AEP809" s="10">
        <v>0</v>
      </c>
      <c r="AEQ809" s="10">
        <v>0</v>
      </c>
      <c r="AER809" s="10">
        <v>0</v>
      </c>
      <c r="AES809" s="10">
        <v>0</v>
      </c>
      <c r="AET809" s="10">
        <v>0</v>
      </c>
      <c r="AEU809" s="10">
        <v>0</v>
      </c>
      <c r="AEV809" s="10">
        <v>0</v>
      </c>
      <c r="AEW809" s="10">
        <v>0</v>
      </c>
      <c r="AEX809" s="10">
        <v>0</v>
      </c>
      <c r="AEY809" s="10">
        <v>0</v>
      </c>
      <c r="AEZ809" s="10">
        <v>0</v>
      </c>
      <c r="AFA809" s="10">
        <v>0</v>
      </c>
      <c r="AFB809" s="10">
        <v>0</v>
      </c>
      <c r="AFC809" s="10">
        <v>0</v>
      </c>
      <c r="AFD809" s="10">
        <v>0</v>
      </c>
      <c r="AFE809" s="10">
        <v>0</v>
      </c>
      <c r="AFF809" s="10">
        <v>0</v>
      </c>
      <c r="AFG809" s="10">
        <v>0</v>
      </c>
      <c r="AFH809" s="10">
        <v>0</v>
      </c>
      <c r="AFI809" s="10">
        <v>0</v>
      </c>
      <c r="AFJ809" s="10">
        <v>0</v>
      </c>
      <c r="AFK809" s="10">
        <v>0</v>
      </c>
      <c r="AFL809" s="10">
        <v>0</v>
      </c>
      <c r="AFM809" s="10">
        <v>0</v>
      </c>
      <c r="AFN809" s="10">
        <v>0</v>
      </c>
      <c r="AFO809" s="10">
        <v>0</v>
      </c>
      <c r="AFP809" s="10">
        <v>0</v>
      </c>
      <c r="AFQ809" s="10">
        <v>0</v>
      </c>
      <c r="AFR809" s="10">
        <v>0</v>
      </c>
      <c r="AFS809" s="10">
        <v>0</v>
      </c>
      <c r="AFT809" s="10">
        <v>0</v>
      </c>
      <c r="AFU809" s="10">
        <v>0</v>
      </c>
      <c r="AFV809" s="10">
        <v>0</v>
      </c>
      <c r="AFW809" s="10">
        <v>0</v>
      </c>
      <c r="AFX809" s="10">
        <v>0</v>
      </c>
      <c r="AFY809" s="10">
        <v>0</v>
      </c>
      <c r="AFZ809" s="10">
        <v>0</v>
      </c>
      <c r="AGA809" s="10">
        <v>0</v>
      </c>
      <c r="AGB809" s="10">
        <v>0</v>
      </c>
      <c r="AGC809" s="10">
        <v>0</v>
      </c>
      <c r="AGD809" s="10">
        <v>0</v>
      </c>
      <c r="AGE809" s="10">
        <v>0</v>
      </c>
      <c r="AGF809" s="10">
        <v>0</v>
      </c>
      <c r="AGG809" s="10">
        <v>0</v>
      </c>
      <c r="AGH809" s="10">
        <v>0</v>
      </c>
      <c r="AGI809" s="10">
        <v>0</v>
      </c>
      <c r="AGJ809" s="10">
        <v>0</v>
      </c>
      <c r="AGK809" s="10">
        <v>0</v>
      </c>
      <c r="AGL809" s="10">
        <v>0</v>
      </c>
      <c r="AGM809" s="10">
        <v>0</v>
      </c>
      <c r="AGN809" s="10">
        <v>0</v>
      </c>
      <c r="AGO809" s="10">
        <v>0</v>
      </c>
      <c r="AGP809" s="10">
        <v>0</v>
      </c>
      <c r="AGQ809" s="10">
        <v>0</v>
      </c>
      <c r="AGR809" s="10">
        <v>0</v>
      </c>
      <c r="AGS809" s="10">
        <v>0</v>
      </c>
      <c r="AGT809" s="10">
        <v>0</v>
      </c>
      <c r="AGU809" s="10">
        <v>0</v>
      </c>
      <c r="AGV809" s="10">
        <v>0</v>
      </c>
      <c r="AGW809" s="10">
        <v>0</v>
      </c>
      <c r="AGX809" s="10">
        <v>0</v>
      </c>
      <c r="AGY809" s="10">
        <v>0</v>
      </c>
      <c r="AGZ809" s="10">
        <v>0</v>
      </c>
      <c r="AHA809" s="10">
        <v>0</v>
      </c>
      <c r="AHB809" s="10">
        <v>0</v>
      </c>
      <c r="AHC809" s="10">
        <v>0</v>
      </c>
      <c r="AHD809" s="10">
        <v>0</v>
      </c>
      <c r="AHE809" s="10">
        <v>0</v>
      </c>
      <c r="AHF809" s="10">
        <v>0</v>
      </c>
      <c r="AHG809" s="10">
        <v>0</v>
      </c>
      <c r="AHH809" s="10">
        <v>0</v>
      </c>
      <c r="AHI809" s="10">
        <v>0</v>
      </c>
      <c r="AHJ809" s="10">
        <v>0</v>
      </c>
      <c r="AHK809" s="10">
        <v>0</v>
      </c>
      <c r="AHL809" s="10">
        <v>0</v>
      </c>
      <c r="AHM809" s="10">
        <v>0</v>
      </c>
      <c r="AHN809" s="10">
        <v>0</v>
      </c>
      <c r="AHO809" s="10">
        <v>0</v>
      </c>
      <c r="AHP809" s="10">
        <v>0</v>
      </c>
      <c r="AHQ809" s="10">
        <v>0</v>
      </c>
      <c r="AHR809" s="10">
        <v>0</v>
      </c>
      <c r="AHS809" s="10">
        <v>0</v>
      </c>
      <c r="AHT809" s="10">
        <v>0</v>
      </c>
      <c r="AHU809" s="10">
        <v>0</v>
      </c>
      <c r="AHV809" s="10">
        <v>0</v>
      </c>
      <c r="AHW809" s="10">
        <v>0</v>
      </c>
      <c r="AHX809" s="10">
        <v>0</v>
      </c>
      <c r="AHY809" s="10">
        <v>0</v>
      </c>
      <c r="AHZ809" s="10">
        <v>0</v>
      </c>
      <c r="AIA809" s="10">
        <v>0</v>
      </c>
      <c r="AIB809" s="10">
        <v>0</v>
      </c>
      <c r="AIC809" s="10">
        <v>0</v>
      </c>
      <c r="AID809" s="10">
        <v>0</v>
      </c>
      <c r="AIE809" s="10">
        <v>0</v>
      </c>
      <c r="AIF809" s="10">
        <v>0</v>
      </c>
      <c r="AIG809" s="10">
        <v>0</v>
      </c>
      <c r="AIH809" s="10">
        <v>0</v>
      </c>
      <c r="AII809" s="10">
        <v>0</v>
      </c>
      <c r="AIJ809" s="10">
        <v>0</v>
      </c>
      <c r="AIK809" s="10">
        <v>0</v>
      </c>
      <c r="AIL809" s="10">
        <v>0</v>
      </c>
      <c r="AIM809" s="10">
        <v>0</v>
      </c>
      <c r="AIN809" s="10">
        <v>0</v>
      </c>
      <c r="AIO809" s="10">
        <v>0</v>
      </c>
      <c r="AIP809" s="10">
        <v>0</v>
      </c>
      <c r="AIQ809" s="10">
        <v>0</v>
      </c>
      <c r="AIR809" s="10">
        <v>0</v>
      </c>
      <c r="AIS809" s="10">
        <v>0</v>
      </c>
      <c r="AIT809" s="10">
        <v>0</v>
      </c>
      <c r="AIU809" s="10">
        <v>0</v>
      </c>
      <c r="AIV809" s="10">
        <v>0</v>
      </c>
      <c r="AIW809" s="10">
        <v>0</v>
      </c>
      <c r="AIX809" s="10">
        <v>0</v>
      </c>
      <c r="AIY809" s="10">
        <v>0</v>
      </c>
      <c r="AIZ809" s="10">
        <v>0</v>
      </c>
      <c r="AJA809" s="10">
        <v>0</v>
      </c>
      <c r="AJB809" s="10">
        <v>0</v>
      </c>
      <c r="AJC809" s="10">
        <v>0</v>
      </c>
      <c r="AJD809" s="10">
        <v>0</v>
      </c>
      <c r="AJE809" s="10">
        <v>0</v>
      </c>
      <c r="AJF809" s="10">
        <v>0</v>
      </c>
      <c r="AJG809" s="10">
        <v>0</v>
      </c>
      <c r="AJH809" s="10">
        <v>0</v>
      </c>
      <c r="AJI809" s="10">
        <v>0</v>
      </c>
      <c r="AJJ809" s="10">
        <v>0</v>
      </c>
      <c r="AJK809" s="10">
        <v>0</v>
      </c>
      <c r="AJL809" s="10">
        <v>0</v>
      </c>
      <c r="AJM809" s="10">
        <v>0</v>
      </c>
      <c r="AJN809" s="10">
        <v>0</v>
      </c>
      <c r="AJO809" s="10">
        <v>0</v>
      </c>
      <c r="AJP809" s="10">
        <v>0</v>
      </c>
      <c r="AJQ809" s="10">
        <v>0</v>
      </c>
      <c r="AJR809" s="10">
        <v>0</v>
      </c>
      <c r="AJS809" s="10">
        <v>0</v>
      </c>
      <c r="AJT809" s="10">
        <v>0</v>
      </c>
      <c r="AJU809" s="10">
        <v>0</v>
      </c>
      <c r="AJV809" s="10">
        <v>0</v>
      </c>
      <c r="AJW809" s="10">
        <v>0</v>
      </c>
      <c r="AJX809" s="10">
        <v>0</v>
      </c>
      <c r="AJY809" s="10">
        <v>0</v>
      </c>
      <c r="AJZ809" s="10">
        <v>0</v>
      </c>
      <c r="AKA809" s="10">
        <v>0</v>
      </c>
      <c r="AKB809" s="10">
        <v>0</v>
      </c>
      <c r="AKC809" s="10">
        <v>0</v>
      </c>
      <c r="AKD809" s="10">
        <v>0</v>
      </c>
      <c r="AKE809" s="10">
        <v>0</v>
      </c>
      <c r="AKF809" s="10">
        <v>0</v>
      </c>
      <c r="AKG809" s="10">
        <v>0</v>
      </c>
      <c r="AKH809" s="10">
        <v>0</v>
      </c>
      <c r="AKI809" s="10">
        <v>0</v>
      </c>
      <c r="AKJ809" s="10">
        <v>0</v>
      </c>
      <c r="AKK809" s="10">
        <v>0</v>
      </c>
      <c r="AKL809" s="10">
        <v>0</v>
      </c>
      <c r="AKM809" s="10">
        <v>0</v>
      </c>
      <c r="AKN809" s="10">
        <v>0</v>
      </c>
      <c r="AKO809" s="10">
        <v>0</v>
      </c>
      <c r="AKP809" s="10">
        <v>0</v>
      </c>
      <c r="AKQ809" s="10">
        <v>0</v>
      </c>
      <c r="AKR809" s="10">
        <v>0</v>
      </c>
      <c r="AKS809" s="10">
        <v>0</v>
      </c>
      <c r="AKT809" s="10">
        <v>0</v>
      </c>
      <c r="AKU809" s="10">
        <v>0</v>
      </c>
      <c r="AKV809" s="10">
        <v>0</v>
      </c>
      <c r="AKW809" s="10">
        <v>0</v>
      </c>
      <c r="AKX809" s="10">
        <v>0</v>
      </c>
      <c r="AKY809" s="10">
        <v>0</v>
      </c>
      <c r="AKZ809" s="10">
        <v>0</v>
      </c>
      <c r="ALA809" s="10">
        <v>0</v>
      </c>
      <c r="ALB809" s="10">
        <v>0</v>
      </c>
      <c r="ALC809" s="10">
        <v>0</v>
      </c>
      <c r="ALD809" s="10">
        <v>0</v>
      </c>
      <c r="ALE809" s="10">
        <v>0</v>
      </c>
      <c r="ALF809" s="10">
        <v>0</v>
      </c>
      <c r="ALG809" s="10">
        <v>0</v>
      </c>
      <c r="ALH809" s="10">
        <v>0</v>
      </c>
      <c r="ALI809" s="10">
        <v>0</v>
      </c>
      <c r="ALJ809" s="10">
        <v>0</v>
      </c>
      <c r="ALK809" s="10">
        <v>0</v>
      </c>
      <c r="ALL809" s="10">
        <v>0</v>
      </c>
      <c r="ALM809" s="10">
        <v>0</v>
      </c>
      <c r="ALN809" s="10">
        <v>0</v>
      </c>
      <c r="ALO809" s="10">
        <v>0</v>
      </c>
      <c r="ALP809" s="10">
        <v>0</v>
      </c>
      <c r="ALQ809" s="10">
        <v>0</v>
      </c>
      <c r="ALR809" s="10">
        <v>0</v>
      </c>
      <c r="ALS809" s="10">
        <v>0</v>
      </c>
      <c r="ALT809" s="10">
        <v>0</v>
      </c>
      <c r="ALU809" s="10">
        <v>0</v>
      </c>
      <c r="ALV809" s="10">
        <v>0</v>
      </c>
      <c r="ALW809" s="10">
        <v>0</v>
      </c>
      <c r="ALX809" s="10">
        <v>0</v>
      </c>
      <c r="ALY809" s="10">
        <v>0</v>
      </c>
      <c r="ALZ809" s="10">
        <v>0</v>
      </c>
      <c r="AMA809" s="10">
        <v>0</v>
      </c>
      <c r="AMB809" s="10">
        <v>0</v>
      </c>
      <c r="AMC809" s="10">
        <v>0</v>
      </c>
      <c r="AMD809" s="10">
        <v>0</v>
      </c>
      <c r="AME809" s="10">
        <v>0</v>
      </c>
      <c r="AMF809" s="10">
        <v>0</v>
      </c>
      <c r="AML809" s="10" t="s">
        <v>1969</v>
      </c>
      <c r="AMM809" s="10">
        <v>3</v>
      </c>
      <c r="AMN809" s="10">
        <v>0</v>
      </c>
      <c r="AMO809" s="10">
        <v>1</v>
      </c>
      <c r="AMP809" s="10">
        <v>0</v>
      </c>
      <c r="AMQ809" s="10">
        <v>2</v>
      </c>
      <c r="AMR809" s="10">
        <v>0</v>
      </c>
      <c r="AMS809" s="10">
        <v>0</v>
      </c>
      <c r="AMT809" s="10">
        <v>0</v>
      </c>
      <c r="AMU809" s="10">
        <v>0</v>
      </c>
      <c r="AMV809" s="10">
        <v>0</v>
      </c>
      <c r="AMW809" s="10">
        <v>0</v>
      </c>
      <c r="AMX809" s="10">
        <v>0</v>
      </c>
      <c r="AMY809" s="10">
        <v>0</v>
      </c>
      <c r="AMZ809" s="10">
        <v>0</v>
      </c>
      <c r="ANA809" s="10">
        <v>0</v>
      </c>
      <c r="ANB809" s="10">
        <v>0</v>
      </c>
      <c r="ANC809" s="10">
        <v>0</v>
      </c>
      <c r="AND809" s="10">
        <v>0</v>
      </c>
      <c r="ANE809" s="10">
        <v>0</v>
      </c>
      <c r="ANF809" s="10">
        <v>0</v>
      </c>
      <c r="ANG809" s="10">
        <v>0</v>
      </c>
      <c r="ANH809" s="10">
        <v>0</v>
      </c>
      <c r="ANI809" s="10">
        <v>0</v>
      </c>
      <c r="ANJ809" s="10">
        <v>0</v>
      </c>
      <c r="ANK809" s="10">
        <v>0</v>
      </c>
      <c r="ANL809" s="10">
        <v>0</v>
      </c>
      <c r="ANM809" s="10">
        <v>0</v>
      </c>
      <c r="ANN809" s="10">
        <v>0</v>
      </c>
      <c r="ANO809" s="10" t="s">
        <v>1968</v>
      </c>
      <c r="ANP809" s="10" t="s">
        <v>1987</v>
      </c>
      <c r="AOO809" s="10" t="s">
        <v>1968</v>
      </c>
      <c r="APN809" s="10" t="s">
        <v>1969</v>
      </c>
      <c r="APO809" s="10" t="s">
        <v>1971</v>
      </c>
      <c r="APP809" s="10">
        <v>2</v>
      </c>
      <c r="APQ809" s="10">
        <v>0</v>
      </c>
      <c r="APR809" s="10">
        <v>1</v>
      </c>
      <c r="APS809" s="10">
        <v>0</v>
      </c>
      <c r="APT809" s="10">
        <v>0</v>
      </c>
      <c r="APU809" s="10">
        <v>0</v>
      </c>
      <c r="APV809" s="10">
        <v>0</v>
      </c>
      <c r="APW809" s="10">
        <v>0</v>
      </c>
      <c r="APX809" s="10">
        <v>0</v>
      </c>
      <c r="APY809" s="10">
        <v>0</v>
      </c>
      <c r="APZ809" s="10">
        <v>0</v>
      </c>
      <c r="AQA809" s="10">
        <v>0</v>
      </c>
      <c r="AQB809" s="10">
        <v>0</v>
      </c>
      <c r="AQC809" s="10">
        <v>0</v>
      </c>
      <c r="AQD809" s="10">
        <v>0</v>
      </c>
      <c r="AQE809" s="10">
        <v>0</v>
      </c>
      <c r="AQF809" s="10">
        <v>0</v>
      </c>
      <c r="AQG809" s="10">
        <v>0</v>
      </c>
      <c r="AQH809" s="10">
        <v>0</v>
      </c>
      <c r="AQI809" s="10">
        <v>0</v>
      </c>
      <c r="AQJ809" s="10">
        <v>0</v>
      </c>
      <c r="AQK809" s="10">
        <v>0</v>
      </c>
      <c r="AQL809" s="10">
        <v>0</v>
      </c>
      <c r="AQM809" s="10">
        <v>0</v>
      </c>
      <c r="AQN809" s="10">
        <v>0</v>
      </c>
      <c r="AQO809" s="10">
        <v>0</v>
      </c>
      <c r="AQP809" s="10">
        <v>0</v>
      </c>
      <c r="AQQ809" s="10">
        <v>0</v>
      </c>
      <c r="AQR809" s="10">
        <v>0</v>
      </c>
      <c r="AQS809" s="10">
        <v>0</v>
      </c>
      <c r="AQT809" s="10">
        <v>0</v>
      </c>
      <c r="AQU809" s="10">
        <v>0</v>
      </c>
      <c r="AQV809" s="10">
        <v>0</v>
      </c>
      <c r="AQW809" s="10">
        <v>0</v>
      </c>
      <c r="AQX809" s="10">
        <v>0</v>
      </c>
      <c r="AQY809" s="10">
        <v>0</v>
      </c>
      <c r="AQZ809" s="10">
        <v>0</v>
      </c>
      <c r="ARA809" s="10">
        <v>0</v>
      </c>
      <c r="ARB809" s="10">
        <v>0</v>
      </c>
      <c r="ARC809" s="10">
        <v>0</v>
      </c>
      <c r="ARD809" s="10">
        <v>0</v>
      </c>
      <c r="ARE809" s="10">
        <v>0</v>
      </c>
      <c r="ARF809" s="10">
        <v>0</v>
      </c>
      <c r="ARG809" s="10">
        <v>0</v>
      </c>
      <c r="ARH809" s="10">
        <v>0</v>
      </c>
      <c r="ARI809" s="10">
        <v>0</v>
      </c>
      <c r="ARJ809" s="10">
        <v>0</v>
      </c>
      <c r="ARK809" s="10">
        <v>0</v>
      </c>
      <c r="ARL809" s="10">
        <v>0</v>
      </c>
      <c r="ARM809" s="10">
        <v>0</v>
      </c>
      <c r="ARN809" s="10">
        <v>0</v>
      </c>
      <c r="ARO809" s="10">
        <v>0</v>
      </c>
      <c r="ARP809" s="10">
        <v>0</v>
      </c>
      <c r="ARQ809" s="10">
        <v>0</v>
      </c>
      <c r="ARR809" s="10">
        <v>0</v>
      </c>
      <c r="ARS809" s="10">
        <v>0</v>
      </c>
      <c r="ART809" s="10">
        <v>0</v>
      </c>
      <c r="ARU809" s="10">
        <v>0</v>
      </c>
      <c r="ARV809" s="10">
        <v>1</v>
      </c>
      <c r="ARW809" s="10">
        <v>0</v>
      </c>
      <c r="ARX809" s="10">
        <v>0</v>
      </c>
      <c r="ARY809" s="10">
        <v>0</v>
      </c>
      <c r="ARZ809" s="10">
        <v>0</v>
      </c>
      <c r="ASA809" s="10">
        <v>0</v>
      </c>
      <c r="ASB809" s="10">
        <v>0</v>
      </c>
      <c r="ASC809" s="10">
        <v>0</v>
      </c>
      <c r="ASD809" s="10">
        <v>0</v>
      </c>
      <c r="ASE809" s="10">
        <v>0</v>
      </c>
      <c r="ASF809" s="10">
        <v>0</v>
      </c>
      <c r="ASG809" s="10">
        <v>0</v>
      </c>
      <c r="ASH809" s="10">
        <v>0</v>
      </c>
      <c r="ASI809" s="10">
        <v>0</v>
      </c>
      <c r="ASJ809" s="10">
        <v>0</v>
      </c>
      <c r="ASK809" s="10">
        <v>0</v>
      </c>
      <c r="ASL809" s="10">
        <v>0</v>
      </c>
      <c r="ASM809" s="10">
        <v>0</v>
      </c>
      <c r="ASN809" s="10">
        <v>0</v>
      </c>
      <c r="ASO809" s="10">
        <v>0</v>
      </c>
      <c r="ASP809" s="10">
        <v>1</v>
      </c>
      <c r="ASQ809" s="10">
        <v>0</v>
      </c>
      <c r="ASR809" s="10">
        <v>0</v>
      </c>
      <c r="ASS809" s="10">
        <v>0</v>
      </c>
      <c r="AST809" s="10">
        <v>0</v>
      </c>
      <c r="ASU809" s="10">
        <v>0</v>
      </c>
      <c r="ASV809" s="10">
        <v>0</v>
      </c>
      <c r="ASW809" s="10">
        <v>0</v>
      </c>
      <c r="ASX809" s="10">
        <v>0</v>
      </c>
      <c r="ASY809" s="10">
        <v>0</v>
      </c>
      <c r="ASZ809" s="10">
        <v>0</v>
      </c>
      <c r="ATA809" s="10">
        <v>0</v>
      </c>
      <c r="ATB809" s="10">
        <v>0</v>
      </c>
      <c r="ATC809" s="10">
        <v>0</v>
      </c>
      <c r="ATD809" s="10">
        <v>0</v>
      </c>
      <c r="ATE809" s="10">
        <v>0</v>
      </c>
      <c r="ATF809" s="10">
        <v>0</v>
      </c>
      <c r="ATG809" s="10">
        <v>0</v>
      </c>
      <c r="ATH809" s="10">
        <v>0</v>
      </c>
      <c r="ATI809" s="10">
        <v>0</v>
      </c>
      <c r="ATJ809" s="10">
        <v>0</v>
      </c>
      <c r="ATK809" s="10">
        <v>0</v>
      </c>
      <c r="ATL809" s="10">
        <v>0</v>
      </c>
      <c r="ATM809" s="10">
        <v>0</v>
      </c>
      <c r="ATN809" s="10">
        <v>0</v>
      </c>
      <c r="ATO809" s="10">
        <v>0</v>
      </c>
      <c r="ATP809" s="10">
        <v>0</v>
      </c>
      <c r="ATQ809" s="10">
        <v>0</v>
      </c>
      <c r="ATR809" s="10">
        <v>6</v>
      </c>
      <c r="ATS809" s="10">
        <v>0</v>
      </c>
      <c r="ATT809" s="10">
        <v>0</v>
      </c>
      <c r="ATU809" s="10">
        <v>0</v>
      </c>
      <c r="ATV809" s="10" t="s">
        <v>1968</v>
      </c>
      <c r="AVU809" s="10" t="s">
        <v>1968</v>
      </c>
      <c r="AWH809" s="10" t="s">
        <v>1968</v>
      </c>
      <c r="AYQ809" s="10">
        <v>0</v>
      </c>
      <c r="AYR809" s="10">
        <v>0</v>
      </c>
      <c r="AYS809" s="10" t="s">
        <v>1969</v>
      </c>
      <c r="AYT809" s="10">
        <v>2</v>
      </c>
      <c r="AYU809" s="10">
        <v>0</v>
      </c>
      <c r="AYV809" s="10">
        <v>5</v>
      </c>
      <c r="AYW809" s="10">
        <v>0</v>
      </c>
      <c r="AYX809" s="10">
        <v>0</v>
      </c>
      <c r="AYY809" s="10">
        <v>0</v>
      </c>
      <c r="AYZ809" s="10">
        <v>0</v>
      </c>
      <c r="AZA809" s="10">
        <v>0</v>
      </c>
      <c r="AZB809" s="10">
        <v>0</v>
      </c>
      <c r="AZC809" s="10">
        <v>0</v>
      </c>
      <c r="AZD809" s="10">
        <v>0</v>
      </c>
      <c r="AZE809" s="10">
        <v>0</v>
      </c>
      <c r="AZF809" s="10">
        <v>0</v>
      </c>
      <c r="AZG809" s="10">
        <v>0</v>
      </c>
      <c r="AZH809" s="10">
        <v>12</v>
      </c>
      <c r="AZI809" s="10">
        <v>0</v>
      </c>
      <c r="AZJ809" s="10">
        <v>0</v>
      </c>
      <c r="AZK809" s="10">
        <v>0</v>
      </c>
      <c r="AZL809" s="10">
        <v>0</v>
      </c>
      <c r="AZM809" s="10">
        <v>0</v>
      </c>
      <c r="AZN809" s="10">
        <v>0</v>
      </c>
      <c r="AZO809" s="10">
        <v>0</v>
      </c>
      <c r="AZP809" s="10">
        <v>0</v>
      </c>
      <c r="AZQ809" s="10">
        <v>0</v>
      </c>
      <c r="AZR809" s="10">
        <v>0</v>
      </c>
      <c r="AZS809" s="10">
        <v>0</v>
      </c>
      <c r="AZT809" s="10">
        <v>0</v>
      </c>
      <c r="AZU809" s="10">
        <v>0</v>
      </c>
      <c r="AZV809" s="10">
        <v>0</v>
      </c>
      <c r="AZW809" s="10">
        <v>0</v>
      </c>
      <c r="AZX809" s="10">
        <v>0</v>
      </c>
      <c r="AZY809" s="10">
        <v>0</v>
      </c>
      <c r="AZZ809" s="10">
        <v>0</v>
      </c>
      <c r="BAA809" s="10">
        <v>0</v>
      </c>
      <c r="BAB809" s="10">
        <v>0</v>
      </c>
      <c r="BAC809" s="10">
        <v>0</v>
      </c>
      <c r="BAD809" s="10">
        <v>0</v>
      </c>
      <c r="BAE809" s="10">
        <v>0</v>
      </c>
      <c r="BAF809" s="10">
        <v>0</v>
      </c>
      <c r="BAG809" s="10">
        <v>0</v>
      </c>
      <c r="BAH809" s="10">
        <v>0</v>
      </c>
      <c r="BAI809" s="10">
        <v>0</v>
      </c>
      <c r="BAJ809" s="10">
        <v>0</v>
      </c>
      <c r="BAK809" s="10">
        <v>0</v>
      </c>
      <c r="BAL809" s="10">
        <v>0</v>
      </c>
      <c r="BAM809" s="10">
        <v>0</v>
      </c>
      <c r="BAN809" s="10">
        <v>0</v>
      </c>
      <c r="BAO809" s="10">
        <v>0</v>
      </c>
      <c r="BAP809" s="10">
        <v>0</v>
      </c>
      <c r="BAQ809" s="10">
        <v>0</v>
      </c>
      <c r="BAR809" s="10">
        <v>0</v>
      </c>
      <c r="BAS809" s="10">
        <v>0</v>
      </c>
      <c r="BAT809" s="10">
        <v>0</v>
      </c>
      <c r="BAU809" s="10">
        <v>0</v>
      </c>
      <c r="BAV809" s="10">
        <v>0</v>
      </c>
      <c r="BAW809" s="10">
        <v>0</v>
      </c>
      <c r="BAX809" s="10">
        <v>0</v>
      </c>
      <c r="BAY809" s="10">
        <v>0</v>
      </c>
      <c r="BAZ809" s="10">
        <v>0</v>
      </c>
      <c r="BBA809" s="10" t="s">
        <v>1969</v>
      </c>
      <c r="BBB809" s="10">
        <v>207</v>
      </c>
      <c r="BBC809" s="10">
        <v>4</v>
      </c>
      <c r="BBD809" s="10">
        <v>0</v>
      </c>
      <c r="BBE809" s="10">
        <v>0</v>
      </c>
      <c r="BBF809" s="10">
        <v>0</v>
      </c>
      <c r="BBG809" s="10">
        <v>0</v>
      </c>
      <c r="BBH809" s="10">
        <v>0</v>
      </c>
      <c r="BBI809" s="10">
        <v>0</v>
      </c>
      <c r="BBJ809" s="10">
        <v>0</v>
      </c>
      <c r="BBK809" s="10">
        <v>7</v>
      </c>
      <c r="BBL809" s="10">
        <v>0</v>
      </c>
      <c r="BBM809" s="10">
        <v>10</v>
      </c>
      <c r="BBN809" s="10">
        <v>0</v>
      </c>
      <c r="BBO809" s="10" t="s">
        <v>1972</v>
      </c>
      <c r="BBV809" s="10">
        <v>1</v>
      </c>
    </row>
    <row r="810" spans="1:1428" x14ac:dyDescent="0.25">
      <c r="A810" s="10" t="s">
        <v>1965</v>
      </c>
      <c r="B810" s="17" t="s">
        <v>2031</v>
      </c>
      <c r="C810" s="17" t="s">
        <v>2001</v>
      </c>
      <c r="D810" s="10" t="s">
        <v>2032</v>
      </c>
      <c r="E810" s="10" t="s">
        <v>2033</v>
      </c>
      <c r="F810" s="10" t="s">
        <v>2034</v>
      </c>
      <c r="G810" s="10">
        <v>55900000</v>
      </c>
      <c r="H810" s="10" t="s">
        <v>2005</v>
      </c>
      <c r="I810" s="10" t="s">
        <v>2035</v>
      </c>
      <c r="J810" s="10" t="s">
        <v>2036</v>
      </c>
      <c r="K810" s="10" t="s">
        <v>5</v>
      </c>
      <c r="L810" s="10" t="s">
        <v>2508</v>
      </c>
      <c r="N810" s="10">
        <v>78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0</v>
      </c>
      <c r="W810" s="10">
        <v>0</v>
      </c>
      <c r="X810" s="10">
        <v>0</v>
      </c>
      <c r="Y810" s="10">
        <v>0</v>
      </c>
      <c r="Z810" s="10">
        <v>0</v>
      </c>
      <c r="AA810" s="10">
        <v>0</v>
      </c>
      <c r="AC810" s="10">
        <v>0</v>
      </c>
      <c r="AD810" s="10">
        <v>0</v>
      </c>
      <c r="AE810" s="10">
        <v>0</v>
      </c>
      <c r="AF810" s="10" t="s">
        <v>40</v>
      </c>
      <c r="AG810" s="10">
        <v>1</v>
      </c>
      <c r="AT810" s="18">
        <v>41061</v>
      </c>
      <c r="AU810" s="10" t="s">
        <v>2495</v>
      </c>
      <c r="AV810" s="10" t="s">
        <v>1972</v>
      </c>
      <c r="AW810" s="10" t="s">
        <v>1989</v>
      </c>
      <c r="AY810" s="10" t="s">
        <v>1973</v>
      </c>
      <c r="BF810" s="10" t="s">
        <v>1968</v>
      </c>
      <c r="BI810" s="10" t="s">
        <v>1968</v>
      </c>
      <c r="BL810" s="10" t="s">
        <v>1968</v>
      </c>
      <c r="BO810" s="10" t="s">
        <v>1968</v>
      </c>
      <c r="BR810" s="10" t="s">
        <v>1968</v>
      </c>
      <c r="BU810" s="10" t="s">
        <v>1968</v>
      </c>
      <c r="BX810" s="10" t="s">
        <v>1968</v>
      </c>
      <c r="CA810" s="10" t="s">
        <v>1968</v>
      </c>
      <c r="CD810" s="10" t="s">
        <v>1968</v>
      </c>
      <c r="CG810" s="10" t="s">
        <v>1968</v>
      </c>
      <c r="CJ810" s="10" t="s">
        <v>1968</v>
      </c>
      <c r="CM810" s="10" t="s">
        <v>1968</v>
      </c>
      <c r="CP810" s="10" t="s">
        <v>1968</v>
      </c>
      <c r="CS810" s="10" t="s">
        <v>1968</v>
      </c>
      <c r="CV810" s="10" t="s">
        <v>1968</v>
      </c>
      <c r="CY810" s="10" t="s">
        <v>1968</v>
      </c>
      <c r="DB810" s="10" t="s">
        <v>1968</v>
      </c>
      <c r="DE810" s="10" t="s">
        <v>1968</v>
      </c>
      <c r="DH810" s="10" t="s">
        <v>1968</v>
      </c>
      <c r="DK810" s="10" t="s">
        <v>1968</v>
      </c>
      <c r="DN810" s="10" t="s">
        <v>1968</v>
      </c>
      <c r="EU810" s="10" t="s">
        <v>1972</v>
      </c>
      <c r="EV810" s="10">
        <v>1</v>
      </c>
      <c r="EW810" s="10">
        <v>30</v>
      </c>
      <c r="EX810" s="10" t="s">
        <v>1968</v>
      </c>
      <c r="FA810" s="10" t="s">
        <v>1968</v>
      </c>
      <c r="FD810" s="10" t="s">
        <v>1968</v>
      </c>
      <c r="FG810" s="10" t="s">
        <v>1968</v>
      </c>
      <c r="FJ810" s="10" t="s">
        <v>1968</v>
      </c>
      <c r="GQ810" s="10">
        <v>1</v>
      </c>
      <c r="II810" s="10" t="s">
        <v>1968</v>
      </c>
      <c r="IJ810" s="10" t="s">
        <v>1968</v>
      </c>
      <c r="IK810" s="10" t="s">
        <v>1968</v>
      </c>
      <c r="IL810" s="10" t="s">
        <v>1968</v>
      </c>
      <c r="IM810" s="10" t="s">
        <v>1968</v>
      </c>
      <c r="IN810" s="10" t="s">
        <v>1968</v>
      </c>
      <c r="IO810" s="10" t="s">
        <v>1968</v>
      </c>
      <c r="IP810" s="10" t="s">
        <v>1968</v>
      </c>
      <c r="IR810" s="10" t="s">
        <v>1968</v>
      </c>
      <c r="IT810" s="10" t="s">
        <v>1968</v>
      </c>
      <c r="IV810" s="10" t="s">
        <v>1968</v>
      </c>
      <c r="IX810" s="10" t="s">
        <v>1968</v>
      </c>
      <c r="IZ810" s="10" t="s">
        <v>1972</v>
      </c>
      <c r="JA810" s="10" t="s">
        <v>1968</v>
      </c>
      <c r="JD810" s="10" t="s">
        <v>1968</v>
      </c>
      <c r="JG810" s="10" t="s">
        <v>1968</v>
      </c>
      <c r="JJ810" s="10" t="s">
        <v>1968</v>
      </c>
      <c r="JM810" s="10" t="s">
        <v>1968</v>
      </c>
      <c r="JP810" s="10" t="s">
        <v>1968</v>
      </c>
      <c r="JS810" s="10" t="s">
        <v>1968</v>
      </c>
      <c r="KZ810" s="10" t="s">
        <v>1976</v>
      </c>
      <c r="LA810" s="10">
        <v>1</v>
      </c>
      <c r="LB810" s="10">
        <v>0</v>
      </c>
      <c r="LC810" s="10">
        <v>0</v>
      </c>
      <c r="LD810" s="10">
        <v>0</v>
      </c>
      <c r="LE810" s="10">
        <v>0</v>
      </c>
      <c r="LF810" s="10">
        <v>0</v>
      </c>
      <c r="LG810" s="10">
        <v>0</v>
      </c>
      <c r="LH810" s="10">
        <v>0</v>
      </c>
      <c r="LI810" s="10" t="s">
        <v>1966</v>
      </c>
      <c r="LJ810" s="10">
        <v>0</v>
      </c>
      <c r="LK810" s="10">
        <v>0</v>
      </c>
      <c r="LL810" s="10">
        <v>0</v>
      </c>
      <c r="LM810" s="10">
        <v>0</v>
      </c>
      <c r="LN810" s="10">
        <v>0</v>
      </c>
      <c r="LO810" s="10">
        <v>0</v>
      </c>
      <c r="LP810" s="10">
        <v>0</v>
      </c>
      <c r="LQ810" s="10">
        <v>0</v>
      </c>
      <c r="LR810" s="10" t="s">
        <v>1977</v>
      </c>
      <c r="LS810" s="10">
        <v>0</v>
      </c>
      <c r="LT810" s="10">
        <v>0</v>
      </c>
      <c r="LU810" s="10">
        <v>0</v>
      </c>
      <c r="LV810" s="10">
        <v>0</v>
      </c>
      <c r="LW810" s="10">
        <v>0</v>
      </c>
      <c r="LX810" s="10">
        <v>0</v>
      </c>
      <c r="LY810" s="10">
        <v>0</v>
      </c>
      <c r="LZ810" s="10">
        <v>0</v>
      </c>
      <c r="MA810" s="10" t="s">
        <v>1977</v>
      </c>
      <c r="MB810" s="10">
        <v>0</v>
      </c>
      <c r="MC810" s="10">
        <v>0</v>
      </c>
      <c r="MD810" s="10">
        <v>0</v>
      </c>
      <c r="ME810" s="10">
        <v>0</v>
      </c>
      <c r="MF810" s="10">
        <v>0</v>
      </c>
      <c r="MG810" s="10">
        <v>0</v>
      </c>
      <c r="MH810" s="10">
        <v>0</v>
      </c>
      <c r="MI810" s="10">
        <v>0</v>
      </c>
      <c r="MJ810" s="10" t="s">
        <v>1977</v>
      </c>
      <c r="MK810" s="10">
        <v>0</v>
      </c>
      <c r="ML810" s="10">
        <v>0</v>
      </c>
      <c r="MM810" s="10">
        <v>0</v>
      </c>
      <c r="MN810" s="10">
        <v>0</v>
      </c>
      <c r="MO810" s="10">
        <v>0</v>
      </c>
      <c r="MP810" s="10">
        <v>0</v>
      </c>
      <c r="MQ810" s="10">
        <v>0</v>
      </c>
      <c r="MR810" s="10">
        <v>0</v>
      </c>
      <c r="MS810" s="10" t="s">
        <v>1977</v>
      </c>
      <c r="MT810" s="10">
        <v>0</v>
      </c>
      <c r="MU810" s="10">
        <v>0</v>
      </c>
      <c r="MV810" s="10">
        <v>0</v>
      </c>
      <c r="MW810" s="10">
        <v>0</v>
      </c>
      <c r="MX810" s="10">
        <v>0</v>
      </c>
      <c r="MY810" s="10">
        <v>0</v>
      </c>
      <c r="MZ810" s="10">
        <v>0</v>
      </c>
      <c r="NA810" s="10">
        <v>0</v>
      </c>
      <c r="NB810" s="10" t="s">
        <v>1977</v>
      </c>
      <c r="NC810" s="10">
        <v>0</v>
      </c>
      <c r="ND810" s="10">
        <v>0</v>
      </c>
      <c r="NE810" s="10">
        <v>0</v>
      </c>
      <c r="NF810" s="10">
        <v>0</v>
      </c>
      <c r="NG810" s="10">
        <v>0</v>
      </c>
      <c r="NH810" s="10">
        <v>0</v>
      </c>
      <c r="NI810" s="10">
        <v>0</v>
      </c>
      <c r="NJ810" s="10">
        <v>0</v>
      </c>
      <c r="NK810" s="10" t="s">
        <v>1977</v>
      </c>
      <c r="NL810" s="10">
        <v>0</v>
      </c>
      <c r="NM810" s="10">
        <v>0</v>
      </c>
      <c r="NN810" s="10">
        <v>0</v>
      </c>
      <c r="NO810" s="10">
        <v>0</v>
      </c>
      <c r="NP810" s="10">
        <v>0</v>
      </c>
      <c r="NQ810" s="10">
        <v>0</v>
      </c>
      <c r="NR810" s="10">
        <v>0</v>
      </c>
      <c r="NS810" s="10">
        <v>0</v>
      </c>
      <c r="NT810" s="10" t="s">
        <v>1977</v>
      </c>
      <c r="NU810" s="10">
        <v>0</v>
      </c>
      <c r="NV810" s="10">
        <v>0</v>
      </c>
      <c r="NW810" s="10">
        <v>0</v>
      </c>
      <c r="NX810" s="10">
        <v>0</v>
      </c>
      <c r="NY810" s="10">
        <v>0</v>
      </c>
      <c r="NZ810" s="10">
        <v>0</v>
      </c>
      <c r="OA810" s="10">
        <v>0</v>
      </c>
      <c r="OB810" s="10">
        <v>0</v>
      </c>
      <c r="OC810" s="10" t="s">
        <v>1977</v>
      </c>
      <c r="OD810" s="10">
        <v>0</v>
      </c>
      <c r="OE810" s="10">
        <v>0</v>
      </c>
      <c r="OF810" s="10">
        <v>0</v>
      </c>
      <c r="OG810" s="10">
        <v>0</v>
      </c>
      <c r="OH810" s="10">
        <v>0</v>
      </c>
      <c r="OI810" s="10">
        <v>0</v>
      </c>
      <c r="OJ810" s="10">
        <v>0</v>
      </c>
      <c r="OK810" s="10">
        <v>0</v>
      </c>
      <c r="OL810" s="10" t="s">
        <v>1977</v>
      </c>
      <c r="OM810" s="10">
        <v>0</v>
      </c>
      <c r="ON810" s="10">
        <v>0</v>
      </c>
      <c r="OO810" s="10">
        <v>0</v>
      </c>
      <c r="OP810" s="10">
        <v>0</v>
      </c>
      <c r="OQ810" s="10">
        <v>0</v>
      </c>
      <c r="OR810" s="10">
        <v>0</v>
      </c>
      <c r="OS810" s="10">
        <v>0</v>
      </c>
      <c r="OT810" s="10">
        <v>0</v>
      </c>
      <c r="OU810" s="10" t="s">
        <v>1977</v>
      </c>
      <c r="OV810" s="10">
        <v>0</v>
      </c>
      <c r="OW810" s="10">
        <v>0</v>
      </c>
      <c r="OX810" s="10">
        <v>0</v>
      </c>
      <c r="OY810" s="10">
        <v>0</v>
      </c>
      <c r="OZ810" s="10">
        <v>0</v>
      </c>
      <c r="PA810" s="10">
        <v>0</v>
      </c>
      <c r="PB810" s="10">
        <v>0</v>
      </c>
      <c r="PC810" s="10">
        <v>0</v>
      </c>
      <c r="PD810" s="10" t="s">
        <v>1977</v>
      </c>
      <c r="PE810" s="10">
        <v>0</v>
      </c>
      <c r="PF810" s="10">
        <v>0</v>
      </c>
      <c r="PG810" s="10">
        <v>0</v>
      </c>
      <c r="PH810" s="10">
        <v>0</v>
      </c>
      <c r="PI810" s="10">
        <v>0</v>
      </c>
      <c r="PJ810" s="10">
        <v>0</v>
      </c>
      <c r="PK810" s="10">
        <v>0</v>
      </c>
      <c r="PL810" s="10">
        <v>0</v>
      </c>
      <c r="PM810" s="10" t="s">
        <v>1977</v>
      </c>
      <c r="PN810" s="10">
        <v>0</v>
      </c>
      <c r="PO810" s="10">
        <v>0</v>
      </c>
      <c r="PP810" s="10">
        <v>0</v>
      </c>
      <c r="PQ810" s="10">
        <v>0</v>
      </c>
      <c r="PR810" s="10">
        <v>0</v>
      </c>
      <c r="PS810" s="10">
        <v>0</v>
      </c>
      <c r="PT810" s="10">
        <v>0</v>
      </c>
      <c r="PU810" s="10">
        <v>0</v>
      </c>
      <c r="PV810" s="10" t="s">
        <v>1977</v>
      </c>
      <c r="PW810" s="10">
        <v>0</v>
      </c>
      <c r="PX810" s="10">
        <v>0</v>
      </c>
      <c r="PY810" s="10">
        <v>0</v>
      </c>
      <c r="PZ810" s="10">
        <v>0</v>
      </c>
      <c r="QA810" s="10">
        <v>0</v>
      </c>
      <c r="QB810" s="10">
        <v>0</v>
      </c>
      <c r="QC810" s="10">
        <v>0</v>
      </c>
      <c r="QD810" s="10">
        <v>0</v>
      </c>
      <c r="QE810" s="10" t="s">
        <v>1977</v>
      </c>
      <c r="QF810" s="10">
        <v>0</v>
      </c>
      <c r="QG810" s="10">
        <v>0</v>
      </c>
      <c r="QH810" s="10">
        <v>0</v>
      </c>
      <c r="QI810" s="10">
        <v>0</v>
      </c>
      <c r="QJ810" s="10">
        <v>0</v>
      </c>
      <c r="QK810" s="10">
        <v>0</v>
      </c>
      <c r="QL810" s="10">
        <v>0</v>
      </c>
      <c r="QM810" s="10">
        <v>0</v>
      </c>
      <c r="QN810" s="10" t="s">
        <v>1977</v>
      </c>
      <c r="QO810" s="10">
        <v>0</v>
      </c>
      <c r="QP810" s="10">
        <v>0</v>
      </c>
      <c r="QQ810" s="10">
        <v>0</v>
      </c>
      <c r="QR810" s="10">
        <v>0</v>
      </c>
      <c r="QS810" s="10">
        <v>0</v>
      </c>
      <c r="QT810" s="10">
        <v>0</v>
      </c>
      <c r="QU810" s="10">
        <v>0</v>
      </c>
      <c r="QV810" s="10">
        <v>0</v>
      </c>
      <c r="QW810" s="10" t="s">
        <v>1977</v>
      </c>
      <c r="QX810" s="10">
        <v>16</v>
      </c>
      <c r="QY810" s="10">
        <v>0</v>
      </c>
      <c r="QZ810" s="10">
        <v>0</v>
      </c>
      <c r="RA810" s="10">
        <v>0</v>
      </c>
      <c r="RB810" s="10">
        <v>0</v>
      </c>
      <c r="RC810" s="10">
        <v>0</v>
      </c>
      <c r="RD810" s="10">
        <v>0</v>
      </c>
      <c r="RE810" s="10">
        <v>0</v>
      </c>
      <c r="RF810" s="10" t="s">
        <v>1985</v>
      </c>
      <c r="RG810" s="10">
        <v>0</v>
      </c>
      <c r="RH810" s="10">
        <v>0</v>
      </c>
      <c r="RI810" s="10">
        <v>0</v>
      </c>
      <c r="RJ810" s="10">
        <v>0</v>
      </c>
      <c r="RK810" s="10">
        <v>0</v>
      </c>
      <c r="RL810" s="10">
        <v>0</v>
      </c>
      <c r="RM810" s="10">
        <v>0</v>
      </c>
      <c r="RN810" s="10">
        <v>0</v>
      </c>
      <c r="RO810" s="10" t="s">
        <v>1977</v>
      </c>
      <c r="VS810" s="10">
        <v>1</v>
      </c>
      <c r="VT810" s="10">
        <v>1</v>
      </c>
      <c r="VZ810" s="10">
        <v>50</v>
      </c>
      <c r="WA810" s="10">
        <v>0</v>
      </c>
      <c r="WB810" s="10">
        <v>0</v>
      </c>
      <c r="WC810" s="10">
        <v>0</v>
      </c>
      <c r="WD810" s="10">
        <v>0</v>
      </c>
      <c r="WE810" s="10">
        <v>0</v>
      </c>
      <c r="WF810" s="10">
        <v>0</v>
      </c>
      <c r="WG810" s="10">
        <v>0</v>
      </c>
      <c r="WH810" s="10">
        <v>0</v>
      </c>
      <c r="WI810" s="10">
        <v>0</v>
      </c>
      <c r="WJ810" s="10">
        <v>0</v>
      </c>
      <c r="WK810" s="10">
        <v>0</v>
      </c>
      <c r="WL810" s="10">
        <v>0</v>
      </c>
      <c r="WM810" s="10">
        <v>0</v>
      </c>
      <c r="WN810" s="10">
        <v>0</v>
      </c>
      <c r="WO810" s="10">
        <v>0</v>
      </c>
      <c r="WP810" s="10">
        <v>0</v>
      </c>
      <c r="WQ810" s="10">
        <v>0</v>
      </c>
      <c r="WR810" s="10">
        <v>0</v>
      </c>
      <c r="WS810" s="10">
        <v>0</v>
      </c>
      <c r="WT810" s="10">
        <v>0</v>
      </c>
      <c r="WU810" s="10">
        <v>0</v>
      </c>
      <c r="WV810" s="10">
        <v>0</v>
      </c>
      <c r="WW810" s="10">
        <v>0</v>
      </c>
      <c r="WX810" s="10">
        <v>0</v>
      </c>
      <c r="WY810" s="10">
        <v>0</v>
      </c>
      <c r="WZ810" s="10">
        <v>0</v>
      </c>
      <c r="XA810" s="10">
        <v>0</v>
      </c>
      <c r="XB810" s="10">
        <v>0</v>
      </c>
      <c r="XC810" s="10">
        <v>0</v>
      </c>
      <c r="XD810" s="10">
        <v>0</v>
      </c>
      <c r="XE810" s="10">
        <v>0</v>
      </c>
      <c r="XF810" s="10">
        <v>0</v>
      </c>
      <c r="XG810" s="10">
        <v>0</v>
      </c>
      <c r="XH810" s="10">
        <v>0</v>
      </c>
      <c r="XI810" s="10">
        <v>0</v>
      </c>
      <c r="XJ810" s="10">
        <v>0</v>
      </c>
      <c r="XK810" s="10" t="s">
        <v>1967</v>
      </c>
      <c r="XL810" s="10">
        <v>0</v>
      </c>
      <c r="XM810" s="10">
        <v>0</v>
      </c>
      <c r="XN810" s="10" t="s">
        <v>1967</v>
      </c>
      <c r="XO810" s="10">
        <v>0</v>
      </c>
      <c r="XP810" s="10">
        <v>0</v>
      </c>
      <c r="XQ810" s="10" t="s">
        <v>1967</v>
      </c>
      <c r="XR810" s="10">
        <v>0</v>
      </c>
      <c r="XS810" s="10">
        <v>0</v>
      </c>
      <c r="XT810" s="10" t="s">
        <v>1967</v>
      </c>
      <c r="XU810" s="10">
        <v>0</v>
      </c>
      <c r="XV810" s="10">
        <v>0</v>
      </c>
      <c r="XW810" s="10" t="s">
        <v>1992</v>
      </c>
      <c r="YA810" s="10">
        <v>6</v>
      </c>
      <c r="YB810" s="10">
        <v>0</v>
      </c>
      <c r="YC810" s="10">
        <v>11</v>
      </c>
      <c r="YD810" s="10">
        <v>0</v>
      </c>
      <c r="YE810" s="10">
        <v>0</v>
      </c>
      <c r="YF810" s="10">
        <v>0</v>
      </c>
      <c r="YG810" s="10">
        <v>0</v>
      </c>
      <c r="YH810" s="10">
        <v>0</v>
      </c>
      <c r="YI810" s="10">
        <v>0</v>
      </c>
      <c r="YJ810" s="10">
        <v>0</v>
      </c>
      <c r="YK810" s="10">
        <v>1</v>
      </c>
      <c r="YL810" s="10">
        <v>0</v>
      </c>
      <c r="YM810" s="10">
        <v>10</v>
      </c>
      <c r="YN810" s="10">
        <v>0</v>
      </c>
      <c r="YO810" s="10">
        <v>0</v>
      </c>
      <c r="YP810" s="10">
        <v>0</v>
      </c>
      <c r="YQ810" s="10">
        <v>0</v>
      </c>
      <c r="YR810" s="10">
        <v>0</v>
      </c>
      <c r="YS810" s="10" t="s">
        <v>1969</v>
      </c>
      <c r="YT810" s="10">
        <v>39</v>
      </c>
      <c r="YU810" s="10">
        <v>0</v>
      </c>
      <c r="YV810" s="10">
        <v>30</v>
      </c>
      <c r="YW810" s="10">
        <v>0</v>
      </c>
      <c r="YX810" s="10">
        <v>0</v>
      </c>
      <c r="YY810" s="10">
        <v>0</v>
      </c>
      <c r="YZ810" s="10">
        <v>0</v>
      </c>
      <c r="ZA810" s="10">
        <v>0</v>
      </c>
      <c r="ZB810" s="10">
        <v>0</v>
      </c>
      <c r="ZC810" s="10">
        <v>0</v>
      </c>
      <c r="ZD810" s="10">
        <v>0</v>
      </c>
      <c r="ZE810" s="10">
        <v>0</v>
      </c>
      <c r="ZF810" s="10">
        <v>0</v>
      </c>
      <c r="ZG810" s="10">
        <v>0</v>
      </c>
      <c r="ZH810" s="10">
        <v>0</v>
      </c>
      <c r="ZI810" s="10">
        <v>0</v>
      </c>
      <c r="ZJ810" s="10" t="s">
        <v>1969</v>
      </c>
      <c r="ZK810" s="10">
        <v>10</v>
      </c>
      <c r="ZL810" s="10">
        <v>0</v>
      </c>
      <c r="ZM810" s="10">
        <v>15</v>
      </c>
      <c r="ZN810" s="10">
        <v>0</v>
      </c>
      <c r="ZO810" s="10">
        <v>44</v>
      </c>
      <c r="ZP810" s="10">
        <v>0</v>
      </c>
      <c r="ZQ810" s="10">
        <v>0</v>
      </c>
      <c r="ZR810" s="10">
        <v>0</v>
      </c>
      <c r="ZS810" s="10">
        <v>0</v>
      </c>
      <c r="ZT810" s="10">
        <v>0</v>
      </c>
      <c r="ZU810" s="10">
        <v>0</v>
      </c>
      <c r="ZV810" s="10">
        <v>0</v>
      </c>
      <c r="ZW810" s="10">
        <v>0</v>
      </c>
      <c r="ZX810" s="10">
        <v>0</v>
      </c>
      <c r="ZY810" s="10">
        <v>0</v>
      </c>
      <c r="ZZ810" s="10">
        <v>0</v>
      </c>
      <c r="AAA810" s="10">
        <v>0</v>
      </c>
      <c r="AAB810" s="10">
        <v>0</v>
      </c>
      <c r="AAC810" s="10">
        <v>0</v>
      </c>
      <c r="AAD810" s="10">
        <v>0</v>
      </c>
      <c r="AAE810" s="10">
        <v>0</v>
      </c>
      <c r="AAF810" s="10">
        <v>0</v>
      </c>
      <c r="AAG810" s="10">
        <v>0</v>
      </c>
      <c r="AAH810" s="10">
        <v>0</v>
      </c>
      <c r="AAI810" s="10">
        <v>0</v>
      </c>
      <c r="AAJ810" s="10">
        <v>0</v>
      </c>
      <c r="AAK810" s="10" t="s">
        <v>1969</v>
      </c>
      <c r="AAL810" s="10">
        <v>39</v>
      </c>
      <c r="AAM810" s="10">
        <v>0</v>
      </c>
      <c r="AAN810" s="10">
        <v>20</v>
      </c>
      <c r="AAO810" s="10">
        <v>0</v>
      </c>
      <c r="AAP810" s="10">
        <v>10</v>
      </c>
      <c r="AAQ810" s="10">
        <v>0</v>
      </c>
      <c r="AAR810" s="10">
        <v>0</v>
      </c>
      <c r="AAS810" s="10">
        <v>0</v>
      </c>
      <c r="AAT810" s="10">
        <v>0</v>
      </c>
      <c r="AAU810" s="10">
        <v>0</v>
      </c>
      <c r="AAV810" s="10">
        <v>0</v>
      </c>
      <c r="AAW810" s="10">
        <v>0</v>
      </c>
      <c r="AAX810" s="10">
        <v>0</v>
      </c>
      <c r="AAY810" s="10">
        <v>0</v>
      </c>
      <c r="AAZ810" s="10" t="s">
        <v>1968</v>
      </c>
      <c r="ABO810" s="10" t="s">
        <v>1969</v>
      </c>
      <c r="ABP810" s="10">
        <v>0</v>
      </c>
      <c r="ABQ810" s="10">
        <v>0</v>
      </c>
      <c r="ABR810" s="10">
        <v>0</v>
      </c>
      <c r="ABS810" s="10">
        <v>0</v>
      </c>
      <c r="ABT810" s="10">
        <v>54</v>
      </c>
      <c r="ABU810" s="10">
        <v>0</v>
      </c>
      <c r="ABV810" s="10">
        <v>0</v>
      </c>
      <c r="ABW810" s="10">
        <v>0</v>
      </c>
      <c r="ABX810" s="10">
        <v>10</v>
      </c>
      <c r="ABY810" s="10">
        <v>0</v>
      </c>
      <c r="ABZ810" s="10">
        <v>5</v>
      </c>
      <c r="ACA810" s="10">
        <v>0</v>
      </c>
      <c r="ACB810" s="10">
        <v>0</v>
      </c>
      <c r="ACC810" s="10">
        <v>0</v>
      </c>
      <c r="ACD810" s="10">
        <v>0</v>
      </c>
      <c r="ACE810" s="10">
        <v>0</v>
      </c>
      <c r="ACF810" s="10">
        <v>0</v>
      </c>
      <c r="ACG810" s="10">
        <v>0</v>
      </c>
      <c r="ACH810" s="10">
        <v>0</v>
      </c>
      <c r="ACI810" s="10">
        <v>0</v>
      </c>
      <c r="ACJ810" s="10" t="s">
        <v>1968</v>
      </c>
      <c r="ADH810" s="10" t="s">
        <v>1969</v>
      </c>
      <c r="ADI810" s="10">
        <v>69</v>
      </c>
      <c r="ADJ810" s="10">
        <v>0</v>
      </c>
      <c r="ADK810" s="10">
        <v>0</v>
      </c>
      <c r="ADL810" s="10">
        <v>0</v>
      </c>
      <c r="ADM810" s="10">
        <v>0</v>
      </c>
      <c r="ADN810" s="10">
        <v>0</v>
      </c>
      <c r="ADO810" s="10">
        <v>0</v>
      </c>
      <c r="ADP810" s="10">
        <v>0</v>
      </c>
      <c r="ADQ810" s="10">
        <v>0</v>
      </c>
      <c r="ADR810" s="10">
        <v>0</v>
      </c>
      <c r="ADS810" s="10">
        <v>0</v>
      </c>
      <c r="ADT810" s="10">
        <v>0</v>
      </c>
      <c r="ADU810" s="10">
        <v>0</v>
      </c>
      <c r="ADV810" s="10">
        <v>0</v>
      </c>
      <c r="ADW810" s="10">
        <v>0</v>
      </c>
      <c r="ADX810" s="10">
        <v>0</v>
      </c>
      <c r="ADY810" s="10">
        <v>0</v>
      </c>
      <c r="ADZ810" s="10">
        <v>0</v>
      </c>
      <c r="AEA810" s="10">
        <v>0</v>
      </c>
      <c r="AEB810" s="10">
        <v>0</v>
      </c>
      <c r="AEC810" s="10">
        <v>0</v>
      </c>
      <c r="AED810" s="10">
        <v>0</v>
      </c>
      <c r="AEE810" s="10">
        <v>0</v>
      </c>
      <c r="AEF810" s="10">
        <v>0</v>
      </c>
      <c r="AEG810" s="10">
        <v>0</v>
      </c>
      <c r="AEH810" s="10">
        <v>0</v>
      </c>
      <c r="AEI810" s="10">
        <v>0</v>
      </c>
      <c r="AEJ810" s="10">
        <v>0</v>
      </c>
      <c r="AEK810" s="10">
        <v>0</v>
      </c>
      <c r="AEL810" s="10">
        <v>0</v>
      </c>
      <c r="AEM810" s="10">
        <v>0</v>
      </c>
      <c r="AEN810" s="10">
        <v>0</v>
      </c>
      <c r="AEO810" s="10">
        <v>0</v>
      </c>
      <c r="AEP810" s="10">
        <v>0</v>
      </c>
      <c r="AEQ810" s="10">
        <v>0</v>
      </c>
      <c r="AER810" s="10">
        <v>0</v>
      </c>
      <c r="AES810" s="10">
        <v>0</v>
      </c>
      <c r="AET810" s="10">
        <v>0</v>
      </c>
      <c r="AEU810" s="10">
        <v>0</v>
      </c>
      <c r="AEV810" s="10">
        <v>0</v>
      </c>
      <c r="AEW810" s="10">
        <v>0</v>
      </c>
      <c r="AEX810" s="10">
        <v>0</v>
      </c>
      <c r="AEY810" s="10">
        <v>0</v>
      </c>
      <c r="AEZ810" s="10">
        <v>0</v>
      </c>
      <c r="AFA810" s="10">
        <v>0</v>
      </c>
      <c r="AFB810" s="10">
        <v>0</v>
      </c>
      <c r="AFC810" s="10">
        <v>0</v>
      </c>
      <c r="AFD810" s="10">
        <v>0</v>
      </c>
      <c r="AFE810" s="10">
        <v>0</v>
      </c>
      <c r="AFF810" s="10">
        <v>0</v>
      </c>
      <c r="AFG810" s="10">
        <v>0</v>
      </c>
      <c r="AFH810" s="10">
        <v>0</v>
      </c>
      <c r="AFI810" s="10">
        <v>0</v>
      </c>
      <c r="AFJ810" s="10">
        <v>0</v>
      </c>
      <c r="AFK810" s="10">
        <v>0</v>
      </c>
      <c r="AFL810" s="10">
        <v>0</v>
      </c>
      <c r="AFM810" s="10">
        <v>0</v>
      </c>
      <c r="AFN810" s="10">
        <v>0</v>
      </c>
      <c r="AFO810" s="10">
        <v>0</v>
      </c>
      <c r="AFP810" s="10">
        <v>0</v>
      </c>
      <c r="AFQ810" s="10">
        <v>0</v>
      </c>
      <c r="AFR810" s="10">
        <v>0</v>
      </c>
      <c r="AFS810" s="10">
        <v>0</v>
      </c>
      <c r="AFT810" s="10">
        <v>0</v>
      </c>
      <c r="AFU810" s="10">
        <v>0</v>
      </c>
      <c r="AFV810" s="10">
        <v>0</v>
      </c>
      <c r="AFW810" s="10">
        <v>0</v>
      </c>
      <c r="AFX810" s="10">
        <v>0</v>
      </c>
      <c r="AFY810" s="10">
        <v>0</v>
      </c>
      <c r="AFZ810" s="10">
        <v>0</v>
      </c>
      <c r="AGA810" s="10">
        <v>0</v>
      </c>
      <c r="AGB810" s="10">
        <v>0</v>
      </c>
      <c r="AGC810" s="10">
        <v>0</v>
      </c>
      <c r="AGD810" s="10">
        <v>0</v>
      </c>
      <c r="AGE810" s="10">
        <v>0</v>
      </c>
      <c r="AGF810" s="10">
        <v>0</v>
      </c>
      <c r="AGG810" s="10">
        <v>0</v>
      </c>
      <c r="AGH810" s="10">
        <v>0</v>
      </c>
      <c r="AGI810" s="10">
        <v>0</v>
      </c>
      <c r="AGJ810" s="10">
        <v>0</v>
      </c>
      <c r="AGK810" s="10">
        <v>0</v>
      </c>
      <c r="AGL810" s="10">
        <v>0</v>
      </c>
      <c r="AGM810" s="10">
        <v>0</v>
      </c>
      <c r="AGN810" s="10">
        <v>0</v>
      </c>
      <c r="AGO810" s="10">
        <v>0</v>
      </c>
      <c r="AGP810" s="10">
        <v>0</v>
      </c>
      <c r="AGQ810" s="10">
        <v>0</v>
      </c>
      <c r="AGR810" s="10">
        <v>0</v>
      </c>
      <c r="AGS810" s="10">
        <v>0</v>
      </c>
      <c r="AGT810" s="10">
        <v>0</v>
      </c>
      <c r="AGU810" s="10">
        <v>0</v>
      </c>
      <c r="AGV810" s="10">
        <v>0</v>
      </c>
      <c r="AGW810" s="10">
        <v>0</v>
      </c>
      <c r="AGX810" s="10">
        <v>0</v>
      </c>
      <c r="AGY810" s="10">
        <v>0</v>
      </c>
      <c r="AGZ810" s="10">
        <v>0</v>
      </c>
      <c r="AHA810" s="10">
        <v>0</v>
      </c>
      <c r="AHB810" s="10">
        <v>0</v>
      </c>
      <c r="AHC810" s="10">
        <v>0</v>
      </c>
      <c r="AHD810" s="10">
        <v>0</v>
      </c>
      <c r="AHE810" s="10">
        <v>0</v>
      </c>
      <c r="AHF810" s="10">
        <v>0</v>
      </c>
      <c r="AHG810" s="10">
        <v>0</v>
      </c>
      <c r="AHH810" s="10">
        <v>0</v>
      </c>
      <c r="AHI810" s="10">
        <v>0</v>
      </c>
      <c r="AHJ810" s="10">
        <v>0</v>
      </c>
      <c r="AHK810" s="10">
        <v>0</v>
      </c>
      <c r="AHL810" s="10">
        <v>0</v>
      </c>
      <c r="AHM810" s="10">
        <v>0</v>
      </c>
      <c r="AHN810" s="10">
        <v>0</v>
      </c>
      <c r="AHO810" s="10">
        <v>0</v>
      </c>
      <c r="AHP810" s="10">
        <v>0</v>
      </c>
      <c r="AHQ810" s="10">
        <v>0</v>
      </c>
      <c r="AHR810" s="10">
        <v>0</v>
      </c>
      <c r="AHS810" s="10">
        <v>0</v>
      </c>
      <c r="AHT810" s="10">
        <v>0</v>
      </c>
      <c r="AHU810" s="10">
        <v>0</v>
      </c>
      <c r="AHV810" s="10">
        <v>0</v>
      </c>
      <c r="AHW810" s="10">
        <v>0</v>
      </c>
      <c r="AHX810" s="10">
        <v>0</v>
      </c>
      <c r="AHY810" s="10">
        <v>0</v>
      </c>
      <c r="AHZ810" s="10">
        <v>0</v>
      </c>
      <c r="AIA810" s="10">
        <v>0</v>
      </c>
      <c r="AIB810" s="10">
        <v>0</v>
      </c>
      <c r="AIC810" s="10">
        <v>0</v>
      </c>
      <c r="AID810" s="10">
        <v>0</v>
      </c>
      <c r="AIE810" s="10">
        <v>0</v>
      </c>
      <c r="AIF810" s="10">
        <v>0</v>
      </c>
      <c r="AIG810" s="10">
        <v>0</v>
      </c>
      <c r="AIH810" s="10">
        <v>0</v>
      </c>
      <c r="AII810" s="10">
        <v>0</v>
      </c>
      <c r="AIJ810" s="10">
        <v>0</v>
      </c>
      <c r="AIK810" s="10">
        <v>0</v>
      </c>
      <c r="AIL810" s="10">
        <v>0</v>
      </c>
      <c r="AIM810" s="10">
        <v>0</v>
      </c>
      <c r="AIN810" s="10">
        <v>0</v>
      </c>
      <c r="AIO810" s="10">
        <v>0</v>
      </c>
      <c r="AIP810" s="10">
        <v>0</v>
      </c>
      <c r="AIQ810" s="10">
        <v>0</v>
      </c>
      <c r="AIR810" s="10">
        <v>0</v>
      </c>
      <c r="AIS810" s="10">
        <v>0</v>
      </c>
      <c r="AIT810" s="10">
        <v>0</v>
      </c>
      <c r="AIU810" s="10">
        <v>0</v>
      </c>
      <c r="AIV810" s="10">
        <v>0</v>
      </c>
      <c r="AIW810" s="10">
        <v>0</v>
      </c>
      <c r="AIX810" s="10">
        <v>0</v>
      </c>
      <c r="AIY810" s="10">
        <v>0</v>
      </c>
      <c r="AIZ810" s="10">
        <v>0</v>
      </c>
      <c r="AJA810" s="10">
        <v>0</v>
      </c>
      <c r="AJB810" s="10">
        <v>0</v>
      </c>
      <c r="AJC810" s="10">
        <v>0</v>
      </c>
      <c r="AJD810" s="10">
        <v>0</v>
      </c>
      <c r="AJE810" s="10">
        <v>0</v>
      </c>
      <c r="AJF810" s="10">
        <v>0</v>
      </c>
      <c r="AJG810" s="10">
        <v>0</v>
      </c>
      <c r="AJH810" s="10">
        <v>0</v>
      </c>
      <c r="AJI810" s="10">
        <v>0</v>
      </c>
      <c r="AJJ810" s="10">
        <v>0</v>
      </c>
      <c r="AJK810" s="10">
        <v>0</v>
      </c>
      <c r="AJL810" s="10">
        <v>0</v>
      </c>
      <c r="AJM810" s="10">
        <v>0</v>
      </c>
      <c r="AJN810" s="10">
        <v>0</v>
      </c>
      <c r="AJO810" s="10">
        <v>0</v>
      </c>
      <c r="AJP810" s="10">
        <v>0</v>
      </c>
      <c r="AJQ810" s="10">
        <v>0</v>
      </c>
      <c r="AJR810" s="10">
        <v>0</v>
      </c>
      <c r="AJS810" s="10">
        <v>0</v>
      </c>
      <c r="AJT810" s="10">
        <v>0</v>
      </c>
      <c r="AJU810" s="10">
        <v>0</v>
      </c>
      <c r="AJV810" s="10">
        <v>0</v>
      </c>
      <c r="AJW810" s="10">
        <v>0</v>
      </c>
      <c r="AJX810" s="10">
        <v>0</v>
      </c>
      <c r="AJY810" s="10">
        <v>0</v>
      </c>
      <c r="AJZ810" s="10">
        <v>0</v>
      </c>
      <c r="AKA810" s="10">
        <v>0</v>
      </c>
      <c r="AKB810" s="10">
        <v>0</v>
      </c>
      <c r="AKC810" s="10">
        <v>0</v>
      </c>
      <c r="AKD810" s="10">
        <v>0</v>
      </c>
      <c r="AKE810" s="10">
        <v>0</v>
      </c>
      <c r="AKF810" s="10">
        <v>0</v>
      </c>
      <c r="AKG810" s="10">
        <v>0</v>
      </c>
      <c r="AKH810" s="10">
        <v>0</v>
      </c>
      <c r="AKI810" s="10">
        <v>0</v>
      </c>
      <c r="AKJ810" s="10">
        <v>0</v>
      </c>
      <c r="AKK810" s="10">
        <v>0</v>
      </c>
      <c r="AKL810" s="10">
        <v>0</v>
      </c>
      <c r="AKM810" s="10">
        <v>0</v>
      </c>
      <c r="AKN810" s="10">
        <v>0</v>
      </c>
      <c r="AKO810" s="10">
        <v>0</v>
      </c>
      <c r="AKP810" s="10">
        <v>0</v>
      </c>
      <c r="AKQ810" s="10">
        <v>0</v>
      </c>
      <c r="AKR810" s="10">
        <v>0</v>
      </c>
      <c r="AKS810" s="10">
        <v>0</v>
      </c>
      <c r="AKT810" s="10">
        <v>0</v>
      </c>
      <c r="AKU810" s="10">
        <v>0</v>
      </c>
      <c r="AKV810" s="10">
        <v>0</v>
      </c>
      <c r="AKW810" s="10">
        <v>0</v>
      </c>
      <c r="AKX810" s="10">
        <v>0</v>
      </c>
      <c r="AKY810" s="10">
        <v>0</v>
      </c>
      <c r="AKZ810" s="10">
        <v>0</v>
      </c>
      <c r="ALA810" s="10">
        <v>0</v>
      </c>
      <c r="ALB810" s="10">
        <v>0</v>
      </c>
      <c r="ALC810" s="10">
        <v>0</v>
      </c>
      <c r="ALD810" s="10">
        <v>0</v>
      </c>
      <c r="ALE810" s="10">
        <v>0</v>
      </c>
      <c r="ALF810" s="10">
        <v>0</v>
      </c>
      <c r="ALG810" s="10">
        <v>0</v>
      </c>
      <c r="ALH810" s="10">
        <v>0</v>
      </c>
      <c r="ALI810" s="10">
        <v>0</v>
      </c>
      <c r="ALJ810" s="10">
        <v>0</v>
      </c>
      <c r="ALK810" s="10">
        <v>0</v>
      </c>
      <c r="ALL810" s="10">
        <v>0</v>
      </c>
      <c r="ALM810" s="10">
        <v>0</v>
      </c>
      <c r="ALN810" s="10">
        <v>0</v>
      </c>
      <c r="ALO810" s="10">
        <v>0</v>
      </c>
      <c r="ALP810" s="10">
        <v>0</v>
      </c>
      <c r="ALQ810" s="10">
        <v>0</v>
      </c>
      <c r="ALR810" s="10">
        <v>0</v>
      </c>
      <c r="ALS810" s="10">
        <v>0</v>
      </c>
      <c r="ALT810" s="10">
        <v>0</v>
      </c>
      <c r="ALU810" s="10">
        <v>0</v>
      </c>
      <c r="ALV810" s="10">
        <v>0</v>
      </c>
      <c r="ALW810" s="10">
        <v>0</v>
      </c>
      <c r="ALX810" s="10">
        <v>0</v>
      </c>
      <c r="ALY810" s="10">
        <v>0</v>
      </c>
      <c r="ALZ810" s="10">
        <v>0</v>
      </c>
      <c r="AMA810" s="10">
        <v>0</v>
      </c>
      <c r="AMB810" s="10">
        <v>0</v>
      </c>
      <c r="AMC810" s="10">
        <v>0</v>
      </c>
      <c r="AMD810" s="10">
        <v>0</v>
      </c>
      <c r="AME810" s="10">
        <v>0</v>
      </c>
      <c r="AMF810" s="10">
        <v>0</v>
      </c>
      <c r="AMG810" s="10">
        <v>0</v>
      </c>
      <c r="AMH810" s="10">
        <v>0</v>
      </c>
      <c r="AMI810" s="10">
        <v>0</v>
      </c>
      <c r="AMJ810" s="10">
        <v>0</v>
      </c>
      <c r="AMK810" s="10">
        <v>0</v>
      </c>
      <c r="AML810" s="10" t="s">
        <v>1968</v>
      </c>
      <c r="ANM810" s="10">
        <v>69</v>
      </c>
      <c r="ANN810" s="10">
        <v>0</v>
      </c>
      <c r="ANO810" s="10" t="s">
        <v>1968</v>
      </c>
      <c r="ANP810" s="10" t="s">
        <v>1987</v>
      </c>
      <c r="ANQ810" s="10">
        <v>0</v>
      </c>
      <c r="ANR810" s="10">
        <v>0</v>
      </c>
      <c r="ANS810" s="10">
        <v>0</v>
      </c>
      <c r="ANT810" s="10">
        <v>0</v>
      </c>
      <c r="ANU810" s="10">
        <v>0</v>
      </c>
      <c r="ANV810" s="10">
        <v>0</v>
      </c>
      <c r="ANW810" s="10">
        <v>0</v>
      </c>
      <c r="ANX810" s="10">
        <v>0</v>
      </c>
      <c r="ANY810" s="10">
        <v>0</v>
      </c>
      <c r="ANZ810" s="10">
        <v>0</v>
      </c>
      <c r="AOA810" s="10">
        <v>0</v>
      </c>
      <c r="AOB810" s="10">
        <v>0</v>
      </c>
      <c r="AOC810" s="10">
        <v>0</v>
      </c>
      <c r="AOD810" s="10">
        <v>0</v>
      </c>
      <c r="AOE810" s="10">
        <v>0</v>
      </c>
      <c r="AOF810" s="10">
        <v>0</v>
      </c>
      <c r="AOG810" s="10">
        <v>0</v>
      </c>
      <c r="AOH810" s="10">
        <v>0</v>
      </c>
      <c r="AOI810" s="10">
        <v>0</v>
      </c>
      <c r="AOJ810" s="10">
        <v>0</v>
      </c>
      <c r="AOK810" s="10">
        <v>0</v>
      </c>
      <c r="AOL810" s="10">
        <v>0</v>
      </c>
      <c r="AOM810" s="10">
        <v>0</v>
      </c>
      <c r="AON810" s="10">
        <v>0</v>
      </c>
      <c r="AOO810" s="10" t="s">
        <v>1968</v>
      </c>
      <c r="AOP810" s="10">
        <v>0</v>
      </c>
      <c r="AOQ810" s="10">
        <v>0</v>
      </c>
      <c r="AOR810" s="10">
        <v>0</v>
      </c>
      <c r="AOS810" s="10">
        <v>0</v>
      </c>
      <c r="AOT810" s="10">
        <v>0</v>
      </c>
      <c r="AOU810" s="10">
        <v>0</v>
      </c>
      <c r="AOV810" s="10">
        <v>0</v>
      </c>
      <c r="AOW810" s="10">
        <v>0</v>
      </c>
      <c r="AOX810" s="10">
        <v>0</v>
      </c>
      <c r="AOY810" s="10">
        <v>0</v>
      </c>
      <c r="AOZ810" s="10">
        <v>0</v>
      </c>
      <c r="APA810" s="10">
        <v>0</v>
      </c>
      <c r="APB810" s="10">
        <v>0</v>
      </c>
      <c r="APC810" s="10">
        <v>0</v>
      </c>
      <c r="APD810" s="10">
        <v>0</v>
      </c>
      <c r="APE810" s="10">
        <v>0</v>
      </c>
      <c r="APF810" s="10">
        <v>0</v>
      </c>
      <c r="APG810" s="10">
        <v>0</v>
      </c>
      <c r="APH810" s="10">
        <v>0</v>
      </c>
      <c r="API810" s="10">
        <v>0</v>
      </c>
      <c r="APJ810" s="10">
        <v>0</v>
      </c>
      <c r="APK810" s="10">
        <v>0</v>
      </c>
      <c r="APL810" s="10">
        <v>0</v>
      </c>
      <c r="APN810" s="10" t="s">
        <v>1968</v>
      </c>
      <c r="APO810" s="10" t="s">
        <v>1987</v>
      </c>
      <c r="ATV810" s="10" t="s">
        <v>1968</v>
      </c>
      <c r="AVU810" s="10" t="s">
        <v>1968</v>
      </c>
      <c r="AWH810" s="10" t="s">
        <v>1968</v>
      </c>
      <c r="AWI810" s="10">
        <v>0</v>
      </c>
      <c r="AWJ810" s="10">
        <v>0</v>
      </c>
      <c r="AWK810" s="10">
        <v>0</v>
      </c>
      <c r="AWL810" s="10">
        <v>0</v>
      </c>
      <c r="AWM810" s="10">
        <v>0</v>
      </c>
      <c r="AWN810" s="10">
        <v>0</v>
      </c>
      <c r="AWO810" s="10">
        <v>0</v>
      </c>
      <c r="AWP810" s="10">
        <v>0</v>
      </c>
      <c r="AWQ810" s="10">
        <v>0</v>
      </c>
      <c r="AWR810" s="10">
        <v>0</v>
      </c>
      <c r="AWS810" s="10">
        <v>0</v>
      </c>
      <c r="AWT810" s="10">
        <v>0</v>
      </c>
      <c r="AWU810" s="10">
        <v>0</v>
      </c>
      <c r="AWV810" s="10">
        <v>0</v>
      </c>
      <c r="AWW810" s="10">
        <v>0</v>
      </c>
      <c r="AWX810" s="10">
        <v>0</v>
      </c>
      <c r="AWY810" s="10">
        <v>0</v>
      </c>
      <c r="AWZ810" s="10">
        <v>0</v>
      </c>
      <c r="AXA810" s="10">
        <v>0</v>
      </c>
      <c r="AXB810" s="10">
        <v>0</v>
      </c>
      <c r="AXC810" s="10">
        <v>0</v>
      </c>
      <c r="AXD810" s="10">
        <v>0</v>
      </c>
      <c r="AXE810" s="10">
        <v>0</v>
      </c>
      <c r="AXF810" s="10">
        <v>0</v>
      </c>
      <c r="AXG810" s="10">
        <v>0</v>
      </c>
      <c r="AXH810" s="10">
        <v>0</v>
      </c>
      <c r="AXI810" s="10">
        <v>0</v>
      </c>
      <c r="AXJ810" s="10">
        <v>0</v>
      </c>
      <c r="AXK810" s="10">
        <v>0</v>
      </c>
      <c r="AXL810" s="10">
        <v>0</v>
      </c>
      <c r="AXM810" s="10">
        <v>0</v>
      </c>
      <c r="AXN810" s="10">
        <v>0</v>
      </c>
      <c r="AXO810" s="10">
        <v>0</v>
      </c>
      <c r="AXP810" s="10">
        <v>0</v>
      </c>
      <c r="AXQ810" s="10">
        <v>0</v>
      </c>
      <c r="AXR810" s="10">
        <v>0</v>
      </c>
      <c r="AXS810" s="10">
        <v>0</v>
      </c>
      <c r="AXT810" s="10">
        <v>0</v>
      </c>
      <c r="AXU810" s="10">
        <v>0</v>
      </c>
      <c r="AXV810" s="10">
        <v>0</v>
      </c>
      <c r="AXW810" s="10">
        <v>0</v>
      </c>
      <c r="AXX810" s="10">
        <v>0</v>
      </c>
      <c r="AXY810" s="10">
        <v>0</v>
      </c>
      <c r="AXZ810" s="10">
        <v>0</v>
      </c>
      <c r="AYA810" s="10">
        <v>0</v>
      </c>
      <c r="AYB810" s="10">
        <v>0</v>
      </c>
      <c r="AYC810" s="10">
        <v>0</v>
      </c>
      <c r="AYD810" s="10">
        <v>0</v>
      </c>
      <c r="AYE810" s="10">
        <v>0</v>
      </c>
      <c r="AYF810" s="10">
        <v>0</v>
      </c>
      <c r="AYG810" s="10">
        <v>0</v>
      </c>
      <c r="AYH810" s="10">
        <v>0</v>
      </c>
      <c r="AYI810" s="10">
        <v>0</v>
      </c>
      <c r="AYJ810" s="10">
        <v>0</v>
      </c>
      <c r="AYK810" s="10">
        <v>0</v>
      </c>
      <c r="AYL810" s="10">
        <v>0</v>
      </c>
      <c r="AYM810" s="10">
        <v>0</v>
      </c>
      <c r="AYN810" s="10">
        <v>0</v>
      </c>
      <c r="AYO810" s="10">
        <v>0</v>
      </c>
      <c r="AYP810" s="10">
        <v>0</v>
      </c>
      <c r="AYQ810" s="10">
        <v>0</v>
      </c>
      <c r="AYR810" s="10">
        <v>0</v>
      </c>
      <c r="AYS810" s="10" t="s">
        <v>1968</v>
      </c>
      <c r="AYT810" s="10">
        <v>0</v>
      </c>
      <c r="AYU810" s="10">
        <v>0</v>
      </c>
      <c r="AYV810" s="10">
        <v>0</v>
      </c>
      <c r="AYW810" s="10">
        <v>0</v>
      </c>
      <c r="AYX810" s="10">
        <v>0</v>
      </c>
      <c r="AYY810" s="10">
        <v>0</v>
      </c>
      <c r="AYZ810" s="10">
        <v>0</v>
      </c>
      <c r="AZA810" s="10">
        <v>0</v>
      </c>
      <c r="AZB810" s="10">
        <v>0</v>
      </c>
      <c r="AZC810" s="10">
        <v>0</v>
      </c>
      <c r="AZD810" s="10">
        <v>0</v>
      </c>
      <c r="AZE810" s="10">
        <v>0</v>
      </c>
      <c r="AZF810" s="10">
        <v>0</v>
      </c>
      <c r="AZG810" s="10">
        <v>0</v>
      </c>
      <c r="AZH810" s="10">
        <v>0</v>
      </c>
      <c r="AZI810" s="10">
        <v>0</v>
      </c>
      <c r="AZJ810" s="10">
        <v>0</v>
      </c>
      <c r="AZK810" s="10">
        <v>0</v>
      </c>
      <c r="AZL810" s="10">
        <v>0</v>
      </c>
      <c r="AZM810" s="10">
        <v>0</v>
      </c>
      <c r="AZN810" s="10">
        <v>0</v>
      </c>
      <c r="AZO810" s="10">
        <v>0</v>
      </c>
      <c r="AZP810" s="10">
        <v>0</v>
      </c>
      <c r="AZQ810" s="10">
        <v>0</v>
      </c>
      <c r="AZR810" s="10">
        <v>0</v>
      </c>
      <c r="AZS810" s="10">
        <v>0</v>
      </c>
      <c r="AZT810" s="10">
        <v>0</v>
      </c>
      <c r="AZU810" s="10">
        <v>0</v>
      </c>
      <c r="AZV810" s="10">
        <v>0</v>
      </c>
      <c r="AZW810" s="10">
        <v>0</v>
      </c>
      <c r="AZX810" s="10">
        <v>0</v>
      </c>
      <c r="AZY810" s="10">
        <v>0</v>
      </c>
      <c r="AZZ810" s="10">
        <v>0</v>
      </c>
      <c r="BAA810" s="10">
        <v>0</v>
      </c>
      <c r="BAB810" s="10">
        <v>0</v>
      </c>
      <c r="BAC810" s="10">
        <v>0</v>
      </c>
      <c r="BAD810" s="10">
        <v>0</v>
      </c>
      <c r="BAE810" s="10">
        <v>0</v>
      </c>
      <c r="BAF810" s="10">
        <v>0</v>
      </c>
      <c r="BAG810" s="10">
        <v>0</v>
      </c>
      <c r="BAH810" s="10">
        <v>0</v>
      </c>
      <c r="BAI810" s="10">
        <v>0</v>
      </c>
      <c r="BAJ810" s="10">
        <v>0</v>
      </c>
      <c r="BAK810" s="10">
        <v>0</v>
      </c>
      <c r="BAL810" s="10">
        <v>0</v>
      </c>
      <c r="BAM810" s="10">
        <v>0</v>
      </c>
      <c r="BAN810" s="10">
        <v>0</v>
      </c>
      <c r="BAO810" s="10">
        <v>0</v>
      </c>
      <c r="BAP810" s="10">
        <v>0</v>
      </c>
      <c r="BAQ810" s="10">
        <v>0</v>
      </c>
      <c r="BAR810" s="10">
        <v>0</v>
      </c>
      <c r="BAS810" s="10">
        <v>0</v>
      </c>
      <c r="BAT810" s="10">
        <v>0</v>
      </c>
      <c r="BAU810" s="10">
        <v>0</v>
      </c>
      <c r="BAV810" s="10">
        <v>0</v>
      </c>
      <c r="BAW810" s="10">
        <v>0</v>
      </c>
      <c r="BAX810" s="10">
        <v>0</v>
      </c>
      <c r="BAY810" s="10">
        <v>0</v>
      </c>
      <c r="BAZ810" s="10">
        <v>0</v>
      </c>
      <c r="BBA810" s="10" t="s">
        <v>1969</v>
      </c>
      <c r="BBB810" s="10">
        <v>2500</v>
      </c>
      <c r="BBC810" s="10">
        <v>414</v>
      </c>
      <c r="BBD810" s="10">
        <v>0</v>
      </c>
      <c r="BBE810" s="10">
        <v>0</v>
      </c>
      <c r="BBF810" s="10">
        <v>0</v>
      </c>
      <c r="BBG810" s="10">
        <v>0</v>
      </c>
      <c r="BBH810" s="10">
        <v>0</v>
      </c>
      <c r="BBI810" s="10">
        <v>0</v>
      </c>
      <c r="BBJ810" s="10">
        <v>0</v>
      </c>
      <c r="BBK810" s="10">
        <v>0</v>
      </c>
      <c r="BBL810" s="10">
        <v>0</v>
      </c>
      <c r="BBM810" s="10">
        <v>0</v>
      </c>
      <c r="BBN810" s="10">
        <v>0</v>
      </c>
      <c r="BBO810" s="10" t="s">
        <v>1972</v>
      </c>
      <c r="BBU810" s="10">
        <v>1</v>
      </c>
      <c r="BBV810" s="10">
        <v>1</v>
      </c>
    </row>
    <row r="811" spans="1:1428" x14ac:dyDescent="0.25">
      <c r="A811" s="10" t="s">
        <v>1965</v>
      </c>
      <c r="B811" s="17" t="s">
        <v>2037</v>
      </c>
      <c r="C811" s="17" t="s">
        <v>2001</v>
      </c>
      <c r="D811" s="10" t="s">
        <v>2037</v>
      </c>
      <c r="E811" s="10" t="s">
        <v>2038</v>
      </c>
      <c r="F811" s="10" t="s">
        <v>2039</v>
      </c>
      <c r="G811" s="10">
        <v>56250000</v>
      </c>
      <c r="H811" s="10" t="s">
        <v>2005</v>
      </c>
      <c r="I811" s="10" t="s">
        <v>2040</v>
      </c>
      <c r="J811" s="10" t="s">
        <v>2041</v>
      </c>
      <c r="K811" s="10" t="s">
        <v>5</v>
      </c>
      <c r="L811" s="10" t="s">
        <v>2508</v>
      </c>
      <c r="N811" s="10">
        <v>36</v>
      </c>
      <c r="O811" s="10">
        <v>0</v>
      </c>
      <c r="P811" s="10">
        <v>36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  <c r="AC811" s="10">
        <v>0</v>
      </c>
      <c r="AD811" s="10">
        <v>0</v>
      </c>
      <c r="AE811" s="10">
        <v>0</v>
      </c>
      <c r="AF811" s="10" t="s">
        <v>40</v>
      </c>
      <c r="AG811" s="10">
        <v>1</v>
      </c>
      <c r="AT811" s="18">
        <v>31810</v>
      </c>
      <c r="AU811" s="10" t="s">
        <v>2495</v>
      </c>
      <c r="AV811" s="10" t="s">
        <v>1972</v>
      </c>
      <c r="AW811" s="10" t="s">
        <v>1989</v>
      </c>
      <c r="AY811" s="10" t="s">
        <v>1973</v>
      </c>
      <c r="BF811" s="10" t="s">
        <v>1968</v>
      </c>
      <c r="BI811" s="10" t="s">
        <v>1968</v>
      </c>
      <c r="BL811" s="10" t="s">
        <v>1968</v>
      </c>
      <c r="BO811" s="10" t="s">
        <v>1968</v>
      </c>
      <c r="BR811" s="10" t="s">
        <v>1968</v>
      </c>
      <c r="BU811" s="10" t="s">
        <v>1968</v>
      </c>
      <c r="BX811" s="10" t="s">
        <v>1968</v>
      </c>
      <c r="CA811" s="10" t="s">
        <v>1968</v>
      </c>
      <c r="CD811" s="10" t="s">
        <v>1968</v>
      </c>
      <c r="CG811" s="10" t="s">
        <v>1968</v>
      </c>
      <c r="CJ811" s="10" t="s">
        <v>1968</v>
      </c>
      <c r="CM811" s="10" t="s">
        <v>1968</v>
      </c>
      <c r="CP811" s="10" t="s">
        <v>1968</v>
      </c>
      <c r="CS811" s="10" t="s">
        <v>1968</v>
      </c>
      <c r="CV811" s="10" t="s">
        <v>1968</v>
      </c>
      <c r="CY811" s="10" t="s">
        <v>1968</v>
      </c>
      <c r="DB811" s="10" t="s">
        <v>1968</v>
      </c>
      <c r="DE811" s="10" t="s">
        <v>1968</v>
      </c>
      <c r="DH811" s="10" t="s">
        <v>1968</v>
      </c>
      <c r="DK811" s="10" t="s">
        <v>1968</v>
      </c>
      <c r="DN811" s="10" t="s">
        <v>1968</v>
      </c>
      <c r="EU811" s="10" t="s">
        <v>1968</v>
      </c>
      <c r="EX811" s="10" t="s">
        <v>1968</v>
      </c>
      <c r="FA811" s="10" t="s">
        <v>1968</v>
      </c>
      <c r="FD811" s="10" t="s">
        <v>1968</v>
      </c>
      <c r="FG811" s="10" t="s">
        <v>1968</v>
      </c>
      <c r="FJ811" s="10" t="s">
        <v>1968</v>
      </c>
      <c r="GQ811" s="10">
        <v>1</v>
      </c>
      <c r="II811" s="10" t="s">
        <v>1968</v>
      </c>
      <c r="IJ811" s="10" t="s">
        <v>1968</v>
      </c>
      <c r="IK811" s="10" t="s">
        <v>1974</v>
      </c>
      <c r="IL811" s="10" t="s">
        <v>1974</v>
      </c>
      <c r="IM811" s="10" t="s">
        <v>1975</v>
      </c>
      <c r="IN811" s="10" t="s">
        <v>1968</v>
      </c>
      <c r="IO811" s="10" t="s">
        <v>1968</v>
      </c>
      <c r="IP811" s="10" t="s">
        <v>1968</v>
      </c>
      <c r="IR811" s="10" t="s">
        <v>1968</v>
      </c>
      <c r="IT811" s="10" t="s">
        <v>1968</v>
      </c>
      <c r="IV811" s="10" t="s">
        <v>1968</v>
      </c>
      <c r="IX811" s="10" t="s">
        <v>1968</v>
      </c>
      <c r="IZ811" s="10" t="s">
        <v>1972</v>
      </c>
      <c r="JA811" s="10" t="s">
        <v>1968</v>
      </c>
      <c r="JD811" s="10" t="s">
        <v>1968</v>
      </c>
      <c r="JG811" s="10" t="s">
        <v>1968</v>
      </c>
      <c r="JJ811" s="10" t="s">
        <v>1968</v>
      </c>
      <c r="JM811" s="10" t="s">
        <v>1968</v>
      </c>
      <c r="JP811" s="10" t="s">
        <v>1968</v>
      </c>
      <c r="JS811" s="10" t="s">
        <v>1968</v>
      </c>
      <c r="KZ811" s="10" t="s">
        <v>1976</v>
      </c>
      <c r="LA811" s="10">
        <v>1</v>
      </c>
      <c r="LB811" s="10">
        <v>0</v>
      </c>
      <c r="LC811" s="10">
        <v>0</v>
      </c>
      <c r="LD811" s="10">
        <v>0</v>
      </c>
      <c r="LE811" s="10">
        <v>0</v>
      </c>
      <c r="LF811" s="10">
        <v>0</v>
      </c>
      <c r="LG811" s="10">
        <v>0</v>
      </c>
      <c r="LH811" s="10">
        <v>0</v>
      </c>
      <c r="LI811" s="10" t="s">
        <v>1966</v>
      </c>
      <c r="LJ811" s="10">
        <v>0</v>
      </c>
      <c r="LK811" s="10">
        <v>0</v>
      </c>
      <c r="LL811" s="10">
        <v>0</v>
      </c>
      <c r="LM811" s="10">
        <v>0</v>
      </c>
      <c r="LN811" s="10">
        <v>0</v>
      </c>
      <c r="LO811" s="10">
        <v>0</v>
      </c>
      <c r="LP811" s="10">
        <v>0</v>
      </c>
      <c r="LQ811" s="10">
        <v>0</v>
      </c>
      <c r="LR811" s="10" t="s">
        <v>1977</v>
      </c>
      <c r="LS811" s="10">
        <v>0</v>
      </c>
      <c r="LT811" s="10">
        <v>0</v>
      </c>
      <c r="LU811" s="10">
        <v>0</v>
      </c>
      <c r="LV811" s="10">
        <v>0</v>
      </c>
      <c r="LW811" s="10">
        <v>0</v>
      </c>
      <c r="LX811" s="10">
        <v>0</v>
      </c>
      <c r="LY811" s="10">
        <v>0</v>
      </c>
      <c r="LZ811" s="10">
        <v>0</v>
      </c>
      <c r="MA811" s="10" t="s">
        <v>1977</v>
      </c>
      <c r="MB811" s="10">
        <v>0</v>
      </c>
      <c r="MC811" s="10">
        <v>0</v>
      </c>
      <c r="MD811" s="10">
        <v>0</v>
      </c>
      <c r="ME811" s="10">
        <v>0</v>
      </c>
      <c r="MF811" s="10">
        <v>0</v>
      </c>
      <c r="MG811" s="10">
        <v>0</v>
      </c>
      <c r="MH811" s="10">
        <v>0</v>
      </c>
      <c r="MI811" s="10">
        <v>0</v>
      </c>
      <c r="MJ811" s="10" t="s">
        <v>1977</v>
      </c>
      <c r="MK811" s="10">
        <v>0</v>
      </c>
      <c r="ML811" s="10">
        <v>0</v>
      </c>
      <c r="MM811" s="10">
        <v>0</v>
      </c>
      <c r="MN811" s="10">
        <v>0</v>
      </c>
      <c r="MO811" s="10">
        <v>0</v>
      </c>
      <c r="MP811" s="10">
        <v>0</v>
      </c>
      <c r="MQ811" s="10">
        <v>0</v>
      </c>
      <c r="MR811" s="10">
        <v>0</v>
      </c>
      <c r="MS811" s="10" t="s">
        <v>1977</v>
      </c>
      <c r="MT811" s="10">
        <v>0</v>
      </c>
      <c r="MU811" s="10">
        <v>0</v>
      </c>
      <c r="MV811" s="10">
        <v>0</v>
      </c>
      <c r="MW811" s="10">
        <v>0</v>
      </c>
      <c r="MX811" s="10">
        <v>0</v>
      </c>
      <c r="MY811" s="10">
        <v>0</v>
      </c>
      <c r="MZ811" s="10">
        <v>0</v>
      </c>
      <c r="NA811" s="10">
        <v>0</v>
      </c>
      <c r="NB811" s="10" t="s">
        <v>1977</v>
      </c>
      <c r="NC811" s="10">
        <v>0</v>
      </c>
      <c r="ND811" s="10">
        <v>0</v>
      </c>
      <c r="NE811" s="10">
        <v>0</v>
      </c>
      <c r="NF811" s="10">
        <v>0</v>
      </c>
      <c r="NG811" s="10">
        <v>0</v>
      </c>
      <c r="NH811" s="10">
        <v>0</v>
      </c>
      <c r="NI811" s="10">
        <v>0</v>
      </c>
      <c r="NJ811" s="10">
        <v>0</v>
      </c>
      <c r="NK811" s="10" t="s">
        <v>1977</v>
      </c>
      <c r="NL811" s="10">
        <v>0</v>
      </c>
      <c r="NM811" s="10">
        <v>0</v>
      </c>
      <c r="NN811" s="10">
        <v>0</v>
      </c>
      <c r="NO811" s="10">
        <v>0</v>
      </c>
      <c r="NP811" s="10">
        <v>0</v>
      </c>
      <c r="NQ811" s="10">
        <v>0</v>
      </c>
      <c r="NR811" s="10">
        <v>0</v>
      </c>
      <c r="NS811" s="10">
        <v>0</v>
      </c>
      <c r="NT811" s="10" t="s">
        <v>1977</v>
      </c>
      <c r="NU811" s="10">
        <v>0</v>
      </c>
      <c r="NV811" s="10">
        <v>0</v>
      </c>
      <c r="NW811" s="10">
        <v>0</v>
      </c>
      <c r="NX811" s="10">
        <v>0</v>
      </c>
      <c r="NY811" s="10">
        <v>0</v>
      </c>
      <c r="NZ811" s="10">
        <v>0</v>
      </c>
      <c r="OA811" s="10">
        <v>0</v>
      </c>
      <c r="OB811" s="10">
        <v>0</v>
      </c>
      <c r="OC811" s="10" t="s">
        <v>1977</v>
      </c>
      <c r="OD811" s="10">
        <v>0</v>
      </c>
      <c r="OE811" s="10">
        <v>0</v>
      </c>
      <c r="OF811" s="10">
        <v>0</v>
      </c>
      <c r="OG811" s="10">
        <v>0</v>
      </c>
      <c r="OH811" s="10">
        <v>0</v>
      </c>
      <c r="OI811" s="10">
        <v>0</v>
      </c>
      <c r="OJ811" s="10">
        <v>0</v>
      </c>
      <c r="OK811" s="10">
        <v>0</v>
      </c>
      <c r="OL811" s="10" t="s">
        <v>1977</v>
      </c>
      <c r="OM811" s="10">
        <v>0</v>
      </c>
      <c r="ON811" s="10">
        <v>0</v>
      </c>
      <c r="OO811" s="10">
        <v>0</v>
      </c>
      <c r="OP811" s="10">
        <v>0</v>
      </c>
      <c r="OQ811" s="10">
        <v>0</v>
      </c>
      <c r="OR811" s="10">
        <v>0</v>
      </c>
      <c r="OS811" s="10">
        <v>0</v>
      </c>
      <c r="OT811" s="10">
        <v>0</v>
      </c>
      <c r="OU811" s="10" t="s">
        <v>1977</v>
      </c>
      <c r="OV811" s="10">
        <v>0</v>
      </c>
      <c r="OW811" s="10">
        <v>0</v>
      </c>
      <c r="OX811" s="10">
        <v>0</v>
      </c>
      <c r="OY811" s="10">
        <v>0</v>
      </c>
      <c r="OZ811" s="10">
        <v>0</v>
      </c>
      <c r="PA811" s="10">
        <v>0</v>
      </c>
      <c r="PB811" s="10">
        <v>0</v>
      </c>
      <c r="PC811" s="10">
        <v>0</v>
      </c>
      <c r="PD811" s="10" t="s">
        <v>1977</v>
      </c>
      <c r="PE811" s="10">
        <v>0</v>
      </c>
      <c r="PF811" s="10">
        <v>0</v>
      </c>
      <c r="PG811" s="10">
        <v>0</v>
      </c>
      <c r="PH811" s="10">
        <v>0</v>
      </c>
      <c r="PI811" s="10">
        <v>0</v>
      </c>
      <c r="PJ811" s="10">
        <v>0</v>
      </c>
      <c r="PK811" s="10">
        <v>0</v>
      </c>
      <c r="PL811" s="10">
        <v>0</v>
      </c>
      <c r="PM811" s="10" t="s">
        <v>1977</v>
      </c>
      <c r="PN811" s="10">
        <v>0</v>
      </c>
      <c r="PO811" s="10">
        <v>0</v>
      </c>
      <c r="PP811" s="10">
        <v>0</v>
      </c>
      <c r="PQ811" s="10">
        <v>0</v>
      </c>
      <c r="PR811" s="10">
        <v>0</v>
      </c>
      <c r="PS811" s="10">
        <v>0</v>
      </c>
      <c r="PT811" s="10">
        <v>0</v>
      </c>
      <c r="PU811" s="10">
        <v>0</v>
      </c>
      <c r="PV811" s="10" t="s">
        <v>1977</v>
      </c>
      <c r="PW811" s="10">
        <v>0</v>
      </c>
      <c r="PX811" s="10">
        <v>0</v>
      </c>
      <c r="PY811" s="10">
        <v>0</v>
      </c>
      <c r="PZ811" s="10">
        <v>0</v>
      </c>
      <c r="QA811" s="10">
        <v>0</v>
      </c>
      <c r="QB811" s="10">
        <v>0</v>
      </c>
      <c r="QC811" s="10">
        <v>0</v>
      </c>
      <c r="QD811" s="10">
        <v>0</v>
      </c>
      <c r="QE811" s="10" t="s">
        <v>1977</v>
      </c>
      <c r="QF811" s="10">
        <v>0</v>
      </c>
      <c r="QG811" s="10">
        <v>0</v>
      </c>
      <c r="QH811" s="10">
        <v>0</v>
      </c>
      <c r="QI811" s="10">
        <v>0</v>
      </c>
      <c r="QJ811" s="10">
        <v>0</v>
      </c>
      <c r="QK811" s="10">
        <v>0</v>
      </c>
      <c r="QL811" s="10">
        <v>0</v>
      </c>
      <c r="QM811" s="10">
        <v>0</v>
      </c>
      <c r="QN811" s="10" t="s">
        <v>1977</v>
      </c>
      <c r="QO811" s="10">
        <v>0</v>
      </c>
      <c r="QP811" s="10">
        <v>0</v>
      </c>
      <c r="QQ811" s="10">
        <v>0</v>
      </c>
      <c r="QR811" s="10">
        <v>0</v>
      </c>
      <c r="QS811" s="10">
        <v>0</v>
      </c>
      <c r="QT811" s="10">
        <v>0</v>
      </c>
      <c r="QU811" s="10">
        <v>0</v>
      </c>
      <c r="QV811" s="10">
        <v>0</v>
      </c>
      <c r="QW811" s="10" t="s">
        <v>1977</v>
      </c>
      <c r="QX811" s="10">
        <v>0</v>
      </c>
      <c r="QY811" s="10">
        <v>0</v>
      </c>
      <c r="QZ811" s="10">
        <v>0</v>
      </c>
      <c r="RA811" s="10">
        <v>0</v>
      </c>
      <c r="RB811" s="10">
        <v>0</v>
      </c>
      <c r="RC811" s="10">
        <v>0</v>
      </c>
      <c r="RD811" s="10">
        <v>0</v>
      </c>
      <c r="RE811" s="10">
        <v>0</v>
      </c>
      <c r="RF811" s="10" t="s">
        <v>1977</v>
      </c>
      <c r="RG811" s="10">
        <v>0</v>
      </c>
      <c r="RH811" s="10">
        <v>0</v>
      </c>
      <c r="RI811" s="10">
        <v>0</v>
      </c>
      <c r="RJ811" s="10">
        <v>0</v>
      </c>
      <c r="RK811" s="10">
        <v>0</v>
      </c>
      <c r="RL811" s="10">
        <v>0</v>
      </c>
      <c r="RM811" s="10">
        <v>0</v>
      </c>
      <c r="RN811" s="10">
        <v>0</v>
      </c>
      <c r="RO811" s="10" t="s">
        <v>1977</v>
      </c>
      <c r="VS811" s="10">
        <v>1</v>
      </c>
      <c r="VU811" s="10">
        <v>1</v>
      </c>
      <c r="VZ811" s="10">
        <v>36</v>
      </c>
      <c r="WA811" s="10">
        <v>0</v>
      </c>
      <c r="WB811" s="10">
        <v>0</v>
      </c>
      <c r="WC811" s="10">
        <v>0</v>
      </c>
      <c r="WD811" s="10">
        <v>0</v>
      </c>
      <c r="WE811" s="10">
        <v>0</v>
      </c>
      <c r="WF811" s="10">
        <v>0</v>
      </c>
      <c r="WG811" s="10">
        <v>0</v>
      </c>
      <c r="WH811" s="10">
        <v>0</v>
      </c>
      <c r="WI811" s="10">
        <v>0</v>
      </c>
      <c r="WJ811" s="10">
        <v>0</v>
      </c>
      <c r="WK811" s="10">
        <v>0</v>
      </c>
      <c r="WL811" s="10">
        <v>0</v>
      </c>
      <c r="WM811" s="10">
        <v>0</v>
      </c>
      <c r="WN811" s="10">
        <v>0</v>
      </c>
      <c r="WO811" s="10">
        <v>0</v>
      </c>
      <c r="WP811" s="10">
        <v>0</v>
      </c>
      <c r="WQ811" s="10">
        <v>0</v>
      </c>
      <c r="WR811" s="10">
        <v>0</v>
      </c>
      <c r="WS811" s="10">
        <v>0</v>
      </c>
      <c r="WT811" s="10">
        <v>0</v>
      </c>
      <c r="WU811" s="10">
        <v>0</v>
      </c>
      <c r="WV811" s="10">
        <v>0</v>
      </c>
      <c r="WW811" s="10">
        <v>0</v>
      </c>
      <c r="WX811" s="10">
        <v>0</v>
      </c>
      <c r="WY811" s="10">
        <v>0</v>
      </c>
      <c r="WZ811" s="10">
        <v>0</v>
      </c>
      <c r="XA811" s="10">
        <v>0</v>
      </c>
      <c r="XB811" s="10">
        <v>0</v>
      </c>
      <c r="XC811" s="10">
        <v>0</v>
      </c>
      <c r="XD811" s="10">
        <v>0</v>
      </c>
      <c r="XE811" s="10">
        <v>0</v>
      </c>
      <c r="XF811" s="10">
        <v>0</v>
      </c>
      <c r="XG811" s="10">
        <v>0</v>
      </c>
      <c r="XH811" s="10">
        <v>0</v>
      </c>
      <c r="XI811" s="10">
        <v>0</v>
      </c>
      <c r="XJ811" s="10">
        <v>0</v>
      </c>
      <c r="XK811" s="10" t="s">
        <v>1967</v>
      </c>
      <c r="XN811" s="10" t="s">
        <v>1978</v>
      </c>
      <c r="XQ811" s="10" t="s">
        <v>1967</v>
      </c>
      <c r="XT811" s="10" t="s">
        <v>1978</v>
      </c>
      <c r="XW811" s="10" t="s">
        <v>1992</v>
      </c>
      <c r="YA811" s="10">
        <v>37</v>
      </c>
      <c r="YB811" s="10">
        <v>0</v>
      </c>
      <c r="YC811" s="10">
        <v>52</v>
      </c>
      <c r="YD811" s="10">
        <v>0</v>
      </c>
      <c r="YE811" s="10">
        <v>0</v>
      </c>
      <c r="YF811" s="10">
        <v>0</v>
      </c>
      <c r="YG811" s="10">
        <v>0</v>
      </c>
      <c r="YH811" s="10">
        <v>0</v>
      </c>
      <c r="YI811" s="10">
        <v>0</v>
      </c>
      <c r="YJ811" s="10">
        <v>0</v>
      </c>
      <c r="YK811" s="10">
        <v>0</v>
      </c>
      <c r="YL811" s="10">
        <v>0</v>
      </c>
      <c r="YM811" s="10">
        <v>6</v>
      </c>
      <c r="YN811" s="10">
        <v>0</v>
      </c>
      <c r="YO811" s="10">
        <v>0</v>
      </c>
      <c r="YP811" s="10">
        <v>0</v>
      </c>
      <c r="YQ811" s="10">
        <v>0</v>
      </c>
      <c r="YR811" s="10">
        <v>0</v>
      </c>
      <c r="YS811" s="10" t="s">
        <v>1968</v>
      </c>
      <c r="ZJ811" s="10" t="s">
        <v>1968</v>
      </c>
      <c r="AAK811" s="10" t="s">
        <v>1968</v>
      </c>
      <c r="AAZ811" s="10" t="s">
        <v>1969</v>
      </c>
      <c r="ABA811" s="10">
        <v>0</v>
      </c>
      <c r="ABB811" s="10">
        <v>0</v>
      </c>
      <c r="ABC811" s="10">
        <v>0</v>
      </c>
      <c r="ABD811" s="10">
        <v>0</v>
      </c>
      <c r="ABE811" s="10">
        <v>0</v>
      </c>
      <c r="ABF811" s="10">
        <v>0</v>
      </c>
      <c r="ABG811" s="10">
        <v>0</v>
      </c>
      <c r="ABH811" s="10">
        <v>0</v>
      </c>
      <c r="ABI811" s="10">
        <v>0</v>
      </c>
      <c r="ABJ811" s="10">
        <v>0</v>
      </c>
      <c r="ABK811" s="10">
        <v>0</v>
      </c>
      <c r="ABL811" s="10">
        <v>0</v>
      </c>
      <c r="ABM811" s="10">
        <v>0</v>
      </c>
      <c r="ABN811" s="10">
        <v>0</v>
      </c>
      <c r="ABO811" s="10" t="s">
        <v>1968</v>
      </c>
      <c r="ACJ811" s="10" t="s">
        <v>1968</v>
      </c>
      <c r="ADH811" s="10" t="s">
        <v>1969</v>
      </c>
      <c r="ADI811" s="10">
        <v>36</v>
      </c>
      <c r="ADJ811" s="10">
        <v>0</v>
      </c>
      <c r="ADK811" s="10">
        <v>0</v>
      </c>
      <c r="ADL811" s="10">
        <v>0</v>
      </c>
      <c r="ADM811" s="10">
        <v>0</v>
      </c>
      <c r="ADN811" s="10">
        <v>0</v>
      </c>
      <c r="ADO811" s="10">
        <v>0</v>
      </c>
      <c r="ADP811" s="10">
        <v>0</v>
      </c>
      <c r="ADQ811" s="10">
        <v>0</v>
      </c>
      <c r="ADR811" s="10">
        <v>0</v>
      </c>
      <c r="ADS811" s="10">
        <v>0</v>
      </c>
      <c r="ADT811" s="10">
        <v>0</v>
      </c>
      <c r="ADU811" s="10">
        <v>0</v>
      </c>
      <c r="ADV811" s="10">
        <v>0</v>
      </c>
      <c r="ADW811" s="10">
        <v>0</v>
      </c>
      <c r="ADX811" s="10">
        <v>0</v>
      </c>
      <c r="ADY811" s="10">
        <v>0</v>
      </c>
      <c r="ADZ811" s="10">
        <v>0</v>
      </c>
      <c r="AEA811" s="10">
        <v>0</v>
      </c>
      <c r="AEB811" s="10">
        <v>0</v>
      </c>
      <c r="AEC811" s="10">
        <v>0</v>
      </c>
      <c r="AED811" s="10">
        <v>0</v>
      </c>
      <c r="AEE811" s="10">
        <v>0</v>
      </c>
      <c r="AEF811" s="10">
        <v>0</v>
      </c>
      <c r="AEG811" s="10">
        <v>0</v>
      </c>
      <c r="AEH811" s="10">
        <v>0</v>
      </c>
      <c r="AEI811" s="10">
        <v>0</v>
      </c>
      <c r="AEJ811" s="10">
        <v>0</v>
      </c>
      <c r="AEK811" s="10">
        <v>0</v>
      </c>
      <c r="AEL811" s="10">
        <v>0</v>
      </c>
      <c r="AEM811" s="10">
        <v>0</v>
      </c>
      <c r="AEN811" s="10">
        <v>0</v>
      </c>
      <c r="AEO811" s="10">
        <v>0</v>
      </c>
      <c r="AEP811" s="10">
        <v>0</v>
      </c>
      <c r="AEQ811" s="10">
        <v>0</v>
      </c>
      <c r="AER811" s="10">
        <v>0</v>
      </c>
      <c r="AES811" s="10">
        <v>0</v>
      </c>
      <c r="AET811" s="10">
        <v>0</v>
      </c>
      <c r="AEU811" s="10">
        <v>0</v>
      </c>
      <c r="AEV811" s="10">
        <v>0</v>
      </c>
      <c r="AEW811" s="10">
        <v>0</v>
      </c>
      <c r="AEX811" s="10">
        <v>0</v>
      </c>
      <c r="AEY811" s="10">
        <v>0</v>
      </c>
      <c r="AEZ811" s="10">
        <v>0</v>
      </c>
      <c r="AFA811" s="10">
        <v>0</v>
      </c>
      <c r="AFB811" s="10">
        <v>0</v>
      </c>
      <c r="AFC811" s="10">
        <v>0</v>
      </c>
      <c r="AFD811" s="10">
        <v>0</v>
      </c>
      <c r="AFE811" s="10">
        <v>0</v>
      </c>
      <c r="AFF811" s="10">
        <v>0</v>
      </c>
      <c r="AFG811" s="10">
        <v>0</v>
      </c>
      <c r="AFH811" s="10">
        <v>0</v>
      </c>
      <c r="AFI811" s="10">
        <v>0</v>
      </c>
      <c r="AFJ811" s="10">
        <v>0</v>
      </c>
      <c r="AFK811" s="10">
        <v>0</v>
      </c>
      <c r="AFL811" s="10">
        <v>0</v>
      </c>
      <c r="AFM811" s="10">
        <v>0</v>
      </c>
      <c r="AFN811" s="10">
        <v>0</v>
      </c>
      <c r="AFO811" s="10">
        <v>0</v>
      </c>
      <c r="AFP811" s="10">
        <v>0</v>
      </c>
      <c r="AFQ811" s="10">
        <v>0</v>
      </c>
      <c r="AFR811" s="10">
        <v>0</v>
      </c>
      <c r="AFS811" s="10">
        <v>0</v>
      </c>
      <c r="AFT811" s="10">
        <v>0</v>
      </c>
      <c r="AFU811" s="10">
        <v>0</v>
      </c>
      <c r="AFV811" s="10">
        <v>0</v>
      </c>
      <c r="AFW811" s="10">
        <v>0</v>
      </c>
      <c r="AFX811" s="10">
        <v>0</v>
      </c>
      <c r="AFY811" s="10">
        <v>0</v>
      </c>
      <c r="AFZ811" s="10">
        <v>0</v>
      </c>
      <c r="AGA811" s="10">
        <v>0</v>
      </c>
      <c r="AGB811" s="10">
        <v>0</v>
      </c>
      <c r="AGC811" s="10">
        <v>0</v>
      </c>
      <c r="AGD811" s="10">
        <v>0</v>
      </c>
      <c r="AGE811" s="10">
        <v>0</v>
      </c>
      <c r="AGF811" s="10">
        <v>0</v>
      </c>
      <c r="AGG811" s="10">
        <v>0</v>
      </c>
      <c r="AGH811" s="10">
        <v>0</v>
      </c>
      <c r="AGI811" s="10">
        <v>0</v>
      </c>
      <c r="AGJ811" s="10">
        <v>0</v>
      </c>
      <c r="AGK811" s="10">
        <v>0</v>
      </c>
      <c r="AGL811" s="10">
        <v>0</v>
      </c>
      <c r="AGM811" s="10">
        <v>0</v>
      </c>
      <c r="AGN811" s="10">
        <v>0</v>
      </c>
      <c r="AGO811" s="10">
        <v>0</v>
      </c>
      <c r="AGP811" s="10">
        <v>0</v>
      </c>
      <c r="AGQ811" s="10">
        <v>0</v>
      </c>
      <c r="AGR811" s="10">
        <v>0</v>
      </c>
      <c r="AGS811" s="10">
        <v>0</v>
      </c>
      <c r="AGT811" s="10">
        <v>0</v>
      </c>
      <c r="AGU811" s="10">
        <v>0</v>
      </c>
      <c r="AGV811" s="10">
        <v>0</v>
      </c>
      <c r="AGW811" s="10">
        <v>0</v>
      </c>
      <c r="AGX811" s="10">
        <v>0</v>
      </c>
      <c r="AGY811" s="10">
        <v>0</v>
      </c>
      <c r="AGZ811" s="10">
        <v>0</v>
      </c>
      <c r="AHA811" s="10">
        <v>0</v>
      </c>
      <c r="AHB811" s="10">
        <v>0</v>
      </c>
      <c r="AHC811" s="10">
        <v>0</v>
      </c>
      <c r="AHD811" s="10">
        <v>0</v>
      </c>
      <c r="AHE811" s="10">
        <v>0</v>
      </c>
      <c r="AHF811" s="10">
        <v>0</v>
      </c>
      <c r="AHG811" s="10">
        <v>0</v>
      </c>
      <c r="AHH811" s="10">
        <v>0</v>
      </c>
      <c r="AHI811" s="10">
        <v>0</v>
      </c>
      <c r="AHJ811" s="10">
        <v>0</v>
      </c>
      <c r="AHK811" s="10">
        <v>0</v>
      </c>
      <c r="AHL811" s="10">
        <v>0</v>
      </c>
      <c r="AHM811" s="10">
        <v>0</v>
      </c>
      <c r="AHN811" s="10">
        <v>0</v>
      </c>
      <c r="AHO811" s="10">
        <v>0</v>
      </c>
      <c r="AHP811" s="10">
        <v>0</v>
      </c>
      <c r="AHQ811" s="10">
        <v>0</v>
      </c>
      <c r="AHR811" s="10">
        <v>0</v>
      </c>
      <c r="AHS811" s="10">
        <v>0</v>
      </c>
      <c r="AHT811" s="10">
        <v>0</v>
      </c>
      <c r="AHU811" s="10">
        <v>0</v>
      </c>
      <c r="AHV811" s="10">
        <v>0</v>
      </c>
      <c r="AHW811" s="10">
        <v>0</v>
      </c>
      <c r="AHX811" s="10">
        <v>0</v>
      </c>
      <c r="AHY811" s="10">
        <v>0</v>
      </c>
      <c r="AHZ811" s="10">
        <v>0</v>
      </c>
      <c r="AIA811" s="10">
        <v>0</v>
      </c>
      <c r="AIB811" s="10">
        <v>0</v>
      </c>
      <c r="AIC811" s="10">
        <v>0</v>
      </c>
      <c r="AID811" s="10">
        <v>0</v>
      </c>
      <c r="AIE811" s="10">
        <v>0</v>
      </c>
      <c r="AIF811" s="10">
        <v>0</v>
      </c>
      <c r="AIG811" s="10">
        <v>0</v>
      </c>
      <c r="AIH811" s="10">
        <v>0</v>
      </c>
      <c r="AII811" s="10">
        <v>0</v>
      </c>
      <c r="AIJ811" s="10">
        <v>0</v>
      </c>
      <c r="AIK811" s="10">
        <v>0</v>
      </c>
      <c r="AIL811" s="10">
        <v>0</v>
      </c>
      <c r="AIM811" s="10">
        <v>0</v>
      </c>
      <c r="AIN811" s="10">
        <v>0</v>
      </c>
      <c r="AIO811" s="10">
        <v>0</v>
      </c>
      <c r="AIP811" s="10">
        <v>0</v>
      </c>
      <c r="AIQ811" s="10">
        <v>0</v>
      </c>
      <c r="AIR811" s="10">
        <v>0</v>
      </c>
      <c r="AIS811" s="10">
        <v>0</v>
      </c>
      <c r="AIT811" s="10">
        <v>0</v>
      </c>
      <c r="AIU811" s="10">
        <v>0</v>
      </c>
      <c r="AIV811" s="10">
        <v>0</v>
      </c>
      <c r="AIW811" s="10">
        <v>0</v>
      </c>
      <c r="AIX811" s="10">
        <v>0</v>
      </c>
      <c r="AIY811" s="10">
        <v>0</v>
      </c>
      <c r="AIZ811" s="10">
        <v>0</v>
      </c>
      <c r="AJA811" s="10">
        <v>0</v>
      </c>
      <c r="AJB811" s="10">
        <v>0</v>
      </c>
      <c r="AJC811" s="10">
        <v>0</v>
      </c>
      <c r="AJD811" s="10">
        <v>0</v>
      </c>
      <c r="AJE811" s="10">
        <v>0</v>
      </c>
      <c r="AJF811" s="10">
        <v>0</v>
      </c>
      <c r="AJG811" s="10">
        <v>0</v>
      </c>
      <c r="AJH811" s="10">
        <v>0</v>
      </c>
      <c r="AJI811" s="10">
        <v>0</v>
      </c>
      <c r="AJJ811" s="10">
        <v>0</v>
      </c>
      <c r="AJK811" s="10">
        <v>0</v>
      </c>
      <c r="AJL811" s="10">
        <v>0</v>
      </c>
      <c r="AJM811" s="10">
        <v>0</v>
      </c>
      <c r="AJN811" s="10">
        <v>0</v>
      </c>
      <c r="AJO811" s="10">
        <v>0</v>
      </c>
      <c r="AJP811" s="10">
        <v>0</v>
      </c>
      <c r="AJQ811" s="10">
        <v>0</v>
      </c>
      <c r="AJR811" s="10">
        <v>0</v>
      </c>
      <c r="AJS811" s="10">
        <v>0</v>
      </c>
      <c r="AJT811" s="10">
        <v>0</v>
      </c>
      <c r="AJU811" s="10">
        <v>0</v>
      </c>
      <c r="AJV811" s="10">
        <v>0</v>
      </c>
      <c r="AJW811" s="10">
        <v>0</v>
      </c>
      <c r="AJX811" s="10">
        <v>0</v>
      </c>
      <c r="AJY811" s="10">
        <v>0</v>
      </c>
      <c r="AJZ811" s="10">
        <v>0</v>
      </c>
      <c r="AKA811" s="10">
        <v>0</v>
      </c>
      <c r="AKB811" s="10">
        <v>0</v>
      </c>
      <c r="AKC811" s="10">
        <v>0</v>
      </c>
      <c r="AKD811" s="10">
        <v>0</v>
      </c>
      <c r="AKE811" s="10">
        <v>0</v>
      </c>
      <c r="AKF811" s="10">
        <v>0</v>
      </c>
      <c r="AKG811" s="10">
        <v>0</v>
      </c>
      <c r="AKH811" s="10">
        <v>0</v>
      </c>
      <c r="AKI811" s="10">
        <v>0</v>
      </c>
      <c r="AKJ811" s="10">
        <v>0</v>
      </c>
      <c r="AKK811" s="10">
        <v>0</v>
      </c>
      <c r="AKL811" s="10">
        <v>0</v>
      </c>
      <c r="AKM811" s="10">
        <v>0</v>
      </c>
      <c r="AKN811" s="10">
        <v>0</v>
      </c>
      <c r="AKO811" s="10">
        <v>0</v>
      </c>
      <c r="AKP811" s="10">
        <v>0</v>
      </c>
      <c r="AKQ811" s="10">
        <v>0</v>
      </c>
      <c r="AKR811" s="10">
        <v>0</v>
      </c>
      <c r="AKS811" s="10">
        <v>0</v>
      </c>
      <c r="AKT811" s="10">
        <v>0</v>
      </c>
      <c r="AKU811" s="10">
        <v>0</v>
      </c>
      <c r="AKV811" s="10">
        <v>0</v>
      </c>
      <c r="AKW811" s="10">
        <v>0</v>
      </c>
      <c r="AKX811" s="10">
        <v>0</v>
      </c>
      <c r="AKY811" s="10">
        <v>0</v>
      </c>
      <c r="AKZ811" s="10">
        <v>10</v>
      </c>
      <c r="ALA811" s="10">
        <v>0</v>
      </c>
      <c r="ALB811" s="10">
        <v>0</v>
      </c>
      <c r="ALC811" s="10">
        <v>0</v>
      </c>
      <c r="ALD811" s="10">
        <v>0</v>
      </c>
      <c r="ALE811" s="10">
        <v>0</v>
      </c>
      <c r="ALF811" s="10">
        <v>0</v>
      </c>
      <c r="ALG811" s="10">
        <v>0</v>
      </c>
      <c r="ALH811" s="10">
        <v>0</v>
      </c>
      <c r="ALI811" s="10">
        <v>0</v>
      </c>
      <c r="ALJ811" s="10">
        <v>0</v>
      </c>
      <c r="ALK811" s="10">
        <v>0</v>
      </c>
      <c r="ALL811" s="10">
        <v>0</v>
      </c>
      <c r="ALM811" s="10">
        <v>0</v>
      </c>
      <c r="ALN811" s="10">
        <v>0</v>
      </c>
      <c r="ALO811" s="10">
        <v>0</v>
      </c>
      <c r="ALP811" s="10">
        <v>0</v>
      </c>
      <c r="ALQ811" s="10">
        <v>0</v>
      </c>
      <c r="ALR811" s="10">
        <v>0</v>
      </c>
      <c r="ALS811" s="10">
        <v>0</v>
      </c>
      <c r="ALT811" s="10">
        <v>0</v>
      </c>
      <c r="ALU811" s="10">
        <v>0</v>
      </c>
      <c r="ALV811" s="10">
        <v>0</v>
      </c>
      <c r="ALW811" s="10">
        <v>0</v>
      </c>
      <c r="ALX811" s="10">
        <v>0</v>
      </c>
      <c r="ALY811" s="10">
        <v>0</v>
      </c>
      <c r="ALZ811" s="10">
        <v>0</v>
      </c>
      <c r="AMA811" s="10">
        <v>0</v>
      </c>
      <c r="AMB811" s="10">
        <v>0</v>
      </c>
      <c r="AMC811" s="10">
        <v>0</v>
      </c>
      <c r="AMD811" s="10">
        <v>0</v>
      </c>
      <c r="AME811" s="10">
        <v>0</v>
      </c>
      <c r="AMF811" s="10">
        <v>0</v>
      </c>
      <c r="AMG811" s="10">
        <v>0</v>
      </c>
      <c r="AMH811" s="10">
        <v>0</v>
      </c>
      <c r="AMI811" s="10">
        <v>0</v>
      </c>
      <c r="AMJ811" s="10">
        <v>0</v>
      </c>
      <c r="AMK811" s="10">
        <v>0</v>
      </c>
      <c r="AML811" s="10" t="s">
        <v>1968</v>
      </c>
      <c r="ANM811" s="10">
        <v>0</v>
      </c>
      <c r="ANN811" s="10">
        <v>0</v>
      </c>
      <c r="ANO811" s="10" t="s">
        <v>1968</v>
      </c>
      <c r="ANP811" s="10" t="s">
        <v>1987</v>
      </c>
      <c r="AOO811" s="10" t="s">
        <v>1968</v>
      </c>
      <c r="APN811" s="10" t="s">
        <v>1968</v>
      </c>
      <c r="ATV811" s="10" t="s">
        <v>1968</v>
      </c>
      <c r="AVU811" s="10" t="s">
        <v>1968</v>
      </c>
      <c r="AWH811" s="10" t="s">
        <v>1968</v>
      </c>
      <c r="AYQ811" s="10">
        <v>0</v>
      </c>
      <c r="AYR811" s="10">
        <v>0</v>
      </c>
      <c r="AYS811" s="10" t="s">
        <v>1968</v>
      </c>
      <c r="AYT811" s="10">
        <v>0</v>
      </c>
      <c r="AYU811" s="10">
        <v>0</v>
      </c>
      <c r="AYV811" s="10">
        <v>0</v>
      </c>
      <c r="AYW811" s="10">
        <v>0</v>
      </c>
      <c r="AYX811" s="10">
        <v>0</v>
      </c>
      <c r="AYY811" s="10">
        <v>0</v>
      </c>
      <c r="AYZ811" s="10">
        <v>0</v>
      </c>
      <c r="AZA811" s="10">
        <v>0</v>
      </c>
      <c r="AZB811" s="10">
        <v>0</v>
      </c>
      <c r="AZC811" s="10">
        <v>0</v>
      </c>
      <c r="AZD811" s="10">
        <v>0</v>
      </c>
      <c r="AZE811" s="10">
        <v>0</v>
      </c>
      <c r="AZF811" s="10">
        <v>0</v>
      </c>
      <c r="AZG811" s="10">
        <v>0</v>
      </c>
      <c r="AZH811" s="10">
        <v>0</v>
      </c>
      <c r="AZI811" s="10">
        <v>0</v>
      </c>
      <c r="AZJ811" s="10">
        <v>0</v>
      </c>
      <c r="AZK811" s="10">
        <v>0</v>
      </c>
      <c r="AZL811" s="10">
        <v>0</v>
      </c>
      <c r="AZM811" s="10">
        <v>0</v>
      </c>
      <c r="AZN811" s="10">
        <v>0</v>
      </c>
      <c r="AZO811" s="10">
        <v>0</v>
      </c>
      <c r="AZP811" s="10">
        <v>0</v>
      </c>
      <c r="AZQ811" s="10">
        <v>0</v>
      </c>
      <c r="AZR811" s="10">
        <v>0</v>
      </c>
      <c r="AZS811" s="10">
        <v>0</v>
      </c>
      <c r="AZT811" s="10">
        <v>0</v>
      </c>
      <c r="AZU811" s="10">
        <v>0</v>
      </c>
      <c r="AZV811" s="10">
        <v>0</v>
      </c>
      <c r="AZW811" s="10">
        <v>0</v>
      </c>
      <c r="AZX811" s="10">
        <v>0</v>
      </c>
      <c r="AZY811" s="10">
        <v>0</v>
      </c>
      <c r="AZZ811" s="10">
        <v>0</v>
      </c>
      <c r="BAA811" s="10">
        <v>0</v>
      </c>
      <c r="BAB811" s="10">
        <v>0</v>
      </c>
      <c r="BAC811" s="10">
        <v>0</v>
      </c>
      <c r="BAD811" s="10">
        <v>0</v>
      </c>
      <c r="BAE811" s="10">
        <v>0</v>
      </c>
      <c r="BAF811" s="10">
        <v>0</v>
      </c>
      <c r="BAG811" s="10">
        <v>0</v>
      </c>
      <c r="BAH811" s="10">
        <v>0</v>
      </c>
      <c r="BAI811" s="10">
        <v>0</v>
      </c>
      <c r="BAJ811" s="10">
        <v>0</v>
      </c>
      <c r="BAK811" s="10">
        <v>0</v>
      </c>
      <c r="BAL811" s="10">
        <v>0</v>
      </c>
      <c r="BAM811" s="10">
        <v>0</v>
      </c>
      <c r="BAN811" s="10">
        <v>0</v>
      </c>
      <c r="BAO811" s="10">
        <v>0</v>
      </c>
      <c r="BAP811" s="10">
        <v>0</v>
      </c>
      <c r="BAQ811" s="10">
        <v>0</v>
      </c>
      <c r="BAR811" s="10">
        <v>0</v>
      </c>
      <c r="BAS811" s="10">
        <v>0</v>
      </c>
      <c r="BAT811" s="10">
        <v>0</v>
      </c>
      <c r="BAU811" s="10">
        <v>0</v>
      </c>
      <c r="BAV811" s="10">
        <v>0</v>
      </c>
      <c r="BAW811" s="10">
        <v>0</v>
      </c>
      <c r="BAX811" s="10">
        <v>0</v>
      </c>
      <c r="BAY811" s="10">
        <v>0</v>
      </c>
      <c r="BAZ811" s="10">
        <v>0</v>
      </c>
      <c r="BBA811" s="10" t="s">
        <v>1968</v>
      </c>
      <c r="BBB811" s="10">
        <v>0</v>
      </c>
      <c r="BBC811" s="10">
        <v>0</v>
      </c>
      <c r="BBD811" s="10">
        <v>0</v>
      </c>
      <c r="BBE811" s="10">
        <v>0</v>
      </c>
      <c r="BBF811" s="10">
        <v>0</v>
      </c>
      <c r="BBG811" s="10">
        <v>0</v>
      </c>
      <c r="BBH811" s="10">
        <v>0</v>
      </c>
      <c r="BBI811" s="10">
        <v>0</v>
      </c>
      <c r="BBJ811" s="10">
        <v>0</v>
      </c>
      <c r="BBK811" s="10">
        <v>0</v>
      </c>
      <c r="BBL811" s="10">
        <v>0</v>
      </c>
      <c r="BBM811" s="10">
        <v>0</v>
      </c>
      <c r="BBN811" s="10">
        <v>0</v>
      </c>
      <c r="BBO811" s="10" t="s">
        <v>1972</v>
      </c>
      <c r="BBS811" s="10">
        <v>1</v>
      </c>
    </row>
    <row r="812" spans="1:1428" x14ac:dyDescent="0.25">
      <c r="A812" s="10" t="s">
        <v>1965</v>
      </c>
      <c r="B812" s="17" t="s">
        <v>2042</v>
      </c>
      <c r="C812" s="17" t="s">
        <v>2001</v>
      </c>
      <c r="D812" s="10" t="s">
        <v>2043</v>
      </c>
      <c r="E812" s="10" t="s">
        <v>2038</v>
      </c>
      <c r="F812" s="10" t="s">
        <v>2044</v>
      </c>
      <c r="G812" s="10">
        <v>56260000</v>
      </c>
      <c r="H812" s="10" t="s">
        <v>2005</v>
      </c>
      <c r="I812" s="10" t="s">
        <v>2045</v>
      </c>
      <c r="J812" s="10" t="s">
        <v>2046</v>
      </c>
      <c r="K812" s="10" t="s">
        <v>5</v>
      </c>
      <c r="L812" s="10" t="s">
        <v>2508</v>
      </c>
      <c r="N812" s="10">
        <v>30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10">
        <v>0</v>
      </c>
      <c r="X812" s="10">
        <v>0</v>
      </c>
      <c r="Y812" s="10">
        <v>0</v>
      </c>
      <c r="Z812" s="10">
        <v>0</v>
      </c>
      <c r="AA812" s="10">
        <v>0</v>
      </c>
      <c r="AC812" s="10">
        <v>0</v>
      </c>
      <c r="AD812" s="10">
        <v>0</v>
      </c>
      <c r="AE812" s="10">
        <v>0</v>
      </c>
      <c r="AF812" s="10" t="s">
        <v>40</v>
      </c>
      <c r="AG812" s="10">
        <v>1</v>
      </c>
      <c r="AT812" s="18">
        <v>31811</v>
      </c>
      <c r="AU812" s="10" t="s">
        <v>2495</v>
      </c>
      <c r="AV812" s="10" t="s">
        <v>1972</v>
      </c>
      <c r="AW812" s="10" t="s">
        <v>1989</v>
      </c>
      <c r="AY812" s="10" t="s">
        <v>1973</v>
      </c>
      <c r="BF812" s="10" t="s">
        <v>1968</v>
      </c>
      <c r="BI812" s="10" t="s">
        <v>1968</v>
      </c>
      <c r="BL812" s="10" t="s">
        <v>1968</v>
      </c>
      <c r="BO812" s="10" t="s">
        <v>1968</v>
      </c>
      <c r="BR812" s="10" t="s">
        <v>1968</v>
      </c>
      <c r="BU812" s="10" t="s">
        <v>1968</v>
      </c>
      <c r="BX812" s="10" t="s">
        <v>1968</v>
      </c>
      <c r="CA812" s="10" t="s">
        <v>1968</v>
      </c>
      <c r="CD812" s="10" t="s">
        <v>1968</v>
      </c>
      <c r="CG812" s="10" t="s">
        <v>1968</v>
      </c>
      <c r="CJ812" s="10" t="s">
        <v>1968</v>
      </c>
      <c r="CM812" s="10" t="s">
        <v>1968</v>
      </c>
      <c r="CP812" s="10" t="s">
        <v>1968</v>
      </c>
      <c r="CS812" s="10" t="s">
        <v>1968</v>
      </c>
      <c r="CV812" s="10" t="s">
        <v>1968</v>
      </c>
      <c r="CY812" s="10" t="s">
        <v>1968</v>
      </c>
      <c r="DB812" s="10" t="s">
        <v>1968</v>
      </c>
      <c r="DE812" s="10" t="s">
        <v>1968</v>
      </c>
      <c r="DH812" s="10" t="s">
        <v>1968</v>
      </c>
      <c r="DK812" s="10" t="s">
        <v>1968</v>
      </c>
      <c r="DN812" s="10" t="s">
        <v>1968</v>
      </c>
      <c r="EU812" s="10" t="s">
        <v>1968</v>
      </c>
      <c r="EX812" s="10" t="s">
        <v>1968</v>
      </c>
      <c r="FA812" s="10" t="s">
        <v>1968</v>
      </c>
      <c r="FD812" s="10" t="s">
        <v>1968</v>
      </c>
      <c r="FG812" s="10" t="s">
        <v>1968</v>
      </c>
      <c r="FJ812" s="10" t="s">
        <v>1968</v>
      </c>
      <c r="GQ812" s="10">
        <v>1</v>
      </c>
      <c r="II812" s="10" t="s">
        <v>1968</v>
      </c>
      <c r="IJ812" s="10" t="s">
        <v>1968</v>
      </c>
      <c r="IK812" s="10" t="s">
        <v>1968</v>
      </c>
      <c r="IL812" s="10" t="s">
        <v>1968</v>
      </c>
      <c r="IM812" s="10" t="s">
        <v>1968</v>
      </c>
      <c r="IN812" s="10" t="s">
        <v>1968</v>
      </c>
      <c r="IO812" s="10" t="s">
        <v>1968</v>
      </c>
      <c r="IP812" s="10" t="s">
        <v>1968</v>
      </c>
      <c r="IR812" s="10" t="s">
        <v>1968</v>
      </c>
      <c r="IT812" s="10" t="s">
        <v>1968</v>
      </c>
      <c r="IV812" s="10" t="s">
        <v>1968</v>
      </c>
      <c r="IX812" s="10" t="s">
        <v>1968</v>
      </c>
      <c r="IZ812" s="10" t="s">
        <v>1968</v>
      </c>
      <c r="JA812" s="10" t="s">
        <v>1968</v>
      </c>
      <c r="JD812" s="10" t="s">
        <v>1968</v>
      </c>
      <c r="JG812" s="10" t="s">
        <v>1968</v>
      </c>
      <c r="JJ812" s="10" t="s">
        <v>1968</v>
      </c>
      <c r="JM812" s="10" t="s">
        <v>1968</v>
      </c>
      <c r="JP812" s="10" t="s">
        <v>1968</v>
      </c>
      <c r="JS812" s="10" t="s">
        <v>1968</v>
      </c>
      <c r="KZ812" s="10" t="s">
        <v>1976</v>
      </c>
      <c r="LA812" s="10">
        <v>1</v>
      </c>
      <c r="LB812" s="10">
        <v>0</v>
      </c>
      <c r="LC812" s="10">
        <v>0</v>
      </c>
      <c r="LD812" s="10">
        <v>0</v>
      </c>
      <c r="LE812" s="10">
        <v>0</v>
      </c>
      <c r="LF812" s="10">
        <v>0</v>
      </c>
      <c r="LG812" s="10">
        <v>0</v>
      </c>
      <c r="LH812" s="10">
        <v>0</v>
      </c>
      <c r="LI812" s="10" t="s">
        <v>1966</v>
      </c>
      <c r="LJ812" s="10">
        <v>0</v>
      </c>
      <c r="LK812" s="10">
        <v>0</v>
      </c>
      <c r="LL812" s="10">
        <v>0</v>
      </c>
      <c r="LM812" s="10">
        <v>0</v>
      </c>
      <c r="LN812" s="10">
        <v>0</v>
      </c>
      <c r="LO812" s="10">
        <v>0</v>
      </c>
      <c r="LP812" s="10">
        <v>0</v>
      </c>
      <c r="LQ812" s="10">
        <v>0</v>
      </c>
      <c r="LR812" s="10" t="s">
        <v>1977</v>
      </c>
      <c r="LS812" s="10">
        <v>0</v>
      </c>
      <c r="LT812" s="10">
        <v>0</v>
      </c>
      <c r="LU812" s="10">
        <v>0</v>
      </c>
      <c r="LV812" s="10">
        <v>0</v>
      </c>
      <c r="LW812" s="10">
        <v>0</v>
      </c>
      <c r="LX812" s="10">
        <v>0</v>
      </c>
      <c r="LY812" s="10">
        <v>0</v>
      </c>
      <c r="LZ812" s="10">
        <v>0</v>
      </c>
      <c r="MA812" s="10" t="s">
        <v>1977</v>
      </c>
      <c r="MB812" s="10">
        <v>0</v>
      </c>
      <c r="MC812" s="10">
        <v>0</v>
      </c>
      <c r="MD812" s="10">
        <v>0</v>
      </c>
      <c r="ME812" s="10">
        <v>0</v>
      </c>
      <c r="MF812" s="10">
        <v>0</v>
      </c>
      <c r="MG812" s="10">
        <v>0</v>
      </c>
      <c r="MH812" s="10">
        <v>0</v>
      </c>
      <c r="MI812" s="10">
        <v>0</v>
      </c>
      <c r="MJ812" s="10" t="s">
        <v>1977</v>
      </c>
      <c r="MK812" s="10">
        <v>0</v>
      </c>
      <c r="ML812" s="10">
        <v>0</v>
      </c>
      <c r="MM812" s="10">
        <v>0</v>
      </c>
      <c r="MN812" s="10">
        <v>0</v>
      </c>
      <c r="MO812" s="10">
        <v>0</v>
      </c>
      <c r="MP812" s="10">
        <v>0</v>
      </c>
      <c r="MQ812" s="10">
        <v>0</v>
      </c>
      <c r="MR812" s="10">
        <v>0</v>
      </c>
      <c r="MS812" s="10" t="s">
        <v>1977</v>
      </c>
      <c r="MT812" s="10">
        <v>0</v>
      </c>
      <c r="MU812" s="10">
        <v>0</v>
      </c>
      <c r="MV812" s="10">
        <v>0</v>
      </c>
      <c r="MW812" s="10">
        <v>0</v>
      </c>
      <c r="MX812" s="10">
        <v>0</v>
      </c>
      <c r="MY812" s="10">
        <v>0</v>
      </c>
      <c r="MZ812" s="10">
        <v>0</v>
      </c>
      <c r="NA812" s="10">
        <v>0</v>
      </c>
      <c r="NB812" s="10" t="s">
        <v>1977</v>
      </c>
      <c r="NC812" s="10">
        <v>0</v>
      </c>
      <c r="ND812" s="10">
        <v>0</v>
      </c>
      <c r="NE812" s="10">
        <v>0</v>
      </c>
      <c r="NF812" s="10">
        <v>0</v>
      </c>
      <c r="NG812" s="10">
        <v>0</v>
      </c>
      <c r="NH812" s="10">
        <v>0</v>
      </c>
      <c r="NI812" s="10">
        <v>0</v>
      </c>
      <c r="NJ812" s="10">
        <v>0</v>
      </c>
      <c r="NK812" s="10" t="s">
        <v>1977</v>
      </c>
      <c r="NL812" s="10">
        <v>0</v>
      </c>
      <c r="NM812" s="10">
        <v>0</v>
      </c>
      <c r="NN812" s="10">
        <v>0</v>
      </c>
      <c r="NO812" s="10">
        <v>0</v>
      </c>
      <c r="NP812" s="10">
        <v>0</v>
      </c>
      <c r="NQ812" s="10">
        <v>0</v>
      </c>
      <c r="NR812" s="10">
        <v>0</v>
      </c>
      <c r="NS812" s="10">
        <v>0</v>
      </c>
      <c r="NT812" s="10" t="s">
        <v>1977</v>
      </c>
      <c r="NU812" s="10">
        <v>0</v>
      </c>
      <c r="NV812" s="10">
        <v>0</v>
      </c>
      <c r="NW812" s="10">
        <v>0</v>
      </c>
      <c r="NX812" s="10">
        <v>0</v>
      </c>
      <c r="NY812" s="10">
        <v>0</v>
      </c>
      <c r="NZ812" s="10">
        <v>0</v>
      </c>
      <c r="OA812" s="10">
        <v>0</v>
      </c>
      <c r="OB812" s="10">
        <v>0</v>
      </c>
      <c r="OC812" s="10" t="s">
        <v>1977</v>
      </c>
      <c r="OD812" s="10">
        <v>0</v>
      </c>
      <c r="OE812" s="10">
        <v>0</v>
      </c>
      <c r="OF812" s="10">
        <v>0</v>
      </c>
      <c r="OG812" s="10">
        <v>0</v>
      </c>
      <c r="OH812" s="10">
        <v>0</v>
      </c>
      <c r="OI812" s="10">
        <v>0</v>
      </c>
      <c r="OJ812" s="10">
        <v>0</v>
      </c>
      <c r="OK812" s="10">
        <v>0</v>
      </c>
      <c r="OL812" s="10" t="s">
        <v>1977</v>
      </c>
      <c r="OM812" s="10">
        <v>0</v>
      </c>
      <c r="ON812" s="10">
        <v>0</v>
      </c>
      <c r="OO812" s="10">
        <v>0</v>
      </c>
      <c r="OP812" s="10">
        <v>0</v>
      </c>
      <c r="OQ812" s="10">
        <v>0</v>
      </c>
      <c r="OR812" s="10">
        <v>0</v>
      </c>
      <c r="OS812" s="10">
        <v>0</v>
      </c>
      <c r="OT812" s="10">
        <v>0</v>
      </c>
      <c r="OU812" s="10" t="s">
        <v>1977</v>
      </c>
      <c r="OV812" s="10">
        <v>0</v>
      </c>
      <c r="OW812" s="10">
        <v>0</v>
      </c>
      <c r="OX812" s="10">
        <v>0</v>
      </c>
      <c r="OY812" s="10">
        <v>0</v>
      </c>
      <c r="OZ812" s="10">
        <v>0</v>
      </c>
      <c r="PA812" s="10">
        <v>0</v>
      </c>
      <c r="PB812" s="10">
        <v>0</v>
      </c>
      <c r="PC812" s="10">
        <v>0</v>
      </c>
      <c r="PD812" s="10" t="s">
        <v>1977</v>
      </c>
      <c r="PE812" s="10">
        <v>0</v>
      </c>
      <c r="PF812" s="10">
        <v>0</v>
      </c>
      <c r="PG812" s="10">
        <v>0</v>
      </c>
      <c r="PH812" s="10">
        <v>0</v>
      </c>
      <c r="PI812" s="10">
        <v>0</v>
      </c>
      <c r="PJ812" s="10">
        <v>0</v>
      </c>
      <c r="PK812" s="10">
        <v>0</v>
      </c>
      <c r="PL812" s="10">
        <v>0</v>
      </c>
      <c r="PM812" s="10" t="s">
        <v>1977</v>
      </c>
      <c r="PN812" s="10">
        <v>0</v>
      </c>
      <c r="PO812" s="10">
        <v>0</v>
      </c>
      <c r="PP812" s="10">
        <v>0</v>
      </c>
      <c r="PQ812" s="10">
        <v>0</v>
      </c>
      <c r="PR812" s="10">
        <v>0</v>
      </c>
      <c r="PS812" s="10">
        <v>0</v>
      </c>
      <c r="PT812" s="10">
        <v>0</v>
      </c>
      <c r="PU812" s="10">
        <v>0</v>
      </c>
      <c r="PV812" s="10" t="s">
        <v>1977</v>
      </c>
      <c r="PW812" s="10">
        <v>0</v>
      </c>
      <c r="PX812" s="10">
        <v>0</v>
      </c>
      <c r="PY812" s="10">
        <v>0</v>
      </c>
      <c r="PZ812" s="10">
        <v>0</v>
      </c>
      <c r="QA812" s="10">
        <v>0</v>
      </c>
      <c r="QB812" s="10">
        <v>0</v>
      </c>
      <c r="QC812" s="10">
        <v>0</v>
      </c>
      <c r="QD812" s="10">
        <v>0</v>
      </c>
      <c r="QE812" s="10" t="s">
        <v>1977</v>
      </c>
      <c r="QF812" s="10">
        <v>0</v>
      </c>
      <c r="QG812" s="10">
        <v>0</v>
      </c>
      <c r="QH812" s="10">
        <v>0</v>
      </c>
      <c r="QI812" s="10">
        <v>0</v>
      </c>
      <c r="QJ812" s="10">
        <v>0</v>
      </c>
      <c r="QK812" s="10">
        <v>0</v>
      </c>
      <c r="QL812" s="10">
        <v>0</v>
      </c>
      <c r="QM812" s="10">
        <v>0</v>
      </c>
      <c r="QN812" s="10" t="s">
        <v>1977</v>
      </c>
      <c r="QO812" s="10">
        <v>0</v>
      </c>
      <c r="QP812" s="10">
        <v>0</v>
      </c>
      <c r="QQ812" s="10">
        <v>0</v>
      </c>
      <c r="QR812" s="10">
        <v>0</v>
      </c>
      <c r="QS812" s="10">
        <v>0</v>
      </c>
      <c r="QT812" s="10">
        <v>0</v>
      </c>
      <c r="QU812" s="10">
        <v>0</v>
      </c>
      <c r="QV812" s="10">
        <v>0</v>
      </c>
      <c r="QW812" s="10" t="s">
        <v>1977</v>
      </c>
      <c r="QX812" s="10">
        <v>0</v>
      </c>
      <c r="QY812" s="10">
        <v>0</v>
      </c>
      <c r="QZ812" s="10">
        <v>0</v>
      </c>
      <c r="RA812" s="10">
        <v>0</v>
      </c>
      <c r="RB812" s="10">
        <v>0</v>
      </c>
      <c r="RC812" s="10">
        <v>0</v>
      </c>
      <c r="RD812" s="10">
        <v>0</v>
      </c>
      <c r="RE812" s="10">
        <v>0</v>
      </c>
      <c r="RF812" s="10" t="s">
        <v>1977</v>
      </c>
      <c r="RG812" s="10">
        <v>0</v>
      </c>
      <c r="RH812" s="10">
        <v>0</v>
      </c>
      <c r="RI812" s="10">
        <v>0</v>
      </c>
      <c r="RJ812" s="10">
        <v>0</v>
      </c>
      <c r="RK812" s="10">
        <v>0</v>
      </c>
      <c r="RL812" s="10">
        <v>0</v>
      </c>
      <c r="RM812" s="10">
        <v>0</v>
      </c>
      <c r="RN812" s="10">
        <v>0</v>
      </c>
      <c r="RO812" s="10" t="s">
        <v>1977</v>
      </c>
      <c r="VS812" s="10">
        <v>1</v>
      </c>
      <c r="VU812" s="10">
        <v>1</v>
      </c>
      <c r="VZ812" s="10">
        <v>21</v>
      </c>
      <c r="WA812" s="10">
        <v>0</v>
      </c>
      <c r="WB812" s="10">
        <v>0</v>
      </c>
      <c r="WC812" s="10">
        <v>0</v>
      </c>
      <c r="WD812" s="10">
        <v>0</v>
      </c>
      <c r="WE812" s="10">
        <v>0</v>
      </c>
      <c r="WF812" s="10">
        <v>0</v>
      </c>
      <c r="WG812" s="10">
        <v>0</v>
      </c>
      <c r="WH812" s="10">
        <v>0</v>
      </c>
      <c r="WI812" s="10">
        <v>0</v>
      </c>
      <c r="WJ812" s="10">
        <v>0</v>
      </c>
      <c r="WK812" s="10">
        <v>0</v>
      </c>
      <c r="WL812" s="10">
        <v>0</v>
      </c>
      <c r="WM812" s="10">
        <v>0</v>
      </c>
      <c r="WN812" s="10">
        <v>0</v>
      </c>
      <c r="WO812" s="10">
        <v>0</v>
      </c>
      <c r="WP812" s="10">
        <v>0</v>
      </c>
      <c r="WQ812" s="10">
        <v>0</v>
      </c>
      <c r="WR812" s="10">
        <v>0</v>
      </c>
      <c r="WS812" s="10">
        <v>0</v>
      </c>
      <c r="WT812" s="10">
        <v>0</v>
      </c>
      <c r="WU812" s="10">
        <v>0</v>
      </c>
      <c r="WV812" s="10">
        <v>0</v>
      </c>
      <c r="WW812" s="10">
        <v>0</v>
      </c>
      <c r="WX812" s="10">
        <v>0</v>
      </c>
      <c r="WY812" s="10">
        <v>0</v>
      </c>
      <c r="WZ812" s="10">
        <v>0</v>
      </c>
      <c r="XA812" s="10">
        <v>0</v>
      </c>
      <c r="XB812" s="10">
        <v>0</v>
      </c>
      <c r="XC812" s="10">
        <v>0</v>
      </c>
      <c r="XD812" s="10">
        <v>0</v>
      </c>
      <c r="XE812" s="10">
        <v>0</v>
      </c>
      <c r="XF812" s="10">
        <v>0</v>
      </c>
      <c r="XG812" s="10">
        <v>0</v>
      </c>
      <c r="XH812" s="10">
        <v>0</v>
      </c>
      <c r="XI812" s="10">
        <v>0</v>
      </c>
      <c r="XJ812" s="10">
        <v>0</v>
      </c>
      <c r="XK812" s="10" t="s">
        <v>1967</v>
      </c>
      <c r="XN812" s="10" t="s">
        <v>1978</v>
      </c>
      <c r="XQ812" s="10" t="s">
        <v>1967</v>
      </c>
      <c r="XT812" s="10" t="s">
        <v>1978</v>
      </c>
      <c r="XW812" s="10" t="s">
        <v>1992</v>
      </c>
      <c r="YA812" s="10">
        <v>29</v>
      </c>
      <c r="YB812" s="10">
        <v>0</v>
      </c>
      <c r="YC812" s="10">
        <v>25</v>
      </c>
      <c r="YD812" s="10">
        <v>0</v>
      </c>
      <c r="YE812" s="10">
        <v>0</v>
      </c>
      <c r="YF812" s="10">
        <v>0</v>
      </c>
      <c r="YG812" s="10">
        <v>0</v>
      </c>
      <c r="YH812" s="10">
        <v>0</v>
      </c>
      <c r="YI812" s="10">
        <v>0</v>
      </c>
      <c r="YJ812" s="10">
        <v>0</v>
      </c>
      <c r="YK812" s="10">
        <v>0</v>
      </c>
      <c r="YL812" s="10">
        <v>0</v>
      </c>
      <c r="YM812" s="10">
        <v>3</v>
      </c>
      <c r="YN812" s="10">
        <v>0</v>
      </c>
      <c r="YO812" s="10">
        <v>0</v>
      </c>
      <c r="YP812" s="10">
        <v>0</v>
      </c>
      <c r="YQ812" s="10">
        <v>0</v>
      </c>
      <c r="YR812" s="10">
        <v>0</v>
      </c>
      <c r="YS812" s="10" t="s">
        <v>1968</v>
      </c>
      <c r="ZJ812" s="10" t="s">
        <v>1968</v>
      </c>
      <c r="AAK812" s="10" t="s">
        <v>1968</v>
      </c>
      <c r="AAZ812" s="10" t="s">
        <v>1968</v>
      </c>
      <c r="ABA812" s="10">
        <v>0</v>
      </c>
      <c r="ABB812" s="10">
        <v>0</v>
      </c>
      <c r="ABO812" s="10" t="s">
        <v>1968</v>
      </c>
      <c r="ACJ812" s="10" t="s">
        <v>1968</v>
      </c>
      <c r="ADH812" s="10" t="s">
        <v>1969</v>
      </c>
      <c r="ADI812" s="10">
        <v>21</v>
      </c>
      <c r="ADJ812" s="10">
        <v>0</v>
      </c>
      <c r="ADK812" s="10">
        <v>0</v>
      </c>
      <c r="ADL812" s="10">
        <v>0</v>
      </c>
      <c r="ADM812" s="10">
        <v>0</v>
      </c>
      <c r="ADN812" s="10">
        <v>0</v>
      </c>
      <c r="ADO812" s="10">
        <v>0</v>
      </c>
      <c r="ADP812" s="10">
        <v>0</v>
      </c>
      <c r="ADQ812" s="10">
        <v>0</v>
      </c>
      <c r="ADR812" s="10">
        <v>0</v>
      </c>
      <c r="ADS812" s="10">
        <v>0</v>
      </c>
      <c r="ADT812" s="10">
        <v>0</v>
      </c>
      <c r="ADU812" s="10">
        <v>0</v>
      </c>
      <c r="ADV812" s="10">
        <v>0</v>
      </c>
      <c r="ADW812" s="10">
        <v>0</v>
      </c>
      <c r="ADX812" s="10">
        <v>0</v>
      </c>
      <c r="ADY812" s="10">
        <v>0</v>
      </c>
      <c r="ADZ812" s="10">
        <v>0</v>
      </c>
      <c r="AEA812" s="10">
        <v>0</v>
      </c>
      <c r="AEB812" s="10">
        <v>0</v>
      </c>
      <c r="AEC812" s="10">
        <v>0</v>
      </c>
      <c r="AED812" s="10">
        <v>0</v>
      </c>
      <c r="AEE812" s="10">
        <v>0</v>
      </c>
      <c r="AEF812" s="10">
        <v>0</v>
      </c>
      <c r="AEG812" s="10">
        <v>0</v>
      </c>
      <c r="AEH812" s="10">
        <v>0</v>
      </c>
      <c r="AEI812" s="10">
        <v>0</v>
      </c>
      <c r="AEJ812" s="10">
        <v>0</v>
      </c>
      <c r="AEK812" s="10">
        <v>0</v>
      </c>
      <c r="AEL812" s="10">
        <v>0</v>
      </c>
      <c r="AEM812" s="10">
        <v>0</v>
      </c>
      <c r="AEN812" s="10">
        <v>0</v>
      </c>
      <c r="AEO812" s="10">
        <v>0</v>
      </c>
      <c r="AEP812" s="10">
        <v>0</v>
      </c>
      <c r="AEQ812" s="10">
        <v>0</v>
      </c>
      <c r="AER812" s="10">
        <v>0</v>
      </c>
      <c r="AES812" s="10">
        <v>0</v>
      </c>
      <c r="AET812" s="10">
        <v>0</v>
      </c>
      <c r="AEU812" s="10">
        <v>0</v>
      </c>
      <c r="AEV812" s="10">
        <v>0</v>
      </c>
      <c r="AEW812" s="10">
        <v>0</v>
      </c>
      <c r="AEX812" s="10">
        <v>0</v>
      </c>
      <c r="AEY812" s="10">
        <v>0</v>
      </c>
      <c r="AEZ812" s="10">
        <v>0</v>
      </c>
      <c r="AFA812" s="10">
        <v>0</v>
      </c>
      <c r="AFB812" s="10">
        <v>0</v>
      </c>
      <c r="AFC812" s="10">
        <v>0</v>
      </c>
      <c r="AFD812" s="10">
        <v>0</v>
      </c>
      <c r="AFE812" s="10">
        <v>0</v>
      </c>
      <c r="AFF812" s="10">
        <v>0</v>
      </c>
      <c r="AFG812" s="10">
        <v>0</v>
      </c>
      <c r="AFH812" s="10">
        <v>0</v>
      </c>
      <c r="AFI812" s="10">
        <v>0</v>
      </c>
      <c r="AFJ812" s="10">
        <v>0</v>
      </c>
      <c r="AFK812" s="10">
        <v>0</v>
      </c>
      <c r="AFL812" s="10">
        <v>0</v>
      </c>
      <c r="AFM812" s="10">
        <v>0</v>
      </c>
      <c r="AFN812" s="10">
        <v>0</v>
      </c>
      <c r="AFO812" s="10">
        <v>0</v>
      </c>
      <c r="AFP812" s="10">
        <v>0</v>
      </c>
      <c r="AFQ812" s="10">
        <v>0</v>
      </c>
      <c r="AFR812" s="10">
        <v>0</v>
      </c>
      <c r="AFS812" s="10">
        <v>0</v>
      </c>
      <c r="AFT812" s="10">
        <v>0</v>
      </c>
      <c r="AFU812" s="10">
        <v>0</v>
      </c>
      <c r="AFV812" s="10">
        <v>0</v>
      </c>
      <c r="AFW812" s="10">
        <v>0</v>
      </c>
      <c r="AFX812" s="10">
        <v>0</v>
      </c>
      <c r="AFY812" s="10">
        <v>0</v>
      </c>
      <c r="AFZ812" s="10">
        <v>0</v>
      </c>
      <c r="AGA812" s="10">
        <v>0</v>
      </c>
      <c r="AGB812" s="10">
        <v>0</v>
      </c>
      <c r="AGC812" s="10">
        <v>0</v>
      </c>
      <c r="AGD812" s="10">
        <v>0</v>
      </c>
      <c r="AGE812" s="10">
        <v>0</v>
      </c>
      <c r="AGF812" s="10">
        <v>0</v>
      </c>
      <c r="AGG812" s="10">
        <v>0</v>
      </c>
      <c r="AGH812" s="10">
        <v>0</v>
      </c>
      <c r="AGI812" s="10">
        <v>0</v>
      </c>
      <c r="AGJ812" s="10">
        <v>0</v>
      </c>
      <c r="AGK812" s="10">
        <v>0</v>
      </c>
      <c r="AGL812" s="10">
        <v>0</v>
      </c>
      <c r="AGM812" s="10">
        <v>0</v>
      </c>
      <c r="AGN812" s="10">
        <v>0</v>
      </c>
      <c r="AGO812" s="10">
        <v>0</v>
      </c>
      <c r="AGP812" s="10">
        <v>0</v>
      </c>
      <c r="AGQ812" s="10">
        <v>0</v>
      </c>
      <c r="AGR812" s="10">
        <v>0</v>
      </c>
      <c r="AGS812" s="10">
        <v>0</v>
      </c>
      <c r="AGT812" s="10">
        <v>0</v>
      </c>
      <c r="AGU812" s="10">
        <v>0</v>
      </c>
      <c r="AGV812" s="10">
        <v>0</v>
      </c>
      <c r="AGW812" s="10">
        <v>0</v>
      </c>
      <c r="AGX812" s="10">
        <v>0</v>
      </c>
      <c r="AGY812" s="10">
        <v>0</v>
      </c>
      <c r="AGZ812" s="10">
        <v>0</v>
      </c>
      <c r="AHA812" s="10">
        <v>0</v>
      </c>
      <c r="AHB812" s="10">
        <v>0</v>
      </c>
      <c r="AHC812" s="10">
        <v>0</v>
      </c>
      <c r="AHD812" s="10">
        <v>0</v>
      </c>
      <c r="AHE812" s="10">
        <v>0</v>
      </c>
      <c r="AHF812" s="10">
        <v>0</v>
      </c>
      <c r="AHG812" s="10">
        <v>0</v>
      </c>
      <c r="AHH812" s="10">
        <v>0</v>
      </c>
      <c r="AHI812" s="10">
        <v>0</v>
      </c>
      <c r="AHJ812" s="10">
        <v>0</v>
      </c>
      <c r="AHK812" s="10">
        <v>0</v>
      </c>
      <c r="AHL812" s="10">
        <v>0</v>
      </c>
      <c r="AHM812" s="10">
        <v>0</v>
      </c>
      <c r="AHN812" s="10">
        <v>0</v>
      </c>
      <c r="AHO812" s="10">
        <v>0</v>
      </c>
      <c r="AHP812" s="10">
        <v>0</v>
      </c>
      <c r="AHQ812" s="10">
        <v>0</v>
      </c>
      <c r="AHR812" s="10">
        <v>0</v>
      </c>
      <c r="AHS812" s="10">
        <v>0</v>
      </c>
      <c r="AHT812" s="10">
        <v>0</v>
      </c>
      <c r="AHU812" s="10">
        <v>0</v>
      </c>
      <c r="AHV812" s="10">
        <v>0</v>
      </c>
      <c r="AHW812" s="10">
        <v>0</v>
      </c>
      <c r="AHX812" s="10">
        <v>0</v>
      </c>
      <c r="AHY812" s="10">
        <v>0</v>
      </c>
      <c r="AHZ812" s="10">
        <v>0</v>
      </c>
      <c r="AIA812" s="10">
        <v>0</v>
      </c>
      <c r="AIB812" s="10">
        <v>0</v>
      </c>
      <c r="AIC812" s="10">
        <v>0</v>
      </c>
      <c r="AID812" s="10">
        <v>0</v>
      </c>
      <c r="AIE812" s="10">
        <v>0</v>
      </c>
      <c r="AIF812" s="10">
        <v>0</v>
      </c>
      <c r="AIG812" s="10">
        <v>0</v>
      </c>
      <c r="AIH812" s="10">
        <v>0</v>
      </c>
      <c r="AII812" s="10">
        <v>0</v>
      </c>
      <c r="AIJ812" s="10">
        <v>0</v>
      </c>
      <c r="AIK812" s="10">
        <v>0</v>
      </c>
      <c r="AIL812" s="10">
        <v>0</v>
      </c>
      <c r="AIM812" s="10">
        <v>0</v>
      </c>
      <c r="AIN812" s="10">
        <v>0</v>
      </c>
      <c r="AIO812" s="10">
        <v>0</v>
      </c>
      <c r="AIP812" s="10">
        <v>0</v>
      </c>
      <c r="AIQ812" s="10">
        <v>0</v>
      </c>
      <c r="AIR812" s="10">
        <v>0</v>
      </c>
      <c r="AIS812" s="10">
        <v>0</v>
      </c>
      <c r="AIT812" s="10">
        <v>0</v>
      </c>
      <c r="AIU812" s="10">
        <v>0</v>
      </c>
      <c r="AIV812" s="10">
        <v>0</v>
      </c>
      <c r="AIW812" s="10">
        <v>0</v>
      </c>
      <c r="AIX812" s="10">
        <v>0</v>
      </c>
      <c r="AIY812" s="10">
        <v>0</v>
      </c>
      <c r="AIZ812" s="10">
        <v>0</v>
      </c>
      <c r="AJA812" s="10">
        <v>0</v>
      </c>
      <c r="AJB812" s="10">
        <v>0</v>
      </c>
      <c r="AJC812" s="10">
        <v>0</v>
      </c>
      <c r="AJD812" s="10">
        <v>0</v>
      </c>
      <c r="AJE812" s="10">
        <v>0</v>
      </c>
      <c r="AJF812" s="10">
        <v>0</v>
      </c>
      <c r="AJG812" s="10">
        <v>0</v>
      </c>
      <c r="AJH812" s="10">
        <v>0</v>
      </c>
      <c r="AJI812" s="10">
        <v>0</v>
      </c>
      <c r="AJJ812" s="10">
        <v>0</v>
      </c>
      <c r="AJK812" s="10">
        <v>0</v>
      </c>
      <c r="AJL812" s="10">
        <v>0</v>
      </c>
      <c r="AJM812" s="10">
        <v>0</v>
      </c>
      <c r="AJN812" s="10">
        <v>0</v>
      </c>
      <c r="AJO812" s="10">
        <v>0</v>
      </c>
      <c r="AJP812" s="10">
        <v>0</v>
      </c>
      <c r="AJQ812" s="10">
        <v>0</v>
      </c>
      <c r="AJR812" s="10">
        <v>0</v>
      </c>
      <c r="AJS812" s="10">
        <v>0</v>
      </c>
      <c r="AJT812" s="10">
        <v>0</v>
      </c>
      <c r="AJU812" s="10">
        <v>0</v>
      </c>
      <c r="AJV812" s="10">
        <v>0</v>
      </c>
      <c r="AJW812" s="10">
        <v>0</v>
      </c>
      <c r="AJX812" s="10">
        <v>0</v>
      </c>
      <c r="AJY812" s="10">
        <v>0</v>
      </c>
      <c r="AJZ812" s="10">
        <v>0</v>
      </c>
      <c r="AKA812" s="10">
        <v>0</v>
      </c>
      <c r="AKB812" s="10">
        <v>0</v>
      </c>
      <c r="AKC812" s="10">
        <v>0</v>
      </c>
      <c r="AKD812" s="10">
        <v>0</v>
      </c>
      <c r="AKE812" s="10">
        <v>0</v>
      </c>
      <c r="AKF812" s="10">
        <v>0</v>
      </c>
      <c r="AKG812" s="10">
        <v>0</v>
      </c>
      <c r="AKH812" s="10">
        <v>0</v>
      </c>
      <c r="AKI812" s="10">
        <v>0</v>
      </c>
      <c r="AKJ812" s="10">
        <v>0</v>
      </c>
      <c r="AKK812" s="10">
        <v>0</v>
      </c>
      <c r="AKL812" s="10">
        <v>0</v>
      </c>
      <c r="AKM812" s="10">
        <v>0</v>
      </c>
      <c r="AKN812" s="10">
        <v>0</v>
      </c>
      <c r="AKO812" s="10">
        <v>0</v>
      </c>
      <c r="AKP812" s="10">
        <v>0</v>
      </c>
      <c r="AKQ812" s="10">
        <v>0</v>
      </c>
      <c r="AKR812" s="10">
        <v>0</v>
      </c>
      <c r="AKS812" s="10">
        <v>0</v>
      </c>
      <c r="AKT812" s="10">
        <v>0</v>
      </c>
      <c r="AKU812" s="10">
        <v>0</v>
      </c>
      <c r="AKV812" s="10">
        <v>0</v>
      </c>
      <c r="AKW812" s="10">
        <v>0</v>
      </c>
      <c r="AKX812" s="10">
        <v>0</v>
      </c>
      <c r="AKY812" s="10">
        <v>0</v>
      </c>
      <c r="AKZ812" s="10">
        <v>0</v>
      </c>
      <c r="ALA812" s="10">
        <v>0</v>
      </c>
      <c r="ALB812" s="10">
        <v>0</v>
      </c>
      <c r="ALC812" s="10">
        <v>0</v>
      </c>
      <c r="ALD812" s="10">
        <v>0</v>
      </c>
      <c r="ALE812" s="10">
        <v>0</v>
      </c>
      <c r="ALF812" s="10">
        <v>0</v>
      </c>
      <c r="ALG812" s="10">
        <v>0</v>
      </c>
      <c r="ALH812" s="10">
        <v>0</v>
      </c>
      <c r="ALI812" s="10">
        <v>0</v>
      </c>
      <c r="ALJ812" s="10">
        <v>0</v>
      </c>
      <c r="ALK812" s="10">
        <v>0</v>
      </c>
      <c r="ALL812" s="10">
        <v>0</v>
      </c>
      <c r="ALM812" s="10">
        <v>0</v>
      </c>
      <c r="ALN812" s="10">
        <v>0</v>
      </c>
      <c r="ALO812" s="10">
        <v>0</v>
      </c>
      <c r="ALP812" s="10">
        <v>0</v>
      </c>
      <c r="ALQ812" s="10">
        <v>0</v>
      </c>
      <c r="ALR812" s="10">
        <v>0</v>
      </c>
      <c r="ALS812" s="10">
        <v>0</v>
      </c>
      <c r="ALT812" s="10">
        <v>0</v>
      </c>
      <c r="ALU812" s="10">
        <v>0</v>
      </c>
      <c r="ALV812" s="10">
        <v>0</v>
      </c>
      <c r="ALW812" s="10">
        <v>0</v>
      </c>
      <c r="ALX812" s="10">
        <v>0</v>
      </c>
      <c r="ALY812" s="10">
        <v>0</v>
      </c>
      <c r="ALZ812" s="10">
        <v>0</v>
      </c>
      <c r="AMA812" s="10">
        <v>0</v>
      </c>
      <c r="AMB812" s="10">
        <v>0</v>
      </c>
      <c r="AMC812" s="10">
        <v>0</v>
      </c>
      <c r="AMD812" s="10">
        <v>0</v>
      </c>
      <c r="AME812" s="10">
        <v>0</v>
      </c>
      <c r="AMF812" s="10">
        <v>0</v>
      </c>
      <c r="AML812" s="10" t="s">
        <v>1968</v>
      </c>
      <c r="ANM812" s="10">
        <v>0</v>
      </c>
      <c r="ANN812" s="10">
        <v>0</v>
      </c>
      <c r="ANO812" s="10" t="s">
        <v>1968</v>
      </c>
      <c r="ANP812" s="10" t="s">
        <v>1987</v>
      </c>
      <c r="AOO812" s="10" t="s">
        <v>1968</v>
      </c>
      <c r="APN812" s="10" t="s">
        <v>1968</v>
      </c>
      <c r="ATV812" s="10" t="s">
        <v>1968</v>
      </c>
      <c r="AVU812" s="10" t="s">
        <v>1968</v>
      </c>
      <c r="AWH812" s="10" t="s">
        <v>1968</v>
      </c>
      <c r="AYQ812" s="10">
        <v>0</v>
      </c>
      <c r="AYR812" s="10">
        <v>0</v>
      </c>
      <c r="AYS812" s="10" t="s">
        <v>1969</v>
      </c>
      <c r="AYT812" s="10">
        <v>0</v>
      </c>
      <c r="AYU812" s="10">
        <v>0</v>
      </c>
      <c r="AYV812" s="10">
        <v>0</v>
      </c>
      <c r="AYW812" s="10">
        <v>0</v>
      </c>
      <c r="AYX812" s="10">
        <v>0</v>
      </c>
      <c r="AYY812" s="10">
        <v>0</v>
      </c>
      <c r="AYZ812" s="10">
        <v>0</v>
      </c>
      <c r="AZA812" s="10">
        <v>0</v>
      </c>
      <c r="AZB812" s="10">
        <v>0</v>
      </c>
      <c r="AZC812" s="10">
        <v>0</v>
      </c>
      <c r="AZD812" s="10">
        <v>0</v>
      </c>
      <c r="AZE812" s="10">
        <v>0</v>
      </c>
      <c r="AZF812" s="10">
        <v>0</v>
      </c>
      <c r="AZG812" s="10">
        <v>0</v>
      </c>
      <c r="AZH812" s="10">
        <v>0</v>
      </c>
      <c r="AZI812" s="10">
        <v>0</v>
      </c>
      <c r="AZJ812" s="10">
        <v>0</v>
      </c>
      <c r="AZK812" s="10">
        <v>0</v>
      </c>
      <c r="AZL812" s="10">
        <v>0</v>
      </c>
      <c r="AZM812" s="10">
        <v>0</v>
      </c>
      <c r="AZN812" s="10">
        <v>0</v>
      </c>
      <c r="AZO812" s="10">
        <v>0</v>
      </c>
      <c r="AZP812" s="10">
        <v>0</v>
      </c>
      <c r="AZQ812" s="10">
        <v>0</v>
      </c>
      <c r="AZR812" s="10">
        <v>0</v>
      </c>
      <c r="AZS812" s="10">
        <v>0</v>
      </c>
      <c r="AZT812" s="10">
        <v>0</v>
      </c>
      <c r="AZU812" s="10">
        <v>0</v>
      </c>
      <c r="AZV812" s="10">
        <v>0</v>
      </c>
      <c r="AZW812" s="10">
        <v>0</v>
      </c>
      <c r="AZX812" s="10">
        <v>0</v>
      </c>
      <c r="AZY812" s="10">
        <v>0</v>
      </c>
      <c r="AZZ812" s="10">
        <v>0</v>
      </c>
      <c r="BAA812" s="10">
        <v>0</v>
      </c>
      <c r="BAB812" s="10">
        <v>0</v>
      </c>
      <c r="BAC812" s="10">
        <v>0</v>
      </c>
      <c r="BAD812" s="10">
        <v>0</v>
      </c>
      <c r="BAE812" s="10">
        <v>0</v>
      </c>
      <c r="BAF812" s="10">
        <v>0</v>
      </c>
      <c r="BAG812" s="10">
        <v>0</v>
      </c>
      <c r="BAH812" s="10">
        <v>0</v>
      </c>
      <c r="BAI812" s="10">
        <v>0</v>
      </c>
      <c r="BAJ812" s="10">
        <v>0</v>
      </c>
      <c r="BAK812" s="10">
        <v>0</v>
      </c>
      <c r="BAL812" s="10">
        <v>0</v>
      </c>
      <c r="BAM812" s="10">
        <v>0</v>
      </c>
      <c r="BAN812" s="10">
        <v>0</v>
      </c>
      <c r="BAO812" s="10">
        <v>0</v>
      </c>
      <c r="BAP812" s="10">
        <v>0</v>
      </c>
      <c r="BAQ812" s="10">
        <v>0</v>
      </c>
      <c r="BAR812" s="10">
        <v>0</v>
      </c>
      <c r="BAS812" s="10">
        <v>0</v>
      </c>
      <c r="BAT812" s="10">
        <v>0</v>
      </c>
      <c r="BAU812" s="10">
        <v>0</v>
      </c>
      <c r="BAV812" s="10">
        <v>0</v>
      </c>
      <c r="BAW812" s="10">
        <v>0</v>
      </c>
      <c r="BAX812" s="10">
        <v>0</v>
      </c>
      <c r="BAY812" s="10">
        <v>0</v>
      </c>
      <c r="BAZ812" s="10">
        <v>0</v>
      </c>
      <c r="BBA812" s="10" t="s">
        <v>1968</v>
      </c>
      <c r="BBB812" s="10">
        <v>0</v>
      </c>
      <c r="BBC812" s="10">
        <v>0</v>
      </c>
      <c r="BBD812" s="10">
        <v>0</v>
      </c>
      <c r="BBE812" s="10">
        <v>0</v>
      </c>
      <c r="BBF812" s="10">
        <v>0</v>
      </c>
      <c r="BBG812" s="10">
        <v>0</v>
      </c>
      <c r="BBH812" s="10">
        <v>0</v>
      </c>
      <c r="BBI812" s="10">
        <v>0</v>
      </c>
      <c r="BBJ812" s="10">
        <v>0</v>
      </c>
      <c r="BBK812" s="10">
        <v>0</v>
      </c>
      <c r="BBL812" s="10">
        <v>0</v>
      </c>
      <c r="BBM812" s="10">
        <v>0</v>
      </c>
      <c r="BBN812" s="10">
        <v>0</v>
      </c>
      <c r="BBO812" s="10" t="s">
        <v>1968</v>
      </c>
    </row>
    <row r="813" spans="1:1428" x14ac:dyDescent="0.25">
      <c r="A813" s="10" t="s">
        <v>1965</v>
      </c>
      <c r="B813" s="17" t="s">
        <v>2047</v>
      </c>
      <c r="C813" s="17" t="s">
        <v>2001</v>
      </c>
      <c r="D813" s="10" t="s">
        <v>2048</v>
      </c>
      <c r="E813" s="10" t="s">
        <v>2049</v>
      </c>
      <c r="F813" s="10" t="s">
        <v>2050</v>
      </c>
      <c r="G813" s="10">
        <v>55870000</v>
      </c>
      <c r="H813" s="10" t="s">
        <v>2005</v>
      </c>
      <c r="I813" s="10" t="s">
        <v>2051</v>
      </c>
      <c r="J813" s="10" t="s">
        <v>2052</v>
      </c>
      <c r="K813" s="10" t="s">
        <v>5</v>
      </c>
      <c r="L813" s="10" t="s">
        <v>2508</v>
      </c>
      <c r="N813" s="10">
        <v>25</v>
      </c>
      <c r="O813" s="10">
        <v>0</v>
      </c>
      <c r="P813" s="10">
        <v>25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10">
        <v>0</v>
      </c>
      <c r="X813" s="10">
        <v>0</v>
      </c>
      <c r="Y813" s="10">
        <v>0</v>
      </c>
      <c r="AC813" s="10">
        <v>2</v>
      </c>
      <c r="AD813" s="10">
        <v>14</v>
      </c>
      <c r="AE813" s="10">
        <v>0</v>
      </c>
      <c r="AF813" s="10" t="s">
        <v>40</v>
      </c>
      <c r="AG813" s="10">
        <v>1</v>
      </c>
      <c r="AT813" s="18">
        <v>34740</v>
      </c>
      <c r="AU813" s="10" t="s">
        <v>2495</v>
      </c>
      <c r="AV813" s="10" t="s">
        <v>1968</v>
      </c>
      <c r="AY813" s="10" t="s">
        <v>1973</v>
      </c>
      <c r="BF813" s="10" t="s">
        <v>1968</v>
      </c>
      <c r="BI813" s="10" t="s">
        <v>1968</v>
      </c>
      <c r="BL813" s="10" t="s">
        <v>1968</v>
      </c>
      <c r="BO813" s="10" t="s">
        <v>1968</v>
      </c>
      <c r="BR813" s="10" t="s">
        <v>1968</v>
      </c>
      <c r="BU813" s="10" t="s">
        <v>1968</v>
      </c>
      <c r="BX813" s="10" t="s">
        <v>1968</v>
      </c>
      <c r="CA813" s="10" t="s">
        <v>1968</v>
      </c>
      <c r="CD813" s="10" t="s">
        <v>1968</v>
      </c>
      <c r="CG813" s="10" t="s">
        <v>1968</v>
      </c>
      <c r="CJ813" s="10" t="s">
        <v>1968</v>
      </c>
      <c r="CM813" s="10" t="s">
        <v>1968</v>
      </c>
      <c r="CP813" s="10" t="s">
        <v>1968</v>
      </c>
      <c r="CS813" s="10" t="s">
        <v>1968</v>
      </c>
      <c r="CV813" s="10" t="s">
        <v>1968</v>
      </c>
      <c r="CY813" s="10" t="s">
        <v>1968</v>
      </c>
      <c r="DB813" s="10" t="s">
        <v>1968</v>
      </c>
      <c r="DE813" s="10" t="s">
        <v>1968</v>
      </c>
      <c r="DH813" s="10" t="s">
        <v>1968</v>
      </c>
      <c r="DK813" s="10" t="s">
        <v>1968</v>
      </c>
      <c r="DN813" s="10" t="s">
        <v>1968</v>
      </c>
      <c r="EU813" s="10" t="s">
        <v>1968</v>
      </c>
      <c r="EX813" s="10" t="s">
        <v>1968</v>
      </c>
      <c r="FA813" s="10" t="s">
        <v>1968</v>
      </c>
      <c r="FD813" s="10" t="s">
        <v>1968</v>
      </c>
      <c r="FG813" s="10" t="s">
        <v>1968</v>
      </c>
      <c r="FJ813" s="10" t="s">
        <v>1968</v>
      </c>
      <c r="GQ813" s="10">
        <v>1</v>
      </c>
      <c r="II813" s="10" t="s">
        <v>1968</v>
      </c>
      <c r="IJ813" s="10" t="s">
        <v>1968</v>
      </c>
      <c r="IK813" s="10" t="s">
        <v>1968</v>
      </c>
      <c r="IL813" s="10" t="s">
        <v>1968</v>
      </c>
      <c r="IM813" s="10" t="s">
        <v>1968</v>
      </c>
      <c r="IN813" s="10" t="s">
        <v>1968</v>
      </c>
      <c r="IO813" s="10" t="s">
        <v>1968</v>
      </c>
      <c r="IP813" s="10" t="s">
        <v>1968</v>
      </c>
      <c r="IR813" s="10" t="s">
        <v>1968</v>
      </c>
      <c r="IT813" s="10" t="s">
        <v>1968</v>
      </c>
      <c r="IV813" s="10" t="s">
        <v>1968</v>
      </c>
      <c r="IX813" s="10" t="s">
        <v>1968</v>
      </c>
      <c r="IZ813" s="10" t="s">
        <v>1972</v>
      </c>
      <c r="JA813" s="10" t="s">
        <v>1968</v>
      </c>
      <c r="JD813" s="10" t="s">
        <v>1968</v>
      </c>
      <c r="JG813" s="10" t="s">
        <v>1968</v>
      </c>
      <c r="JJ813" s="10" t="s">
        <v>1968</v>
      </c>
      <c r="JM813" s="10" t="s">
        <v>1968</v>
      </c>
      <c r="JP813" s="10" t="s">
        <v>1968</v>
      </c>
      <c r="JS813" s="10" t="s">
        <v>1968</v>
      </c>
      <c r="KZ813" s="10" t="s">
        <v>1976</v>
      </c>
      <c r="LA813" s="10">
        <v>1</v>
      </c>
      <c r="LB813" s="10">
        <v>0</v>
      </c>
      <c r="LC813" s="10">
        <v>0</v>
      </c>
      <c r="LD813" s="10">
        <v>0</v>
      </c>
      <c r="LE813" s="10">
        <v>0</v>
      </c>
      <c r="LF813" s="10">
        <v>0</v>
      </c>
      <c r="LG813" s="10">
        <v>0</v>
      </c>
      <c r="LH813" s="10">
        <v>0</v>
      </c>
      <c r="LI813" s="10" t="s">
        <v>1966</v>
      </c>
      <c r="LJ813" s="10">
        <v>0</v>
      </c>
      <c r="LK813" s="10">
        <v>0</v>
      </c>
      <c r="LL813" s="10">
        <v>0</v>
      </c>
      <c r="LM813" s="10">
        <v>0</v>
      </c>
      <c r="LN813" s="10">
        <v>0</v>
      </c>
      <c r="LO813" s="10">
        <v>0</v>
      </c>
      <c r="LP813" s="10">
        <v>0</v>
      </c>
      <c r="LQ813" s="10">
        <v>0</v>
      </c>
      <c r="LR813" s="10" t="s">
        <v>1977</v>
      </c>
      <c r="LS813" s="10">
        <v>0</v>
      </c>
      <c r="LT813" s="10">
        <v>0</v>
      </c>
      <c r="LU813" s="10">
        <v>0</v>
      </c>
      <c r="LV813" s="10">
        <v>0</v>
      </c>
      <c r="LW813" s="10">
        <v>0</v>
      </c>
      <c r="LX813" s="10">
        <v>0</v>
      </c>
      <c r="LY813" s="10">
        <v>0</v>
      </c>
      <c r="LZ813" s="10">
        <v>0</v>
      </c>
      <c r="MA813" s="10" t="s">
        <v>1977</v>
      </c>
      <c r="MB813" s="10">
        <v>0</v>
      </c>
      <c r="MC813" s="10">
        <v>0</v>
      </c>
      <c r="MD813" s="10">
        <v>0</v>
      </c>
      <c r="ME813" s="10">
        <v>0</v>
      </c>
      <c r="MF813" s="10">
        <v>0</v>
      </c>
      <c r="MG813" s="10">
        <v>0</v>
      </c>
      <c r="MH813" s="10">
        <v>0</v>
      </c>
      <c r="MI813" s="10">
        <v>0</v>
      </c>
      <c r="MJ813" s="10" t="s">
        <v>1977</v>
      </c>
      <c r="MK813" s="10">
        <v>0</v>
      </c>
      <c r="ML813" s="10">
        <v>0</v>
      </c>
      <c r="MM813" s="10">
        <v>0</v>
      </c>
      <c r="MN813" s="10">
        <v>0</v>
      </c>
      <c r="MO813" s="10">
        <v>0</v>
      </c>
      <c r="MP813" s="10">
        <v>0</v>
      </c>
      <c r="MQ813" s="10">
        <v>0</v>
      </c>
      <c r="MR813" s="10">
        <v>1</v>
      </c>
      <c r="MS813" s="10" t="s">
        <v>1977</v>
      </c>
      <c r="MT813" s="10">
        <v>0</v>
      </c>
      <c r="MU813" s="10">
        <v>0</v>
      </c>
      <c r="MV813" s="10">
        <v>0</v>
      </c>
      <c r="MW813" s="10">
        <v>0</v>
      </c>
      <c r="MX813" s="10">
        <v>0</v>
      </c>
      <c r="MY813" s="10">
        <v>0</v>
      </c>
      <c r="MZ813" s="10">
        <v>0</v>
      </c>
      <c r="NA813" s="10">
        <v>0</v>
      </c>
      <c r="NB813" s="10" t="s">
        <v>1977</v>
      </c>
      <c r="NC813" s="10">
        <v>0</v>
      </c>
      <c r="ND813" s="10">
        <v>0</v>
      </c>
      <c r="NE813" s="10">
        <v>0</v>
      </c>
      <c r="NF813" s="10">
        <v>0</v>
      </c>
      <c r="NG813" s="10">
        <v>0</v>
      </c>
      <c r="NH813" s="10">
        <v>0</v>
      </c>
      <c r="NI813" s="10">
        <v>0</v>
      </c>
      <c r="NJ813" s="10">
        <v>0</v>
      </c>
      <c r="NK813" s="10" t="s">
        <v>1977</v>
      </c>
      <c r="NL813" s="10">
        <v>0</v>
      </c>
      <c r="NM813" s="10">
        <v>0</v>
      </c>
      <c r="NN813" s="10">
        <v>0</v>
      </c>
      <c r="NO813" s="10">
        <v>0</v>
      </c>
      <c r="NP813" s="10">
        <v>0</v>
      </c>
      <c r="NQ813" s="10">
        <v>0</v>
      </c>
      <c r="NR813" s="10">
        <v>0</v>
      </c>
      <c r="NS813" s="10">
        <v>0</v>
      </c>
      <c r="NT813" s="10" t="s">
        <v>1977</v>
      </c>
      <c r="NU813" s="10">
        <v>0</v>
      </c>
      <c r="NV813" s="10">
        <v>0</v>
      </c>
      <c r="NW813" s="10">
        <v>0</v>
      </c>
      <c r="NX813" s="10">
        <v>0</v>
      </c>
      <c r="NY813" s="10">
        <v>0</v>
      </c>
      <c r="NZ813" s="10">
        <v>0</v>
      </c>
      <c r="OA813" s="10">
        <v>0</v>
      </c>
      <c r="OB813" s="10">
        <v>2</v>
      </c>
      <c r="OC813" s="10" t="s">
        <v>1977</v>
      </c>
      <c r="OD813" s="10">
        <v>0</v>
      </c>
      <c r="OE813" s="10">
        <v>0</v>
      </c>
      <c r="OF813" s="10">
        <v>0</v>
      </c>
      <c r="OG813" s="10">
        <v>0</v>
      </c>
      <c r="OH813" s="10">
        <v>0</v>
      </c>
      <c r="OI813" s="10">
        <v>0</v>
      </c>
      <c r="OJ813" s="10">
        <v>0</v>
      </c>
      <c r="OK813" s="10">
        <v>0</v>
      </c>
      <c r="OL813" s="10" t="s">
        <v>1977</v>
      </c>
      <c r="OM813" s="10">
        <v>0</v>
      </c>
      <c r="ON813" s="10">
        <v>0</v>
      </c>
      <c r="OO813" s="10">
        <v>0</v>
      </c>
      <c r="OP813" s="10">
        <v>0</v>
      </c>
      <c r="OQ813" s="10">
        <v>0</v>
      </c>
      <c r="OR813" s="10">
        <v>0</v>
      </c>
      <c r="OS813" s="10">
        <v>0</v>
      </c>
      <c r="OT813" s="10">
        <v>0</v>
      </c>
      <c r="OU813" s="10" t="s">
        <v>1977</v>
      </c>
      <c r="OV813" s="10">
        <v>0</v>
      </c>
      <c r="OW813" s="10">
        <v>0</v>
      </c>
      <c r="OX813" s="10">
        <v>0</v>
      </c>
      <c r="OY813" s="10">
        <v>0</v>
      </c>
      <c r="OZ813" s="10">
        <v>0</v>
      </c>
      <c r="PA813" s="10">
        <v>0</v>
      </c>
      <c r="PB813" s="10">
        <v>0</v>
      </c>
      <c r="PC813" s="10">
        <v>0</v>
      </c>
      <c r="PD813" s="10" t="s">
        <v>1977</v>
      </c>
      <c r="PE813" s="10">
        <v>0</v>
      </c>
      <c r="PF813" s="10">
        <v>0</v>
      </c>
      <c r="PG813" s="10">
        <v>0</v>
      </c>
      <c r="PH813" s="10">
        <v>0</v>
      </c>
      <c r="PI813" s="10">
        <v>0</v>
      </c>
      <c r="PJ813" s="10">
        <v>0</v>
      </c>
      <c r="PK813" s="10">
        <v>0</v>
      </c>
      <c r="PL813" s="10">
        <v>0</v>
      </c>
      <c r="PM813" s="10" t="s">
        <v>1977</v>
      </c>
      <c r="PN813" s="10">
        <v>0</v>
      </c>
      <c r="PO813" s="10">
        <v>0</v>
      </c>
      <c r="PP813" s="10">
        <v>0</v>
      </c>
      <c r="PQ813" s="10">
        <v>0</v>
      </c>
      <c r="PR813" s="10">
        <v>0</v>
      </c>
      <c r="PS813" s="10">
        <v>0</v>
      </c>
      <c r="PT813" s="10">
        <v>0</v>
      </c>
      <c r="PU813" s="10">
        <v>0</v>
      </c>
      <c r="PV813" s="10" t="s">
        <v>1977</v>
      </c>
      <c r="PW813" s="10">
        <v>0</v>
      </c>
      <c r="PX813" s="10">
        <v>0</v>
      </c>
      <c r="PY813" s="10">
        <v>0</v>
      </c>
      <c r="PZ813" s="10">
        <v>0</v>
      </c>
      <c r="QA813" s="10">
        <v>0</v>
      </c>
      <c r="QB813" s="10">
        <v>0</v>
      </c>
      <c r="QC813" s="10">
        <v>0</v>
      </c>
      <c r="QD813" s="10">
        <v>0</v>
      </c>
      <c r="QE813" s="10" t="s">
        <v>1977</v>
      </c>
      <c r="QF813" s="10">
        <v>0</v>
      </c>
      <c r="QG813" s="10">
        <v>0</v>
      </c>
      <c r="QH813" s="10">
        <v>0</v>
      </c>
      <c r="QI813" s="10">
        <v>0</v>
      </c>
      <c r="QJ813" s="10">
        <v>0</v>
      </c>
      <c r="QK813" s="10">
        <v>0</v>
      </c>
      <c r="QL813" s="10">
        <v>0</v>
      </c>
      <c r="QM813" s="10">
        <v>0</v>
      </c>
      <c r="QN813" s="10" t="s">
        <v>1977</v>
      </c>
      <c r="QO813" s="10">
        <v>0</v>
      </c>
      <c r="QP813" s="10">
        <v>0</v>
      </c>
      <c r="QQ813" s="10">
        <v>0</v>
      </c>
      <c r="QR813" s="10">
        <v>0</v>
      </c>
      <c r="QS813" s="10">
        <v>0</v>
      </c>
      <c r="QT813" s="10">
        <v>0</v>
      </c>
      <c r="QU813" s="10">
        <v>0</v>
      </c>
      <c r="QV813" s="10">
        <v>0</v>
      </c>
      <c r="QW813" s="10" t="s">
        <v>1977</v>
      </c>
      <c r="QX813" s="10">
        <v>2</v>
      </c>
      <c r="QY813" s="10">
        <v>0</v>
      </c>
      <c r="QZ813" s="10">
        <v>0</v>
      </c>
      <c r="RA813" s="10">
        <v>0</v>
      </c>
      <c r="RB813" s="10">
        <v>0</v>
      </c>
      <c r="RC813" s="10">
        <v>0</v>
      </c>
      <c r="RD813" s="10">
        <v>0</v>
      </c>
      <c r="RE813" s="10">
        <v>0</v>
      </c>
      <c r="RF813" s="10" t="s">
        <v>1985</v>
      </c>
      <c r="RG813" s="10">
        <v>0</v>
      </c>
      <c r="RH813" s="10">
        <v>0</v>
      </c>
      <c r="RI813" s="10">
        <v>0</v>
      </c>
      <c r="RJ813" s="10">
        <v>0</v>
      </c>
      <c r="RK813" s="10">
        <v>0</v>
      </c>
      <c r="RL813" s="10">
        <v>0</v>
      </c>
      <c r="RM813" s="10">
        <v>0</v>
      </c>
      <c r="RN813" s="10">
        <v>0</v>
      </c>
      <c r="RO813" s="10" t="s">
        <v>1977</v>
      </c>
      <c r="VS813" s="10">
        <v>1</v>
      </c>
      <c r="VX813" s="10">
        <v>1</v>
      </c>
      <c r="VY813" s="10" t="s">
        <v>2053</v>
      </c>
      <c r="VZ813" s="10">
        <v>19</v>
      </c>
      <c r="WA813" s="10">
        <v>0</v>
      </c>
      <c r="WB813" s="10">
        <v>0</v>
      </c>
      <c r="WC813" s="10">
        <v>0</v>
      </c>
      <c r="WD813" s="10">
        <v>0</v>
      </c>
      <c r="WE813" s="10">
        <v>0</v>
      </c>
      <c r="WF813" s="10">
        <v>0</v>
      </c>
      <c r="WG813" s="10">
        <v>0</v>
      </c>
      <c r="WH813" s="10">
        <v>0</v>
      </c>
      <c r="WI813" s="10">
        <v>0</v>
      </c>
      <c r="WJ813" s="10">
        <v>0</v>
      </c>
      <c r="WK813" s="10">
        <v>0</v>
      </c>
      <c r="WL813" s="10">
        <v>0</v>
      </c>
      <c r="WM813" s="10">
        <v>0</v>
      </c>
      <c r="WN813" s="10">
        <v>0</v>
      </c>
      <c r="WO813" s="10">
        <v>0</v>
      </c>
      <c r="WP813" s="10">
        <v>0</v>
      </c>
      <c r="WQ813" s="10">
        <v>0</v>
      </c>
      <c r="WR813" s="10">
        <v>0</v>
      </c>
      <c r="WS813" s="10">
        <v>0</v>
      </c>
      <c r="WT813" s="10">
        <v>0</v>
      </c>
      <c r="WU813" s="10">
        <v>0</v>
      </c>
      <c r="WV813" s="10">
        <v>0</v>
      </c>
      <c r="WW813" s="10">
        <v>0</v>
      </c>
      <c r="WX813" s="10">
        <v>0</v>
      </c>
      <c r="WY813" s="10">
        <v>0</v>
      </c>
      <c r="WZ813" s="10">
        <v>0</v>
      </c>
      <c r="XA813" s="10">
        <v>0</v>
      </c>
      <c r="XB813" s="10">
        <v>0</v>
      </c>
      <c r="XC813" s="10">
        <v>0</v>
      </c>
      <c r="XD813" s="10">
        <v>0</v>
      </c>
      <c r="XE813" s="10">
        <v>0</v>
      </c>
      <c r="XF813" s="10">
        <v>0</v>
      </c>
      <c r="XG813" s="10">
        <v>0</v>
      </c>
      <c r="XH813" s="10">
        <v>0</v>
      </c>
      <c r="XI813" s="10">
        <v>0</v>
      </c>
      <c r="XJ813" s="10">
        <v>0</v>
      </c>
      <c r="XK813" s="10" t="s">
        <v>1978</v>
      </c>
      <c r="XL813" s="10">
        <v>18</v>
      </c>
      <c r="XM813" s="10">
        <v>0</v>
      </c>
      <c r="XN813" s="10" t="s">
        <v>1967</v>
      </c>
      <c r="XQ813" s="10" t="s">
        <v>1978</v>
      </c>
      <c r="XR813" s="10">
        <v>0</v>
      </c>
      <c r="XS813" s="10">
        <v>0</v>
      </c>
      <c r="XT813" s="10" t="s">
        <v>1967</v>
      </c>
      <c r="XW813" s="10" t="s">
        <v>1992</v>
      </c>
      <c r="YA813" s="10">
        <v>2</v>
      </c>
      <c r="YB813" s="10">
        <v>0</v>
      </c>
      <c r="YC813" s="10">
        <v>18</v>
      </c>
      <c r="YD813" s="10">
        <v>0</v>
      </c>
      <c r="YE813" s="10">
        <v>0</v>
      </c>
      <c r="YF813" s="10">
        <v>0</v>
      </c>
      <c r="YG813" s="10">
        <v>0</v>
      </c>
      <c r="YH813" s="10">
        <v>0</v>
      </c>
      <c r="YI813" s="10">
        <v>0</v>
      </c>
      <c r="YJ813" s="10">
        <v>0</v>
      </c>
      <c r="YK813" s="10">
        <v>0</v>
      </c>
      <c r="YL813" s="10">
        <v>0</v>
      </c>
      <c r="YM813" s="10">
        <v>26</v>
      </c>
      <c r="YN813" s="10">
        <v>0</v>
      </c>
      <c r="YO813" s="10">
        <v>0</v>
      </c>
      <c r="YP813" s="10">
        <v>0</v>
      </c>
      <c r="YQ813" s="10">
        <v>0</v>
      </c>
      <c r="YR813" s="10">
        <v>0</v>
      </c>
      <c r="YS813" s="10" t="s">
        <v>1969</v>
      </c>
      <c r="YT813" s="10">
        <v>8</v>
      </c>
      <c r="YU813" s="10">
        <v>0</v>
      </c>
      <c r="YV813" s="10">
        <v>4</v>
      </c>
      <c r="YW813" s="10">
        <v>0</v>
      </c>
      <c r="YX813" s="10">
        <v>3</v>
      </c>
      <c r="YY813" s="10">
        <v>0</v>
      </c>
      <c r="YZ813" s="10">
        <v>4</v>
      </c>
      <c r="ZA813" s="10">
        <v>0</v>
      </c>
      <c r="ZB813" s="10">
        <v>0</v>
      </c>
      <c r="ZC813" s="10">
        <v>0</v>
      </c>
      <c r="ZD813" s="10">
        <v>0</v>
      </c>
      <c r="ZE813" s="10">
        <v>0</v>
      </c>
      <c r="ZF813" s="10">
        <v>0</v>
      </c>
      <c r="ZG813" s="10">
        <v>0</v>
      </c>
      <c r="ZH813" s="10">
        <v>0</v>
      </c>
      <c r="ZI813" s="10">
        <v>0</v>
      </c>
      <c r="ZJ813" s="10" t="s">
        <v>1968</v>
      </c>
      <c r="AAK813" s="10" t="s">
        <v>1970</v>
      </c>
      <c r="AAL813" s="10">
        <v>8</v>
      </c>
      <c r="AAM813" s="10">
        <v>0</v>
      </c>
      <c r="AAN813" s="10">
        <v>1</v>
      </c>
      <c r="AAO813" s="10">
        <v>0</v>
      </c>
      <c r="AAP813" s="10">
        <v>1</v>
      </c>
      <c r="AAQ813" s="10">
        <v>0</v>
      </c>
      <c r="AAR813" s="10">
        <v>0</v>
      </c>
      <c r="AAS813" s="10">
        <v>0</v>
      </c>
      <c r="AAT813" s="10">
        <v>0</v>
      </c>
      <c r="AAU813" s="10">
        <v>0</v>
      </c>
      <c r="AAV813" s="10">
        <v>0</v>
      </c>
      <c r="AAW813" s="10">
        <v>0</v>
      </c>
      <c r="AAX813" s="10">
        <v>9</v>
      </c>
      <c r="AAY813" s="10">
        <v>0</v>
      </c>
      <c r="AAZ813" s="10" t="s">
        <v>1969</v>
      </c>
      <c r="ABA813" s="10">
        <v>0</v>
      </c>
      <c r="ABB813" s="10">
        <v>0</v>
      </c>
      <c r="ABC813" s="10">
        <v>0</v>
      </c>
      <c r="ABD813" s="10">
        <v>0</v>
      </c>
      <c r="ABE813" s="10">
        <v>0</v>
      </c>
      <c r="ABF813" s="10">
        <v>0</v>
      </c>
      <c r="ABG813" s="10">
        <v>0</v>
      </c>
      <c r="ABH813" s="10">
        <v>0</v>
      </c>
      <c r="ABI813" s="10">
        <v>0</v>
      </c>
      <c r="ABJ813" s="10">
        <v>0</v>
      </c>
      <c r="ABK813" s="10">
        <v>0</v>
      </c>
      <c r="ABL813" s="10">
        <v>0</v>
      </c>
      <c r="ABM813" s="10">
        <v>0</v>
      </c>
      <c r="ABN813" s="10">
        <v>0</v>
      </c>
      <c r="ABO813" s="10" t="s">
        <v>1970</v>
      </c>
      <c r="ABP813" s="10">
        <v>3</v>
      </c>
      <c r="ABQ813" s="10">
        <v>0</v>
      </c>
      <c r="ABR813" s="10">
        <v>2</v>
      </c>
      <c r="ABS813" s="10">
        <v>0</v>
      </c>
      <c r="ABT813" s="10">
        <v>0</v>
      </c>
      <c r="ABU813" s="10">
        <v>0</v>
      </c>
      <c r="ABV813" s="10">
        <v>0</v>
      </c>
      <c r="ABW813" s="10">
        <v>0</v>
      </c>
      <c r="ABX813" s="10">
        <v>0</v>
      </c>
      <c r="ABY813" s="10">
        <v>0</v>
      </c>
      <c r="ABZ813" s="10">
        <v>0</v>
      </c>
      <c r="ACA813" s="10">
        <v>0</v>
      </c>
      <c r="ACB813" s="10">
        <v>0</v>
      </c>
      <c r="ACC813" s="10">
        <v>0</v>
      </c>
      <c r="ACD813" s="10">
        <v>0</v>
      </c>
      <c r="ACE813" s="10">
        <v>0</v>
      </c>
      <c r="ACF813" s="10">
        <v>0</v>
      </c>
      <c r="ACG813" s="10">
        <v>0</v>
      </c>
      <c r="ACH813" s="10">
        <v>14</v>
      </c>
      <c r="ACI813" s="10">
        <v>0</v>
      </c>
      <c r="ACJ813" s="10" t="s">
        <v>1968</v>
      </c>
      <c r="ADH813" s="10" t="s">
        <v>1969</v>
      </c>
      <c r="ADI813" s="10">
        <v>19</v>
      </c>
      <c r="ADJ813" s="10">
        <v>0</v>
      </c>
      <c r="ADK813" s="10">
        <v>0</v>
      </c>
      <c r="ADL813" s="10">
        <v>0</v>
      </c>
      <c r="ADM813" s="10">
        <v>0</v>
      </c>
      <c r="ADN813" s="10">
        <v>0</v>
      </c>
      <c r="ADO813" s="10">
        <v>0</v>
      </c>
      <c r="ADP813" s="10">
        <v>0</v>
      </c>
      <c r="ADQ813" s="10">
        <v>0</v>
      </c>
      <c r="ADR813" s="10">
        <v>0</v>
      </c>
      <c r="ADS813" s="10">
        <v>0</v>
      </c>
      <c r="ADT813" s="10">
        <v>0</v>
      </c>
      <c r="ADU813" s="10">
        <v>0</v>
      </c>
      <c r="ADV813" s="10">
        <v>0</v>
      </c>
      <c r="ADW813" s="10">
        <v>0</v>
      </c>
      <c r="ADX813" s="10">
        <v>0</v>
      </c>
      <c r="ADY813" s="10">
        <v>0</v>
      </c>
      <c r="ADZ813" s="10">
        <v>0</v>
      </c>
      <c r="AEA813" s="10">
        <v>0</v>
      </c>
      <c r="AEB813" s="10">
        <v>0</v>
      </c>
      <c r="AEC813" s="10">
        <v>0</v>
      </c>
      <c r="AED813" s="10">
        <v>0</v>
      </c>
      <c r="AEE813" s="10">
        <v>0</v>
      </c>
      <c r="AEF813" s="10">
        <v>0</v>
      </c>
      <c r="AEG813" s="10">
        <v>0</v>
      </c>
      <c r="AEH813" s="10">
        <v>0</v>
      </c>
      <c r="AEI813" s="10">
        <v>0</v>
      </c>
      <c r="AEJ813" s="10">
        <v>0</v>
      </c>
      <c r="AEK813" s="10">
        <v>0</v>
      </c>
      <c r="AEL813" s="10">
        <v>0</v>
      </c>
      <c r="AEM813" s="10">
        <v>0</v>
      </c>
      <c r="AEN813" s="10">
        <v>0</v>
      </c>
      <c r="AEO813" s="10">
        <v>0</v>
      </c>
      <c r="AEP813" s="10">
        <v>0</v>
      </c>
      <c r="AEQ813" s="10">
        <v>0</v>
      </c>
      <c r="AER813" s="10">
        <v>0</v>
      </c>
      <c r="AES813" s="10">
        <v>0</v>
      </c>
      <c r="AET813" s="10">
        <v>0</v>
      </c>
      <c r="AEU813" s="10">
        <v>0</v>
      </c>
      <c r="AEV813" s="10">
        <v>0</v>
      </c>
      <c r="AEW813" s="10">
        <v>0</v>
      </c>
      <c r="AEX813" s="10">
        <v>0</v>
      </c>
      <c r="AEY813" s="10">
        <v>0</v>
      </c>
      <c r="AEZ813" s="10">
        <v>0</v>
      </c>
      <c r="AFA813" s="10">
        <v>0</v>
      </c>
      <c r="AFB813" s="10">
        <v>0</v>
      </c>
      <c r="AFC813" s="10">
        <v>0</v>
      </c>
      <c r="AFD813" s="10">
        <v>0</v>
      </c>
      <c r="AFE813" s="10">
        <v>0</v>
      </c>
      <c r="AFF813" s="10">
        <v>0</v>
      </c>
      <c r="AFG813" s="10">
        <v>0</v>
      </c>
      <c r="AFH813" s="10">
        <v>0</v>
      </c>
      <c r="AFI813" s="10">
        <v>0</v>
      </c>
      <c r="AFJ813" s="10">
        <v>0</v>
      </c>
      <c r="AFK813" s="10">
        <v>0</v>
      </c>
      <c r="AFL813" s="10">
        <v>0</v>
      </c>
      <c r="AFM813" s="10">
        <v>0</v>
      </c>
      <c r="AFN813" s="10">
        <v>0</v>
      </c>
      <c r="AFO813" s="10">
        <v>0</v>
      </c>
      <c r="AFP813" s="10">
        <v>0</v>
      </c>
      <c r="AFQ813" s="10">
        <v>0</v>
      </c>
      <c r="AFR813" s="10">
        <v>0</v>
      </c>
      <c r="AFS813" s="10">
        <v>0</v>
      </c>
      <c r="AFT813" s="10">
        <v>0</v>
      </c>
      <c r="AFU813" s="10">
        <v>0</v>
      </c>
      <c r="AFV813" s="10">
        <v>0</v>
      </c>
      <c r="AFW813" s="10">
        <v>0</v>
      </c>
      <c r="AFX813" s="10">
        <v>0</v>
      </c>
      <c r="AFY813" s="10">
        <v>0</v>
      </c>
      <c r="AFZ813" s="10">
        <v>0</v>
      </c>
      <c r="AGA813" s="10">
        <v>0</v>
      </c>
      <c r="AGB813" s="10">
        <v>0</v>
      </c>
      <c r="AGC813" s="10">
        <v>0</v>
      </c>
      <c r="AGD813" s="10">
        <v>0</v>
      </c>
      <c r="AGE813" s="10">
        <v>0</v>
      </c>
      <c r="AGF813" s="10">
        <v>0</v>
      </c>
      <c r="AGG813" s="10">
        <v>0</v>
      </c>
      <c r="AGH813" s="10">
        <v>0</v>
      </c>
      <c r="AGI813" s="10">
        <v>0</v>
      </c>
      <c r="AGJ813" s="10">
        <v>0</v>
      </c>
      <c r="AGK813" s="10">
        <v>0</v>
      </c>
      <c r="AGL813" s="10">
        <v>0</v>
      </c>
      <c r="AGM813" s="10">
        <v>0</v>
      </c>
      <c r="AGN813" s="10">
        <v>0</v>
      </c>
      <c r="AGO813" s="10">
        <v>0</v>
      </c>
      <c r="AGP813" s="10">
        <v>0</v>
      </c>
      <c r="AGQ813" s="10">
        <v>0</v>
      </c>
      <c r="AGR813" s="10">
        <v>0</v>
      </c>
      <c r="AGS813" s="10">
        <v>0</v>
      </c>
      <c r="AGT813" s="10">
        <v>0</v>
      </c>
      <c r="AGU813" s="10">
        <v>0</v>
      </c>
      <c r="AGV813" s="10">
        <v>0</v>
      </c>
      <c r="AGW813" s="10">
        <v>0</v>
      </c>
      <c r="AGX813" s="10">
        <v>0</v>
      </c>
      <c r="AGY813" s="10">
        <v>0</v>
      </c>
      <c r="AGZ813" s="10">
        <v>0</v>
      </c>
      <c r="AHA813" s="10">
        <v>0</v>
      </c>
      <c r="AHB813" s="10">
        <v>0</v>
      </c>
      <c r="AHC813" s="10">
        <v>0</v>
      </c>
      <c r="AHD813" s="10">
        <v>0</v>
      </c>
      <c r="AHE813" s="10">
        <v>0</v>
      </c>
      <c r="AHF813" s="10">
        <v>0</v>
      </c>
      <c r="AHG813" s="10">
        <v>0</v>
      </c>
      <c r="AHH813" s="10">
        <v>0</v>
      </c>
      <c r="AHI813" s="10">
        <v>0</v>
      </c>
      <c r="AHJ813" s="10">
        <v>0</v>
      </c>
      <c r="AHK813" s="10">
        <v>0</v>
      </c>
      <c r="AHL813" s="10">
        <v>0</v>
      </c>
      <c r="AHM813" s="10">
        <v>0</v>
      </c>
      <c r="AHN813" s="10">
        <v>0</v>
      </c>
      <c r="AHO813" s="10">
        <v>0</v>
      </c>
      <c r="AHP813" s="10">
        <v>0</v>
      </c>
      <c r="AHQ813" s="10">
        <v>0</v>
      </c>
      <c r="AHR813" s="10">
        <v>0</v>
      </c>
      <c r="AHS813" s="10">
        <v>0</v>
      </c>
      <c r="AHT813" s="10">
        <v>0</v>
      </c>
      <c r="AHU813" s="10">
        <v>0</v>
      </c>
      <c r="AHV813" s="10">
        <v>0</v>
      </c>
      <c r="AHW813" s="10">
        <v>0</v>
      </c>
      <c r="AHX813" s="10">
        <v>0</v>
      </c>
      <c r="AHY813" s="10">
        <v>0</v>
      </c>
      <c r="AHZ813" s="10">
        <v>0</v>
      </c>
      <c r="AIA813" s="10">
        <v>0</v>
      </c>
      <c r="AIB813" s="10">
        <v>0</v>
      </c>
      <c r="AIC813" s="10">
        <v>0</v>
      </c>
      <c r="AID813" s="10">
        <v>0</v>
      </c>
      <c r="AIE813" s="10">
        <v>0</v>
      </c>
      <c r="AIF813" s="10">
        <v>0</v>
      </c>
      <c r="AIG813" s="10">
        <v>0</v>
      </c>
      <c r="AIH813" s="10">
        <v>0</v>
      </c>
      <c r="AII813" s="10">
        <v>0</v>
      </c>
      <c r="AIJ813" s="10">
        <v>0</v>
      </c>
      <c r="AIK813" s="10">
        <v>0</v>
      </c>
      <c r="AIL813" s="10">
        <v>0</v>
      </c>
      <c r="AIM813" s="10">
        <v>0</v>
      </c>
      <c r="AIN813" s="10">
        <v>0</v>
      </c>
      <c r="AIO813" s="10">
        <v>0</v>
      </c>
      <c r="AIP813" s="10">
        <v>0</v>
      </c>
      <c r="AIQ813" s="10">
        <v>0</v>
      </c>
      <c r="AIR813" s="10">
        <v>0</v>
      </c>
      <c r="AIS813" s="10">
        <v>0</v>
      </c>
      <c r="AIT813" s="10">
        <v>0</v>
      </c>
      <c r="AIU813" s="10">
        <v>0</v>
      </c>
      <c r="AIV813" s="10">
        <v>0</v>
      </c>
      <c r="AIW813" s="10">
        <v>0</v>
      </c>
      <c r="AIX813" s="10">
        <v>0</v>
      </c>
      <c r="AIY813" s="10">
        <v>0</v>
      </c>
      <c r="AIZ813" s="10">
        <v>0</v>
      </c>
      <c r="AJA813" s="10">
        <v>0</v>
      </c>
      <c r="AJB813" s="10">
        <v>0</v>
      </c>
      <c r="AJC813" s="10">
        <v>0</v>
      </c>
      <c r="AJD813" s="10">
        <v>0</v>
      </c>
      <c r="AJE813" s="10">
        <v>0</v>
      </c>
      <c r="AJF813" s="10">
        <v>0</v>
      </c>
      <c r="AJG813" s="10">
        <v>0</v>
      </c>
      <c r="AJH813" s="10">
        <v>0</v>
      </c>
      <c r="AJI813" s="10">
        <v>0</v>
      </c>
      <c r="AJJ813" s="10">
        <v>0</v>
      </c>
      <c r="AJK813" s="10">
        <v>0</v>
      </c>
      <c r="AJL813" s="10">
        <v>0</v>
      </c>
      <c r="AJM813" s="10">
        <v>0</v>
      </c>
      <c r="AJN813" s="10">
        <v>0</v>
      </c>
      <c r="AJO813" s="10">
        <v>0</v>
      </c>
      <c r="AJP813" s="10">
        <v>0</v>
      </c>
      <c r="AJQ813" s="10">
        <v>0</v>
      </c>
      <c r="AJR813" s="10">
        <v>0</v>
      </c>
      <c r="AJS813" s="10">
        <v>0</v>
      </c>
      <c r="AJT813" s="10">
        <v>0</v>
      </c>
      <c r="AJU813" s="10">
        <v>0</v>
      </c>
      <c r="AJV813" s="10">
        <v>0</v>
      </c>
      <c r="AJW813" s="10">
        <v>0</v>
      </c>
      <c r="AJX813" s="10">
        <v>0</v>
      </c>
      <c r="AJY813" s="10">
        <v>0</v>
      </c>
      <c r="AJZ813" s="10">
        <v>0</v>
      </c>
      <c r="AKA813" s="10">
        <v>0</v>
      </c>
      <c r="AKB813" s="10">
        <v>0</v>
      </c>
      <c r="AKC813" s="10">
        <v>0</v>
      </c>
      <c r="AKD813" s="10">
        <v>0</v>
      </c>
      <c r="AKE813" s="10">
        <v>0</v>
      </c>
      <c r="AKF813" s="10">
        <v>0</v>
      </c>
      <c r="AKG813" s="10">
        <v>0</v>
      </c>
      <c r="AKH813" s="10">
        <v>0</v>
      </c>
      <c r="AKI813" s="10">
        <v>0</v>
      </c>
      <c r="AKJ813" s="10">
        <v>0</v>
      </c>
      <c r="AKK813" s="10">
        <v>0</v>
      </c>
      <c r="AKL813" s="10">
        <v>0</v>
      </c>
      <c r="AKM813" s="10">
        <v>0</v>
      </c>
      <c r="AKN813" s="10">
        <v>0</v>
      </c>
      <c r="AKO813" s="10">
        <v>0</v>
      </c>
      <c r="AKP813" s="10">
        <v>0</v>
      </c>
      <c r="AKQ813" s="10">
        <v>0</v>
      </c>
      <c r="AKR813" s="10">
        <v>0</v>
      </c>
      <c r="AKS813" s="10">
        <v>0</v>
      </c>
      <c r="AKT813" s="10">
        <v>0</v>
      </c>
      <c r="AKU813" s="10">
        <v>0</v>
      </c>
      <c r="AKV813" s="10">
        <v>0</v>
      </c>
      <c r="AKW813" s="10">
        <v>0</v>
      </c>
      <c r="AKX813" s="10">
        <v>0</v>
      </c>
      <c r="AKY813" s="10">
        <v>0</v>
      </c>
      <c r="AKZ813" s="10">
        <v>0</v>
      </c>
      <c r="ALA813" s="10">
        <v>0</v>
      </c>
      <c r="ALB813" s="10">
        <v>0</v>
      </c>
      <c r="ALC813" s="10">
        <v>0</v>
      </c>
      <c r="ALD813" s="10">
        <v>0</v>
      </c>
      <c r="ALE813" s="10">
        <v>0</v>
      </c>
      <c r="ALF813" s="10">
        <v>0</v>
      </c>
      <c r="ALG813" s="10">
        <v>0</v>
      </c>
      <c r="ALH813" s="10">
        <v>0</v>
      </c>
      <c r="ALI813" s="10">
        <v>0</v>
      </c>
      <c r="ALJ813" s="10">
        <v>0</v>
      </c>
      <c r="ALK813" s="10">
        <v>0</v>
      </c>
      <c r="ALL813" s="10">
        <v>0</v>
      </c>
      <c r="ALM813" s="10">
        <v>0</v>
      </c>
      <c r="ALN813" s="10">
        <v>0</v>
      </c>
      <c r="ALO813" s="10">
        <v>0</v>
      </c>
      <c r="ALP813" s="10">
        <v>0</v>
      </c>
      <c r="ALQ813" s="10">
        <v>0</v>
      </c>
      <c r="ALR813" s="10">
        <v>0</v>
      </c>
      <c r="ALS813" s="10">
        <v>0</v>
      </c>
      <c r="ALT813" s="10">
        <v>0</v>
      </c>
      <c r="ALU813" s="10">
        <v>0</v>
      </c>
      <c r="ALV813" s="10">
        <v>0</v>
      </c>
      <c r="ALW813" s="10">
        <v>0</v>
      </c>
      <c r="ALX813" s="10">
        <v>0</v>
      </c>
      <c r="ALY813" s="10">
        <v>0</v>
      </c>
      <c r="ALZ813" s="10">
        <v>0</v>
      </c>
      <c r="AMA813" s="10">
        <v>0</v>
      </c>
      <c r="AMB813" s="10">
        <v>0</v>
      </c>
      <c r="AMC813" s="10">
        <v>0</v>
      </c>
      <c r="AMD813" s="10">
        <v>0</v>
      </c>
      <c r="AME813" s="10">
        <v>0</v>
      </c>
      <c r="AMF813" s="10">
        <v>0</v>
      </c>
      <c r="AMG813" s="10">
        <v>0</v>
      </c>
      <c r="AMH813" s="10">
        <v>0</v>
      </c>
      <c r="AMI813" s="10">
        <v>0</v>
      </c>
      <c r="AMJ813" s="10">
        <v>0</v>
      </c>
      <c r="AMK813" s="10">
        <v>0</v>
      </c>
      <c r="AML813" s="10" t="s">
        <v>1968</v>
      </c>
      <c r="ANM813" s="10">
        <v>15</v>
      </c>
      <c r="ANN813" s="10">
        <v>0</v>
      </c>
      <c r="ANO813" s="10" t="s">
        <v>1968</v>
      </c>
      <c r="ANP813" s="10" t="s">
        <v>1987</v>
      </c>
      <c r="ANQ813" s="10">
        <v>0</v>
      </c>
      <c r="ANR813" s="10">
        <v>0</v>
      </c>
      <c r="ANS813" s="10">
        <v>0</v>
      </c>
      <c r="ANT813" s="10">
        <v>0</v>
      </c>
      <c r="ANU813" s="10">
        <v>0</v>
      </c>
      <c r="ANV813" s="10">
        <v>0</v>
      </c>
      <c r="ANW813" s="10">
        <v>0</v>
      </c>
      <c r="ANX813" s="10">
        <v>0</v>
      </c>
      <c r="ANY813" s="10">
        <v>0</v>
      </c>
      <c r="ANZ813" s="10">
        <v>0</v>
      </c>
      <c r="AOA813" s="10">
        <v>0</v>
      </c>
      <c r="AOB813" s="10">
        <v>0</v>
      </c>
      <c r="AOC813" s="10">
        <v>0</v>
      </c>
      <c r="AOD813" s="10">
        <v>0</v>
      </c>
      <c r="AOE813" s="10">
        <v>0</v>
      </c>
      <c r="AOF813" s="10">
        <v>0</v>
      </c>
      <c r="AOG813" s="10">
        <v>0</v>
      </c>
      <c r="AOH813" s="10">
        <v>0</v>
      </c>
      <c r="AOI813" s="10">
        <v>0</v>
      </c>
      <c r="AOJ813" s="10">
        <v>0</v>
      </c>
      <c r="AOK813" s="10">
        <v>0</v>
      </c>
      <c r="AOL813" s="10">
        <v>0</v>
      </c>
      <c r="AOM813" s="10">
        <v>0</v>
      </c>
      <c r="AON813" s="10">
        <v>0</v>
      </c>
      <c r="AOO813" s="10" t="s">
        <v>1968</v>
      </c>
      <c r="AOP813" s="10">
        <v>0</v>
      </c>
      <c r="AOQ813" s="10">
        <v>0</v>
      </c>
      <c r="AOR813" s="10">
        <v>0</v>
      </c>
      <c r="AOS813" s="10">
        <v>0</v>
      </c>
      <c r="AOT813" s="10">
        <v>0</v>
      </c>
      <c r="AOU813" s="10">
        <v>0</v>
      </c>
      <c r="AOV813" s="10">
        <v>0</v>
      </c>
      <c r="AOW813" s="10">
        <v>0</v>
      </c>
      <c r="AOX813" s="10">
        <v>0</v>
      </c>
      <c r="AOY813" s="10">
        <v>0</v>
      </c>
      <c r="AOZ813" s="10">
        <v>0</v>
      </c>
      <c r="APA813" s="10">
        <v>0</v>
      </c>
      <c r="APB813" s="10">
        <v>0</v>
      </c>
      <c r="APC813" s="10">
        <v>0</v>
      </c>
      <c r="APD813" s="10">
        <v>0</v>
      </c>
      <c r="APE813" s="10">
        <v>0</v>
      </c>
      <c r="APF813" s="10">
        <v>0</v>
      </c>
      <c r="APG813" s="10">
        <v>0</v>
      </c>
      <c r="APH813" s="10">
        <v>0</v>
      </c>
      <c r="API813" s="10">
        <v>0</v>
      </c>
      <c r="APJ813" s="10">
        <v>0</v>
      </c>
      <c r="APK813" s="10">
        <v>0</v>
      </c>
      <c r="APL813" s="10">
        <v>0</v>
      </c>
      <c r="APM813" s="10">
        <v>0</v>
      </c>
      <c r="APN813" s="10" t="s">
        <v>1969</v>
      </c>
      <c r="APO813" s="10" t="s">
        <v>1971</v>
      </c>
      <c r="APP813" s="10">
        <v>19</v>
      </c>
      <c r="APQ813" s="10">
        <v>0</v>
      </c>
      <c r="APR813" s="10">
        <v>1</v>
      </c>
      <c r="APS813" s="10">
        <v>0</v>
      </c>
      <c r="APT813" s="10">
        <v>0</v>
      </c>
      <c r="APU813" s="10">
        <v>0</v>
      </c>
      <c r="APV813" s="10">
        <v>3</v>
      </c>
      <c r="APW813" s="10">
        <v>0</v>
      </c>
      <c r="APX813" s="10">
        <v>0</v>
      </c>
      <c r="APY813" s="10">
        <v>0</v>
      </c>
      <c r="APZ813" s="10">
        <v>0</v>
      </c>
      <c r="AQA813" s="10">
        <v>0</v>
      </c>
      <c r="AQB813" s="10">
        <v>0</v>
      </c>
      <c r="AQC813" s="10">
        <v>0</v>
      </c>
      <c r="AQD813" s="10">
        <v>0</v>
      </c>
      <c r="AQE813" s="10">
        <v>0</v>
      </c>
      <c r="AQF813" s="10">
        <v>0</v>
      </c>
      <c r="AQG813" s="10">
        <v>0</v>
      </c>
      <c r="AQH813" s="10">
        <v>1</v>
      </c>
      <c r="AQI813" s="10">
        <v>0</v>
      </c>
      <c r="AQJ813" s="10">
        <v>0</v>
      </c>
      <c r="AQK813" s="10">
        <v>0</v>
      </c>
      <c r="AQL813" s="10">
        <v>0</v>
      </c>
      <c r="AQM813" s="10">
        <v>0</v>
      </c>
      <c r="AQN813" s="10">
        <v>0</v>
      </c>
      <c r="AQO813" s="10">
        <v>0</v>
      </c>
      <c r="AQP813" s="10">
        <v>0</v>
      </c>
      <c r="AQQ813" s="10">
        <v>0</v>
      </c>
      <c r="AQR813" s="10">
        <v>0</v>
      </c>
      <c r="AQS813" s="10">
        <v>0</v>
      </c>
      <c r="AQT813" s="10">
        <v>0</v>
      </c>
      <c r="AQU813" s="10">
        <v>0</v>
      </c>
      <c r="AQV813" s="10">
        <v>0</v>
      </c>
      <c r="AQW813" s="10">
        <v>0</v>
      </c>
      <c r="AQX813" s="10">
        <v>0</v>
      </c>
      <c r="AQY813" s="10">
        <v>0</v>
      </c>
      <c r="AQZ813" s="10">
        <v>0</v>
      </c>
      <c r="ARA813" s="10">
        <v>0</v>
      </c>
      <c r="ARB813" s="10">
        <v>0</v>
      </c>
      <c r="ARC813" s="10">
        <v>0</v>
      </c>
      <c r="ARD813" s="10">
        <v>0</v>
      </c>
      <c r="ARE813" s="10">
        <v>0</v>
      </c>
      <c r="ARF813" s="10">
        <v>0</v>
      </c>
      <c r="ARG813" s="10">
        <v>0</v>
      </c>
      <c r="ARH813" s="10">
        <v>0</v>
      </c>
      <c r="ARI813" s="10">
        <v>0</v>
      </c>
      <c r="ARJ813" s="10">
        <v>0</v>
      </c>
      <c r="ARK813" s="10">
        <v>0</v>
      </c>
      <c r="ARL813" s="10">
        <v>1</v>
      </c>
      <c r="ARM813" s="10">
        <v>0</v>
      </c>
      <c r="ARN813" s="10">
        <v>0</v>
      </c>
      <c r="ARO813" s="10">
        <v>0</v>
      </c>
      <c r="ARP813" s="10">
        <v>0</v>
      </c>
      <c r="ARQ813" s="10">
        <v>0</v>
      </c>
      <c r="ARR813" s="10">
        <v>0</v>
      </c>
      <c r="ARS813" s="10">
        <v>0</v>
      </c>
      <c r="ART813" s="10">
        <v>0</v>
      </c>
      <c r="ARU813" s="10">
        <v>0</v>
      </c>
      <c r="ARV813" s="10">
        <v>0</v>
      </c>
      <c r="ARW813" s="10">
        <v>0</v>
      </c>
      <c r="ARX813" s="10">
        <v>0</v>
      </c>
      <c r="ARY813" s="10">
        <v>0</v>
      </c>
      <c r="ARZ813" s="10">
        <v>0</v>
      </c>
      <c r="ASA813" s="10">
        <v>0</v>
      </c>
      <c r="ASB813" s="10">
        <v>0</v>
      </c>
      <c r="ASC813" s="10">
        <v>0</v>
      </c>
      <c r="ASD813" s="10">
        <v>0</v>
      </c>
      <c r="ASE813" s="10">
        <v>0</v>
      </c>
      <c r="ASF813" s="10">
        <v>0</v>
      </c>
      <c r="ASG813" s="10">
        <v>0</v>
      </c>
      <c r="ASH813" s="10">
        <v>0</v>
      </c>
      <c r="ASI813" s="10">
        <v>0</v>
      </c>
      <c r="ASJ813" s="10">
        <v>0</v>
      </c>
      <c r="ASK813" s="10">
        <v>0</v>
      </c>
      <c r="ASL813" s="10">
        <v>0</v>
      </c>
      <c r="ASM813" s="10">
        <v>0</v>
      </c>
      <c r="ASN813" s="10">
        <v>0</v>
      </c>
      <c r="ASO813" s="10">
        <v>0</v>
      </c>
      <c r="ASP813" s="10">
        <v>11</v>
      </c>
      <c r="ASQ813" s="10">
        <v>0</v>
      </c>
      <c r="ASR813" s="10">
        <v>7</v>
      </c>
      <c r="ASS813" s="10">
        <v>0</v>
      </c>
      <c r="AST813" s="10">
        <v>0</v>
      </c>
      <c r="ASU813" s="10">
        <v>0</v>
      </c>
      <c r="ASV813" s="10">
        <v>1</v>
      </c>
      <c r="ASW813" s="10">
        <v>0</v>
      </c>
      <c r="ASX813" s="10">
        <v>0</v>
      </c>
      <c r="ASY813" s="10">
        <v>0</v>
      </c>
      <c r="ASZ813" s="10">
        <v>0</v>
      </c>
      <c r="ATA813" s="10">
        <v>0</v>
      </c>
      <c r="ATB813" s="10">
        <v>0</v>
      </c>
      <c r="ATC813" s="10">
        <v>0</v>
      </c>
      <c r="ATD813" s="10">
        <v>0</v>
      </c>
      <c r="ATE813" s="10">
        <v>0</v>
      </c>
      <c r="ATF813" s="10">
        <v>0</v>
      </c>
      <c r="ATG813" s="10">
        <v>0</v>
      </c>
      <c r="ATH813" s="10">
        <v>0</v>
      </c>
      <c r="ATI813" s="10">
        <v>0</v>
      </c>
      <c r="ATJ813" s="10">
        <v>0</v>
      </c>
      <c r="ATK813" s="10">
        <v>0</v>
      </c>
      <c r="ATL813" s="10">
        <v>0</v>
      </c>
      <c r="ATM813" s="10">
        <v>0</v>
      </c>
      <c r="ATN813" s="10">
        <v>0</v>
      </c>
      <c r="ATO813" s="10">
        <v>0</v>
      </c>
      <c r="ATP813" s="10">
        <v>0</v>
      </c>
      <c r="ATQ813" s="10">
        <v>0</v>
      </c>
      <c r="ATR813" s="10">
        <v>19</v>
      </c>
      <c r="ATS813" s="10">
        <v>0</v>
      </c>
      <c r="ATT813" s="10">
        <v>0</v>
      </c>
      <c r="ATU813" s="10">
        <v>0</v>
      </c>
      <c r="ATV813" s="10" t="s">
        <v>1968</v>
      </c>
      <c r="AVU813" s="10" t="s">
        <v>1968</v>
      </c>
      <c r="AWH813" s="10" t="s">
        <v>1968</v>
      </c>
      <c r="AWI813" s="10">
        <v>0</v>
      </c>
      <c r="AWJ813" s="10">
        <v>0</v>
      </c>
      <c r="AWK813" s="10">
        <v>0</v>
      </c>
      <c r="AWL813" s="10">
        <v>0</v>
      </c>
      <c r="AWM813" s="10">
        <v>0</v>
      </c>
      <c r="AWN813" s="10">
        <v>0</v>
      </c>
      <c r="AWO813" s="10">
        <v>0</v>
      </c>
      <c r="AWP813" s="10">
        <v>0</v>
      </c>
      <c r="AWQ813" s="10">
        <v>0</v>
      </c>
      <c r="AWR813" s="10">
        <v>0</v>
      </c>
      <c r="AWS813" s="10">
        <v>0</v>
      </c>
      <c r="AWT813" s="10">
        <v>0</v>
      </c>
      <c r="AWU813" s="10">
        <v>0</v>
      </c>
      <c r="AWV813" s="10">
        <v>0</v>
      </c>
      <c r="AWW813" s="10">
        <v>0</v>
      </c>
      <c r="AWX813" s="10">
        <v>0</v>
      </c>
      <c r="AWY813" s="10">
        <v>0</v>
      </c>
      <c r="AWZ813" s="10">
        <v>0</v>
      </c>
      <c r="AXA813" s="10">
        <v>0</v>
      </c>
      <c r="AXB813" s="10">
        <v>0</v>
      </c>
      <c r="AXC813" s="10">
        <v>0</v>
      </c>
      <c r="AXD813" s="10">
        <v>0</v>
      </c>
      <c r="AXE813" s="10">
        <v>0</v>
      </c>
      <c r="AXF813" s="10">
        <v>0</v>
      </c>
      <c r="AXG813" s="10">
        <v>0</v>
      </c>
      <c r="AXH813" s="10">
        <v>0</v>
      </c>
      <c r="AXI813" s="10">
        <v>0</v>
      </c>
      <c r="AXJ813" s="10">
        <v>0</v>
      </c>
      <c r="AXK813" s="10">
        <v>0</v>
      </c>
      <c r="AXL813" s="10">
        <v>0</v>
      </c>
      <c r="AXM813" s="10">
        <v>0</v>
      </c>
      <c r="AXN813" s="10">
        <v>0</v>
      </c>
      <c r="AXO813" s="10">
        <v>0</v>
      </c>
      <c r="AXP813" s="10">
        <v>0</v>
      </c>
      <c r="AXQ813" s="10">
        <v>0</v>
      </c>
      <c r="AXR813" s="10">
        <v>0</v>
      </c>
      <c r="AXS813" s="10">
        <v>0</v>
      </c>
      <c r="AXT813" s="10">
        <v>0</v>
      </c>
      <c r="AXU813" s="10">
        <v>0</v>
      </c>
      <c r="AXV813" s="10">
        <v>0</v>
      </c>
      <c r="AXW813" s="10">
        <v>0</v>
      </c>
      <c r="AXX813" s="10">
        <v>0</v>
      </c>
      <c r="AXY813" s="10">
        <v>0</v>
      </c>
      <c r="AXZ813" s="10">
        <v>0</v>
      </c>
      <c r="AYA813" s="10">
        <v>0</v>
      </c>
      <c r="AYB813" s="10">
        <v>0</v>
      </c>
      <c r="AYC813" s="10">
        <v>0</v>
      </c>
      <c r="AYD813" s="10">
        <v>0</v>
      </c>
      <c r="AYE813" s="10">
        <v>0</v>
      </c>
      <c r="AYF813" s="10">
        <v>0</v>
      </c>
      <c r="AYG813" s="10">
        <v>0</v>
      </c>
      <c r="AYH813" s="10">
        <v>0</v>
      </c>
      <c r="AYI813" s="10">
        <v>0</v>
      </c>
      <c r="AYJ813" s="10">
        <v>0</v>
      </c>
      <c r="AYK813" s="10">
        <v>0</v>
      </c>
      <c r="AYL813" s="10">
        <v>0</v>
      </c>
      <c r="AYM813" s="10">
        <v>0</v>
      </c>
      <c r="AYN813" s="10">
        <v>0</v>
      </c>
      <c r="AYO813" s="10">
        <v>0</v>
      </c>
      <c r="AYP813" s="10">
        <v>0</v>
      </c>
      <c r="AYQ813" s="10">
        <v>0</v>
      </c>
      <c r="AYR813" s="10">
        <v>0</v>
      </c>
      <c r="AYS813" s="10" t="s">
        <v>1969</v>
      </c>
      <c r="AYT813" s="10">
        <v>0</v>
      </c>
      <c r="AYU813" s="10">
        <v>0</v>
      </c>
      <c r="AYV813" s="10">
        <v>17</v>
      </c>
      <c r="AYW813" s="10">
        <v>0</v>
      </c>
      <c r="AYX813" s="10">
        <v>0</v>
      </c>
      <c r="AYY813" s="10">
        <v>0</v>
      </c>
      <c r="AYZ813" s="10">
        <v>0</v>
      </c>
      <c r="AZA813" s="10">
        <v>0</v>
      </c>
      <c r="AZB813" s="10">
        <v>0</v>
      </c>
      <c r="AZC813" s="10">
        <v>0</v>
      </c>
      <c r="AZD813" s="10">
        <v>0</v>
      </c>
      <c r="AZE813" s="10">
        <v>0</v>
      </c>
      <c r="AZF813" s="10">
        <v>0</v>
      </c>
      <c r="AZG813" s="10">
        <v>0</v>
      </c>
      <c r="AZH813" s="10">
        <v>0</v>
      </c>
      <c r="AZI813" s="10">
        <v>0</v>
      </c>
      <c r="AZJ813" s="10">
        <v>0</v>
      </c>
      <c r="AZK813" s="10">
        <v>0</v>
      </c>
      <c r="AZL813" s="10">
        <v>0</v>
      </c>
      <c r="AZM813" s="10">
        <v>0</v>
      </c>
      <c r="AZN813" s="10">
        <v>0</v>
      </c>
      <c r="AZO813" s="10">
        <v>0</v>
      </c>
      <c r="AZP813" s="10">
        <v>0</v>
      </c>
      <c r="AZQ813" s="10">
        <v>0</v>
      </c>
      <c r="AZR813" s="10">
        <v>0</v>
      </c>
      <c r="AZS813" s="10">
        <v>0</v>
      </c>
      <c r="AZT813" s="10">
        <v>0</v>
      </c>
      <c r="AZU813" s="10">
        <v>0</v>
      </c>
      <c r="AZV813" s="10">
        <v>0</v>
      </c>
      <c r="AZW813" s="10">
        <v>0</v>
      </c>
      <c r="AZX813" s="10">
        <v>0</v>
      </c>
      <c r="AZY813" s="10">
        <v>0</v>
      </c>
      <c r="AZZ813" s="10">
        <v>0</v>
      </c>
      <c r="BAA813" s="10">
        <v>0</v>
      </c>
      <c r="BAB813" s="10">
        <v>0</v>
      </c>
      <c r="BAC813" s="10">
        <v>0</v>
      </c>
      <c r="BAD813" s="10">
        <v>0</v>
      </c>
      <c r="BAE813" s="10">
        <v>0</v>
      </c>
      <c r="BAF813" s="10">
        <v>0</v>
      </c>
      <c r="BAG813" s="10">
        <v>0</v>
      </c>
      <c r="BAH813" s="10">
        <v>0</v>
      </c>
      <c r="BAI813" s="10">
        <v>0</v>
      </c>
      <c r="BAJ813" s="10">
        <v>0</v>
      </c>
      <c r="BAK813" s="10">
        <v>0</v>
      </c>
      <c r="BAL813" s="10">
        <v>0</v>
      </c>
      <c r="BAM813" s="10">
        <v>0</v>
      </c>
      <c r="BAN813" s="10">
        <v>0</v>
      </c>
      <c r="BAO813" s="10">
        <v>0</v>
      </c>
      <c r="BAP813" s="10">
        <v>0</v>
      </c>
      <c r="BAQ813" s="10">
        <v>0</v>
      </c>
      <c r="BAR813" s="10">
        <v>0</v>
      </c>
      <c r="BAS813" s="10">
        <v>0</v>
      </c>
      <c r="BAT813" s="10">
        <v>0</v>
      </c>
      <c r="BAU813" s="10">
        <v>0</v>
      </c>
      <c r="BAV813" s="10">
        <v>0</v>
      </c>
      <c r="BAW813" s="10">
        <v>0</v>
      </c>
      <c r="BAX813" s="10">
        <v>0</v>
      </c>
      <c r="BAY813" s="10">
        <v>0</v>
      </c>
      <c r="BAZ813" s="10">
        <v>0</v>
      </c>
      <c r="BBA813" s="10" t="s">
        <v>1969</v>
      </c>
      <c r="BBB813" s="10">
        <v>519</v>
      </c>
      <c r="BBC813" s="10">
        <v>39</v>
      </c>
      <c r="BBD813" s="10">
        <v>0</v>
      </c>
      <c r="BBE813" s="10">
        <v>0</v>
      </c>
      <c r="BBF813" s="10">
        <v>0</v>
      </c>
      <c r="BBG813" s="10">
        <v>0</v>
      </c>
      <c r="BBH813" s="10">
        <v>0</v>
      </c>
      <c r="BBI813" s="10">
        <v>0</v>
      </c>
      <c r="BBJ813" s="10">
        <v>0</v>
      </c>
      <c r="BBK813" s="10">
        <v>0</v>
      </c>
      <c r="BBL813" s="10">
        <v>0</v>
      </c>
      <c r="BBM813" s="10">
        <v>0</v>
      </c>
      <c r="BBN813" s="10">
        <v>0</v>
      </c>
      <c r="BBO813" s="10" t="s">
        <v>1972</v>
      </c>
      <c r="BBU813" s="10">
        <v>1</v>
      </c>
      <c r="BBV813" s="10">
        <v>1</v>
      </c>
    </row>
    <row r="814" spans="1:1428" x14ac:dyDescent="0.25">
      <c r="A814" s="10" t="s">
        <v>1965</v>
      </c>
      <c r="B814" s="17" t="s">
        <v>2054</v>
      </c>
      <c r="C814" s="17" t="s">
        <v>2001</v>
      </c>
      <c r="D814" s="10" t="s">
        <v>2055</v>
      </c>
      <c r="E814" s="10" t="s">
        <v>2056</v>
      </c>
      <c r="F814" s="10" t="s">
        <v>2057</v>
      </c>
      <c r="G814" s="10">
        <v>56360000</v>
      </c>
      <c r="H814" s="10" t="s">
        <v>2005</v>
      </c>
      <c r="I814" s="10" t="s">
        <v>2058</v>
      </c>
      <c r="J814" s="10">
        <v>8738681915</v>
      </c>
      <c r="K814" s="10" t="s">
        <v>5</v>
      </c>
      <c r="L814" s="10" t="s">
        <v>2508</v>
      </c>
      <c r="N814" s="10">
        <v>50</v>
      </c>
      <c r="O814" s="10">
        <v>0</v>
      </c>
      <c r="P814" s="10">
        <v>0</v>
      </c>
      <c r="Q814" s="10">
        <v>0</v>
      </c>
      <c r="R814" s="10">
        <v>0</v>
      </c>
      <c r="S814" s="10">
        <v>0</v>
      </c>
      <c r="T814" s="10">
        <v>0</v>
      </c>
      <c r="U814" s="10">
        <v>0</v>
      </c>
      <c r="V814" s="10">
        <v>0</v>
      </c>
      <c r="W814" s="10">
        <v>0</v>
      </c>
      <c r="X814" s="10">
        <v>0</v>
      </c>
      <c r="Y814" s="10">
        <v>0</v>
      </c>
      <c r="Z814" s="10">
        <v>0</v>
      </c>
      <c r="AA814" s="10">
        <v>0</v>
      </c>
      <c r="AC814" s="10">
        <v>0</v>
      </c>
      <c r="AD814" s="10">
        <v>0</v>
      </c>
      <c r="AE814" s="10">
        <v>0</v>
      </c>
      <c r="AF814" s="10" t="s">
        <v>40</v>
      </c>
      <c r="AG814" s="10">
        <v>1</v>
      </c>
      <c r="AT814" s="18">
        <v>38503</v>
      </c>
      <c r="AU814" s="10" t="s">
        <v>2495</v>
      </c>
      <c r="AV814" s="10" t="s">
        <v>1972</v>
      </c>
      <c r="AW814" s="10" t="s">
        <v>1989</v>
      </c>
      <c r="AY814" s="10" t="s">
        <v>1973</v>
      </c>
      <c r="BF814" s="10" t="s">
        <v>1968</v>
      </c>
      <c r="BI814" s="10" t="s">
        <v>1968</v>
      </c>
      <c r="BL814" s="10" t="s">
        <v>1968</v>
      </c>
      <c r="BO814" s="10" t="s">
        <v>1968</v>
      </c>
      <c r="BR814" s="10" t="s">
        <v>1968</v>
      </c>
      <c r="BU814" s="10" t="s">
        <v>1968</v>
      </c>
      <c r="BX814" s="10" t="s">
        <v>1968</v>
      </c>
      <c r="CA814" s="10" t="s">
        <v>1968</v>
      </c>
      <c r="CD814" s="10" t="s">
        <v>1968</v>
      </c>
      <c r="CG814" s="10" t="s">
        <v>1968</v>
      </c>
      <c r="CJ814" s="10" t="s">
        <v>1968</v>
      </c>
      <c r="CM814" s="10" t="s">
        <v>1968</v>
      </c>
      <c r="CP814" s="10" t="s">
        <v>1968</v>
      </c>
      <c r="CS814" s="10" t="s">
        <v>1968</v>
      </c>
      <c r="CV814" s="10" t="s">
        <v>1968</v>
      </c>
      <c r="CY814" s="10" t="s">
        <v>1968</v>
      </c>
      <c r="DB814" s="10" t="s">
        <v>1968</v>
      </c>
      <c r="DE814" s="10" t="s">
        <v>1968</v>
      </c>
      <c r="DH814" s="10" t="s">
        <v>1968</v>
      </c>
      <c r="DK814" s="10" t="s">
        <v>1968</v>
      </c>
      <c r="DN814" s="10" t="s">
        <v>1968</v>
      </c>
      <c r="EU814" s="10" t="s">
        <v>1972</v>
      </c>
      <c r="EV814" s="10">
        <v>1</v>
      </c>
      <c r="EW814" s="10">
        <v>30</v>
      </c>
      <c r="EX814" s="10" t="s">
        <v>1968</v>
      </c>
      <c r="FA814" s="10" t="s">
        <v>1968</v>
      </c>
      <c r="FD814" s="10" t="s">
        <v>1968</v>
      </c>
      <c r="FG814" s="10" t="s">
        <v>1968</v>
      </c>
      <c r="FJ814" s="10" t="s">
        <v>1968</v>
      </c>
      <c r="GQ814" s="10">
        <v>1</v>
      </c>
      <c r="II814" s="10" t="s">
        <v>1968</v>
      </c>
      <c r="IJ814" s="10" t="s">
        <v>1972</v>
      </c>
      <c r="IK814" s="10" t="s">
        <v>1968</v>
      </c>
      <c r="IL814" s="10" t="s">
        <v>1968</v>
      </c>
      <c r="IM814" s="10" t="s">
        <v>1968</v>
      </c>
      <c r="IN814" s="10" t="s">
        <v>1968</v>
      </c>
      <c r="IO814" s="10" t="s">
        <v>1968</v>
      </c>
      <c r="IP814" s="10" t="s">
        <v>1968</v>
      </c>
      <c r="IR814" s="10" t="s">
        <v>1968</v>
      </c>
      <c r="IT814" s="10" t="s">
        <v>1968</v>
      </c>
      <c r="IV814" s="10" t="s">
        <v>1968</v>
      </c>
      <c r="IX814" s="10" t="s">
        <v>1968</v>
      </c>
      <c r="IZ814" s="10" t="s">
        <v>1972</v>
      </c>
      <c r="JA814" s="10" t="s">
        <v>1968</v>
      </c>
      <c r="JD814" s="10" t="s">
        <v>1968</v>
      </c>
      <c r="JG814" s="10" t="s">
        <v>1968</v>
      </c>
      <c r="JJ814" s="10" t="s">
        <v>1968</v>
      </c>
      <c r="JM814" s="10" t="s">
        <v>1968</v>
      </c>
      <c r="JP814" s="10" t="s">
        <v>1968</v>
      </c>
      <c r="JS814" s="10" t="s">
        <v>1968</v>
      </c>
      <c r="KZ814" s="10" t="s">
        <v>1976</v>
      </c>
      <c r="LA814" s="10">
        <v>1</v>
      </c>
      <c r="LB814" s="10">
        <v>0</v>
      </c>
      <c r="LC814" s="10">
        <v>0</v>
      </c>
      <c r="LD814" s="10">
        <v>0</v>
      </c>
      <c r="LE814" s="10">
        <v>0</v>
      </c>
      <c r="LF814" s="10">
        <v>0</v>
      </c>
      <c r="LG814" s="10">
        <v>0</v>
      </c>
      <c r="LH814" s="10">
        <v>0</v>
      </c>
      <c r="LI814" s="10" t="s">
        <v>1966</v>
      </c>
      <c r="LJ814" s="10">
        <v>0</v>
      </c>
      <c r="LK814" s="10">
        <v>0</v>
      </c>
      <c r="LL814" s="10">
        <v>0</v>
      </c>
      <c r="LM814" s="10">
        <v>0</v>
      </c>
      <c r="LN814" s="10">
        <v>0</v>
      </c>
      <c r="LO814" s="10">
        <v>0</v>
      </c>
      <c r="LP814" s="10">
        <v>0</v>
      </c>
      <c r="LQ814" s="10">
        <v>0</v>
      </c>
      <c r="LR814" s="10" t="s">
        <v>1977</v>
      </c>
      <c r="LS814" s="10">
        <v>0</v>
      </c>
      <c r="LT814" s="10">
        <v>0</v>
      </c>
      <c r="LU814" s="10">
        <v>0</v>
      </c>
      <c r="LV814" s="10">
        <v>0</v>
      </c>
      <c r="LW814" s="10">
        <v>0</v>
      </c>
      <c r="LX814" s="10">
        <v>0</v>
      </c>
      <c r="LY814" s="10">
        <v>0</v>
      </c>
      <c r="LZ814" s="10">
        <v>0</v>
      </c>
      <c r="MA814" s="10" t="s">
        <v>1977</v>
      </c>
      <c r="MB814" s="10">
        <v>0</v>
      </c>
      <c r="MC814" s="10">
        <v>0</v>
      </c>
      <c r="MD814" s="10">
        <v>0</v>
      </c>
      <c r="ME814" s="10">
        <v>0</v>
      </c>
      <c r="MF814" s="10">
        <v>0</v>
      </c>
      <c r="MG814" s="10">
        <v>0</v>
      </c>
      <c r="MH814" s="10">
        <v>0</v>
      </c>
      <c r="MI814" s="10">
        <v>0</v>
      </c>
      <c r="MJ814" s="10" t="s">
        <v>1977</v>
      </c>
      <c r="MK814" s="10">
        <v>0</v>
      </c>
      <c r="ML814" s="10">
        <v>0</v>
      </c>
      <c r="MM814" s="10">
        <v>0</v>
      </c>
      <c r="MN814" s="10">
        <v>0</v>
      </c>
      <c r="MO814" s="10">
        <v>0</v>
      </c>
      <c r="MP814" s="10">
        <v>0</v>
      </c>
      <c r="MQ814" s="10">
        <v>0</v>
      </c>
      <c r="MR814" s="10">
        <v>0</v>
      </c>
      <c r="MS814" s="10" t="s">
        <v>1977</v>
      </c>
      <c r="MT814" s="10">
        <v>0</v>
      </c>
      <c r="MU814" s="10">
        <v>0</v>
      </c>
      <c r="MV814" s="10">
        <v>0</v>
      </c>
      <c r="MW814" s="10">
        <v>0</v>
      </c>
      <c r="MX814" s="10">
        <v>0</v>
      </c>
      <c r="MY814" s="10">
        <v>0</v>
      </c>
      <c r="MZ814" s="10">
        <v>0</v>
      </c>
      <c r="NA814" s="10">
        <v>0</v>
      </c>
      <c r="NB814" s="10" t="s">
        <v>1977</v>
      </c>
      <c r="NC814" s="10">
        <v>0</v>
      </c>
      <c r="ND814" s="10">
        <v>0</v>
      </c>
      <c r="NE814" s="10">
        <v>0</v>
      </c>
      <c r="NF814" s="10">
        <v>0</v>
      </c>
      <c r="NG814" s="10">
        <v>0</v>
      </c>
      <c r="NH814" s="10">
        <v>0</v>
      </c>
      <c r="NI814" s="10">
        <v>0</v>
      </c>
      <c r="NJ814" s="10">
        <v>0</v>
      </c>
      <c r="NK814" s="10" t="s">
        <v>1977</v>
      </c>
      <c r="NL814" s="10">
        <v>0</v>
      </c>
      <c r="NM814" s="10">
        <v>0</v>
      </c>
      <c r="NN814" s="10">
        <v>0</v>
      </c>
      <c r="NO814" s="10">
        <v>0</v>
      </c>
      <c r="NP814" s="10">
        <v>0</v>
      </c>
      <c r="NQ814" s="10">
        <v>0</v>
      </c>
      <c r="NR814" s="10">
        <v>0</v>
      </c>
      <c r="NS814" s="10">
        <v>0</v>
      </c>
      <c r="NT814" s="10" t="s">
        <v>1977</v>
      </c>
      <c r="NU814" s="10">
        <v>0</v>
      </c>
      <c r="NV814" s="10">
        <v>0</v>
      </c>
      <c r="NW814" s="10">
        <v>0</v>
      </c>
      <c r="NX814" s="10">
        <v>0</v>
      </c>
      <c r="NY814" s="10">
        <v>0</v>
      </c>
      <c r="NZ814" s="10">
        <v>0</v>
      </c>
      <c r="OA814" s="10">
        <v>0</v>
      </c>
      <c r="OB814" s="10">
        <v>0</v>
      </c>
      <c r="OC814" s="10" t="s">
        <v>1977</v>
      </c>
      <c r="OD814" s="10">
        <v>0</v>
      </c>
      <c r="OE814" s="10">
        <v>0</v>
      </c>
      <c r="OF814" s="10">
        <v>0</v>
      </c>
      <c r="OG814" s="10">
        <v>0</v>
      </c>
      <c r="OH814" s="10">
        <v>0</v>
      </c>
      <c r="OI814" s="10">
        <v>0</v>
      </c>
      <c r="OJ814" s="10">
        <v>0</v>
      </c>
      <c r="OK814" s="10">
        <v>0</v>
      </c>
      <c r="OL814" s="10" t="s">
        <v>1977</v>
      </c>
      <c r="OM814" s="10">
        <v>0</v>
      </c>
      <c r="ON814" s="10">
        <v>0</v>
      </c>
      <c r="OO814" s="10">
        <v>0</v>
      </c>
      <c r="OP814" s="10">
        <v>0</v>
      </c>
      <c r="OQ814" s="10">
        <v>0</v>
      </c>
      <c r="OR814" s="10">
        <v>0</v>
      </c>
      <c r="OS814" s="10">
        <v>0</v>
      </c>
      <c r="OT814" s="10">
        <v>0</v>
      </c>
      <c r="OU814" s="10" t="s">
        <v>1977</v>
      </c>
      <c r="OV814" s="10">
        <v>0</v>
      </c>
      <c r="OW814" s="10">
        <v>0</v>
      </c>
      <c r="OX814" s="10">
        <v>0</v>
      </c>
      <c r="OY814" s="10">
        <v>0</v>
      </c>
      <c r="OZ814" s="10">
        <v>0</v>
      </c>
      <c r="PA814" s="10">
        <v>0</v>
      </c>
      <c r="PB814" s="10">
        <v>0</v>
      </c>
      <c r="PC814" s="10">
        <v>0</v>
      </c>
      <c r="PD814" s="10" t="s">
        <v>1977</v>
      </c>
      <c r="PE814" s="10">
        <v>0</v>
      </c>
      <c r="PF814" s="10">
        <v>0</v>
      </c>
      <c r="PG814" s="10">
        <v>0</v>
      </c>
      <c r="PH814" s="10">
        <v>0</v>
      </c>
      <c r="PI814" s="10">
        <v>0</v>
      </c>
      <c r="PJ814" s="10">
        <v>0</v>
      </c>
      <c r="PK814" s="10">
        <v>0</v>
      </c>
      <c r="PL814" s="10">
        <v>0</v>
      </c>
      <c r="PM814" s="10" t="s">
        <v>1977</v>
      </c>
      <c r="PN814" s="10">
        <v>0</v>
      </c>
      <c r="PO814" s="10">
        <v>0</v>
      </c>
      <c r="PP814" s="10">
        <v>0</v>
      </c>
      <c r="PQ814" s="10">
        <v>0</v>
      </c>
      <c r="PR814" s="10">
        <v>0</v>
      </c>
      <c r="PS814" s="10">
        <v>0</v>
      </c>
      <c r="PT814" s="10">
        <v>0</v>
      </c>
      <c r="PU814" s="10">
        <v>0</v>
      </c>
      <c r="PV814" s="10" t="s">
        <v>1977</v>
      </c>
      <c r="PW814" s="10">
        <v>0</v>
      </c>
      <c r="PX814" s="10">
        <v>0</v>
      </c>
      <c r="PY814" s="10">
        <v>0</v>
      </c>
      <c r="PZ814" s="10">
        <v>0</v>
      </c>
      <c r="QA814" s="10">
        <v>0</v>
      </c>
      <c r="QB814" s="10">
        <v>0</v>
      </c>
      <c r="QC814" s="10">
        <v>0</v>
      </c>
      <c r="QD814" s="10">
        <v>0</v>
      </c>
      <c r="QE814" s="10" t="s">
        <v>1977</v>
      </c>
      <c r="QF814" s="10">
        <v>0</v>
      </c>
      <c r="QG814" s="10">
        <v>0</v>
      </c>
      <c r="QH814" s="10">
        <v>0</v>
      </c>
      <c r="QI814" s="10">
        <v>0</v>
      </c>
      <c r="QJ814" s="10">
        <v>0</v>
      </c>
      <c r="QK814" s="10">
        <v>0</v>
      </c>
      <c r="QL814" s="10">
        <v>0</v>
      </c>
      <c r="QM814" s="10">
        <v>0</v>
      </c>
      <c r="QN814" s="10" t="s">
        <v>1977</v>
      </c>
      <c r="QO814" s="10">
        <v>0</v>
      </c>
      <c r="QP814" s="10">
        <v>0</v>
      </c>
      <c r="QQ814" s="10">
        <v>0</v>
      </c>
      <c r="QR814" s="10">
        <v>0</v>
      </c>
      <c r="QS814" s="10">
        <v>0</v>
      </c>
      <c r="QT814" s="10">
        <v>0</v>
      </c>
      <c r="QU814" s="10">
        <v>0</v>
      </c>
      <c r="QV814" s="10">
        <v>0</v>
      </c>
      <c r="QW814" s="10" t="s">
        <v>1977</v>
      </c>
      <c r="QX814" s="10">
        <v>2</v>
      </c>
      <c r="QY814" s="10">
        <v>0</v>
      </c>
      <c r="QZ814" s="10">
        <v>0</v>
      </c>
      <c r="RA814" s="10">
        <v>0</v>
      </c>
      <c r="RB814" s="10">
        <v>0</v>
      </c>
      <c r="RC814" s="10">
        <v>0</v>
      </c>
      <c r="RD814" s="10">
        <v>0</v>
      </c>
      <c r="RE814" s="10">
        <v>0</v>
      </c>
      <c r="RF814" s="10" t="s">
        <v>1985</v>
      </c>
      <c r="RG814" s="10">
        <v>0</v>
      </c>
      <c r="RH814" s="10">
        <v>0</v>
      </c>
      <c r="RI814" s="10">
        <v>0</v>
      </c>
      <c r="RJ814" s="10">
        <v>0</v>
      </c>
      <c r="RK814" s="10">
        <v>0</v>
      </c>
      <c r="RL814" s="10">
        <v>0</v>
      </c>
      <c r="RM814" s="10">
        <v>0</v>
      </c>
      <c r="RN814" s="10">
        <v>0</v>
      </c>
      <c r="RO814" s="10" t="s">
        <v>1977</v>
      </c>
      <c r="VS814" s="10">
        <v>1</v>
      </c>
      <c r="VU814" s="10">
        <v>1</v>
      </c>
      <c r="VZ814" s="10">
        <v>14</v>
      </c>
      <c r="WA814" s="10">
        <v>0</v>
      </c>
      <c r="WB814" s="10">
        <v>0</v>
      </c>
      <c r="WC814" s="10">
        <v>0</v>
      </c>
      <c r="WD814" s="10">
        <v>0</v>
      </c>
      <c r="WE814" s="10">
        <v>0</v>
      </c>
      <c r="WF814" s="10">
        <v>0</v>
      </c>
      <c r="WG814" s="10">
        <v>0</v>
      </c>
      <c r="WH814" s="10">
        <v>0</v>
      </c>
      <c r="WI814" s="10">
        <v>0</v>
      </c>
      <c r="WJ814" s="10">
        <v>0</v>
      </c>
      <c r="WK814" s="10">
        <v>0</v>
      </c>
      <c r="WL814" s="10">
        <v>0</v>
      </c>
      <c r="WM814" s="10">
        <v>0</v>
      </c>
      <c r="WN814" s="10">
        <v>0</v>
      </c>
      <c r="WO814" s="10">
        <v>0</v>
      </c>
      <c r="WP814" s="10">
        <v>0</v>
      </c>
      <c r="WQ814" s="10">
        <v>0</v>
      </c>
      <c r="WR814" s="10">
        <v>0</v>
      </c>
      <c r="WS814" s="10">
        <v>0</v>
      </c>
      <c r="WT814" s="10">
        <v>0</v>
      </c>
      <c r="WU814" s="10">
        <v>0</v>
      </c>
      <c r="WV814" s="10">
        <v>0</v>
      </c>
      <c r="WW814" s="10">
        <v>0</v>
      </c>
      <c r="WX814" s="10">
        <v>0</v>
      </c>
      <c r="WY814" s="10">
        <v>0</v>
      </c>
      <c r="WZ814" s="10">
        <v>0</v>
      </c>
      <c r="XA814" s="10">
        <v>0</v>
      </c>
      <c r="XB814" s="10">
        <v>0</v>
      </c>
      <c r="XC814" s="10">
        <v>0</v>
      </c>
      <c r="XD814" s="10">
        <v>0</v>
      </c>
      <c r="XE814" s="10">
        <v>0</v>
      </c>
      <c r="XF814" s="10">
        <v>0</v>
      </c>
      <c r="XG814" s="10">
        <v>0</v>
      </c>
      <c r="XH814" s="10">
        <v>0</v>
      </c>
      <c r="XI814" s="10">
        <v>0</v>
      </c>
      <c r="XJ814" s="10">
        <v>0</v>
      </c>
      <c r="XK814" s="10" t="s">
        <v>1978</v>
      </c>
      <c r="XL814" s="10">
        <v>0</v>
      </c>
      <c r="XM814" s="10">
        <v>0</v>
      </c>
      <c r="XN814" s="10" t="s">
        <v>1967</v>
      </c>
      <c r="XQ814" s="10" t="s">
        <v>1967</v>
      </c>
      <c r="XT814" s="10" t="s">
        <v>1978</v>
      </c>
      <c r="XW814" s="10" t="s">
        <v>1992</v>
      </c>
      <c r="YA814" s="10">
        <v>11</v>
      </c>
      <c r="YB814" s="10">
        <v>0</v>
      </c>
      <c r="YC814" s="10">
        <v>14</v>
      </c>
      <c r="YD814" s="10">
        <v>0</v>
      </c>
      <c r="YE814" s="10">
        <v>0</v>
      </c>
      <c r="YF814" s="10">
        <v>0</v>
      </c>
      <c r="YG814" s="10">
        <v>0</v>
      </c>
      <c r="YH814" s="10">
        <v>0</v>
      </c>
      <c r="YI814" s="10">
        <v>0</v>
      </c>
      <c r="YJ814" s="10">
        <v>0</v>
      </c>
      <c r="YK814" s="10">
        <v>0</v>
      </c>
      <c r="YL814" s="10">
        <v>0</v>
      </c>
      <c r="YM814" s="10">
        <v>2</v>
      </c>
      <c r="YN814" s="10">
        <v>0</v>
      </c>
      <c r="YO814" s="10">
        <v>0</v>
      </c>
      <c r="YP814" s="10">
        <v>0</v>
      </c>
      <c r="YQ814" s="10">
        <v>0</v>
      </c>
      <c r="YR814" s="10">
        <v>0</v>
      </c>
      <c r="YS814" s="10" t="s">
        <v>1968</v>
      </c>
      <c r="ZJ814" s="10" t="s">
        <v>1968</v>
      </c>
      <c r="AAK814" s="10" t="s">
        <v>1968</v>
      </c>
      <c r="AAZ814" s="10" t="s">
        <v>1969</v>
      </c>
      <c r="ABA814" s="10">
        <v>0</v>
      </c>
      <c r="ABB814" s="10">
        <v>0</v>
      </c>
      <c r="ABC814" s="10">
        <v>0</v>
      </c>
      <c r="ABD814" s="10">
        <v>0</v>
      </c>
      <c r="ABE814" s="10">
        <v>0</v>
      </c>
      <c r="ABF814" s="10">
        <v>0</v>
      </c>
      <c r="ABG814" s="10">
        <v>0</v>
      </c>
      <c r="ABH814" s="10">
        <v>0</v>
      </c>
      <c r="ABI814" s="10">
        <v>0</v>
      </c>
      <c r="ABJ814" s="10">
        <v>0</v>
      </c>
      <c r="ABK814" s="10">
        <v>0</v>
      </c>
      <c r="ABL814" s="10">
        <v>0</v>
      </c>
      <c r="ABM814" s="10">
        <v>0</v>
      </c>
      <c r="ABN814" s="10">
        <v>0</v>
      </c>
      <c r="ABO814" s="10" t="s">
        <v>1968</v>
      </c>
      <c r="ACJ814" s="10" t="s">
        <v>1968</v>
      </c>
      <c r="ADH814" s="10" t="s">
        <v>1969</v>
      </c>
      <c r="ADI814" s="10">
        <v>14</v>
      </c>
      <c r="ADJ814" s="10">
        <v>0</v>
      </c>
      <c r="ADK814" s="10">
        <v>0</v>
      </c>
      <c r="ADL814" s="10">
        <v>0</v>
      </c>
      <c r="ADM814" s="10">
        <v>0</v>
      </c>
      <c r="ADN814" s="10">
        <v>0</v>
      </c>
      <c r="ADO814" s="10">
        <v>0</v>
      </c>
      <c r="ADP814" s="10">
        <v>0</v>
      </c>
      <c r="ADQ814" s="10">
        <v>0</v>
      </c>
      <c r="ADR814" s="10">
        <v>0</v>
      </c>
      <c r="ADS814" s="10">
        <v>0</v>
      </c>
      <c r="ADT814" s="10">
        <v>0</v>
      </c>
      <c r="ADU814" s="10">
        <v>0</v>
      </c>
      <c r="ADV814" s="10">
        <v>0</v>
      </c>
      <c r="ADW814" s="10">
        <v>0</v>
      </c>
      <c r="ADX814" s="10">
        <v>0</v>
      </c>
      <c r="ADY814" s="10">
        <v>0</v>
      </c>
      <c r="ADZ814" s="10">
        <v>0</v>
      </c>
      <c r="AEA814" s="10">
        <v>0</v>
      </c>
      <c r="AEB814" s="10">
        <v>0</v>
      </c>
      <c r="AEC814" s="10">
        <v>0</v>
      </c>
      <c r="AED814" s="10">
        <v>0</v>
      </c>
      <c r="AEE814" s="10">
        <v>0</v>
      </c>
      <c r="AEF814" s="10">
        <v>0</v>
      </c>
      <c r="AEG814" s="10">
        <v>0</v>
      </c>
      <c r="AEH814" s="10">
        <v>0</v>
      </c>
      <c r="AEI814" s="10">
        <v>0</v>
      </c>
      <c r="AEJ814" s="10">
        <v>0</v>
      </c>
      <c r="AEK814" s="10">
        <v>0</v>
      </c>
      <c r="AEL814" s="10">
        <v>0</v>
      </c>
      <c r="AEM814" s="10">
        <v>0</v>
      </c>
      <c r="AEN814" s="10">
        <v>0</v>
      </c>
      <c r="AEO814" s="10">
        <v>0</v>
      </c>
      <c r="AEP814" s="10">
        <v>0</v>
      </c>
      <c r="AEQ814" s="10">
        <v>0</v>
      </c>
      <c r="AER814" s="10">
        <v>0</v>
      </c>
      <c r="AES814" s="10">
        <v>0</v>
      </c>
      <c r="AET814" s="10">
        <v>0</v>
      </c>
      <c r="AEU814" s="10">
        <v>0</v>
      </c>
      <c r="AEV814" s="10">
        <v>0</v>
      </c>
      <c r="AEW814" s="10">
        <v>0</v>
      </c>
      <c r="AEX814" s="10">
        <v>0</v>
      </c>
      <c r="AEY814" s="10">
        <v>0</v>
      </c>
      <c r="AEZ814" s="10">
        <v>0</v>
      </c>
      <c r="AFA814" s="10">
        <v>0</v>
      </c>
      <c r="AFB814" s="10">
        <v>0</v>
      </c>
      <c r="AFC814" s="10">
        <v>0</v>
      </c>
      <c r="AFD814" s="10">
        <v>0</v>
      </c>
      <c r="AFE814" s="10">
        <v>0</v>
      </c>
      <c r="AFF814" s="10">
        <v>0</v>
      </c>
      <c r="AFG814" s="10">
        <v>0</v>
      </c>
      <c r="AFH814" s="10">
        <v>0</v>
      </c>
      <c r="AFI814" s="10">
        <v>0</v>
      </c>
      <c r="AFJ814" s="10">
        <v>0</v>
      </c>
      <c r="AFK814" s="10">
        <v>0</v>
      </c>
      <c r="AFL814" s="10">
        <v>0</v>
      </c>
      <c r="AFM814" s="10">
        <v>0</v>
      </c>
      <c r="AFN814" s="10">
        <v>0</v>
      </c>
      <c r="AFO814" s="10">
        <v>0</v>
      </c>
      <c r="AFP814" s="10">
        <v>0</v>
      </c>
      <c r="AFQ814" s="10">
        <v>0</v>
      </c>
      <c r="AFR814" s="10">
        <v>0</v>
      </c>
      <c r="AFS814" s="10">
        <v>0</v>
      </c>
      <c r="AFT814" s="10">
        <v>0</v>
      </c>
      <c r="AFU814" s="10">
        <v>0</v>
      </c>
      <c r="AFV814" s="10">
        <v>0</v>
      </c>
      <c r="AFW814" s="10">
        <v>0</v>
      </c>
      <c r="AFX814" s="10">
        <v>0</v>
      </c>
      <c r="AFY814" s="10">
        <v>0</v>
      </c>
      <c r="AFZ814" s="10">
        <v>0</v>
      </c>
      <c r="AGA814" s="10">
        <v>0</v>
      </c>
      <c r="AGB814" s="10">
        <v>0</v>
      </c>
      <c r="AGC814" s="10">
        <v>0</v>
      </c>
      <c r="AGD814" s="10">
        <v>0</v>
      </c>
      <c r="AGE814" s="10">
        <v>0</v>
      </c>
      <c r="AGF814" s="10">
        <v>0</v>
      </c>
      <c r="AGG814" s="10">
        <v>0</v>
      </c>
      <c r="AGH814" s="10">
        <v>0</v>
      </c>
      <c r="AGI814" s="10">
        <v>0</v>
      </c>
      <c r="AGJ814" s="10">
        <v>0</v>
      </c>
      <c r="AGK814" s="10">
        <v>0</v>
      </c>
      <c r="AGL814" s="10">
        <v>0</v>
      </c>
      <c r="AGM814" s="10">
        <v>0</v>
      </c>
      <c r="AGN814" s="10">
        <v>0</v>
      </c>
      <c r="AGO814" s="10">
        <v>0</v>
      </c>
      <c r="AGP814" s="10">
        <v>0</v>
      </c>
      <c r="AGQ814" s="10">
        <v>0</v>
      </c>
      <c r="AGR814" s="10">
        <v>0</v>
      </c>
      <c r="AGS814" s="10">
        <v>0</v>
      </c>
      <c r="AGT814" s="10">
        <v>0</v>
      </c>
      <c r="AGU814" s="10">
        <v>0</v>
      </c>
      <c r="AGV814" s="10">
        <v>0</v>
      </c>
      <c r="AGW814" s="10">
        <v>0</v>
      </c>
      <c r="AGX814" s="10">
        <v>0</v>
      </c>
      <c r="AGY814" s="10">
        <v>0</v>
      </c>
      <c r="AGZ814" s="10">
        <v>0</v>
      </c>
      <c r="AHA814" s="10">
        <v>0</v>
      </c>
      <c r="AHB814" s="10">
        <v>0</v>
      </c>
      <c r="AHC814" s="10">
        <v>0</v>
      </c>
      <c r="AHD814" s="10">
        <v>0</v>
      </c>
      <c r="AHE814" s="10">
        <v>0</v>
      </c>
      <c r="AHF814" s="10">
        <v>0</v>
      </c>
      <c r="AHG814" s="10">
        <v>0</v>
      </c>
      <c r="AHH814" s="10">
        <v>0</v>
      </c>
      <c r="AHI814" s="10">
        <v>0</v>
      </c>
      <c r="AHJ814" s="10">
        <v>0</v>
      </c>
      <c r="AHK814" s="10">
        <v>0</v>
      </c>
      <c r="AHL814" s="10">
        <v>0</v>
      </c>
      <c r="AHM814" s="10">
        <v>0</v>
      </c>
      <c r="AHN814" s="10">
        <v>0</v>
      </c>
      <c r="AHO814" s="10">
        <v>0</v>
      </c>
      <c r="AHP814" s="10">
        <v>0</v>
      </c>
      <c r="AHQ814" s="10">
        <v>0</v>
      </c>
      <c r="AHR814" s="10">
        <v>0</v>
      </c>
      <c r="AHS814" s="10">
        <v>0</v>
      </c>
      <c r="AHT814" s="10">
        <v>0</v>
      </c>
      <c r="AHU814" s="10">
        <v>0</v>
      </c>
      <c r="AHV814" s="10">
        <v>0</v>
      </c>
      <c r="AHW814" s="10">
        <v>0</v>
      </c>
      <c r="AHX814" s="10">
        <v>0</v>
      </c>
      <c r="AHY814" s="10">
        <v>0</v>
      </c>
      <c r="AHZ814" s="10">
        <v>0</v>
      </c>
      <c r="AIA814" s="10">
        <v>0</v>
      </c>
      <c r="AIB814" s="10">
        <v>0</v>
      </c>
      <c r="AIC814" s="10">
        <v>0</v>
      </c>
      <c r="AID814" s="10">
        <v>0</v>
      </c>
      <c r="AIE814" s="10">
        <v>0</v>
      </c>
      <c r="AIF814" s="10">
        <v>0</v>
      </c>
      <c r="AIG814" s="10">
        <v>0</v>
      </c>
      <c r="AIH814" s="10">
        <v>0</v>
      </c>
      <c r="AII814" s="10">
        <v>0</v>
      </c>
      <c r="AIJ814" s="10">
        <v>0</v>
      </c>
      <c r="AIK814" s="10">
        <v>0</v>
      </c>
      <c r="AIL814" s="10">
        <v>0</v>
      </c>
      <c r="AIM814" s="10">
        <v>0</v>
      </c>
      <c r="AIN814" s="10">
        <v>0</v>
      </c>
      <c r="AIO814" s="10">
        <v>0</v>
      </c>
      <c r="AIP814" s="10">
        <v>0</v>
      </c>
      <c r="AIQ814" s="10">
        <v>0</v>
      </c>
      <c r="AIR814" s="10">
        <v>0</v>
      </c>
      <c r="AIS814" s="10">
        <v>0</v>
      </c>
      <c r="AIT814" s="10">
        <v>0</v>
      </c>
      <c r="AIU814" s="10">
        <v>0</v>
      </c>
      <c r="AIV814" s="10">
        <v>0</v>
      </c>
      <c r="AIW814" s="10">
        <v>0</v>
      </c>
      <c r="AIX814" s="10">
        <v>0</v>
      </c>
      <c r="AIY814" s="10">
        <v>0</v>
      </c>
      <c r="AIZ814" s="10">
        <v>0</v>
      </c>
      <c r="AJA814" s="10">
        <v>0</v>
      </c>
      <c r="AJB814" s="10">
        <v>0</v>
      </c>
      <c r="AJC814" s="10">
        <v>0</v>
      </c>
      <c r="AJD814" s="10">
        <v>0</v>
      </c>
      <c r="AJE814" s="10">
        <v>0</v>
      </c>
      <c r="AJF814" s="10">
        <v>0</v>
      </c>
      <c r="AJG814" s="10">
        <v>0</v>
      </c>
      <c r="AJH814" s="10">
        <v>0</v>
      </c>
      <c r="AJI814" s="10">
        <v>0</v>
      </c>
      <c r="AJJ814" s="10">
        <v>0</v>
      </c>
      <c r="AJK814" s="10">
        <v>0</v>
      </c>
      <c r="AJL814" s="10">
        <v>0</v>
      </c>
      <c r="AJM814" s="10">
        <v>0</v>
      </c>
      <c r="AJN814" s="10">
        <v>0</v>
      </c>
      <c r="AJO814" s="10">
        <v>0</v>
      </c>
      <c r="AJP814" s="10">
        <v>0</v>
      </c>
      <c r="AJQ814" s="10">
        <v>0</v>
      </c>
      <c r="AJR814" s="10">
        <v>0</v>
      </c>
      <c r="AJS814" s="10">
        <v>0</v>
      </c>
      <c r="AJT814" s="10">
        <v>0</v>
      </c>
      <c r="AJU814" s="10">
        <v>0</v>
      </c>
      <c r="AJV814" s="10">
        <v>0</v>
      </c>
      <c r="AJW814" s="10">
        <v>0</v>
      </c>
      <c r="AJX814" s="10">
        <v>0</v>
      </c>
      <c r="AJY814" s="10">
        <v>0</v>
      </c>
      <c r="AJZ814" s="10">
        <v>0</v>
      </c>
      <c r="AKA814" s="10">
        <v>0</v>
      </c>
      <c r="AKB814" s="10">
        <v>0</v>
      </c>
      <c r="AKC814" s="10">
        <v>0</v>
      </c>
      <c r="AKD814" s="10">
        <v>0</v>
      </c>
      <c r="AKE814" s="10">
        <v>0</v>
      </c>
      <c r="AKF814" s="10">
        <v>0</v>
      </c>
      <c r="AKG814" s="10">
        <v>0</v>
      </c>
      <c r="AKH814" s="10">
        <v>0</v>
      </c>
      <c r="AKI814" s="10">
        <v>0</v>
      </c>
      <c r="AKJ814" s="10">
        <v>0</v>
      </c>
      <c r="AKK814" s="10">
        <v>0</v>
      </c>
      <c r="AKL814" s="10">
        <v>0</v>
      </c>
      <c r="AKM814" s="10">
        <v>0</v>
      </c>
      <c r="AKN814" s="10">
        <v>0</v>
      </c>
      <c r="AKO814" s="10">
        <v>0</v>
      </c>
      <c r="AKP814" s="10">
        <v>0</v>
      </c>
      <c r="AKQ814" s="10">
        <v>0</v>
      </c>
      <c r="AKR814" s="10">
        <v>0</v>
      </c>
      <c r="AKS814" s="10">
        <v>0</v>
      </c>
      <c r="AKT814" s="10">
        <v>0</v>
      </c>
      <c r="AKU814" s="10">
        <v>0</v>
      </c>
      <c r="AKV814" s="10">
        <v>0</v>
      </c>
      <c r="AKW814" s="10">
        <v>0</v>
      </c>
      <c r="AKX814" s="10">
        <v>0</v>
      </c>
      <c r="AKY814" s="10">
        <v>0</v>
      </c>
      <c r="AKZ814" s="10">
        <v>0</v>
      </c>
      <c r="ALA814" s="10">
        <v>0</v>
      </c>
      <c r="ALB814" s="10">
        <v>0</v>
      </c>
      <c r="ALC814" s="10">
        <v>0</v>
      </c>
      <c r="ALD814" s="10">
        <v>0</v>
      </c>
      <c r="ALE814" s="10">
        <v>0</v>
      </c>
      <c r="ALF814" s="10">
        <v>0</v>
      </c>
      <c r="ALG814" s="10">
        <v>0</v>
      </c>
      <c r="ALH814" s="10">
        <v>0</v>
      </c>
      <c r="ALI814" s="10">
        <v>0</v>
      </c>
      <c r="ALJ814" s="10">
        <v>0</v>
      </c>
      <c r="ALK814" s="10">
        <v>0</v>
      </c>
      <c r="ALL814" s="10">
        <v>0</v>
      </c>
      <c r="ALM814" s="10">
        <v>0</v>
      </c>
      <c r="ALN814" s="10">
        <v>0</v>
      </c>
      <c r="ALO814" s="10">
        <v>0</v>
      </c>
      <c r="ALP814" s="10">
        <v>0</v>
      </c>
      <c r="ALQ814" s="10">
        <v>0</v>
      </c>
      <c r="ALR814" s="10">
        <v>0</v>
      </c>
      <c r="ALS814" s="10">
        <v>0</v>
      </c>
      <c r="ALT814" s="10">
        <v>0</v>
      </c>
      <c r="ALU814" s="10">
        <v>0</v>
      </c>
      <c r="ALV814" s="10">
        <v>0</v>
      </c>
      <c r="ALW814" s="10">
        <v>0</v>
      </c>
      <c r="ALX814" s="10">
        <v>0</v>
      </c>
      <c r="ALY814" s="10">
        <v>0</v>
      </c>
      <c r="ALZ814" s="10">
        <v>0</v>
      </c>
      <c r="AMA814" s="10">
        <v>0</v>
      </c>
      <c r="AMB814" s="10">
        <v>0</v>
      </c>
      <c r="AMC814" s="10">
        <v>0</v>
      </c>
      <c r="AMD814" s="10">
        <v>0</v>
      </c>
      <c r="AME814" s="10">
        <v>0</v>
      </c>
      <c r="AMF814" s="10">
        <v>0</v>
      </c>
      <c r="AML814" s="10" t="s">
        <v>1968</v>
      </c>
      <c r="ANM814" s="10">
        <v>14</v>
      </c>
      <c r="ANN814" s="10">
        <v>0</v>
      </c>
      <c r="ANO814" s="10" t="s">
        <v>1968</v>
      </c>
      <c r="ANP814" s="10" t="s">
        <v>1987</v>
      </c>
      <c r="AOO814" s="10" t="s">
        <v>1968</v>
      </c>
      <c r="APN814" s="10" t="s">
        <v>1968</v>
      </c>
      <c r="ATV814" s="10" t="s">
        <v>1968</v>
      </c>
      <c r="AVU814" s="10" t="s">
        <v>1968</v>
      </c>
      <c r="AWH814" s="10" t="s">
        <v>1968</v>
      </c>
      <c r="AYQ814" s="10">
        <v>0</v>
      </c>
      <c r="AYR814" s="10">
        <v>0</v>
      </c>
      <c r="AYS814" s="10" t="s">
        <v>1969</v>
      </c>
      <c r="AYT814" s="10">
        <v>1</v>
      </c>
      <c r="AYU814" s="10">
        <v>0</v>
      </c>
      <c r="AYV814" s="10">
        <v>0</v>
      </c>
      <c r="AYW814" s="10">
        <v>0</v>
      </c>
      <c r="AYX814" s="10">
        <v>0</v>
      </c>
      <c r="AYY814" s="10">
        <v>0</v>
      </c>
      <c r="AYZ814" s="10">
        <v>0</v>
      </c>
      <c r="AZA814" s="10">
        <v>0</v>
      </c>
      <c r="AZB814" s="10">
        <v>0</v>
      </c>
      <c r="AZC814" s="10">
        <v>0</v>
      </c>
      <c r="AZD814" s="10">
        <v>0</v>
      </c>
      <c r="AZE814" s="10">
        <v>0</v>
      </c>
      <c r="AZF814" s="10">
        <v>0</v>
      </c>
      <c r="AZG814" s="10">
        <v>0</v>
      </c>
      <c r="AZH814" s="10">
        <v>0</v>
      </c>
      <c r="AZI814" s="10">
        <v>0</v>
      </c>
      <c r="AZJ814" s="10">
        <v>0</v>
      </c>
      <c r="AZK814" s="10">
        <v>0</v>
      </c>
      <c r="AZL814" s="10">
        <v>0</v>
      </c>
      <c r="AZM814" s="10">
        <v>0</v>
      </c>
      <c r="AZN814" s="10">
        <v>0</v>
      </c>
      <c r="AZO814" s="10">
        <v>0</v>
      </c>
      <c r="AZP814" s="10">
        <v>0</v>
      </c>
      <c r="AZQ814" s="10">
        <v>0</v>
      </c>
      <c r="AZR814" s="10">
        <v>0</v>
      </c>
      <c r="AZS814" s="10">
        <v>0</v>
      </c>
      <c r="AZT814" s="10">
        <v>0</v>
      </c>
      <c r="AZU814" s="10">
        <v>0</v>
      </c>
      <c r="AZV814" s="10">
        <v>0</v>
      </c>
      <c r="AZW814" s="10">
        <v>0</v>
      </c>
      <c r="AZX814" s="10">
        <v>0</v>
      </c>
      <c r="AZY814" s="10">
        <v>0</v>
      </c>
      <c r="AZZ814" s="10">
        <v>0</v>
      </c>
      <c r="BAA814" s="10">
        <v>0</v>
      </c>
      <c r="BAB814" s="10">
        <v>0</v>
      </c>
      <c r="BAC814" s="10">
        <v>0</v>
      </c>
      <c r="BAD814" s="10">
        <v>0</v>
      </c>
      <c r="BAE814" s="10">
        <v>0</v>
      </c>
      <c r="BAF814" s="10">
        <v>0</v>
      </c>
      <c r="BAG814" s="10">
        <v>0</v>
      </c>
      <c r="BAH814" s="10">
        <v>0</v>
      </c>
      <c r="BAI814" s="10">
        <v>0</v>
      </c>
      <c r="BAJ814" s="10">
        <v>0</v>
      </c>
      <c r="BAK814" s="10">
        <v>0</v>
      </c>
      <c r="BAL814" s="10">
        <v>0</v>
      </c>
      <c r="BAM814" s="10">
        <v>0</v>
      </c>
      <c r="BAN814" s="10">
        <v>0</v>
      </c>
      <c r="BAO814" s="10">
        <v>0</v>
      </c>
      <c r="BAP814" s="10">
        <v>0</v>
      </c>
      <c r="BAQ814" s="10">
        <v>0</v>
      </c>
      <c r="BAR814" s="10">
        <v>0</v>
      </c>
      <c r="BAS814" s="10">
        <v>0</v>
      </c>
      <c r="BAT814" s="10">
        <v>0</v>
      </c>
      <c r="BAU814" s="10">
        <v>0</v>
      </c>
      <c r="BAV814" s="10">
        <v>0</v>
      </c>
      <c r="BAW814" s="10">
        <v>0</v>
      </c>
      <c r="BAX814" s="10">
        <v>0</v>
      </c>
      <c r="BAY814" s="10">
        <v>0</v>
      </c>
      <c r="BAZ814" s="10">
        <v>0</v>
      </c>
      <c r="BBA814" s="10" t="s">
        <v>1968</v>
      </c>
      <c r="BBB814" s="10">
        <v>0</v>
      </c>
      <c r="BBC814" s="10">
        <v>14</v>
      </c>
      <c r="BBD814" s="10">
        <v>0</v>
      </c>
      <c r="BBE814" s="10">
        <v>0</v>
      </c>
      <c r="BBF814" s="10">
        <v>0</v>
      </c>
      <c r="BBG814" s="10">
        <v>0</v>
      </c>
      <c r="BBH814" s="10">
        <v>0</v>
      </c>
      <c r="BBI814" s="10">
        <v>0</v>
      </c>
      <c r="BBJ814" s="10">
        <v>0</v>
      </c>
      <c r="BBK814" s="10">
        <v>0</v>
      </c>
      <c r="BBL814" s="10">
        <v>0</v>
      </c>
      <c r="BBM814" s="10">
        <v>0</v>
      </c>
      <c r="BBN814" s="10">
        <v>0</v>
      </c>
      <c r="BBO814" s="10" t="s">
        <v>1968</v>
      </c>
    </row>
    <row r="815" spans="1:1428" x14ac:dyDescent="0.25">
      <c r="A815" s="10" t="s">
        <v>1965</v>
      </c>
      <c r="B815" s="17" t="s">
        <v>2059</v>
      </c>
      <c r="C815" s="17" t="s">
        <v>2001</v>
      </c>
      <c r="D815" s="10" t="s">
        <v>2060</v>
      </c>
      <c r="E815" s="10" t="s">
        <v>2056</v>
      </c>
      <c r="F815" s="10" t="s">
        <v>2061</v>
      </c>
      <c r="G815" s="10">
        <v>56380000</v>
      </c>
      <c r="H815" s="10" t="s">
        <v>2005</v>
      </c>
      <c r="I815" s="10" t="s">
        <v>2062</v>
      </c>
      <c r="J815" s="10">
        <v>8738693631</v>
      </c>
      <c r="K815" s="10" t="s">
        <v>5</v>
      </c>
      <c r="L815" s="10" t="s">
        <v>2508</v>
      </c>
      <c r="N815" s="10">
        <v>50</v>
      </c>
      <c r="O815" s="10">
        <v>0</v>
      </c>
      <c r="P815" s="10">
        <v>0</v>
      </c>
      <c r="Q815" s="10">
        <v>0</v>
      </c>
      <c r="R815" s="10">
        <v>0</v>
      </c>
      <c r="S815" s="10">
        <v>0</v>
      </c>
      <c r="T815" s="10">
        <v>0</v>
      </c>
      <c r="U815" s="10">
        <v>0</v>
      </c>
      <c r="V815" s="10">
        <v>0</v>
      </c>
      <c r="W815" s="10">
        <v>0</v>
      </c>
      <c r="X815" s="10">
        <v>0</v>
      </c>
      <c r="Y815" s="10">
        <v>0</v>
      </c>
      <c r="Z815" s="10">
        <v>0</v>
      </c>
      <c r="AA815" s="10">
        <v>0</v>
      </c>
      <c r="AC815" s="10">
        <v>0</v>
      </c>
      <c r="AD815" s="10">
        <v>0</v>
      </c>
      <c r="AE815" s="10">
        <v>0</v>
      </c>
      <c r="AF815" s="10" t="s">
        <v>40</v>
      </c>
      <c r="AG815" s="10">
        <v>1</v>
      </c>
      <c r="AT815" s="18">
        <v>35570</v>
      </c>
      <c r="AU815" s="10" t="s">
        <v>2495</v>
      </c>
      <c r="AV815" s="10" t="s">
        <v>1972</v>
      </c>
      <c r="AW815" s="10" t="s">
        <v>1989</v>
      </c>
      <c r="AY815" s="10" t="s">
        <v>1973</v>
      </c>
      <c r="BF815" s="10" t="s">
        <v>1968</v>
      </c>
      <c r="BI815" s="10" t="s">
        <v>1968</v>
      </c>
      <c r="BL815" s="10" t="s">
        <v>1968</v>
      </c>
      <c r="BO815" s="10" t="s">
        <v>1968</v>
      </c>
      <c r="BR815" s="10" t="s">
        <v>1968</v>
      </c>
      <c r="BU815" s="10" t="s">
        <v>1968</v>
      </c>
      <c r="BX815" s="10" t="s">
        <v>1968</v>
      </c>
      <c r="CA815" s="10" t="s">
        <v>1968</v>
      </c>
      <c r="CD815" s="10" t="s">
        <v>1968</v>
      </c>
      <c r="CG815" s="10" t="s">
        <v>1968</v>
      </c>
      <c r="CJ815" s="10" t="s">
        <v>1968</v>
      </c>
      <c r="CM815" s="10" t="s">
        <v>1968</v>
      </c>
      <c r="CP815" s="10" t="s">
        <v>1968</v>
      </c>
      <c r="CS815" s="10" t="s">
        <v>1968</v>
      </c>
      <c r="CV815" s="10" t="s">
        <v>1968</v>
      </c>
      <c r="CY815" s="10" t="s">
        <v>1968</v>
      </c>
      <c r="DB815" s="10" t="s">
        <v>1968</v>
      </c>
      <c r="DE815" s="10" t="s">
        <v>1968</v>
      </c>
      <c r="DH815" s="10" t="s">
        <v>1968</v>
      </c>
      <c r="DK815" s="10" t="s">
        <v>1968</v>
      </c>
      <c r="DN815" s="10" t="s">
        <v>1968</v>
      </c>
      <c r="EU815" s="10" t="s">
        <v>1968</v>
      </c>
      <c r="EX815" s="10" t="s">
        <v>1968</v>
      </c>
      <c r="FA815" s="10" t="s">
        <v>1968</v>
      </c>
      <c r="FD815" s="10" t="s">
        <v>1968</v>
      </c>
      <c r="FG815" s="10" t="s">
        <v>1968</v>
      </c>
      <c r="FJ815" s="10" t="s">
        <v>1968</v>
      </c>
      <c r="GQ815" s="10">
        <v>1</v>
      </c>
      <c r="II815" s="10" t="s">
        <v>1968</v>
      </c>
      <c r="IJ815" s="10" t="s">
        <v>1968</v>
      </c>
      <c r="IK815" s="10" t="s">
        <v>1968</v>
      </c>
      <c r="IL815" s="10" t="s">
        <v>1968</v>
      </c>
      <c r="IM815" s="10" t="s">
        <v>1968</v>
      </c>
      <c r="IN815" s="10" t="s">
        <v>1968</v>
      </c>
      <c r="IO815" s="10" t="s">
        <v>1968</v>
      </c>
      <c r="IP815" s="10" t="s">
        <v>1968</v>
      </c>
      <c r="IR815" s="10" t="s">
        <v>1968</v>
      </c>
      <c r="IT815" s="10" t="s">
        <v>1968</v>
      </c>
      <c r="IV815" s="10" t="s">
        <v>1968</v>
      </c>
      <c r="IX815" s="10" t="s">
        <v>1968</v>
      </c>
      <c r="IZ815" s="10" t="s">
        <v>1972</v>
      </c>
      <c r="JA815" s="10" t="s">
        <v>1968</v>
      </c>
      <c r="JD815" s="10" t="s">
        <v>1968</v>
      </c>
      <c r="JG815" s="10" t="s">
        <v>1968</v>
      </c>
      <c r="JJ815" s="10" t="s">
        <v>1968</v>
      </c>
      <c r="JM815" s="10" t="s">
        <v>1968</v>
      </c>
      <c r="JP815" s="10" t="s">
        <v>1968</v>
      </c>
      <c r="JS815" s="10" t="s">
        <v>1968</v>
      </c>
      <c r="KZ815" s="10" t="s">
        <v>1976</v>
      </c>
      <c r="LA815" s="10">
        <v>1</v>
      </c>
      <c r="LB815" s="10">
        <v>0</v>
      </c>
      <c r="LC815" s="10">
        <v>0</v>
      </c>
      <c r="LD815" s="10">
        <v>0</v>
      </c>
      <c r="LE815" s="10">
        <v>0</v>
      </c>
      <c r="LF815" s="10">
        <v>0</v>
      </c>
      <c r="LG815" s="10">
        <v>0</v>
      </c>
      <c r="LH815" s="10">
        <v>0</v>
      </c>
      <c r="LI815" s="10" t="s">
        <v>1966</v>
      </c>
      <c r="LJ815" s="10">
        <v>0</v>
      </c>
      <c r="LK815" s="10">
        <v>0</v>
      </c>
      <c r="LL815" s="10">
        <v>0</v>
      </c>
      <c r="LM815" s="10">
        <v>0</v>
      </c>
      <c r="LN815" s="10">
        <v>0</v>
      </c>
      <c r="LO815" s="10">
        <v>0</v>
      </c>
      <c r="LP815" s="10">
        <v>0</v>
      </c>
      <c r="LQ815" s="10">
        <v>0</v>
      </c>
      <c r="LR815" s="10" t="s">
        <v>1977</v>
      </c>
      <c r="LS815" s="10">
        <v>0</v>
      </c>
      <c r="LT815" s="10">
        <v>0</v>
      </c>
      <c r="LU815" s="10">
        <v>0</v>
      </c>
      <c r="LV815" s="10">
        <v>0</v>
      </c>
      <c r="LW815" s="10">
        <v>0</v>
      </c>
      <c r="LX815" s="10">
        <v>0</v>
      </c>
      <c r="LY815" s="10">
        <v>0</v>
      </c>
      <c r="LZ815" s="10">
        <v>0</v>
      </c>
      <c r="MA815" s="10" t="s">
        <v>1977</v>
      </c>
      <c r="MB815" s="10">
        <v>0</v>
      </c>
      <c r="MC815" s="10">
        <v>0</v>
      </c>
      <c r="MD815" s="10">
        <v>0</v>
      </c>
      <c r="ME815" s="10">
        <v>0</v>
      </c>
      <c r="MF815" s="10">
        <v>0</v>
      </c>
      <c r="MG815" s="10">
        <v>0</v>
      </c>
      <c r="MH815" s="10">
        <v>0</v>
      </c>
      <c r="MI815" s="10">
        <v>0</v>
      </c>
      <c r="MJ815" s="10" t="s">
        <v>1977</v>
      </c>
      <c r="MK815" s="10">
        <v>0</v>
      </c>
      <c r="ML815" s="10">
        <v>0</v>
      </c>
      <c r="MM815" s="10">
        <v>0</v>
      </c>
      <c r="MN815" s="10">
        <v>0</v>
      </c>
      <c r="MO815" s="10">
        <v>0</v>
      </c>
      <c r="MP815" s="10">
        <v>0</v>
      </c>
      <c r="MQ815" s="10">
        <v>0</v>
      </c>
      <c r="MR815" s="10">
        <v>0</v>
      </c>
      <c r="MS815" s="10" t="s">
        <v>1977</v>
      </c>
      <c r="MT815" s="10">
        <v>0</v>
      </c>
      <c r="MU815" s="10">
        <v>0</v>
      </c>
      <c r="MV815" s="10">
        <v>0</v>
      </c>
      <c r="MW815" s="10">
        <v>0</v>
      </c>
      <c r="MX815" s="10">
        <v>0</v>
      </c>
      <c r="MY815" s="10">
        <v>0</v>
      </c>
      <c r="MZ815" s="10">
        <v>0</v>
      </c>
      <c r="NA815" s="10">
        <v>0</v>
      </c>
      <c r="NB815" s="10" t="s">
        <v>1977</v>
      </c>
      <c r="NC815" s="10">
        <v>0</v>
      </c>
      <c r="ND815" s="10">
        <v>0</v>
      </c>
      <c r="NE815" s="10">
        <v>0</v>
      </c>
      <c r="NF815" s="10">
        <v>0</v>
      </c>
      <c r="NG815" s="10">
        <v>0</v>
      </c>
      <c r="NH815" s="10">
        <v>0</v>
      </c>
      <c r="NI815" s="10">
        <v>0</v>
      </c>
      <c r="NJ815" s="10">
        <v>0</v>
      </c>
      <c r="NK815" s="10" t="s">
        <v>1977</v>
      </c>
      <c r="NL815" s="10">
        <v>0</v>
      </c>
      <c r="NM815" s="10">
        <v>0</v>
      </c>
      <c r="NN815" s="10">
        <v>0</v>
      </c>
      <c r="NO815" s="10">
        <v>0</v>
      </c>
      <c r="NP815" s="10">
        <v>0</v>
      </c>
      <c r="NQ815" s="10">
        <v>0</v>
      </c>
      <c r="NR815" s="10">
        <v>0</v>
      </c>
      <c r="NS815" s="10">
        <v>0</v>
      </c>
      <c r="NT815" s="10" t="s">
        <v>1977</v>
      </c>
      <c r="NU815" s="10">
        <v>0</v>
      </c>
      <c r="NV815" s="10">
        <v>0</v>
      </c>
      <c r="NW815" s="10">
        <v>0</v>
      </c>
      <c r="NX815" s="10">
        <v>0</v>
      </c>
      <c r="NY815" s="10">
        <v>0</v>
      </c>
      <c r="NZ815" s="10">
        <v>0</v>
      </c>
      <c r="OA815" s="10">
        <v>0</v>
      </c>
      <c r="OB815" s="10">
        <v>0</v>
      </c>
      <c r="OC815" s="10" t="s">
        <v>1977</v>
      </c>
      <c r="OD815" s="10">
        <v>0</v>
      </c>
      <c r="OE815" s="10">
        <v>0</v>
      </c>
      <c r="OF815" s="10">
        <v>0</v>
      </c>
      <c r="OG815" s="10">
        <v>0</v>
      </c>
      <c r="OH815" s="10">
        <v>0</v>
      </c>
      <c r="OI815" s="10">
        <v>0</v>
      </c>
      <c r="OJ815" s="10">
        <v>0</v>
      </c>
      <c r="OK815" s="10">
        <v>0</v>
      </c>
      <c r="OL815" s="10" t="s">
        <v>1977</v>
      </c>
      <c r="OM815" s="10">
        <v>0</v>
      </c>
      <c r="ON815" s="10">
        <v>0</v>
      </c>
      <c r="OO815" s="10">
        <v>0</v>
      </c>
      <c r="OP815" s="10">
        <v>0</v>
      </c>
      <c r="OQ815" s="10">
        <v>0</v>
      </c>
      <c r="OR815" s="10">
        <v>0</v>
      </c>
      <c r="OS815" s="10">
        <v>0</v>
      </c>
      <c r="OT815" s="10">
        <v>0</v>
      </c>
      <c r="OU815" s="10" t="s">
        <v>1977</v>
      </c>
      <c r="OV815" s="10">
        <v>0</v>
      </c>
      <c r="OW815" s="10">
        <v>0</v>
      </c>
      <c r="OX815" s="10">
        <v>0</v>
      </c>
      <c r="OY815" s="10">
        <v>0</v>
      </c>
      <c r="OZ815" s="10">
        <v>0</v>
      </c>
      <c r="PA815" s="10">
        <v>0</v>
      </c>
      <c r="PB815" s="10">
        <v>0</v>
      </c>
      <c r="PC815" s="10">
        <v>0</v>
      </c>
      <c r="PD815" s="10" t="s">
        <v>1977</v>
      </c>
      <c r="PE815" s="10">
        <v>0</v>
      </c>
      <c r="PF815" s="10">
        <v>0</v>
      </c>
      <c r="PG815" s="10">
        <v>0</v>
      </c>
      <c r="PH815" s="10">
        <v>0</v>
      </c>
      <c r="PI815" s="10">
        <v>0</v>
      </c>
      <c r="PJ815" s="10">
        <v>0</v>
      </c>
      <c r="PK815" s="10">
        <v>0</v>
      </c>
      <c r="PL815" s="10">
        <v>0</v>
      </c>
      <c r="PM815" s="10" t="s">
        <v>1977</v>
      </c>
      <c r="PN815" s="10">
        <v>0</v>
      </c>
      <c r="PO815" s="10">
        <v>0</v>
      </c>
      <c r="PP815" s="10">
        <v>0</v>
      </c>
      <c r="PQ815" s="10">
        <v>0</v>
      </c>
      <c r="PR815" s="10">
        <v>0</v>
      </c>
      <c r="PS815" s="10">
        <v>0</v>
      </c>
      <c r="PT815" s="10">
        <v>0</v>
      </c>
      <c r="PU815" s="10">
        <v>0</v>
      </c>
      <c r="PV815" s="10" t="s">
        <v>1977</v>
      </c>
      <c r="PX815" s="10">
        <v>0</v>
      </c>
      <c r="PY815" s="10">
        <v>0</v>
      </c>
      <c r="PZ815" s="10">
        <v>0</v>
      </c>
      <c r="QA815" s="10">
        <v>0</v>
      </c>
      <c r="QB815" s="10">
        <v>0</v>
      </c>
      <c r="QC815" s="10">
        <v>0</v>
      </c>
      <c r="QD815" s="10">
        <v>2</v>
      </c>
      <c r="QE815" s="10" t="s">
        <v>1986</v>
      </c>
      <c r="QF815" s="10">
        <v>0</v>
      </c>
      <c r="QG815" s="10">
        <v>0</v>
      </c>
      <c r="QH815" s="10">
        <v>0</v>
      </c>
      <c r="QI815" s="10">
        <v>0</v>
      </c>
      <c r="QJ815" s="10">
        <v>0</v>
      </c>
      <c r="QK815" s="10">
        <v>0</v>
      </c>
      <c r="QL815" s="10">
        <v>0</v>
      </c>
      <c r="QM815" s="10">
        <v>0</v>
      </c>
      <c r="QN815" s="10" t="s">
        <v>1977</v>
      </c>
      <c r="QO815" s="10">
        <v>0</v>
      </c>
      <c r="QP815" s="10">
        <v>0</v>
      </c>
      <c r="QQ815" s="10">
        <v>0</v>
      </c>
      <c r="QR815" s="10">
        <v>0</v>
      </c>
      <c r="QS815" s="10">
        <v>0</v>
      </c>
      <c r="QT815" s="10">
        <v>0</v>
      </c>
      <c r="QU815" s="10">
        <v>0</v>
      </c>
      <c r="QV815" s="10">
        <v>0</v>
      </c>
      <c r="QW815" s="10" t="s">
        <v>1977</v>
      </c>
      <c r="QX815" s="10">
        <v>2</v>
      </c>
      <c r="QY815" s="10">
        <v>0</v>
      </c>
      <c r="QZ815" s="10">
        <v>0</v>
      </c>
      <c r="RA815" s="10">
        <v>0</v>
      </c>
      <c r="RB815" s="10">
        <v>0</v>
      </c>
      <c r="RC815" s="10">
        <v>0</v>
      </c>
      <c r="RD815" s="10">
        <v>0</v>
      </c>
      <c r="RE815" s="10">
        <v>0</v>
      </c>
      <c r="RF815" s="10" t="s">
        <v>1977</v>
      </c>
      <c r="RG815" s="10">
        <v>0</v>
      </c>
      <c r="RH815" s="10">
        <v>0</v>
      </c>
      <c r="RI815" s="10">
        <v>0</v>
      </c>
      <c r="RJ815" s="10">
        <v>0</v>
      </c>
      <c r="RK815" s="10">
        <v>0</v>
      </c>
      <c r="RL815" s="10">
        <v>0</v>
      </c>
      <c r="RM815" s="10">
        <v>0</v>
      </c>
      <c r="RN815" s="10">
        <v>0</v>
      </c>
      <c r="RO815" s="10" t="s">
        <v>1977</v>
      </c>
      <c r="VS815" s="10">
        <v>1</v>
      </c>
      <c r="VU815" s="10">
        <v>1</v>
      </c>
      <c r="VZ815" s="10">
        <v>41</v>
      </c>
      <c r="WA815" s="10">
        <v>0</v>
      </c>
      <c r="WB815" s="10">
        <v>0</v>
      </c>
      <c r="WC815" s="10">
        <v>0</v>
      </c>
      <c r="WD815" s="10">
        <v>0</v>
      </c>
      <c r="WE815" s="10">
        <v>0</v>
      </c>
      <c r="WF815" s="10">
        <v>0</v>
      </c>
      <c r="WG815" s="10">
        <v>0</v>
      </c>
      <c r="WH815" s="10">
        <v>0</v>
      </c>
      <c r="WI815" s="10">
        <v>0</v>
      </c>
      <c r="WJ815" s="10">
        <v>0</v>
      </c>
      <c r="WK815" s="10">
        <v>0</v>
      </c>
      <c r="WL815" s="10">
        <v>0</v>
      </c>
      <c r="WM815" s="10">
        <v>0</v>
      </c>
      <c r="WN815" s="10">
        <v>0</v>
      </c>
      <c r="WO815" s="10">
        <v>0</v>
      </c>
      <c r="WP815" s="10">
        <v>0</v>
      </c>
      <c r="WQ815" s="10">
        <v>0</v>
      </c>
      <c r="WR815" s="10">
        <v>0</v>
      </c>
      <c r="WS815" s="10">
        <v>0</v>
      </c>
      <c r="WT815" s="10">
        <v>0</v>
      </c>
      <c r="WU815" s="10">
        <v>0</v>
      </c>
      <c r="WV815" s="10">
        <v>0</v>
      </c>
      <c r="WW815" s="10">
        <v>0</v>
      </c>
      <c r="WX815" s="10">
        <v>0</v>
      </c>
      <c r="WY815" s="10">
        <v>0</v>
      </c>
      <c r="WZ815" s="10">
        <v>0</v>
      </c>
      <c r="XA815" s="10">
        <v>0</v>
      </c>
      <c r="XB815" s="10">
        <v>0</v>
      </c>
      <c r="XC815" s="10">
        <v>0</v>
      </c>
      <c r="XD815" s="10">
        <v>0</v>
      </c>
      <c r="XE815" s="10">
        <v>0</v>
      </c>
      <c r="XF815" s="10">
        <v>0</v>
      </c>
      <c r="XG815" s="10">
        <v>0</v>
      </c>
      <c r="XH815" s="10">
        <v>0</v>
      </c>
      <c r="XI815" s="10">
        <v>0</v>
      </c>
      <c r="XJ815" s="10">
        <v>0</v>
      </c>
      <c r="XK815" s="10" t="s">
        <v>1978</v>
      </c>
      <c r="XL815" s="10">
        <v>0</v>
      </c>
      <c r="XM815" s="10">
        <v>0</v>
      </c>
      <c r="XN815" s="10" t="s">
        <v>1967</v>
      </c>
      <c r="XQ815" s="10" t="s">
        <v>1967</v>
      </c>
      <c r="XT815" s="10" t="s">
        <v>1978</v>
      </c>
      <c r="XW815" s="10" t="s">
        <v>1992</v>
      </c>
      <c r="YA815" s="10">
        <v>53</v>
      </c>
      <c r="YB815" s="10">
        <v>0</v>
      </c>
      <c r="YC815" s="10">
        <v>54</v>
      </c>
      <c r="YD815" s="10">
        <v>0</v>
      </c>
      <c r="YE815" s="10">
        <v>0</v>
      </c>
      <c r="YF815" s="10">
        <v>0</v>
      </c>
      <c r="YG815" s="10">
        <v>0</v>
      </c>
      <c r="YH815" s="10">
        <v>0</v>
      </c>
      <c r="YI815" s="10">
        <v>0</v>
      </c>
      <c r="YJ815" s="10">
        <v>0</v>
      </c>
      <c r="YK815" s="10">
        <v>0</v>
      </c>
      <c r="YL815" s="10">
        <v>0</v>
      </c>
      <c r="YM815" s="10">
        <v>10</v>
      </c>
      <c r="YN815" s="10">
        <v>0</v>
      </c>
      <c r="YO815" s="10">
        <v>0</v>
      </c>
      <c r="YP815" s="10">
        <v>0</v>
      </c>
      <c r="YQ815" s="10">
        <v>0</v>
      </c>
      <c r="YR815" s="10">
        <v>0</v>
      </c>
      <c r="YS815" s="10" t="s">
        <v>1968</v>
      </c>
      <c r="ZJ815" s="10" t="s">
        <v>1968</v>
      </c>
      <c r="AAK815" s="10" t="s">
        <v>1968</v>
      </c>
      <c r="AAZ815" s="10" t="s">
        <v>1968</v>
      </c>
      <c r="ABO815" s="10" t="s">
        <v>1968</v>
      </c>
      <c r="ACJ815" s="10" t="s">
        <v>1968</v>
      </c>
      <c r="ADH815" s="10" t="s">
        <v>1969</v>
      </c>
      <c r="ADI815" s="10">
        <v>41</v>
      </c>
      <c r="ADJ815" s="10">
        <v>0</v>
      </c>
      <c r="ADK815" s="10">
        <v>0</v>
      </c>
      <c r="ADL815" s="10">
        <v>0</v>
      </c>
      <c r="ADM815" s="10">
        <v>0</v>
      </c>
      <c r="ADN815" s="10">
        <v>0</v>
      </c>
      <c r="ADO815" s="10">
        <v>0</v>
      </c>
      <c r="ADP815" s="10">
        <v>0</v>
      </c>
      <c r="ADQ815" s="10">
        <v>0</v>
      </c>
      <c r="ADR815" s="10">
        <v>0</v>
      </c>
      <c r="ADS815" s="10">
        <v>0</v>
      </c>
      <c r="ADT815" s="10">
        <v>0</v>
      </c>
      <c r="ADU815" s="10">
        <v>0</v>
      </c>
      <c r="ADV815" s="10">
        <v>0</v>
      </c>
      <c r="ADW815" s="10">
        <v>0</v>
      </c>
      <c r="ADX815" s="10">
        <v>0</v>
      </c>
      <c r="ADY815" s="10">
        <v>0</v>
      </c>
      <c r="ADZ815" s="10">
        <v>0</v>
      </c>
      <c r="AEA815" s="10">
        <v>0</v>
      </c>
      <c r="AEB815" s="10">
        <v>0</v>
      </c>
      <c r="AEC815" s="10">
        <v>0</v>
      </c>
      <c r="AED815" s="10">
        <v>0</v>
      </c>
      <c r="AEE815" s="10">
        <v>0</v>
      </c>
      <c r="AEF815" s="10">
        <v>0</v>
      </c>
      <c r="AEG815" s="10">
        <v>0</v>
      </c>
      <c r="AEH815" s="10">
        <v>0</v>
      </c>
      <c r="AEI815" s="10">
        <v>0</v>
      </c>
      <c r="AEJ815" s="10">
        <v>0</v>
      </c>
      <c r="AEK815" s="10">
        <v>0</v>
      </c>
      <c r="AEL815" s="10">
        <v>0</v>
      </c>
      <c r="AEM815" s="10">
        <v>0</v>
      </c>
      <c r="AEN815" s="10">
        <v>0</v>
      </c>
      <c r="AEO815" s="10">
        <v>0</v>
      </c>
      <c r="AEP815" s="10">
        <v>0</v>
      </c>
      <c r="AEQ815" s="10">
        <v>0</v>
      </c>
      <c r="AER815" s="10">
        <v>0</v>
      </c>
      <c r="AES815" s="10">
        <v>0</v>
      </c>
      <c r="AET815" s="10">
        <v>0</v>
      </c>
      <c r="AEU815" s="10">
        <v>0</v>
      </c>
      <c r="AEV815" s="10">
        <v>0</v>
      </c>
      <c r="AEW815" s="10">
        <v>0</v>
      </c>
      <c r="AEX815" s="10">
        <v>0</v>
      </c>
      <c r="AEY815" s="10">
        <v>0</v>
      </c>
      <c r="AEZ815" s="10">
        <v>0</v>
      </c>
      <c r="AFA815" s="10">
        <v>0</v>
      </c>
      <c r="AFB815" s="10">
        <v>0</v>
      </c>
      <c r="AFC815" s="10">
        <v>0</v>
      </c>
      <c r="AFD815" s="10">
        <v>0</v>
      </c>
      <c r="AFE815" s="10">
        <v>0</v>
      </c>
      <c r="AFF815" s="10">
        <v>0</v>
      </c>
      <c r="AFG815" s="10">
        <v>0</v>
      </c>
      <c r="AFH815" s="10">
        <v>0</v>
      </c>
      <c r="AFI815" s="10">
        <v>0</v>
      </c>
      <c r="AFJ815" s="10">
        <v>0</v>
      </c>
      <c r="AFK815" s="10">
        <v>0</v>
      </c>
      <c r="AFL815" s="10">
        <v>0</v>
      </c>
      <c r="AFM815" s="10">
        <v>0</v>
      </c>
      <c r="AFN815" s="10">
        <v>0</v>
      </c>
      <c r="AFO815" s="10">
        <v>0</v>
      </c>
      <c r="AFP815" s="10">
        <v>0</v>
      </c>
      <c r="AFQ815" s="10">
        <v>0</v>
      </c>
      <c r="AFR815" s="10">
        <v>0</v>
      </c>
      <c r="AFS815" s="10">
        <v>0</v>
      </c>
      <c r="AFT815" s="10">
        <v>0</v>
      </c>
      <c r="AFU815" s="10">
        <v>0</v>
      </c>
      <c r="AFV815" s="10">
        <v>0</v>
      </c>
      <c r="AFW815" s="10">
        <v>0</v>
      </c>
      <c r="AFX815" s="10">
        <v>0</v>
      </c>
      <c r="AFY815" s="10">
        <v>0</v>
      </c>
      <c r="AFZ815" s="10">
        <v>0</v>
      </c>
      <c r="AGA815" s="10">
        <v>0</v>
      </c>
      <c r="AGB815" s="10">
        <v>0</v>
      </c>
      <c r="AGC815" s="10">
        <v>0</v>
      </c>
      <c r="AGD815" s="10">
        <v>0</v>
      </c>
      <c r="AGE815" s="10">
        <v>0</v>
      </c>
      <c r="AGF815" s="10">
        <v>0</v>
      </c>
      <c r="AGG815" s="10">
        <v>0</v>
      </c>
      <c r="AGH815" s="10">
        <v>0</v>
      </c>
      <c r="AGI815" s="10">
        <v>0</v>
      </c>
      <c r="AGJ815" s="10">
        <v>0</v>
      </c>
      <c r="AGK815" s="10">
        <v>0</v>
      </c>
      <c r="AGL815" s="10">
        <v>0</v>
      </c>
      <c r="AGM815" s="10">
        <v>0</v>
      </c>
      <c r="AGN815" s="10">
        <v>0</v>
      </c>
      <c r="AGO815" s="10">
        <v>0</v>
      </c>
      <c r="AGP815" s="10">
        <v>0</v>
      </c>
      <c r="AGQ815" s="10">
        <v>0</v>
      </c>
      <c r="AGR815" s="10">
        <v>0</v>
      </c>
      <c r="AGS815" s="10">
        <v>0</v>
      </c>
      <c r="AGT815" s="10">
        <v>0</v>
      </c>
      <c r="AGU815" s="10">
        <v>0</v>
      </c>
      <c r="AGV815" s="10">
        <v>0</v>
      </c>
      <c r="AGW815" s="10">
        <v>0</v>
      </c>
      <c r="AGX815" s="10">
        <v>0</v>
      </c>
      <c r="AGY815" s="10">
        <v>0</v>
      </c>
      <c r="AGZ815" s="10">
        <v>0</v>
      </c>
      <c r="AHA815" s="10">
        <v>0</v>
      </c>
      <c r="AHB815" s="10">
        <v>0</v>
      </c>
      <c r="AHC815" s="10">
        <v>0</v>
      </c>
      <c r="AHD815" s="10">
        <v>0</v>
      </c>
      <c r="AHE815" s="10">
        <v>0</v>
      </c>
      <c r="AHF815" s="10">
        <v>0</v>
      </c>
      <c r="AHG815" s="10">
        <v>0</v>
      </c>
      <c r="AHH815" s="10">
        <v>0</v>
      </c>
      <c r="AHI815" s="10">
        <v>0</v>
      </c>
      <c r="AHJ815" s="10">
        <v>0</v>
      </c>
      <c r="AHK815" s="10">
        <v>0</v>
      </c>
      <c r="AHL815" s="10">
        <v>0</v>
      </c>
      <c r="AHM815" s="10">
        <v>0</v>
      </c>
      <c r="AHN815" s="10">
        <v>0</v>
      </c>
      <c r="AHO815" s="10">
        <v>0</v>
      </c>
      <c r="AHP815" s="10">
        <v>0</v>
      </c>
      <c r="AHQ815" s="10">
        <v>0</v>
      </c>
      <c r="AHR815" s="10">
        <v>0</v>
      </c>
      <c r="AHS815" s="10">
        <v>0</v>
      </c>
      <c r="AHT815" s="10">
        <v>0</v>
      </c>
      <c r="AHU815" s="10">
        <v>0</v>
      </c>
      <c r="AHV815" s="10">
        <v>0</v>
      </c>
      <c r="AHW815" s="10">
        <v>0</v>
      </c>
      <c r="AHX815" s="10">
        <v>0</v>
      </c>
      <c r="AHY815" s="10">
        <v>0</v>
      </c>
      <c r="AHZ815" s="10">
        <v>0</v>
      </c>
      <c r="AIA815" s="10">
        <v>0</v>
      </c>
      <c r="AIB815" s="10">
        <v>0</v>
      </c>
      <c r="AIC815" s="10">
        <v>0</v>
      </c>
      <c r="AID815" s="10">
        <v>0</v>
      </c>
      <c r="AIE815" s="10">
        <v>0</v>
      </c>
      <c r="AIF815" s="10">
        <v>0</v>
      </c>
      <c r="AIG815" s="10">
        <v>0</v>
      </c>
      <c r="AIH815" s="10">
        <v>0</v>
      </c>
      <c r="AII815" s="10">
        <v>0</v>
      </c>
      <c r="AIJ815" s="10">
        <v>0</v>
      </c>
      <c r="AIK815" s="10">
        <v>0</v>
      </c>
      <c r="AIL815" s="10">
        <v>0</v>
      </c>
      <c r="AIM815" s="10">
        <v>0</v>
      </c>
      <c r="AIN815" s="10">
        <v>0</v>
      </c>
      <c r="AIO815" s="10">
        <v>0</v>
      </c>
      <c r="AIP815" s="10">
        <v>0</v>
      </c>
      <c r="AIQ815" s="10">
        <v>0</v>
      </c>
      <c r="AIR815" s="10">
        <v>0</v>
      </c>
      <c r="AIS815" s="10">
        <v>0</v>
      </c>
      <c r="AIT815" s="10">
        <v>0</v>
      </c>
      <c r="AIU815" s="10">
        <v>0</v>
      </c>
      <c r="AIV815" s="10">
        <v>0</v>
      </c>
      <c r="AIW815" s="10">
        <v>0</v>
      </c>
      <c r="AIX815" s="10">
        <v>0</v>
      </c>
      <c r="AIY815" s="10">
        <v>0</v>
      </c>
      <c r="AIZ815" s="10">
        <v>0</v>
      </c>
      <c r="AJA815" s="10">
        <v>0</v>
      </c>
      <c r="AJB815" s="10">
        <v>0</v>
      </c>
      <c r="AJC815" s="10">
        <v>0</v>
      </c>
      <c r="AJD815" s="10">
        <v>0</v>
      </c>
      <c r="AJE815" s="10">
        <v>0</v>
      </c>
      <c r="AJF815" s="10">
        <v>0</v>
      </c>
      <c r="AJG815" s="10">
        <v>0</v>
      </c>
      <c r="AJH815" s="10">
        <v>0</v>
      </c>
      <c r="AJI815" s="10">
        <v>0</v>
      </c>
      <c r="AJJ815" s="10">
        <v>0</v>
      </c>
      <c r="AJK815" s="10">
        <v>0</v>
      </c>
      <c r="AJL815" s="10">
        <v>0</v>
      </c>
      <c r="AJM815" s="10">
        <v>0</v>
      </c>
      <c r="AJN815" s="10">
        <v>0</v>
      </c>
      <c r="AJO815" s="10">
        <v>0</v>
      </c>
      <c r="AJP815" s="10">
        <v>0</v>
      </c>
      <c r="AJQ815" s="10">
        <v>0</v>
      </c>
      <c r="AJR815" s="10">
        <v>0</v>
      </c>
      <c r="AJS815" s="10">
        <v>0</v>
      </c>
      <c r="AJT815" s="10">
        <v>0</v>
      </c>
      <c r="AJU815" s="10">
        <v>0</v>
      </c>
      <c r="AJV815" s="10">
        <v>0</v>
      </c>
      <c r="AJW815" s="10">
        <v>0</v>
      </c>
      <c r="AJX815" s="10">
        <v>0</v>
      </c>
      <c r="AJY815" s="10">
        <v>0</v>
      </c>
      <c r="AJZ815" s="10">
        <v>0</v>
      </c>
      <c r="AKA815" s="10">
        <v>0</v>
      </c>
      <c r="AKB815" s="10">
        <v>0</v>
      </c>
      <c r="AKC815" s="10">
        <v>0</v>
      </c>
      <c r="AKD815" s="10">
        <v>0</v>
      </c>
      <c r="AKE815" s="10">
        <v>0</v>
      </c>
      <c r="AKF815" s="10">
        <v>0</v>
      </c>
      <c r="AKG815" s="10">
        <v>0</v>
      </c>
      <c r="AKH815" s="10">
        <v>0</v>
      </c>
      <c r="AKI815" s="10">
        <v>0</v>
      </c>
      <c r="AKJ815" s="10">
        <v>0</v>
      </c>
      <c r="AKK815" s="10">
        <v>0</v>
      </c>
      <c r="AKL815" s="10">
        <v>0</v>
      </c>
      <c r="AKM815" s="10">
        <v>0</v>
      </c>
      <c r="AKN815" s="10">
        <v>0</v>
      </c>
      <c r="AKO815" s="10">
        <v>0</v>
      </c>
      <c r="AKP815" s="10">
        <v>0</v>
      </c>
      <c r="AKQ815" s="10">
        <v>0</v>
      </c>
      <c r="AKR815" s="10">
        <v>0</v>
      </c>
      <c r="AKS815" s="10">
        <v>0</v>
      </c>
      <c r="AKT815" s="10">
        <v>0</v>
      </c>
      <c r="AKU815" s="10">
        <v>0</v>
      </c>
      <c r="AKV815" s="10">
        <v>0</v>
      </c>
      <c r="AKW815" s="10">
        <v>0</v>
      </c>
      <c r="AKX815" s="10">
        <v>0</v>
      </c>
      <c r="AKY815" s="10">
        <v>0</v>
      </c>
      <c r="AKZ815" s="10">
        <v>0</v>
      </c>
      <c r="ALA815" s="10">
        <v>0</v>
      </c>
      <c r="ALB815" s="10">
        <v>0</v>
      </c>
      <c r="ALC815" s="10">
        <v>0</v>
      </c>
      <c r="ALD815" s="10">
        <v>0</v>
      </c>
      <c r="ALE815" s="10">
        <v>0</v>
      </c>
      <c r="ALF815" s="10">
        <v>0</v>
      </c>
      <c r="ALG815" s="10">
        <v>0</v>
      </c>
      <c r="ALH815" s="10">
        <v>0</v>
      </c>
      <c r="ALI815" s="10">
        <v>0</v>
      </c>
      <c r="ALJ815" s="10">
        <v>0</v>
      </c>
      <c r="ALK815" s="10">
        <v>0</v>
      </c>
      <c r="ALL815" s="10">
        <v>0</v>
      </c>
      <c r="ALM815" s="10">
        <v>0</v>
      </c>
      <c r="ALN815" s="10">
        <v>0</v>
      </c>
      <c r="ALO815" s="10">
        <v>0</v>
      </c>
      <c r="ALP815" s="10">
        <v>0</v>
      </c>
      <c r="ALQ815" s="10">
        <v>0</v>
      </c>
      <c r="ALR815" s="10">
        <v>0</v>
      </c>
      <c r="ALS815" s="10">
        <v>0</v>
      </c>
      <c r="ALT815" s="10">
        <v>0</v>
      </c>
      <c r="ALU815" s="10">
        <v>0</v>
      </c>
      <c r="ALV815" s="10">
        <v>0</v>
      </c>
      <c r="ALW815" s="10">
        <v>0</v>
      </c>
      <c r="ALX815" s="10">
        <v>0</v>
      </c>
      <c r="ALY815" s="10">
        <v>0</v>
      </c>
      <c r="ALZ815" s="10">
        <v>0</v>
      </c>
      <c r="AMA815" s="10">
        <v>0</v>
      </c>
      <c r="AMB815" s="10">
        <v>0</v>
      </c>
      <c r="AMC815" s="10">
        <v>0</v>
      </c>
      <c r="AMD815" s="10">
        <v>0</v>
      </c>
      <c r="AME815" s="10">
        <v>0</v>
      </c>
      <c r="AMF815" s="10">
        <v>0</v>
      </c>
      <c r="AMG815" s="10">
        <v>0</v>
      </c>
      <c r="AML815" s="10" t="s">
        <v>1968</v>
      </c>
      <c r="ANM815" s="10">
        <v>41</v>
      </c>
      <c r="ANN815" s="10">
        <v>0</v>
      </c>
      <c r="ANO815" s="10" t="s">
        <v>1968</v>
      </c>
      <c r="ANP815" s="10" t="s">
        <v>1987</v>
      </c>
      <c r="AOO815" s="10" t="s">
        <v>1968</v>
      </c>
      <c r="APN815" s="10" t="s">
        <v>1968</v>
      </c>
      <c r="ATV815" s="10" t="s">
        <v>1968</v>
      </c>
      <c r="AVU815" s="10" t="s">
        <v>1968</v>
      </c>
      <c r="AWH815" s="10" t="s">
        <v>1972</v>
      </c>
      <c r="AWI815" s="10">
        <v>0</v>
      </c>
      <c r="AWJ815" s="10">
        <v>0</v>
      </c>
      <c r="AWK815" s="10">
        <v>0</v>
      </c>
      <c r="AWL815" s="10">
        <v>0</v>
      </c>
      <c r="AWM815" s="10">
        <v>0</v>
      </c>
      <c r="AWN815" s="10">
        <v>0</v>
      </c>
      <c r="AWO815" s="10">
        <v>0</v>
      </c>
      <c r="AWP815" s="10">
        <v>0</v>
      </c>
      <c r="AWQ815" s="10">
        <v>0</v>
      </c>
      <c r="AWR815" s="10">
        <v>0</v>
      </c>
      <c r="AWS815" s="10">
        <v>0</v>
      </c>
      <c r="AWT815" s="10">
        <v>0</v>
      </c>
      <c r="AWU815" s="10">
        <v>13</v>
      </c>
      <c r="AWV815" s="10">
        <v>0</v>
      </c>
      <c r="AWW815" s="10">
        <v>0</v>
      </c>
      <c r="AWX815" s="10">
        <v>0</v>
      </c>
      <c r="AWY815" s="10">
        <v>0</v>
      </c>
      <c r="AWZ815" s="10">
        <v>0</v>
      </c>
      <c r="AXA815" s="10">
        <v>0</v>
      </c>
      <c r="AXB815" s="10">
        <v>0</v>
      </c>
      <c r="AXC815" s="10">
        <v>0</v>
      </c>
      <c r="AXD815" s="10">
        <v>0</v>
      </c>
      <c r="AXE815" s="10">
        <v>0</v>
      </c>
      <c r="AXF815" s="10">
        <v>0</v>
      </c>
      <c r="AXG815" s="10">
        <v>0</v>
      </c>
      <c r="AXH815" s="10">
        <v>0</v>
      </c>
      <c r="AXI815" s="10">
        <v>0</v>
      </c>
      <c r="AXJ815" s="10">
        <v>0</v>
      </c>
      <c r="AXK815" s="10">
        <v>0</v>
      </c>
      <c r="AXL815" s="10">
        <v>0</v>
      </c>
      <c r="AXM815" s="10">
        <v>0</v>
      </c>
      <c r="AXN815" s="10">
        <v>0</v>
      </c>
      <c r="AXO815" s="10">
        <v>0</v>
      </c>
      <c r="AXP815" s="10">
        <v>0</v>
      </c>
      <c r="AXQ815" s="10">
        <v>0</v>
      </c>
      <c r="AXR815" s="10">
        <v>0</v>
      </c>
      <c r="AXS815" s="10">
        <v>0</v>
      </c>
      <c r="AXT815" s="10">
        <v>0</v>
      </c>
      <c r="AXU815" s="10">
        <v>0</v>
      </c>
      <c r="AXV815" s="10">
        <v>0</v>
      </c>
      <c r="AXW815" s="10">
        <v>0</v>
      </c>
      <c r="AXX815" s="10">
        <v>0</v>
      </c>
      <c r="AXY815" s="10">
        <v>0</v>
      </c>
      <c r="AXZ815" s="10">
        <v>0</v>
      </c>
      <c r="AYA815" s="10">
        <v>0</v>
      </c>
      <c r="AYB815" s="10">
        <v>0</v>
      </c>
      <c r="AYC815" s="10">
        <v>0</v>
      </c>
      <c r="AYD815" s="10">
        <v>0</v>
      </c>
      <c r="AYE815" s="10">
        <v>0</v>
      </c>
      <c r="AYF815" s="10">
        <v>0</v>
      </c>
      <c r="AYG815" s="10">
        <v>0</v>
      </c>
      <c r="AYH815" s="10">
        <v>0</v>
      </c>
      <c r="AYI815" s="10">
        <v>0</v>
      </c>
      <c r="AYJ815" s="10">
        <v>0</v>
      </c>
      <c r="AYK815" s="10">
        <v>0</v>
      </c>
      <c r="AYL815" s="10">
        <v>0</v>
      </c>
      <c r="AYM815" s="10">
        <v>0</v>
      </c>
      <c r="AYN815" s="10">
        <v>0</v>
      </c>
      <c r="AYO815" s="10">
        <v>0</v>
      </c>
      <c r="AYP815" s="10">
        <v>0</v>
      </c>
      <c r="AYQ815" s="10">
        <v>0</v>
      </c>
      <c r="AYR815" s="10">
        <v>0</v>
      </c>
      <c r="AYS815" s="10" t="s">
        <v>1969</v>
      </c>
      <c r="AYT815" s="10">
        <v>7</v>
      </c>
      <c r="AYU815" s="10">
        <v>0</v>
      </c>
      <c r="AYV815" s="10">
        <v>28</v>
      </c>
      <c r="AYW815" s="10">
        <v>0</v>
      </c>
      <c r="AYX815" s="10">
        <v>0</v>
      </c>
      <c r="AYY815" s="10">
        <v>0</v>
      </c>
      <c r="AYZ815" s="10">
        <v>0</v>
      </c>
      <c r="AZA815" s="10">
        <v>0</v>
      </c>
      <c r="AZB815" s="10">
        <v>32</v>
      </c>
      <c r="AZC815" s="10">
        <v>0</v>
      </c>
      <c r="AZD815" s="10">
        <v>0</v>
      </c>
      <c r="AZE815" s="10">
        <v>0</v>
      </c>
      <c r="AZF815" s="10">
        <v>0</v>
      </c>
      <c r="AZG815" s="10">
        <v>0</v>
      </c>
      <c r="AZH815" s="10">
        <v>0</v>
      </c>
      <c r="AZI815" s="10">
        <v>0</v>
      </c>
      <c r="AZJ815" s="10">
        <v>0</v>
      </c>
      <c r="AZK815" s="10">
        <v>0</v>
      </c>
      <c r="AZL815" s="10">
        <v>0</v>
      </c>
      <c r="AZM815" s="10">
        <v>0</v>
      </c>
      <c r="AZN815" s="10">
        <v>0</v>
      </c>
      <c r="AZO815" s="10">
        <v>0</v>
      </c>
      <c r="AZP815" s="10">
        <v>0</v>
      </c>
      <c r="AZQ815" s="10">
        <v>0</v>
      </c>
      <c r="AZR815" s="10">
        <v>0</v>
      </c>
      <c r="AZS815" s="10">
        <v>0</v>
      </c>
      <c r="AZT815" s="10">
        <v>0</v>
      </c>
      <c r="AZU815" s="10">
        <v>0</v>
      </c>
      <c r="AZV815" s="10">
        <v>0</v>
      </c>
      <c r="AZW815" s="10">
        <v>0</v>
      </c>
      <c r="AZX815" s="10">
        <v>0</v>
      </c>
      <c r="AZY815" s="10">
        <v>0</v>
      </c>
      <c r="AZZ815" s="10">
        <v>0</v>
      </c>
      <c r="BAA815" s="10">
        <v>0</v>
      </c>
      <c r="BAB815" s="10">
        <v>0</v>
      </c>
      <c r="BAC815" s="10">
        <v>0</v>
      </c>
      <c r="BAD815" s="10">
        <v>0</v>
      </c>
      <c r="BAE815" s="10">
        <v>0</v>
      </c>
      <c r="BAF815" s="10">
        <v>0</v>
      </c>
      <c r="BAG815" s="10">
        <v>0</v>
      </c>
      <c r="BAH815" s="10">
        <v>0</v>
      </c>
      <c r="BAI815" s="10">
        <v>0</v>
      </c>
      <c r="BAJ815" s="10">
        <v>0</v>
      </c>
      <c r="BAK815" s="10">
        <v>0</v>
      </c>
      <c r="BAL815" s="10">
        <v>0</v>
      </c>
      <c r="BAM815" s="10">
        <v>0</v>
      </c>
      <c r="BAN815" s="10">
        <v>0</v>
      </c>
      <c r="BAO815" s="10">
        <v>0</v>
      </c>
      <c r="BAP815" s="10">
        <v>0</v>
      </c>
      <c r="BAQ815" s="10">
        <v>0</v>
      </c>
      <c r="BAR815" s="10">
        <v>0</v>
      </c>
      <c r="BAS815" s="10">
        <v>0</v>
      </c>
      <c r="BAT815" s="10">
        <v>0</v>
      </c>
      <c r="BAU815" s="10">
        <v>0</v>
      </c>
      <c r="BAV815" s="10">
        <v>0</v>
      </c>
      <c r="BAW815" s="10">
        <v>0</v>
      </c>
      <c r="BAX815" s="10">
        <v>0</v>
      </c>
      <c r="BAY815" s="10">
        <v>0</v>
      </c>
      <c r="BAZ815" s="10">
        <v>0</v>
      </c>
      <c r="BBA815" s="10" t="s">
        <v>1968</v>
      </c>
      <c r="BBB815" s="10">
        <v>180</v>
      </c>
      <c r="BBC815" s="10">
        <v>90</v>
      </c>
      <c r="BBD815" s="10">
        <v>0</v>
      </c>
      <c r="BBE815" s="10">
        <v>0</v>
      </c>
      <c r="BBF815" s="10">
        <v>0</v>
      </c>
      <c r="BBG815" s="10">
        <v>0</v>
      </c>
      <c r="BBH815" s="10">
        <v>0</v>
      </c>
      <c r="BBI815" s="10">
        <v>0</v>
      </c>
      <c r="BBJ815" s="10">
        <v>0</v>
      </c>
      <c r="BBK815" s="10">
        <v>0</v>
      </c>
      <c r="BBL815" s="10">
        <v>0</v>
      </c>
      <c r="BBM815" s="10">
        <v>0</v>
      </c>
      <c r="BBN815" s="10">
        <v>0</v>
      </c>
      <c r="BBO815" s="10" t="s">
        <v>1968</v>
      </c>
    </row>
    <row r="816" spans="1:1428" x14ac:dyDescent="0.25">
      <c r="A816" s="10" t="s">
        <v>1965</v>
      </c>
      <c r="B816" s="17" t="s">
        <v>2063</v>
      </c>
      <c r="C816" s="17" t="s">
        <v>2001</v>
      </c>
      <c r="D816" s="10" t="s">
        <v>2064</v>
      </c>
      <c r="E816" s="10" t="s">
        <v>2065</v>
      </c>
      <c r="F816" s="10" t="s">
        <v>2066</v>
      </c>
      <c r="G816" s="10">
        <v>55820000</v>
      </c>
      <c r="H816" s="10" t="s">
        <v>2005</v>
      </c>
      <c r="I816" s="10" t="s">
        <v>2067</v>
      </c>
      <c r="J816" s="10" t="s">
        <v>2068</v>
      </c>
      <c r="K816" s="10" t="s">
        <v>5</v>
      </c>
      <c r="L816" s="10" t="s">
        <v>2508</v>
      </c>
      <c r="N816" s="10">
        <v>50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10">
        <v>0</v>
      </c>
      <c r="X816" s="10">
        <v>0</v>
      </c>
      <c r="Y816" s="10">
        <v>0</v>
      </c>
      <c r="AC816" s="10">
        <v>0</v>
      </c>
      <c r="AD816" s="10">
        <v>0</v>
      </c>
      <c r="AE816" s="10">
        <v>0</v>
      </c>
      <c r="AF816" s="10" t="s">
        <v>40</v>
      </c>
      <c r="AG816" s="10">
        <v>1</v>
      </c>
      <c r="AT816" s="18">
        <v>38600</v>
      </c>
      <c r="AU816" s="10" t="s">
        <v>2495</v>
      </c>
      <c r="AV816" s="10" t="s">
        <v>1972</v>
      </c>
      <c r="AW816" s="10" t="s">
        <v>1981</v>
      </c>
      <c r="AY816" s="10" t="s">
        <v>1973</v>
      </c>
      <c r="BF816" s="10" t="s">
        <v>1968</v>
      </c>
      <c r="BI816" s="10" t="s">
        <v>1968</v>
      </c>
      <c r="BL816" s="10" t="s">
        <v>1968</v>
      </c>
      <c r="BO816" s="10" t="s">
        <v>1968</v>
      </c>
      <c r="BR816" s="10" t="s">
        <v>1968</v>
      </c>
      <c r="BU816" s="10" t="s">
        <v>1968</v>
      </c>
      <c r="BX816" s="10" t="s">
        <v>1968</v>
      </c>
      <c r="CA816" s="10" t="s">
        <v>1968</v>
      </c>
      <c r="CD816" s="10" t="s">
        <v>1968</v>
      </c>
      <c r="CG816" s="10" t="s">
        <v>1968</v>
      </c>
      <c r="CJ816" s="10" t="s">
        <v>1968</v>
      </c>
      <c r="CM816" s="10" t="s">
        <v>1968</v>
      </c>
      <c r="CP816" s="10" t="s">
        <v>1968</v>
      </c>
      <c r="CS816" s="10" t="s">
        <v>1968</v>
      </c>
      <c r="CV816" s="10" t="s">
        <v>1968</v>
      </c>
      <c r="CY816" s="10" t="s">
        <v>1968</v>
      </c>
      <c r="DB816" s="10" t="s">
        <v>1968</v>
      </c>
      <c r="DE816" s="10" t="s">
        <v>1968</v>
      </c>
      <c r="DH816" s="10" t="s">
        <v>1968</v>
      </c>
      <c r="DK816" s="10" t="s">
        <v>1968</v>
      </c>
      <c r="DN816" s="10" t="s">
        <v>1968</v>
      </c>
      <c r="EU816" s="10" t="s">
        <v>1972</v>
      </c>
      <c r="EV816" s="10">
        <v>1</v>
      </c>
      <c r="EW816" s="10">
        <v>30</v>
      </c>
      <c r="EX816" s="10" t="s">
        <v>1968</v>
      </c>
      <c r="FA816" s="10" t="s">
        <v>1968</v>
      </c>
      <c r="FD816" s="10" t="s">
        <v>1968</v>
      </c>
      <c r="FG816" s="10" t="s">
        <v>1968</v>
      </c>
      <c r="FJ816" s="10" t="s">
        <v>1968</v>
      </c>
      <c r="GQ816" s="10">
        <v>1</v>
      </c>
      <c r="II816" s="10" t="s">
        <v>1968</v>
      </c>
      <c r="IJ816" s="10" t="s">
        <v>1972</v>
      </c>
      <c r="IK816" s="10" t="s">
        <v>1968</v>
      </c>
      <c r="IL816" s="10" t="s">
        <v>1968</v>
      </c>
      <c r="IM816" s="10" t="s">
        <v>1982</v>
      </c>
      <c r="IN816" s="10" t="s">
        <v>1968</v>
      </c>
      <c r="IO816" s="10" t="s">
        <v>1972</v>
      </c>
      <c r="IP816" s="10" t="s">
        <v>1968</v>
      </c>
      <c r="IR816" s="10" t="s">
        <v>1968</v>
      </c>
      <c r="IT816" s="10" t="s">
        <v>1968</v>
      </c>
      <c r="IV816" s="10" t="s">
        <v>1968</v>
      </c>
      <c r="IX816" s="10" t="s">
        <v>1968</v>
      </c>
      <c r="IZ816" s="10" t="s">
        <v>1968</v>
      </c>
      <c r="JA816" s="10" t="s">
        <v>1968</v>
      </c>
      <c r="JD816" s="10" t="s">
        <v>1968</v>
      </c>
      <c r="JG816" s="10" t="s">
        <v>1968</v>
      </c>
      <c r="JJ816" s="10" t="s">
        <v>1968</v>
      </c>
      <c r="JM816" s="10" t="s">
        <v>1968</v>
      </c>
      <c r="JP816" s="10" t="s">
        <v>1968</v>
      </c>
      <c r="JS816" s="10" t="s">
        <v>1968</v>
      </c>
      <c r="KZ816" s="10" t="s">
        <v>1976</v>
      </c>
      <c r="LA816" s="10">
        <v>1</v>
      </c>
      <c r="LB816" s="10">
        <v>0</v>
      </c>
      <c r="LC816" s="10">
        <v>0</v>
      </c>
      <c r="LD816" s="10">
        <v>0</v>
      </c>
      <c r="LE816" s="10">
        <v>0</v>
      </c>
      <c r="LF816" s="10">
        <v>0</v>
      </c>
      <c r="LG816" s="10">
        <v>0</v>
      </c>
      <c r="LH816" s="10">
        <v>0</v>
      </c>
      <c r="LI816" s="10" t="s">
        <v>1966</v>
      </c>
      <c r="LJ816" s="10">
        <v>0</v>
      </c>
      <c r="LK816" s="10">
        <v>0</v>
      </c>
      <c r="LL816" s="10">
        <v>0</v>
      </c>
      <c r="LM816" s="10">
        <v>0</v>
      </c>
      <c r="LN816" s="10">
        <v>0</v>
      </c>
      <c r="LO816" s="10">
        <v>0</v>
      </c>
      <c r="LP816" s="10">
        <v>0</v>
      </c>
      <c r="LQ816" s="10">
        <v>0</v>
      </c>
      <c r="LR816" s="10" t="s">
        <v>1977</v>
      </c>
      <c r="LS816" s="10">
        <v>0</v>
      </c>
      <c r="LT816" s="10">
        <v>0</v>
      </c>
      <c r="LU816" s="10">
        <v>0</v>
      </c>
      <c r="LV816" s="10">
        <v>0</v>
      </c>
      <c r="LW816" s="10">
        <v>0</v>
      </c>
      <c r="LX816" s="10">
        <v>0</v>
      </c>
      <c r="LY816" s="10">
        <v>0</v>
      </c>
      <c r="LZ816" s="10">
        <v>0</v>
      </c>
      <c r="MA816" s="10" t="s">
        <v>1977</v>
      </c>
      <c r="MB816" s="10">
        <v>0</v>
      </c>
      <c r="MC816" s="10">
        <v>0</v>
      </c>
      <c r="MD816" s="10">
        <v>0</v>
      </c>
      <c r="ME816" s="10">
        <v>0</v>
      </c>
      <c r="MF816" s="10">
        <v>0</v>
      </c>
      <c r="MG816" s="10">
        <v>0</v>
      </c>
      <c r="MH816" s="10">
        <v>0</v>
      </c>
      <c r="MI816" s="10">
        <v>0</v>
      </c>
      <c r="MJ816" s="10" t="s">
        <v>1977</v>
      </c>
      <c r="MK816" s="10">
        <v>0</v>
      </c>
      <c r="ML816" s="10">
        <v>0</v>
      </c>
      <c r="MM816" s="10">
        <v>0</v>
      </c>
      <c r="MN816" s="10">
        <v>0</v>
      </c>
      <c r="MO816" s="10">
        <v>0</v>
      </c>
      <c r="MP816" s="10">
        <v>0</v>
      </c>
      <c r="MQ816" s="10">
        <v>0</v>
      </c>
      <c r="MR816" s="10">
        <v>0</v>
      </c>
      <c r="MS816" s="10" t="s">
        <v>1977</v>
      </c>
      <c r="MT816" s="10">
        <v>0</v>
      </c>
      <c r="MU816" s="10">
        <v>0</v>
      </c>
      <c r="MV816" s="10">
        <v>0</v>
      </c>
      <c r="MW816" s="10">
        <v>0</v>
      </c>
      <c r="MX816" s="10">
        <v>0</v>
      </c>
      <c r="MY816" s="10">
        <v>0</v>
      </c>
      <c r="MZ816" s="10">
        <v>0</v>
      </c>
      <c r="NA816" s="10">
        <v>0</v>
      </c>
      <c r="NB816" s="10" t="s">
        <v>1977</v>
      </c>
      <c r="NC816" s="10">
        <v>0</v>
      </c>
      <c r="ND816" s="10">
        <v>0</v>
      </c>
      <c r="NE816" s="10">
        <v>0</v>
      </c>
      <c r="NF816" s="10">
        <v>0</v>
      </c>
      <c r="NG816" s="10">
        <v>0</v>
      </c>
      <c r="NH816" s="10">
        <v>0</v>
      </c>
      <c r="NI816" s="10">
        <v>0</v>
      </c>
      <c r="NJ816" s="10">
        <v>0</v>
      </c>
      <c r="NK816" s="10" t="s">
        <v>1977</v>
      </c>
      <c r="NL816" s="10">
        <v>0</v>
      </c>
      <c r="NM816" s="10">
        <v>0</v>
      </c>
      <c r="NN816" s="10">
        <v>0</v>
      </c>
      <c r="NO816" s="10">
        <v>0</v>
      </c>
      <c r="NP816" s="10">
        <v>0</v>
      </c>
      <c r="NQ816" s="10">
        <v>0</v>
      </c>
      <c r="NR816" s="10">
        <v>0</v>
      </c>
      <c r="NS816" s="10">
        <v>0</v>
      </c>
      <c r="NT816" s="10" t="s">
        <v>1977</v>
      </c>
      <c r="NU816" s="10">
        <v>0</v>
      </c>
      <c r="NV816" s="10">
        <v>0</v>
      </c>
      <c r="NW816" s="10">
        <v>0</v>
      </c>
      <c r="NX816" s="10">
        <v>0</v>
      </c>
      <c r="NY816" s="10">
        <v>0</v>
      </c>
      <c r="NZ816" s="10">
        <v>0</v>
      </c>
      <c r="OA816" s="10">
        <v>0</v>
      </c>
      <c r="OB816" s="10">
        <v>0</v>
      </c>
      <c r="OC816" s="10" t="s">
        <v>1977</v>
      </c>
      <c r="OD816" s="10">
        <v>0</v>
      </c>
      <c r="OE816" s="10">
        <v>0</v>
      </c>
      <c r="OF816" s="10">
        <v>0</v>
      </c>
      <c r="OG816" s="10">
        <v>0</v>
      </c>
      <c r="OH816" s="10">
        <v>0</v>
      </c>
      <c r="OI816" s="10">
        <v>0</v>
      </c>
      <c r="OJ816" s="10">
        <v>0</v>
      </c>
      <c r="OK816" s="10">
        <v>0</v>
      </c>
      <c r="OL816" s="10" t="s">
        <v>1977</v>
      </c>
      <c r="OM816" s="10">
        <v>0</v>
      </c>
      <c r="ON816" s="10">
        <v>0</v>
      </c>
      <c r="OO816" s="10">
        <v>0</v>
      </c>
      <c r="OP816" s="10">
        <v>0</v>
      </c>
      <c r="OQ816" s="10">
        <v>0</v>
      </c>
      <c r="OR816" s="10">
        <v>0</v>
      </c>
      <c r="OS816" s="10">
        <v>0</v>
      </c>
      <c r="OT816" s="10">
        <v>0</v>
      </c>
      <c r="OU816" s="10" t="s">
        <v>1977</v>
      </c>
      <c r="OV816" s="10">
        <v>0</v>
      </c>
      <c r="OW816" s="10">
        <v>0</v>
      </c>
      <c r="OX816" s="10">
        <v>0</v>
      </c>
      <c r="OY816" s="10">
        <v>0</v>
      </c>
      <c r="OZ816" s="10">
        <v>0</v>
      </c>
      <c r="PA816" s="10">
        <v>0</v>
      </c>
      <c r="PB816" s="10">
        <v>0</v>
      </c>
      <c r="PC816" s="10">
        <v>0</v>
      </c>
      <c r="PD816" s="10" t="s">
        <v>1977</v>
      </c>
      <c r="PE816" s="10">
        <v>0</v>
      </c>
      <c r="PF816" s="10">
        <v>0</v>
      </c>
      <c r="PG816" s="10">
        <v>0</v>
      </c>
      <c r="PH816" s="10">
        <v>0</v>
      </c>
      <c r="PI816" s="10">
        <v>0</v>
      </c>
      <c r="PJ816" s="10">
        <v>0</v>
      </c>
      <c r="PK816" s="10">
        <v>0</v>
      </c>
      <c r="PL816" s="10">
        <v>0</v>
      </c>
      <c r="PM816" s="10" t="s">
        <v>1977</v>
      </c>
      <c r="PN816" s="10">
        <v>0</v>
      </c>
      <c r="PO816" s="10">
        <v>0</v>
      </c>
      <c r="PP816" s="10">
        <v>0</v>
      </c>
      <c r="PQ816" s="10">
        <v>0</v>
      </c>
      <c r="PR816" s="10">
        <v>0</v>
      </c>
      <c r="PS816" s="10">
        <v>0</v>
      </c>
      <c r="PT816" s="10">
        <v>0</v>
      </c>
      <c r="PU816" s="10">
        <v>0</v>
      </c>
      <c r="PV816" s="10" t="s">
        <v>1977</v>
      </c>
      <c r="PW816" s="10">
        <v>0</v>
      </c>
      <c r="PX816" s="10">
        <v>0</v>
      </c>
      <c r="PY816" s="10">
        <v>0</v>
      </c>
      <c r="PZ816" s="10">
        <v>0</v>
      </c>
      <c r="QA816" s="10">
        <v>0</v>
      </c>
      <c r="QB816" s="10">
        <v>0</v>
      </c>
      <c r="QC816" s="10">
        <v>0</v>
      </c>
      <c r="QD816" s="10">
        <v>0</v>
      </c>
      <c r="QE816" s="10" t="s">
        <v>1977</v>
      </c>
      <c r="QF816" s="10">
        <v>0</v>
      </c>
      <c r="QG816" s="10">
        <v>0</v>
      </c>
      <c r="QH816" s="10">
        <v>0</v>
      </c>
      <c r="QI816" s="10">
        <v>0</v>
      </c>
      <c r="QJ816" s="10">
        <v>0</v>
      </c>
      <c r="QK816" s="10">
        <v>0</v>
      </c>
      <c r="QL816" s="10">
        <v>0</v>
      </c>
      <c r="QM816" s="10">
        <v>0</v>
      </c>
      <c r="QN816" s="10" t="s">
        <v>1977</v>
      </c>
      <c r="QO816" s="10">
        <v>0</v>
      </c>
      <c r="QP816" s="10">
        <v>0</v>
      </c>
      <c r="QQ816" s="10">
        <v>0</v>
      </c>
      <c r="QR816" s="10">
        <v>0</v>
      </c>
      <c r="QS816" s="10">
        <v>0</v>
      </c>
      <c r="QT816" s="10">
        <v>0</v>
      </c>
      <c r="QU816" s="10">
        <v>0</v>
      </c>
      <c r="QV816" s="10">
        <v>0</v>
      </c>
      <c r="QW816" s="10" t="s">
        <v>1977</v>
      </c>
      <c r="QX816" s="10">
        <v>3</v>
      </c>
      <c r="QY816" s="10">
        <v>1</v>
      </c>
      <c r="QZ816" s="10">
        <v>0</v>
      </c>
      <c r="RA816" s="10">
        <v>0</v>
      </c>
      <c r="RB816" s="10">
        <v>0</v>
      </c>
      <c r="RC816" s="10">
        <v>0</v>
      </c>
      <c r="RD816" s="10">
        <v>0</v>
      </c>
      <c r="RE816" s="10">
        <v>0</v>
      </c>
      <c r="RF816" s="10" t="s">
        <v>1985</v>
      </c>
      <c r="RG816" s="10">
        <v>0</v>
      </c>
      <c r="RH816" s="10">
        <v>0</v>
      </c>
      <c r="RI816" s="10">
        <v>0</v>
      </c>
      <c r="RJ816" s="10">
        <v>0</v>
      </c>
      <c r="RK816" s="10">
        <v>0</v>
      </c>
      <c r="RL816" s="10">
        <v>0</v>
      </c>
      <c r="RM816" s="10">
        <v>0</v>
      </c>
      <c r="RN816" s="10">
        <v>0</v>
      </c>
      <c r="RO816" s="10" t="s">
        <v>1977</v>
      </c>
      <c r="VS816" s="10">
        <v>1</v>
      </c>
      <c r="VU816" s="10">
        <v>1</v>
      </c>
      <c r="VZ816" s="10">
        <v>55</v>
      </c>
      <c r="WA816" s="10">
        <v>0</v>
      </c>
      <c r="WB816" s="10">
        <v>0</v>
      </c>
      <c r="WC816" s="10">
        <v>0</v>
      </c>
      <c r="WD816" s="10">
        <v>0</v>
      </c>
      <c r="WE816" s="10">
        <v>0</v>
      </c>
      <c r="WF816" s="10">
        <v>0</v>
      </c>
      <c r="WG816" s="10">
        <v>0</v>
      </c>
      <c r="WH816" s="10">
        <v>0</v>
      </c>
      <c r="WI816" s="10">
        <v>0</v>
      </c>
      <c r="WJ816" s="10">
        <v>0</v>
      </c>
      <c r="WK816" s="10">
        <v>0</v>
      </c>
      <c r="WL816" s="10">
        <v>0</v>
      </c>
      <c r="WM816" s="10">
        <v>0</v>
      </c>
      <c r="WN816" s="10">
        <v>0</v>
      </c>
      <c r="WO816" s="10">
        <v>0</v>
      </c>
      <c r="WP816" s="10">
        <v>0</v>
      </c>
      <c r="WQ816" s="10">
        <v>0</v>
      </c>
      <c r="WR816" s="10">
        <v>0</v>
      </c>
      <c r="WS816" s="10">
        <v>0</v>
      </c>
      <c r="WT816" s="10">
        <v>0</v>
      </c>
      <c r="WU816" s="10">
        <v>0</v>
      </c>
      <c r="WV816" s="10">
        <v>0</v>
      </c>
      <c r="WW816" s="10">
        <v>0</v>
      </c>
      <c r="WX816" s="10">
        <v>0</v>
      </c>
      <c r="WY816" s="10">
        <v>0</v>
      </c>
      <c r="WZ816" s="10">
        <v>0</v>
      </c>
      <c r="XA816" s="10">
        <v>0</v>
      </c>
      <c r="XB816" s="10">
        <v>0</v>
      </c>
      <c r="XC816" s="10">
        <v>0</v>
      </c>
      <c r="XD816" s="10">
        <v>0</v>
      </c>
      <c r="XE816" s="10">
        <v>0</v>
      </c>
      <c r="XF816" s="10">
        <v>0</v>
      </c>
      <c r="XG816" s="10">
        <v>0</v>
      </c>
      <c r="XH816" s="10">
        <v>0</v>
      </c>
      <c r="XI816" s="10">
        <v>0</v>
      </c>
      <c r="XJ816" s="10">
        <v>0</v>
      </c>
      <c r="XK816" s="10" t="s">
        <v>1978</v>
      </c>
      <c r="XL816" s="10">
        <v>14</v>
      </c>
      <c r="XM816" s="10">
        <v>0</v>
      </c>
      <c r="XN816" s="10" t="s">
        <v>1967</v>
      </c>
      <c r="XQ816" s="10" t="s">
        <v>1978</v>
      </c>
      <c r="XR816" s="10">
        <v>0</v>
      </c>
      <c r="XS816" s="10">
        <v>0</v>
      </c>
      <c r="XT816" s="10" t="s">
        <v>1967</v>
      </c>
      <c r="XW816" s="10" t="s">
        <v>1979</v>
      </c>
      <c r="XX816" s="10">
        <v>0</v>
      </c>
      <c r="XY816" s="10">
        <v>0</v>
      </c>
      <c r="YA816" s="10">
        <v>84</v>
      </c>
      <c r="YB816" s="10">
        <v>0</v>
      </c>
      <c r="YC816" s="10">
        <v>57</v>
      </c>
      <c r="YD816" s="10">
        <v>0</v>
      </c>
      <c r="YE816" s="10">
        <v>1</v>
      </c>
      <c r="YF816" s="10">
        <v>0</v>
      </c>
      <c r="YG816" s="10">
        <v>0</v>
      </c>
      <c r="YH816" s="10">
        <v>0</v>
      </c>
      <c r="YI816" s="10">
        <v>0</v>
      </c>
      <c r="YJ816" s="10">
        <v>0</v>
      </c>
      <c r="YK816" s="10">
        <v>3</v>
      </c>
      <c r="YL816" s="10">
        <v>0</v>
      </c>
      <c r="YM816" s="10">
        <v>40</v>
      </c>
      <c r="YN816" s="10">
        <v>0</v>
      </c>
      <c r="YO816" s="10">
        <v>0</v>
      </c>
      <c r="YP816" s="10">
        <v>0</v>
      </c>
      <c r="YQ816" s="10">
        <v>0</v>
      </c>
      <c r="YR816" s="10">
        <v>0</v>
      </c>
      <c r="YS816" s="10" t="s">
        <v>1969</v>
      </c>
      <c r="YT816" s="10">
        <v>25</v>
      </c>
      <c r="YU816" s="10">
        <v>0</v>
      </c>
      <c r="YV816" s="10">
        <v>13</v>
      </c>
      <c r="YW816" s="10">
        <v>0</v>
      </c>
      <c r="YX816" s="10">
        <v>10</v>
      </c>
      <c r="YY816" s="10">
        <v>0</v>
      </c>
      <c r="YZ816" s="10">
        <v>6</v>
      </c>
      <c r="ZA816" s="10">
        <v>0</v>
      </c>
      <c r="ZB816" s="10">
        <v>1</v>
      </c>
      <c r="ZC816" s="10">
        <v>0</v>
      </c>
      <c r="ZD816" s="10">
        <v>0</v>
      </c>
      <c r="ZE816" s="10">
        <v>0</v>
      </c>
      <c r="ZF816" s="10">
        <v>0</v>
      </c>
      <c r="ZG816" s="10">
        <v>0</v>
      </c>
      <c r="ZH816" s="10">
        <v>0</v>
      </c>
      <c r="ZI816" s="10">
        <v>0</v>
      </c>
      <c r="ZJ816" s="10" t="s">
        <v>1969</v>
      </c>
      <c r="ZK816" s="10">
        <v>11</v>
      </c>
      <c r="ZL816" s="10">
        <v>0</v>
      </c>
      <c r="ZM816" s="10">
        <v>8</v>
      </c>
      <c r="ZN816" s="10">
        <v>0</v>
      </c>
      <c r="ZO816" s="10">
        <v>36</v>
      </c>
      <c r="ZP816" s="10">
        <v>0</v>
      </c>
      <c r="ZQ816" s="10">
        <v>0</v>
      </c>
      <c r="ZR816" s="10">
        <v>0</v>
      </c>
      <c r="ZS816" s="10">
        <v>0</v>
      </c>
      <c r="ZT816" s="10">
        <v>0</v>
      </c>
      <c r="ZU816" s="10">
        <v>0</v>
      </c>
      <c r="ZV816" s="10">
        <v>0</v>
      </c>
      <c r="ZW816" s="10">
        <v>0</v>
      </c>
      <c r="ZX816" s="10">
        <v>0</v>
      </c>
      <c r="AAK816" s="10" t="s">
        <v>1969</v>
      </c>
      <c r="AAL816" s="10">
        <v>20</v>
      </c>
      <c r="AAM816" s="10">
        <v>0</v>
      </c>
      <c r="AAN816" s="10">
        <v>35</v>
      </c>
      <c r="AAO816" s="10">
        <v>0</v>
      </c>
      <c r="AAP816" s="10">
        <v>0</v>
      </c>
      <c r="AAQ816" s="10">
        <v>0</v>
      </c>
      <c r="AAR816" s="10">
        <v>0</v>
      </c>
      <c r="AAS816" s="10">
        <v>0</v>
      </c>
      <c r="AAT816" s="10">
        <v>0</v>
      </c>
      <c r="AAU816" s="10">
        <v>0</v>
      </c>
      <c r="AAV816" s="10">
        <v>0</v>
      </c>
      <c r="AAW816" s="10">
        <v>0</v>
      </c>
      <c r="AAX816" s="10">
        <v>0</v>
      </c>
      <c r="AAY816" s="10">
        <v>0</v>
      </c>
      <c r="AAZ816" s="10" t="s">
        <v>1969</v>
      </c>
      <c r="ABA816" s="10">
        <v>0</v>
      </c>
      <c r="ABB816" s="10">
        <v>0</v>
      </c>
      <c r="ABC816" s="10">
        <v>1</v>
      </c>
      <c r="ABD816" s="10">
        <v>0</v>
      </c>
      <c r="ABE816" s="10">
        <v>0</v>
      </c>
      <c r="ABF816" s="10">
        <v>0</v>
      </c>
      <c r="ABG816" s="10">
        <v>0</v>
      </c>
      <c r="ABH816" s="10">
        <v>0</v>
      </c>
      <c r="ABI816" s="10">
        <v>0</v>
      </c>
      <c r="ABJ816" s="10">
        <v>0</v>
      </c>
      <c r="ABK816" s="10">
        <v>0</v>
      </c>
      <c r="ABL816" s="10">
        <v>0</v>
      </c>
      <c r="ABM816" s="10">
        <v>0</v>
      </c>
      <c r="ABN816" s="10">
        <v>0</v>
      </c>
      <c r="ABO816" s="10" t="s">
        <v>1969</v>
      </c>
      <c r="ABP816" s="10">
        <v>16</v>
      </c>
      <c r="ABQ816" s="10">
        <v>0</v>
      </c>
      <c r="ABR816" s="10">
        <v>1</v>
      </c>
      <c r="ABS816" s="10">
        <v>0</v>
      </c>
      <c r="ABT816" s="10">
        <v>30</v>
      </c>
      <c r="ABU816" s="10">
        <v>0</v>
      </c>
      <c r="ABV816" s="10">
        <v>2</v>
      </c>
      <c r="ABW816" s="10">
        <v>0</v>
      </c>
      <c r="ABX816" s="10">
        <v>6</v>
      </c>
      <c r="ABY816" s="10">
        <v>0</v>
      </c>
      <c r="ABZ816" s="10">
        <v>0</v>
      </c>
      <c r="ACA816" s="10">
        <v>0</v>
      </c>
      <c r="ACB816" s="10">
        <v>0</v>
      </c>
      <c r="ACC816" s="10">
        <v>0</v>
      </c>
      <c r="ACD816" s="10">
        <v>0</v>
      </c>
      <c r="ACE816" s="10">
        <v>0</v>
      </c>
      <c r="ACF816" s="10">
        <v>0</v>
      </c>
      <c r="ACG816" s="10">
        <v>0</v>
      </c>
      <c r="ACH816" s="10">
        <v>0</v>
      </c>
      <c r="ACI816" s="10">
        <v>0</v>
      </c>
      <c r="ACJ816" s="10" t="s">
        <v>1968</v>
      </c>
      <c r="ADH816" s="10" t="s">
        <v>1969</v>
      </c>
      <c r="ADI816" s="10">
        <v>55</v>
      </c>
      <c r="ADJ816" s="10">
        <v>0</v>
      </c>
      <c r="ADK816" s="10">
        <v>0</v>
      </c>
      <c r="ADL816" s="10">
        <v>0</v>
      </c>
      <c r="ADM816" s="10">
        <v>0</v>
      </c>
      <c r="ADN816" s="10">
        <v>0</v>
      </c>
      <c r="ADO816" s="10">
        <v>0</v>
      </c>
      <c r="ADP816" s="10">
        <v>0</v>
      </c>
      <c r="ADQ816" s="10">
        <v>0</v>
      </c>
      <c r="ADR816" s="10">
        <v>0</v>
      </c>
      <c r="ADS816" s="10">
        <v>0</v>
      </c>
      <c r="ADT816" s="10">
        <v>0</v>
      </c>
      <c r="ADU816" s="10">
        <v>0</v>
      </c>
      <c r="ADV816" s="10">
        <v>0</v>
      </c>
      <c r="ADW816" s="10">
        <v>0</v>
      </c>
      <c r="ADX816" s="10">
        <v>0</v>
      </c>
      <c r="ADY816" s="10">
        <v>0</v>
      </c>
      <c r="ADZ816" s="10">
        <v>0</v>
      </c>
      <c r="AEA816" s="10">
        <v>0</v>
      </c>
      <c r="AEB816" s="10">
        <v>0</v>
      </c>
      <c r="AEC816" s="10">
        <v>0</v>
      </c>
      <c r="AED816" s="10">
        <v>0</v>
      </c>
      <c r="AEE816" s="10">
        <v>0</v>
      </c>
      <c r="AEF816" s="10">
        <v>0</v>
      </c>
      <c r="AEG816" s="10">
        <v>0</v>
      </c>
      <c r="AEH816" s="10">
        <v>0</v>
      </c>
      <c r="AEI816" s="10">
        <v>0</v>
      </c>
      <c r="AEJ816" s="10">
        <v>0</v>
      </c>
      <c r="AEK816" s="10">
        <v>0</v>
      </c>
      <c r="AEL816" s="10">
        <v>0</v>
      </c>
      <c r="AEM816" s="10">
        <v>0</v>
      </c>
      <c r="AEN816" s="10">
        <v>0</v>
      </c>
      <c r="AEO816" s="10">
        <v>0</v>
      </c>
      <c r="AEP816" s="10">
        <v>0</v>
      </c>
      <c r="AEQ816" s="10">
        <v>0</v>
      </c>
      <c r="AER816" s="10">
        <v>0</v>
      </c>
      <c r="AES816" s="10">
        <v>0</v>
      </c>
      <c r="AET816" s="10">
        <v>0</v>
      </c>
      <c r="AEU816" s="10">
        <v>0</v>
      </c>
      <c r="AEV816" s="10">
        <v>0</v>
      </c>
      <c r="AEW816" s="10">
        <v>0</v>
      </c>
      <c r="AEX816" s="10">
        <v>0</v>
      </c>
      <c r="AEY816" s="10">
        <v>0</v>
      </c>
      <c r="AEZ816" s="10">
        <v>0</v>
      </c>
      <c r="AFA816" s="10">
        <v>0</v>
      </c>
      <c r="AFB816" s="10">
        <v>0</v>
      </c>
      <c r="AFC816" s="10">
        <v>0</v>
      </c>
      <c r="AFD816" s="10">
        <v>0</v>
      </c>
      <c r="AFE816" s="10">
        <v>0</v>
      </c>
      <c r="AFF816" s="10">
        <v>0</v>
      </c>
      <c r="AFG816" s="10">
        <v>0</v>
      </c>
      <c r="AFH816" s="10">
        <v>0</v>
      </c>
      <c r="AFI816" s="10">
        <v>0</v>
      </c>
      <c r="AFJ816" s="10">
        <v>0</v>
      </c>
      <c r="AFK816" s="10">
        <v>0</v>
      </c>
      <c r="AFL816" s="10">
        <v>0</v>
      </c>
      <c r="AFM816" s="10">
        <v>0</v>
      </c>
      <c r="AFN816" s="10">
        <v>0</v>
      </c>
      <c r="AFO816" s="10">
        <v>0</v>
      </c>
      <c r="AFP816" s="10">
        <v>0</v>
      </c>
      <c r="AFQ816" s="10">
        <v>0</v>
      </c>
      <c r="AFR816" s="10">
        <v>0</v>
      </c>
      <c r="AFS816" s="10">
        <v>0</v>
      </c>
      <c r="AFT816" s="10">
        <v>0</v>
      </c>
      <c r="AFU816" s="10">
        <v>0</v>
      </c>
      <c r="AFV816" s="10">
        <v>0</v>
      </c>
      <c r="AFW816" s="10">
        <v>0</v>
      </c>
      <c r="AFX816" s="10">
        <v>0</v>
      </c>
      <c r="AFY816" s="10">
        <v>0</v>
      </c>
      <c r="AFZ816" s="10">
        <v>0</v>
      </c>
      <c r="AGA816" s="10">
        <v>0</v>
      </c>
      <c r="AGB816" s="10">
        <v>0</v>
      </c>
      <c r="AGC816" s="10">
        <v>0</v>
      </c>
      <c r="AGD816" s="10">
        <v>0</v>
      </c>
      <c r="AGE816" s="10">
        <v>0</v>
      </c>
      <c r="AGF816" s="10">
        <v>0</v>
      </c>
      <c r="AGG816" s="10">
        <v>0</v>
      </c>
      <c r="AGH816" s="10">
        <v>0</v>
      </c>
      <c r="AGI816" s="10">
        <v>0</v>
      </c>
      <c r="AGJ816" s="10">
        <v>0</v>
      </c>
      <c r="AGK816" s="10">
        <v>0</v>
      </c>
      <c r="AGL816" s="10">
        <v>0</v>
      </c>
      <c r="AGM816" s="10">
        <v>0</v>
      </c>
      <c r="AGN816" s="10">
        <v>0</v>
      </c>
      <c r="AGO816" s="10">
        <v>0</v>
      </c>
      <c r="AGP816" s="10">
        <v>0</v>
      </c>
      <c r="AGQ816" s="10">
        <v>0</v>
      </c>
      <c r="AGR816" s="10">
        <v>0</v>
      </c>
      <c r="AGS816" s="10">
        <v>0</v>
      </c>
      <c r="AGT816" s="10">
        <v>0</v>
      </c>
      <c r="AGU816" s="10">
        <v>0</v>
      </c>
      <c r="AGV816" s="10">
        <v>0</v>
      </c>
      <c r="AGW816" s="10">
        <v>0</v>
      </c>
      <c r="AGX816" s="10">
        <v>0</v>
      </c>
      <c r="AGY816" s="10">
        <v>0</v>
      </c>
      <c r="AGZ816" s="10">
        <v>0</v>
      </c>
      <c r="AHA816" s="10">
        <v>0</v>
      </c>
      <c r="AHB816" s="10">
        <v>0</v>
      </c>
      <c r="AHC816" s="10">
        <v>0</v>
      </c>
      <c r="AHD816" s="10">
        <v>0</v>
      </c>
      <c r="AHE816" s="10">
        <v>0</v>
      </c>
      <c r="AHF816" s="10">
        <v>0</v>
      </c>
      <c r="AHG816" s="10">
        <v>0</v>
      </c>
      <c r="AHH816" s="10">
        <v>0</v>
      </c>
      <c r="AHI816" s="10">
        <v>0</v>
      </c>
      <c r="AHJ816" s="10">
        <v>0</v>
      </c>
      <c r="AHK816" s="10">
        <v>0</v>
      </c>
      <c r="AHL816" s="10">
        <v>0</v>
      </c>
      <c r="AHM816" s="10">
        <v>0</v>
      </c>
      <c r="AHN816" s="10">
        <v>0</v>
      </c>
      <c r="AHO816" s="10">
        <v>0</v>
      </c>
      <c r="AHP816" s="10">
        <v>0</v>
      </c>
      <c r="AHQ816" s="10">
        <v>0</v>
      </c>
      <c r="AHR816" s="10">
        <v>0</v>
      </c>
      <c r="AHS816" s="10">
        <v>0</v>
      </c>
      <c r="AHT816" s="10">
        <v>0</v>
      </c>
      <c r="AHU816" s="10">
        <v>0</v>
      </c>
      <c r="AHV816" s="10">
        <v>0</v>
      </c>
      <c r="AHW816" s="10">
        <v>0</v>
      </c>
      <c r="AHX816" s="10">
        <v>0</v>
      </c>
      <c r="AHY816" s="10">
        <v>0</v>
      </c>
      <c r="AHZ816" s="10">
        <v>0</v>
      </c>
      <c r="AIA816" s="10">
        <v>0</v>
      </c>
      <c r="AIB816" s="10">
        <v>0</v>
      </c>
      <c r="AIC816" s="10">
        <v>0</v>
      </c>
      <c r="AID816" s="10">
        <v>0</v>
      </c>
      <c r="AIE816" s="10">
        <v>0</v>
      </c>
      <c r="AIF816" s="10">
        <v>0</v>
      </c>
      <c r="AIG816" s="10">
        <v>0</v>
      </c>
      <c r="AIH816" s="10">
        <v>0</v>
      </c>
      <c r="AII816" s="10">
        <v>0</v>
      </c>
      <c r="AIJ816" s="10">
        <v>0</v>
      </c>
      <c r="AIK816" s="10">
        <v>0</v>
      </c>
      <c r="AIL816" s="10">
        <v>0</v>
      </c>
      <c r="AIM816" s="10">
        <v>0</v>
      </c>
      <c r="AIN816" s="10">
        <v>0</v>
      </c>
      <c r="AIO816" s="10">
        <v>0</v>
      </c>
      <c r="AIP816" s="10">
        <v>0</v>
      </c>
      <c r="AIQ816" s="10">
        <v>0</v>
      </c>
      <c r="AIR816" s="10">
        <v>0</v>
      </c>
      <c r="AIS816" s="10">
        <v>0</v>
      </c>
      <c r="AIT816" s="10">
        <v>0</v>
      </c>
      <c r="AIU816" s="10">
        <v>0</v>
      </c>
      <c r="AIV816" s="10">
        <v>0</v>
      </c>
      <c r="AIW816" s="10">
        <v>0</v>
      </c>
      <c r="AIX816" s="10">
        <v>0</v>
      </c>
      <c r="AIY816" s="10">
        <v>0</v>
      </c>
      <c r="AIZ816" s="10">
        <v>0</v>
      </c>
      <c r="AJA816" s="10">
        <v>0</v>
      </c>
      <c r="AJB816" s="10">
        <v>0</v>
      </c>
      <c r="AJC816" s="10">
        <v>0</v>
      </c>
      <c r="AJD816" s="10">
        <v>0</v>
      </c>
      <c r="AJE816" s="10">
        <v>0</v>
      </c>
      <c r="AJF816" s="10">
        <v>0</v>
      </c>
      <c r="AJG816" s="10">
        <v>0</v>
      </c>
      <c r="AJH816" s="10">
        <v>0</v>
      </c>
      <c r="AJI816" s="10">
        <v>0</v>
      </c>
      <c r="AJJ816" s="10">
        <v>0</v>
      </c>
      <c r="AJK816" s="10">
        <v>0</v>
      </c>
      <c r="AJL816" s="10">
        <v>0</v>
      </c>
      <c r="AJM816" s="10">
        <v>0</v>
      </c>
      <c r="AJN816" s="10">
        <v>0</v>
      </c>
      <c r="AJO816" s="10">
        <v>0</v>
      </c>
      <c r="AJP816" s="10">
        <v>0</v>
      </c>
      <c r="AJQ816" s="10">
        <v>0</v>
      </c>
      <c r="AJR816" s="10">
        <v>0</v>
      </c>
      <c r="AJS816" s="10">
        <v>0</v>
      </c>
      <c r="AJT816" s="10">
        <v>0</v>
      </c>
      <c r="AJU816" s="10">
        <v>0</v>
      </c>
      <c r="AJV816" s="10">
        <v>0</v>
      </c>
      <c r="AJW816" s="10">
        <v>0</v>
      </c>
      <c r="AJX816" s="10">
        <v>0</v>
      </c>
      <c r="AJY816" s="10">
        <v>0</v>
      </c>
      <c r="AJZ816" s="10">
        <v>0</v>
      </c>
      <c r="AKA816" s="10">
        <v>0</v>
      </c>
      <c r="AKB816" s="10">
        <v>0</v>
      </c>
      <c r="AKC816" s="10">
        <v>0</v>
      </c>
      <c r="AKD816" s="10">
        <v>0</v>
      </c>
      <c r="AKE816" s="10">
        <v>0</v>
      </c>
      <c r="AKF816" s="10">
        <v>0</v>
      </c>
      <c r="AKG816" s="10">
        <v>0</v>
      </c>
      <c r="AKH816" s="10">
        <v>0</v>
      </c>
      <c r="AKI816" s="10">
        <v>0</v>
      </c>
      <c r="AKJ816" s="10">
        <v>0</v>
      </c>
      <c r="AKK816" s="10">
        <v>0</v>
      </c>
      <c r="AKL816" s="10">
        <v>0</v>
      </c>
      <c r="AKM816" s="10">
        <v>0</v>
      </c>
      <c r="AKN816" s="10">
        <v>0</v>
      </c>
      <c r="AKO816" s="10">
        <v>0</v>
      </c>
      <c r="AKP816" s="10">
        <v>0</v>
      </c>
      <c r="AKQ816" s="10">
        <v>0</v>
      </c>
      <c r="AKR816" s="10">
        <v>0</v>
      </c>
      <c r="AKS816" s="10">
        <v>0</v>
      </c>
      <c r="AKT816" s="10">
        <v>0</v>
      </c>
      <c r="AKU816" s="10">
        <v>0</v>
      </c>
      <c r="AKV816" s="10">
        <v>0</v>
      </c>
      <c r="AKW816" s="10">
        <v>0</v>
      </c>
      <c r="AKX816" s="10">
        <v>0</v>
      </c>
      <c r="AKY816" s="10">
        <v>0</v>
      </c>
      <c r="AKZ816" s="10">
        <v>0</v>
      </c>
      <c r="ALA816" s="10">
        <v>0</v>
      </c>
      <c r="ALB816" s="10">
        <v>0</v>
      </c>
      <c r="ALC816" s="10">
        <v>0</v>
      </c>
      <c r="ALD816" s="10">
        <v>0</v>
      </c>
      <c r="ALE816" s="10">
        <v>0</v>
      </c>
      <c r="ALF816" s="10">
        <v>0</v>
      </c>
      <c r="ALG816" s="10">
        <v>0</v>
      </c>
      <c r="ALH816" s="10">
        <v>0</v>
      </c>
      <c r="ALI816" s="10">
        <v>0</v>
      </c>
      <c r="ALJ816" s="10">
        <v>0</v>
      </c>
      <c r="ALK816" s="10">
        <v>0</v>
      </c>
      <c r="ALL816" s="10">
        <v>0</v>
      </c>
      <c r="ALM816" s="10">
        <v>0</v>
      </c>
      <c r="ALN816" s="10">
        <v>0</v>
      </c>
      <c r="ALO816" s="10">
        <v>0</v>
      </c>
      <c r="ALP816" s="10">
        <v>0</v>
      </c>
      <c r="ALQ816" s="10">
        <v>0</v>
      </c>
      <c r="ALR816" s="10">
        <v>0</v>
      </c>
      <c r="ALS816" s="10">
        <v>0</v>
      </c>
      <c r="ALT816" s="10">
        <v>0</v>
      </c>
      <c r="ALU816" s="10">
        <v>0</v>
      </c>
      <c r="ALV816" s="10">
        <v>0</v>
      </c>
      <c r="ALW816" s="10">
        <v>0</v>
      </c>
      <c r="ALX816" s="10">
        <v>0</v>
      </c>
      <c r="ALY816" s="10">
        <v>0</v>
      </c>
      <c r="ALZ816" s="10">
        <v>0</v>
      </c>
      <c r="AMA816" s="10">
        <v>0</v>
      </c>
      <c r="AMB816" s="10">
        <v>0</v>
      </c>
      <c r="AMC816" s="10">
        <v>0</v>
      </c>
      <c r="AMD816" s="10">
        <v>0</v>
      </c>
      <c r="AME816" s="10">
        <v>0</v>
      </c>
      <c r="AMF816" s="10">
        <v>0</v>
      </c>
      <c r="AML816" s="10" t="s">
        <v>1968</v>
      </c>
      <c r="ANM816" s="10">
        <v>42</v>
      </c>
      <c r="ANN816" s="10">
        <v>0</v>
      </c>
      <c r="ANO816" s="10" t="s">
        <v>1968</v>
      </c>
      <c r="ANP816" s="10" t="s">
        <v>1987</v>
      </c>
      <c r="AOO816" s="10" t="s">
        <v>1968</v>
      </c>
      <c r="APN816" s="10" t="s">
        <v>1969</v>
      </c>
      <c r="APO816" s="10" t="s">
        <v>1971</v>
      </c>
      <c r="APP816" s="10">
        <v>55</v>
      </c>
      <c r="APQ816" s="10">
        <v>0</v>
      </c>
      <c r="APR816" s="10">
        <v>8</v>
      </c>
      <c r="APS816" s="10">
        <v>0</v>
      </c>
      <c r="APT816" s="10">
        <v>0</v>
      </c>
      <c r="APU816" s="10">
        <v>0</v>
      </c>
      <c r="APV816" s="10">
        <v>0</v>
      </c>
      <c r="APW816" s="10">
        <v>0</v>
      </c>
      <c r="APX816" s="10">
        <v>0</v>
      </c>
      <c r="APY816" s="10">
        <v>0</v>
      </c>
      <c r="APZ816" s="10">
        <v>0</v>
      </c>
      <c r="AQA816" s="10">
        <v>0</v>
      </c>
      <c r="AQB816" s="10">
        <v>5</v>
      </c>
      <c r="AQC816" s="10">
        <v>0</v>
      </c>
      <c r="AQD816" s="10">
        <v>0</v>
      </c>
      <c r="AQE816" s="10">
        <v>0</v>
      </c>
      <c r="AQF816" s="10">
        <v>0</v>
      </c>
      <c r="AQG816" s="10">
        <v>0</v>
      </c>
      <c r="AQH816" s="10">
        <v>3</v>
      </c>
      <c r="AQI816" s="10">
        <v>0</v>
      </c>
      <c r="AQJ816" s="10">
        <v>0</v>
      </c>
      <c r="AQK816" s="10">
        <v>0</v>
      </c>
      <c r="AQL816" s="10">
        <v>0</v>
      </c>
      <c r="AQM816" s="10">
        <v>0</v>
      </c>
      <c r="AQN816" s="10">
        <v>21</v>
      </c>
      <c r="AQO816" s="10">
        <v>0</v>
      </c>
      <c r="AQP816" s="10">
        <v>0</v>
      </c>
      <c r="AQQ816" s="10">
        <v>0</v>
      </c>
      <c r="AQR816" s="10">
        <v>0</v>
      </c>
      <c r="AQS816" s="10">
        <v>0</v>
      </c>
      <c r="AQT816" s="10">
        <v>0</v>
      </c>
      <c r="AQU816" s="10">
        <v>0</v>
      </c>
      <c r="AQV816" s="10">
        <v>0</v>
      </c>
      <c r="AQW816" s="10">
        <v>0</v>
      </c>
      <c r="AQX816" s="10">
        <v>0</v>
      </c>
      <c r="AQY816" s="10">
        <v>0</v>
      </c>
      <c r="AQZ816" s="10">
        <v>0</v>
      </c>
      <c r="ARA816" s="10">
        <v>0</v>
      </c>
      <c r="ARB816" s="10">
        <v>0</v>
      </c>
      <c r="ARC816" s="10">
        <v>0</v>
      </c>
      <c r="ARD816" s="10">
        <v>0</v>
      </c>
      <c r="ARE816" s="10">
        <v>0</v>
      </c>
      <c r="ARF816" s="10">
        <v>0</v>
      </c>
      <c r="ARG816" s="10">
        <v>0</v>
      </c>
      <c r="ARH816" s="10">
        <v>0</v>
      </c>
      <c r="ARI816" s="10">
        <v>0</v>
      </c>
      <c r="ARJ816" s="10">
        <v>0</v>
      </c>
      <c r="ARK816" s="10">
        <v>0</v>
      </c>
      <c r="ARL816" s="10">
        <v>0</v>
      </c>
      <c r="ARM816" s="10">
        <v>0</v>
      </c>
      <c r="ARN816" s="10">
        <v>0</v>
      </c>
      <c r="ARO816" s="10">
        <v>0</v>
      </c>
      <c r="ARP816" s="10">
        <v>0</v>
      </c>
      <c r="ARQ816" s="10">
        <v>0</v>
      </c>
      <c r="ARR816" s="10">
        <v>0</v>
      </c>
      <c r="ARS816" s="10">
        <v>0</v>
      </c>
      <c r="ART816" s="10">
        <v>0</v>
      </c>
      <c r="ARU816" s="10">
        <v>0</v>
      </c>
      <c r="ARV816" s="10">
        <v>0</v>
      </c>
      <c r="ARW816" s="10">
        <v>0</v>
      </c>
      <c r="ARX816" s="10">
        <v>0</v>
      </c>
      <c r="ARY816" s="10">
        <v>0</v>
      </c>
      <c r="ARZ816" s="10">
        <v>0</v>
      </c>
      <c r="ASA816" s="10">
        <v>0</v>
      </c>
      <c r="ASB816" s="10">
        <v>0</v>
      </c>
      <c r="ASC816" s="10">
        <v>0</v>
      </c>
      <c r="ASD816" s="10">
        <v>0</v>
      </c>
      <c r="ASE816" s="10">
        <v>0</v>
      </c>
      <c r="ASF816" s="10">
        <v>0</v>
      </c>
      <c r="ASG816" s="10">
        <v>0</v>
      </c>
      <c r="ASH816" s="10">
        <v>0</v>
      </c>
      <c r="ASI816" s="10">
        <v>0</v>
      </c>
      <c r="ASJ816" s="10">
        <v>0</v>
      </c>
      <c r="ASK816" s="10">
        <v>0</v>
      </c>
      <c r="ASL816" s="10">
        <v>0</v>
      </c>
      <c r="ASM816" s="10">
        <v>0</v>
      </c>
      <c r="ASN816" s="10">
        <v>0</v>
      </c>
      <c r="ASO816" s="10">
        <v>0</v>
      </c>
      <c r="ASP816" s="10">
        <v>14</v>
      </c>
      <c r="ASQ816" s="10">
        <v>0</v>
      </c>
      <c r="ASR816" s="10">
        <v>0</v>
      </c>
      <c r="ASS816" s="10">
        <v>0</v>
      </c>
      <c r="AST816" s="10">
        <v>0</v>
      </c>
      <c r="ASU816" s="10">
        <v>0</v>
      </c>
      <c r="ASV816" s="10">
        <v>4</v>
      </c>
      <c r="ASW816" s="10">
        <v>0</v>
      </c>
      <c r="ASX816" s="10">
        <v>0</v>
      </c>
      <c r="ASY816" s="10">
        <v>0</v>
      </c>
      <c r="ASZ816" s="10">
        <v>0</v>
      </c>
      <c r="ATA816" s="10">
        <v>0</v>
      </c>
      <c r="ATB816" s="10">
        <v>0</v>
      </c>
      <c r="ATC816" s="10">
        <v>0</v>
      </c>
      <c r="ATD816" s="10">
        <v>0</v>
      </c>
      <c r="ATE816" s="10">
        <v>0</v>
      </c>
      <c r="ATF816" s="10">
        <v>0</v>
      </c>
      <c r="ATG816" s="10">
        <v>0</v>
      </c>
      <c r="ATH816" s="10">
        <v>0</v>
      </c>
      <c r="ATI816" s="10">
        <v>0</v>
      </c>
      <c r="ATJ816" s="10">
        <v>0</v>
      </c>
      <c r="ATK816" s="10">
        <v>0</v>
      </c>
      <c r="ATL816" s="10">
        <v>0</v>
      </c>
      <c r="ATM816" s="10">
        <v>0</v>
      </c>
      <c r="ATN816" s="10">
        <v>0</v>
      </c>
      <c r="ATO816" s="10">
        <v>0</v>
      </c>
      <c r="ATP816" s="10">
        <v>0</v>
      </c>
      <c r="ATQ816" s="10">
        <v>0</v>
      </c>
      <c r="ATR816" s="10">
        <v>0</v>
      </c>
      <c r="ATS816" s="10">
        <v>0</v>
      </c>
      <c r="ATT816" s="10">
        <v>0</v>
      </c>
      <c r="ATU816" s="10">
        <v>0</v>
      </c>
      <c r="ATV816" s="10" t="s">
        <v>1972</v>
      </c>
      <c r="ATW816" s="10">
        <v>0</v>
      </c>
      <c r="ATX816" s="10">
        <v>0</v>
      </c>
      <c r="ATY816" s="10">
        <v>3</v>
      </c>
      <c r="ATZ816" s="10">
        <v>0</v>
      </c>
      <c r="AUA816" s="10">
        <v>0</v>
      </c>
      <c r="AUB816" s="10">
        <v>0</v>
      </c>
      <c r="AUC816" s="10">
        <v>0</v>
      </c>
      <c r="AUD816" s="10">
        <v>0</v>
      </c>
      <c r="AUE816" s="64">
        <v>0</v>
      </c>
      <c r="AUF816" s="10">
        <v>0</v>
      </c>
      <c r="AUG816" s="10">
        <v>0</v>
      </c>
      <c r="AUH816" s="10">
        <v>0</v>
      </c>
      <c r="AUI816" s="10">
        <v>1</v>
      </c>
      <c r="AUJ816" s="10">
        <v>0</v>
      </c>
      <c r="AUK816" s="10">
        <v>0</v>
      </c>
      <c r="AUL816" s="10">
        <v>0</v>
      </c>
      <c r="AUM816" s="10">
        <v>0</v>
      </c>
      <c r="AUN816" s="10">
        <v>0</v>
      </c>
      <c r="AUO816" s="10">
        <v>0</v>
      </c>
      <c r="AUP816" s="10">
        <v>0</v>
      </c>
      <c r="AUQ816" s="10">
        <v>0</v>
      </c>
      <c r="AUR816" s="10">
        <v>0</v>
      </c>
      <c r="AUS816" s="10">
        <v>0</v>
      </c>
      <c r="AUT816" s="10">
        <v>0</v>
      </c>
      <c r="AUU816" s="10">
        <v>0</v>
      </c>
      <c r="AUV816" s="10">
        <v>0</v>
      </c>
      <c r="AUW816" s="10">
        <v>0</v>
      </c>
      <c r="AUX816" s="10">
        <v>0</v>
      </c>
      <c r="AUY816" s="10">
        <v>0</v>
      </c>
      <c r="AUZ816" s="10">
        <v>0</v>
      </c>
      <c r="AVA816" s="10">
        <v>0</v>
      </c>
      <c r="AVB816" s="10">
        <v>0</v>
      </c>
      <c r="AVC816" s="10">
        <v>0</v>
      </c>
      <c r="AVD816" s="10">
        <v>0</v>
      </c>
      <c r="AVE816" s="10">
        <v>0</v>
      </c>
      <c r="AVF816" s="10">
        <v>0</v>
      </c>
      <c r="AVG816" s="10">
        <v>0</v>
      </c>
      <c r="AVH816" s="10">
        <v>0</v>
      </c>
      <c r="AVI816" s="10">
        <v>0</v>
      </c>
      <c r="AVJ816" s="10">
        <v>0</v>
      </c>
      <c r="AVK816" s="10">
        <v>0</v>
      </c>
      <c r="AVL816" s="10">
        <v>0</v>
      </c>
      <c r="AVM816" s="10">
        <v>0</v>
      </c>
      <c r="AVN816" s="10">
        <v>0</v>
      </c>
      <c r="AVO816" s="10">
        <v>0</v>
      </c>
      <c r="AVP816" s="10">
        <v>0</v>
      </c>
      <c r="AVQ816" s="10">
        <v>0</v>
      </c>
      <c r="AVR816" s="10">
        <v>0</v>
      </c>
      <c r="AVS816" s="10">
        <v>0</v>
      </c>
      <c r="AVT816" s="10">
        <v>0</v>
      </c>
      <c r="AVU816" s="10" t="s">
        <v>1968</v>
      </c>
      <c r="AWH816" s="10" t="s">
        <v>1968</v>
      </c>
      <c r="AYQ816" s="10">
        <v>0</v>
      </c>
      <c r="AYR816" s="10">
        <v>0</v>
      </c>
      <c r="AYS816" s="10" t="s">
        <v>1968</v>
      </c>
      <c r="AYV816" s="10">
        <v>4</v>
      </c>
      <c r="AYW816" s="10">
        <v>0</v>
      </c>
      <c r="AYX816" s="10">
        <v>55</v>
      </c>
      <c r="AYY816" s="10">
        <v>0</v>
      </c>
      <c r="AYZ816" s="10">
        <v>0</v>
      </c>
      <c r="AZA816" s="10">
        <v>0</v>
      </c>
      <c r="AZB816" s="10">
        <v>0</v>
      </c>
      <c r="AZC816" s="10">
        <v>0</v>
      </c>
      <c r="AZD816" s="10">
        <v>1</v>
      </c>
      <c r="AZE816" s="10">
        <v>0</v>
      </c>
      <c r="AZF816" s="10">
        <v>0</v>
      </c>
      <c r="AZG816" s="10">
        <v>0</v>
      </c>
      <c r="AZH816" s="10">
        <v>55</v>
      </c>
      <c r="AZI816" s="10">
        <v>0</v>
      </c>
      <c r="AZJ816" s="10">
        <v>0</v>
      </c>
      <c r="AZK816" s="10">
        <v>0</v>
      </c>
      <c r="AZL816" s="10">
        <v>0</v>
      </c>
      <c r="AZM816" s="10">
        <v>0</v>
      </c>
      <c r="AZN816" s="10">
        <v>0</v>
      </c>
      <c r="AZO816" s="10">
        <v>0</v>
      </c>
      <c r="AZP816" s="10">
        <v>0</v>
      </c>
      <c r="AZQ816" s="10">
        <v>0</v>
      </c>
      <c r="AZR816" s="10">
        <v>0</v>
      </c>
      <c r="AZS816" s="10">
        <v>0</v>
      </c>
      <c r="AZT816" s="10">
        <v>0</v>
      </c>
      <c r="AZU816" s="10">
        <v>0</v>
      </c>
      <c r="AZV816" s="10">
        <v>0</v>
      </c>
      <c r="AZW816" s="10">
        <v>0</v>
      </c>
      <c r="AZX816" s="10">
        <v>0</v>
      </c>
      <c r="AZY816" s="10">
        <v>0</v>
      </c>
      <c r="AZZ816" s="10">
        <v>0</v>
      </c>
      <c r="BAA816" s="10">
        <v>0</v>
      </c>
      <c r="BAB816" s="10">
        <v>0</v>
      </c>
      <c r="BAC816" s="10">
        <v>0</v>
      </c>
      <c r="BAD816" s="10">
        <v>0</v>
      </c>
      <c r="BAE816" s="10">
        <v>0</v>
      </c>
      <c r="BAF816" s="10">
        <v>0</v>
      </c>
      <c r="BAG816" s="10">
        <v>0</v>
      </c>
      <c r="BAH816" s="10">
        <v>0</v>
      </c>
      <c r="BAI816" s="10">
        <v>0</v>
      </c>
      <c r="BAJ816" s="10">
        <v>0</v>
      </c>
      <c r="BAK816" s="10">
        <v>0</v>
      </c>
      <c r="BAL816" s="10">
        <v>0</v>
      </c>
      <c r="BAM816" s="10">
        <v>0</v>
      </c>
      <c r="BAN816" s="10">
        <v>0</v>
      </c>
      <c r="BAO816" s="10">
        <v>0</v>
      </c>
      <c r="BAP816" s="10">
        <v>0</v>
      </c>
      <c r="BAQ816" s="10">
        <v>0</v>
      </c>
      <c r="BAR816" s="10">
        <v>0</v>
      </c>
      <c r="BAS816" s="10">
        <v>0</v>
      </c>
      <c r="BAT816" s="10">
        <v>0</v>
      </c>
      <c r="BAU816" s="10">
        <v>0</v>
      </c>
      <c r="BAV816" s="10">
        <v>0</v>
      </c>
      <c r="BAW816" s="10">
        <v>0</v>
      </c>
      <c r="BAX816" s="10">
        <v>0</v>
      </c>
      <c r="BAY816" s="10">
        <v>0</v>
      </c>
      <c r="BAZ816" s="10">
        <v>0</v>
      </c>
      <c r="BBA816" s="10" t="s">
        <v>1969</v>
      </c>
      <c r="BBB816" s="10">
        <v>1739</v>
      </c>
      <c r="BBC816" s="10">
        <v>49</v>
      </c>
      <c r="BBD816" s="10">
        <v>0</v>
      </c>
      <c r="BBE816" s="10">
        <v>0</v>
      </c>
      <c r="BBF816" s="10">
        <v>0</v>
      </c>
      <c r="BBG816" s="10">
        <v>0</v>
      </c>
      <c r="BBH816" s="10">
        <v>0</v>
      </c>
      <c r="BBI816" s="10">
        <v>3</v>
      </c>
      <c r="BBJ816" s="10">
        <v>0</v>
      </c>
      <c r="BBK816" s="10">
        <v>5</v>
      </c>
      <c r="BBL816" s="10">
        <v>0</v>
      </c>
      <c r="BBM816" s="10">
        <v>0</v>
      </c>
      <c r="BBN816" s="10">
        <v>0</v>
      </c>
      <c r="BBO816" s="10" t="s">
        <v>1972</v>
      </c>
      <c r="BBU816" s="10">
        <v>1</v>
      </c>
      <c r="BBV816" s="10">
        <v>1</v>
      </c>
    </row>
    <row r="817" spans="1:1428" x14ac:dyDescent="0.25">
      <c r="A817" s="10" t="s">
        <v>1965</v>
      </c>
      <c r="B817" s="17" t="s">
        <v>2069</v>
      </c>
      <c r="C817" s="17" t="s">
        <v>2001</v>
      </c>
      <c r="D817" s="10" t="s">
        <v>2069</v>
      </c>
      <c r="E817" s="10" t="s">
        <v>2070</v>
      </c>
      <c r="F817" s="10" t="s">
        <v>2071</v>
      </c>
      <c r="G817" s="10">
        <v>55920000</v>
      </c>
      <c r="H817" s="10" t="s">
        <v>2005</v>
      </c>
      <c r="I817" s="10" t="s">
        <v>2072</v>
      </c>
      <c r="J817" s="10" t="s">
        <v>2073</v>
      </c>
      <c r="K817" s="10" t="s">
        <v>5</v>
      </c>
      <c r="L817" s="10" t="s">
        <v>2508</v>
      </c>
      <c r="N817" s="10">
        <v>15</v>
      </c>
      <c r="O817" s="10">
        <v>0</v>
      </c>
      <c r="P817" s="10">
        <v>0</v>
      </c>
      <c r="Q817" s="10">
        <v>0</v>
      </c>
      <c r="R817" s="10">
        <v>0</v>
      </c>
      <c r="S817" s="10">
        <v>0</v>
      </c>
      <c r="T817" s="10">
        <v>0</v>
      </c>
      <c r="U817" s="10">
        <v>0</v>
      </c>
      <c r="V817" s="10">
        <v>0</v>
      </c>
      <c r="W817" s="10">
        <v>0</v>
      </c>
      <c r="X817" s="10">
        <v>0</v>
      </c>
      <c r="Y817" s="10">
        <v>0</v>
      </c>
      <c r="AC817" s="10">
        <v>0</v>
      </c>
      <c r="AD817" s="10">
        <v>0</v>
      </c>
      <c r="AE817" s="10">
        <v>0</v>
      </c>
      <c r="AF817" s="10" t="s">
        <v>40</v>
      </c>
      <c r="AG817" s="10">
        <v>1</v>
      </c>
      <c r="AT817" s="18">
        <v>35827</v>
      </c>
      <c r="AU817" s="10" t="s">
        <v>1997</v>
      </c>
      <c r="AV817" s="10" t="s">
        <v>1968</v>
      </c>
      <c r="AY817" s="10" t="s">
        <v>1973</v>
      </c>
      <c r="BF817" s="10" t="s">
        <v>1968</v>
      </c>
      <c r="BG817" s="10">
        <v>0</v>
      </c>
      <c r="BI817" s="10" t="s">
        <v>1968</v>
      </c>
      <c r="BJ817" s="10">
        <v>0</v>
      </c>
      <c r="BL817" s="10" t="s">
        <v>1968</v>
      </c>
      <c r="BM817" s="10">
        <v>0</v>
      </c>
      <c r="BO817" s="10" t="s">
        <v>1968</v>
      </c>
      <c r="BP817" s="10">
        <v>0</v>
      </c>
      <c r="BR817" s="10" t="s">
        <v>1968</v>
      </c>
      <c r="BS817" s="10">
        <v>0</v>
      </c>
      <c r="BU817" s="10" t="s">
        <v>1968</v>
      </c>
      <c r="BV817" s="10">
        <v>0</v>
      </c>
      <c r="BX817" s="10" t="s">
        <v>1968</v>
      </c>
      <c r="BY817" s="10">
        <v>0</v>
      </c>
      <c r="CA817" s="10" t="s">
        <v>1968</v>
      </c>
      <c r="CB817" s="10">
        <v>0</v>
      </c>
      <c r="CD817" s="10" t="s">
        <v>1968</v>
      </c>
      <c r="CE817" s="10">
        <v>0</v>
      </c>
      <c r="CG817" s="10" t="s">
        <v>1968</v>
      </c>
      <c r="CH817" s="10">
        <v>0</v>
      </c>
      <c r="CJ817" s="10" t="s">
        <v>1968</v>
      </c>
      <c r="CK817" s="10">
        <v>0</v>
      </c>
      <c r="CM817" s="10" t="s">
        <v>1968</v>
      </c>
      <c r="CN817" s="10">
        <v>0</v>
      </c>
      <c r="CP817" s="10" t="s">
        <v>1968</v>
      </c>
      <c r="CQ817" s="10">
        <v>0</v>
      </c>
      <c r="CS817" s="10" t="s">
        <v>1968</v>
      </c>
      <c r="CT817" s="10">
        <v>0</v>
      </c>
      <c r="CV817" s="10" t="s">
        <v>1968</v>
      </c>
      <c r="CW817" s="10">
        <v>0</v>
      </c>
      <c r="CY817" s="10" t="s">
        <v>1968</v>
      </c>
      <c r="CZ817" s="10">
        <v>0</v>
      </c>
      <c r="DB817" s="10" t="s">
        <v>1968</v>
      </c>
      <c r="DC817" s="10">
        <v>0</v>
      </c>
      <c r="DE817" s="10" t="s">
        <v>1968</v>
      </c>
      <c r="DF817" s="10">
        <v>0</v>
      </c>
      <c r="DH817" s="10" t="s">
        <v>1968</v>
      </c>
      <c r="DI817" s="10">
        <v>0</v>
      </c>
      <c r="DK817" s="10" t="s">
        <v>1968</v>
      </c>
      <c r="DL817" s="10">
        <v>0</v>
      </c>
      <c r="DN817" s="10" t="s">
        <v>1968</v>
      </c>
      <c r="DO817" s="10">
        <v>0</v>
      </c>
      <c r="EU817" s="10" t="s">
        <v>1968</v>
      </c>
      <c r="EV817" s="10">
        <v>0</v>
      </c>
      <c r="EX817" s="10" t="s">
        <v>1968</v>
      </c>
      <c r="EY817" s="10">
        <v>0</v>
      </c>
      <c r="FA817" s="10" t="s">
        <v>1968</v>
      </c>
      <c r="FB817" s="10">
        <v>0</v>
      </c>
      <c r="FD817" s="10" t="s">
        <v>1968</v>
      </c>
      <c r="FE817" s="10">
        <v>0</v>
      </c>
      <c r="FG817" s="10" t="s">
        <v>1968</v>
      </c>
      <c r="FH817" s="10">
        <v>0</v>
      </c>
      <c r="FJ817" s="10" t="s">
        <v>1968</v>
      </c>
      <c r="FK817" s="10">
        <v>0</v>
      </c>
      <c r="GQ817" s="10">
        <v>1</v>
      </c>
      <c r="II817" s="10" t="s">
        <v>1968</v>
      </c>
      <c r="IJ817" s="10" t="s">
        <v>1968</v>
      </c>
      <c r="IK817" s="10" t="s">
        <v>1968</v>
      </c>
      <c r="IL817" s="10" t="s">
        <v>1968</v>
      </c>
      <c r="IM817" s="10" t="s">
        <v>1968</v>
      </c>
      <c r="IN817" s="10" t="s">
        <v>1968</v>
      </c>
      <c r="IO817" s="10" t="s">
        <v>1968</v>
      </c>
      <c r="IP817" s="10" t="s">
        <v>1968</v>
      </c>
      <c r="IR817" s="10" t="s">
        <v>1968</v>
      </c>
      <c r="IT817" s="10" t="s">
        <v>1968</v>
      </c>
      <c r="IV817" s="10" t="s">
        <v>1968</v>
      </c>
      <c r="IX817" s="10" t="s">
        <v>1968</v>
      </c>
      <c r="IZ817" s="10" t="s">
        <v>1972</v>
      </c>
      <c r="JA817" s="10" t="s">
        <v>1968</v>
      </c>
      <c r="JB817" s="10">
        <v>0</v>
      </c>
      <c r="JC817" s="10">
        <v>0</v>
      </c>
      <c r="JD817" s="10" t="s">
        <v>1968</v>
      </c>
      <c r="JE817" s="10">
        <v>0</v>
      </c>
      <c r="JF817" s="10">
        <v>0</v>
      </c>
      <c r="JG817" s="10" t="s">
        <v>1968</v>
      </c>
      <c r="JH817" s="10">
        <v>0</v>
      </c>
      <c r="JI817" s="10">
        <v>0</v>
      </c>
      <c r="JJ817" s="10" t="s">
        <v>1968</v>
      </c>
      <c r="JK817" s="10">
        <v>0</v>
      </c>
      <c r="JL817" s="10">
        <v>0</v>
      </c>
      <c r="JM817" s="10" t="s">
        <v>1968</v>
      </c>
      <c r="JN817" s="10">
        <v>0</v>
      </c>
      <c r="JO817" s="10">
        <v>0</v>
      </c>
      <c r="JP817" s="10" t="s">
        <v>1968</v>
      </c>
      <c r="JQ817" s="10">
        <v>0</v>
      </c>
      <c r="JR817" s="10">
        <v>0</v>
      </c>
      <c r="JS817" s="10" t="s">
        <v>1968</v>
      </c>
      <c r="JT817" s="10">
        <v>0</v>
      </c>
      <c r="JU817" s="10">
        <v>0</v>
      </c>
      <c r="KZ817" s="10" t="s">
        <v>1976</v>
      </c>
      <c r="LA817" s="10">
        <v>0</v>
      </c>
      <c r="LB817" s="10">
        <v>1</v>
      </c>
      <c r="LC817" s="10">
        <v>0</v>
      </c>
      <c r="LD817" s="10">
        <v>0</v>
      </c>
      <c r="LE817" s="10">
        <v>0</v>
      </c>
      <c r="LF817" s="10">
        <v>0</v>
      </c>
      <c r="LG817" s="10">
        <v>0</v>
      </c>
      <c r="LH817" s="10">
        <v>0</v>
      </c>
      <c r="LI817" s="10" t="s">
        <v>1966</v>
      </c>
      <c r="LJ817" s="10">
        <v>0</v>
      </c>
      <c r="LK817" s="10">
        <v>0</v>
      </c>
      <c r="LL817" s="10">
        <v>0</v>
      </c>
      <c r="LM817" s="10">
        <v>0</v>
      </c>
      <c r="LN817" s="10">
        <v>0</v>
      </c>
      <c r="LO817" s="10">
        <v>0</v>
      </c>
      <c r="LP817" s="10">
        <v>0</v>
      </c>
      <c r="LQ817" s="10">
        <v>0</v>
      </c>
      <c r="LR817" s="10" t="s">
        <v>1977</v>
      </c>
      <c r="LS817" s="10">
        <v>0</v>
      </c>
      <c r="LT817" s="10">
        <v>0</v>
      </c>
      <c r="LU817" s="10">
        <v>0</v>
      </c>
      <c r="LV817" s="10">
        <v>0</v>
      </c>
      <c r="LW817" s="10">
        <v>0</v>
      </c>
      <c r="LX817" s="10">
        <v>0</v>
      </c>
      <c r="LY817" s="10">
        <v>0</v>
      </c>
      <c r="LZ817" s="10">
        <v>0</v>
      </c>
      <c r="MA817" s="10" t="s">
        <v>1977</v>
      </c>
      <c r="MB817" s="10">
        <v>0</v>
      </c>
      <c r="MC817" s="10">
        <v>0</v>
      </c>
      <c r="MD817" s="10">
        <v>0</v>
      </c>
      <c r="ME817" s="10">
        <v>0</v>
      </c>
      <c r="MF817" s="10">
        <v>0</v>
      </c>
      <c r="MG817" s="10">
        <v>0</v>
      </c>
      <c r="MH817" s="10">
        <v>0</v>
      </c>
      <c r="MI817" s="10">
        <v>0</v>
      </c>
      <c r="MJ817" s="10" t="s">
        <v>1977</v>
      </c>
      <c r="MK817" s="10">
        <v>0</v>
      </c>
      <c r="ML817" s="10">
        <v>0</v>
      </c>
      <c r="MM817" s="10">
        <v>0</v>
      </c>
      <c r="MN817" s="10">
        <v>0</v>
      </c>
      <c r="MO817" s="10">
        <v>0</v>
      </c>
      <c r="MP817" s="10">
        <v>0</v>
      </c>
      <c r="MQ817" s="10">
        <v>0</v>
      </c>
      <c r="MR817" s="10">
        <v>0</v>
      </c>
      <c r="MS817" s="10" t="s">
        <v>1977</v>
      </c>
      <c r="MT817" s="10">
        <v>0</v>
      </c>
      <c r="MU817" s="10">
        <v>0</v>
      </c>
      <c r="MV817" s="10">
        <v>0</v>
      </c>
      <c r="MW817" s="10">
        <v>0</v>
      </c>
      <c r="MX817" s="10">
        <v>0</v>
      </c>
      <c r="MY817" s="10">
        <v>0</v>
      </c>
      <c r="MZ817" s="10">
        <v>0</v>
      </c>
      <c r="NA817" s="10">
        <v>0</v>
      </c>
      <c r="NB817" s="10" t="s">
        <v>1977</v>
      </c>
      <c r="NC817" s="10">
        <v>0</v>
      </c>
      <c r="ND817" s="10">
        <v>0</v>
      </c>
      <c r="NE817" s="10">
        <v>0</v>
      </c>
      <c r="NF817" s="10">
        <v>0</v>
      </c>
      <c r="NG817" s="10">
        <v>0</v>
      </c>
      <c r="NH817" s="10">
        <v>0</v>
      </c>
      <c r="NI817" s="10">
        <v>0</v>
      </c>
      <c r="NJ817" s="10">
        <v>0</v>
      </c>
      <c r="NK817" s="10" t="s">
        <v>1977</v>
      </c>
      <c r="NL817" s="10">
        <v>0</v>
      </c>
      <c r="NM817" s="10">
        <v>0</v>
      </c>
      <c r="NN817" s="10">
        <v>0</v>
      </c>
      <c r="NO817" s="10">
        <v>0</v>
      </c>
      <c r="NP817" s="10">
        <v>0</v>
      </c>
      <c r="NQ817" s="10">
        <v>0</v>
      </c>
      <c r="NR817" s="10">
        <v>0</v>
      </c>
      <c r="NS817" s="10">
        <v>0</v>
      </c>
      <c r="NT817" s="10" t="s">
        <v>1977</v>
      </c>
      <c r="NU817" s="10">
        <v>0</v>
      </c>
      <c r="NV817" s="10">
        <v>0</v>
      </c>
      <c r="NW817" s="10">
        <v>0</v>
      </c>
      <c r="NX817" s="10">
        <v>0</v>
      </c>
      <c r="NY817" s="10">
        <v>0</v>
      </c>
      <c r="NZ817" s="10">
        <v>0</v>
      </c>
      <c r="OA817" s="10">
        <v>0</v>
      </c>
      <c r="OB817" s="10">
        <v>0</v>
      </c>
      <c r="OC817" s="10" t="s">
        <v>1977</v>
      </c>
      <c r="OD817" s="10">
        <v>0</v>
      </c>
      <c r="OE817" s="10">
        <v>0</v>
      </c>
      <c r="OF817" s="10">
        <v>0</v>
      </c>
      <c r="OG817" s="10">
        <v>0</v>
      </c>
      <c r="OH817" s="10">
        <v>0</v>
      </c>
      <c r="OI817" s="10">
        <v>0</v>
      </c>
      <c r="OJ817" s="10">
        <v>0</v>
      </c>
      <c r="OK817" s="10">
        <v>0</v>
      </c>
      <c r="OL817" s="10" t="s">
        <v>1977</v>
      </c>
      <c r="OM817" s="10">
        <v>0</v>
      </c>
      <c r="ON817" s="10">
        <v>0</v>
      </c>
      <c r="OO817" s="10">
        <v>0</v>
      </c>
      <c r="OP817" s="10">
        <v>0</v>
      </c>
      <c r="OQ817" s="10">
        <v>0</v>
      </c>
      <c r="OR817" s="10">
        <v>0</v>
      </c>
      <c r="OS817" s="10">
        <v>0</v>
      </c>
      <c r="OT817" s="10">
        <v>0</v>
      </c>
      <c r="OU817" s="10" t="s">
        <v>1977</v>
      </c>
      <c r="OV817" s="10">
        <v>0</v>
      </c>
      <c r="OW817" s="10">
        <v>0</v>
      </c>
      <c r="OX817" s="10">
        <v>0</v>
      </c>
      <c r="OY817" s="10">
        <v>0</v>
      </c>
      <c r="OZ817" s="10">
        <v>0</v>
      </c>
      <c r="PA817" s="10">
        <v>0</v>
      </c>
      <c r="PB817" s="10">
        <v>0</v>
      </c>
      <c r="PC817" s="10">
        <v>0</v>
      </c>
      <c r="PD817" s="10" t="s">
        <v>1977</v>
      </c>
      <c r="PE817" s="10">
        <v>0</v>
      </c>
      <c r="PF817" s="10">
        <v>0</v>
      </c>
      <c r="PG817" s="10">
        <v>0</v>
      </c>
      <c r="PH817" s="10">
        <v>0</v>
      </c>
      <c r="PI817" s="10">
        <v>0</v>
      </c>
      <c r="PJ817" s="10">
        <v>0</v>
      </c>
      <c r="PK817" s="10">
        <v>0</v>
      </c>
      <c r="PL817" s="10">
        <v>0</v>
      </c>
      <c r="PM817" s="10" t="s">
        <v>1977</v>
      </c>
      <c r="PN817" s="10">
        <v>0</v>
      </c>
      <c r="PO817" s="10">
        <v>0</v>
      </c>
      <c r="PP817" s="10">
        <v>0</v>
      </c>
      <c r="PQ817" s="10">
        <v>0</v>
      </c>
      <c r="PR817" s="10">
        <v>0</v>
      </c>
      <c r="PS817" s="10">
        <v>0</v>
      </c>
      <c r="PT817" s="10">
        <v>0</v>
      </c>
      <c r="PU817" s="10">
        <v>0</v>
      </c>
      <c r="PV817" s="10" t="s">
        <v>1977</v>
      </c>
      <c r="PW817" s="10">
        <v>0</v>
      </c>
      <c r="PX817" s="10">
        <v>0</v>
      </c>
      <c r="PY817" s="10">
        <v>0</v>
      </c>
      <c r="PZ817" s="10">
        <v>0</v>
      </c>
      <c r="QA817" s="10">
        <v>0</v>
      </c>
      <c r="QB817" s="10">
        <v>0</v>
      </c>
      <c r="QC817" s="10">
        <v>0</v>
      </c>
      <c r="QD817" s="10">
        <v>1</v>
      </c>
      <c r="QE817" s="10" t="s">
        <v>1986</v>
      </c>
      <c r="QF817" s="10">
        <v>0</v>
      </c>
      <c r="QG817" s="10">
        <v>0</v>
      </c>
      <c r="QH817" s="10">
        <v>0</v>
      </c>
      <c r="QI817" s="10">
        <v>0</v>
      </c>
      <c r="QJ817" s="10">
        <v>0</v>
      </c>
      <c r="QK817" s="10">
        <v>0</v>
      </c>
      <c r="QL817" s="10">
        <v>0</v>
      </c>
      <c r="QM817" s="10">
        <v>0</v>
      </c>
      <c r="QN817" s="10" t="s">
        <v>1977</v>
      </c>
      <c r="QO817" s="10">
        <v>0</v>
      </c>
      <c r="QP817" s="10">
        <v>0</v>
      </c>
      <c r="QQ817" s="10">
        <v>0</v>
      </c>
      <c r="QR817" s="10">
        <v>0</v>
      </c>
      <c r="QS817" s="10">
        <v>0</v>
      </c>
      <c r="QT817" s="10">
        <v>0</v>
      </c>
      <c r="QU817" s="10">
        <v>0</v>
      </c>
      <c r="QV817" s="10">
        <v>0</v>
      </c>
      <c r="QW817" s="10" t="s">
        <v>1977</v>
      </c>
      <c r="QX817" s="10">
        <v>2</v>
      </c>
      <c r="QY817" s="10">
        <v>0</v>
      </c>
      <c r="QZ817" s="10">
        <v>0</v>
      </c>
      <c r="RA817" s="10">
        <v>0</v>
      </c>
      <c r="RB817" s="10">
        <v>0</v>
      </c>
      <c r="RC817" s="10">
        <v>0</v>
      </c>
      <c r="RD817" s="10">
        <v>0</v>
      </c>
      <c r="RE817" s="10">
        <v>0</v>
      </c>
      <c r="RF817" s="10" t="s">
        <v>1985</v>
      </c>
      <c r="RG817" s="10">
        <v>0</v>
      </c>
      <c r="RH817" s="10">
        <v>0</v>
      </c>
      <c r="RI817" s="10">
        <v>0</v>
      </c>
      <c r="RJ817" s="10">
        <v>0</v>
      </c>
      <c r="RK817" s="10">
        <v>0</v>
      </c>
      <c r="RL817" s="10">
        <v>0</v>
      </c>
      <c r="RM817" s="10">
        <v>0</v>
      </c>
      <c r="RN817" s="10">
        <v>0</v>
      </c>
      <c r="RO817" s="10" t="s">
        <v>1977</v>
      </c>
      <c r="VS817" s="10">
        <v>1</v>
      </c>
      <c r="VU817" s="10">
        <v>1</v>
      </c>
      <c r="VX817" s="10">
        <v>1</v>
      </c>
      <c r="VY817" s="10" t="s">
        <v>2074</v>
      </c>
      <c r="VZ817" s="10">
        <v>34</v>
      </c>
      <c r="WA817" s="10">
        <v>0</v>
      </c>
      <c r="WB817" s="10">
        <v>0</v>
      </c>
      <c r="WC817" s="10">
        <v>0</v>
      </c>
      <c r="WD817" s="10">
        <v>0</v>
      </c>
      <c r="WE817" s="10">
        <v>0</v>
      </c>
      <c r="WF817" s="10">
        <v>0</v>
      </c>
      <c r="WG817" s="10">
        <v>0</v>
      </c>
      <c r="WH817" s="10">
        <v>0</v>
      </c>
      <c r="WI817" s="10">
        <v>0</v>
      </c>
      <c r="WJ817" s="10">
        <v>0</v>
      </c>
      <c r="WK817" s="10">
        <v>0</v>
      </c>
      <c r="WL817" s="10">
        <v>0</v>
      </c>
      <c r="WM817" s="10">
        <v>0</v>
      </c>
      <c r="WN817" s="10">
        <v>0</v>
      </c>
      <c r="WO817" s="10">
        <v>0</v>
      </c>
      <c r="WP817" s="10">
        <v>0</v>
      </c>
      <c r="WQ817" s="10">
        <v>0</v>
      </c>
      <c r="WR817" s="10">
        <v>0</v>
      </c>
      <c r="WS817" s="10">
        <v>0</v>
      </c>
      <c r="WT817" s="10">
        <v>0</v>
      </c>
      <c r="WU817" s="10">
        <v>0</v>
      </c>
      <c r="WV817" s="10">
        <v>0</v>
      </c>
      <c r="WW817" s="10">
        <v>0</v>
      </c>
      <c r="WX817" s="10">
        <v>0</v>
      </c>
      <c r="WY817" s="10">
        <v>0</v>
      </c>
      <c r="WZ817" s="10">
        <v>0</v>
      </c>
      <c r="XA817" s="10">
        <v>0</v>
      </c>
      <c r="XB817" s="10">
        <v>0</v>
      </c>
      <c r="XC817" s="10">
        <v>0</v>
      </c>
      <c r="XD817" s="10">
        <v>0</v>
      </c>
      <c r="XE817" s="10">
        <v>0</v>
      </c>
      <c r="XF817" s="10">
        <v>0</v>
      </c>
      <c r="XG817" s="10">
        <v>0</v>
      </c>
      <c r="XH817" s="10">
        <v>0</v>
      </c>
      <c r="XI817" s="10">
        <v>0</v>
      </c>
      <c r="XJ817" s="10">
        <v>0</v>
      </c>
      <c r="XK817" s="10" t="s">
        <v>1967</v>
      </c>
      <c r="XM817" s="10">
        <v>0</v>
      </c>
      <c r="XN817" s="10" t="s">
        <v>1967</v>
      </c>
      <c r="XO817" s="10">
        <v>0</v>
      </c>
      <c r="XP817" s="10">
        <v>0</v>
      </c>
      <c r="XQ817" s="10" t="s">
        <v>1967</v>
      </c>
      <c r="XR817" s="10">
        <v>0</v>
      </c>
      <c r="XS817" s="10">
        <v>0</v>
      </c>
      <c r="XT817" s="10" t="s">
        <v>1967</v>
      </c>
      <c r="XU817" s="10">
        <v>0</v>
      </c>
      <c r="XV817" s="10">
        <v>0</v>
      </c>
      <c r="XW817" s="10" t="s">
        <v>1992</v>
      </c>
      <c r="YA817" s="10">
        <v>27</v>
      </c>
      <c r="YB817" s="10">
        <v>0</v>
      </c>
      <c r="YC817" s="10">
        <v>18</v>
      </c>
      <c r="YD817" s="10">
        <v>0</v>
      </c>
      <c r="YE817" s="10">
        <v>0</v>
      </c>
      <c r="YF817" s="10">
        <v>0</v>
      </c>
      <c r="YG817" s="10">
        <v>0</v>
      </c>
      <c r="YH817" s="10">
        <v>0</v>
      </c>
      <c r="YI817" s="10">
        <v>0</v>
      </c>
      <c r="YJ817" s="10">
        <v>0</v>
      </c>
      <c r="YK817" s="10">
        <v>0</v>
      </c>
      <c r="YL817" s="10">
        <v>0</v>
      </c>
      <c r="YM817" s="10">
        <v>9</v>
      </c>
      <c r="YN817" s="10">
        <v>0</v>
      </c>
      <c r="YO817" s="10">
        <v>0</v>
      </c>
      <c r="YP817" s="10">
        <v>0</v>
      </c>
      <c r="YQ817" s="10">
        <v>0</v>
      </c>
      <c r="YR817" s="10">
        <v>0</v>
      </c>
      <c r="YS817" s="10" t="s">
        <v>1970</v>
      </c>
      <c r="YT817" s="10">
        <v>12</v>
      </c>
      <c r="YU817" s="10">
        <v>0</v>
      </c>
      <c r="YV817" s="10">
        <v>5</v>
      </c>
      <c r="YW817" s="10">
        <v>0</v>
      </c>
      <c r="YX817" s="10">
        <v>5</v>
      </c>
      <c r="YY817" s="10">
        <v>0</v>
      </c>
      <c r="YZ817" s="10">
        <v>9</v>
      </c>
      <c r="ZA817" s="10">
        <v>0</v>
      </c>
      <c r="ZB817" s="10">
        <v>1</v>
      </c>
      <c r="ZC817" s="10">
        <v>0</v>
      </c>
      <c r="ZD817" s="10">
        <v>0</v>
      </c>
      <c r="ZE817" s="10">
        <v>0</v>
      </c>
      <c r="ZF817" s="10">
        <v>0</v>
      </c>
      <c r="ZG817" s="10">
        <v>0</v>
      </c>
      <c r="ZH817" s="10">
        <v>2</v>
      </c>
      <c r="ZI817" s="10">
        <v>0</v>
      </c>
      <c r="ZJ817" s="10" t="s">
        <v>1968</v>
      </c>
      <c r="AAK817" s="10" t="s">
        <v>1970</v>
      </c>
      <c r="AAL817" s="10">
        <v>15</v>
      </c>
      <c r="AAM817" s="10">
        <v>0</v>
      </c>
      <c r="AAN817" s="10">
        <v>5</v>
      </c>
      <c r="AAO817" s="10">
        <v>0</v>
      </c>
      <c r="AAP817" s="10">
        <v>2</v>
      </c>
      <c r="AAQ817" s="10">
        <v>0</v>
      </c>
      <c r="AAR817" s="10">
        <v>0</v>
      </c>
      <c r="AAS817" s="10">
        <v>0</v>
      </c>
      <c r="AAT817" s="10">
        <v>0</v>
      </c>
      <c r="AAU817" s="10">
        <v>0</v>
      </c>
      <c r="AAV817" s="10">
        <v>0</v>
      </c>
      <c r="AAW817" s="10">
        <v>0</v>
      </c>
      <c r="AAX817" s="10">
        <v>12</v>
      </c>
      <c r="AAY817" s="10">
        <v>0</v>
      </c>
      <c r="AAZ817" s="10" t="s">
        <v>1969</v>
      </c>
      <c r="ABA817" s="10">
        <v>0</v>
      </c>
      <c r="ABB817" s="10">
        <v>0</v>
      </c>
      <c r="ABC817" s="10">
        <v>0</v>
      </c>
      <c r="ABD817" s="10">
        <v>0</v>
      </c>
      <c r="ABE817" s="10">
        <v>0</v>
      </c>
      <c r="ABF817" s="10">
        <v>0</v>
      </c>
      <c r="ABG817" s="10">
        <v>0</v>
      </c>
      <c r="ABH817" s="10">
        <v>0</v>
      </c>
      <c r="ABI817" s="10">
        <v>0</v>
      </c>
      <c r="ABJ817" s="10">
        <v>0</v>
      </c>
      <c r="ABK817" s="10">
        <v>0</v>
      </c>
      <c r="ABL817" s="10">
        <v>0</v>
      </c>
      <c r="ABM817" s="10">
        <v>0</v>
      </c>
      <c r="ABN817" s="10">
        <v>0</v>
      </c>
      <c r="ABO817" s="10" t="s">
        <v>1970</v>
      </c>
      <c r="ABP817" s="10">
        <v>1</v>
      </c>
      <c r="ABQ817" s="10">
        <v>0</v>
      </c>
      <c r="ABR817" s="10">
        <v>8</v>
      </c>
      <c r="ABS817" s="10">
        <v>0</v>
      </c>
      <c r="ABT817" s="10">
        <v>2</v>
      </c>
      <c r="ABU817" s="10">
        <v>0</v>
      </c>
      <c r="ABV817" s="10">
        <v>0</v>
      </c>
      <c r="ABW817" s="10">
        <v>0</v>
      </c>
      <c r="ABX817" s="10">
        <v>0</v>
      </c>
      <c r="ABY817" s="10">
        <v>0</v>
      </c>
      <c r="ABZ817" s="10">
        <v>0</v>
      </c>
      <c r="ACA817" s="10">
        <v>0</v>
      </c>
      <c r="ACB817" s="10">
        <v>0</v>
      </c>
      <c r="ACC817" s="10">
        <v>0</v>
      </c>
      <c r="ACD817" s="10">
        <v>0</v>
      </c>
      <c r="ACE817" s="10">
        <v>0</v>
      </c>
      <c r="ACF817" s="10">
        <v>0</v>
      </c>
      <c r="ACG817" s="10">
        <v>0</v>
      </c>
      <c r="ACH817" s="10">
        <v>23</v>
      </c>
      <c r="ACI817" s="10">
        <v>0</v>
      </c>
      <c r="ACJ817" s="10" t="s">
        <v>1968</v>
      </c>
      <c r="ADH817" s="10" t="s">
        <v>1969</v>
      </c>
      <c r="ADI817" s="10">
        <v>34</v>
      </c>
      <c r="ADJ817" s="10">
        <v>0</v>
      </c>
      <c r="ADK817" s="10">
        <v>0</v>
      </c>
      <c r="ADL817" s="10">
        <v>0</v>
      </c>
      <c r="ADM817" s="10">
        <v>0</v>
      </c>
      <c r="ADN817" s="10">
        <v>0</v>
      </c>
      <c r="ADO817" s="10">
        <v>0</v>
      </c>
      <c r="ADP817" s="10">
        <v>0</v>
      </c>
      <c r="ADQ817" s="10">
        <v>0</v>
      </c>
      <c r="ADR817" s="10">
        <v>0</v>
      </c>
      <c r="ADS817" s="10">
        <v>0</v>
      </c>
      <c r="ADT817" s="10">
        <v>0</v>
      </c>
      <c r="ADU817" s="10">
        <v>0</v>
      </c>
      <c r="ADV817" s="10">
        <v>0</v>
      </c>
      <c r="ADW817" s="10">
        <v>0</v>
      </c>
      <c r="ADX817" s="10">
        <v>0</v>
      </c>
      <c r="ADY817" s="10">
        <v>0</v>
      </c>
      <c r="ADZ817" s="10">
        <v>0</v>
      </c>
      <c r="AEA817" s="10">
        <v>0</v>
      </c>
      <c r="AEB817" s="10">
        <v>0</v>
      </c>
      <c r="AEC817" s="10">
        <v>0</v>
      </c>
      <c r="AED817" s="10">
        <v>0</v>
      </c>
      <c r="AEE817" s="10">
        <v>0</v>
      </c>
      <c r="AEF817" s="10">
        <v>0</v>
      </c>
      <c r="AEG817" s="10">
        <v>0</v>
      </c>
      <c r="AEH817" s="10">
        <v>0</v>
      </c>
      <c r="AEI817" s="10">
        <v>0</v>
      </c>
      <c r="AEJ817" s="10">
        <v>0</v>
      </c>
      <c r="AEK817" s="10">
        <v>0</v>
      </c>
      <c r="AEL817" s="10">
        <v>0</v>
      </c>
      <c r="AEM817" s="10">
        <v>0</v>
      </c>
      <c r="AEN817" s="10">
        <v>0</v>
      </c>
      <c r="AEO817" s="10">
        <v>0</v>
      </c>
      <c r="AEP817" s="10">
        <v>0</v>
      </c>
      <c r="AEQ817" s="10">
        <v>0</v>
      </c>
      <c r="AER817" s="10">
        <v>0</v>
      </c>
      <c r="AES817" s="10">
        <v>0</v>
      </c>
      <c r="AET817" s="10">
        <v>0</v>
      </c>
      <c r="AEU817" s="10">
        <v>0</v>
      </c>
      <c r="AEV817" s="10">
        <v>0</v>
      </c>
      <c r="AEW817" s="10">
        <v>0</v>
      </c>
      <c r="AEX817" s="10">
        <v>0</v>
      </c>
      <c r="AEY817" s="10">
        <v>0</v>
      </c>
      <c r="AEZ817" s="10">
        <v>0</v>
      </c>
      <c r="AFA817" s="10">
        <v>0</v>
      </c>
      <c r="AFB817" s="10">
        <v>0</v>
      </c>
      <c r="AFC817" s="10">
        <v>0</v>
      </c>
      <c r="AFD817" s="10">
        <v>0</v>
      </c>
      <c r="AFE817" s="10">
        <v>0</v>
      </c>
      <c r="AFF817" s="10">
        <v>0</v>
      </c>
      <c r="AFG817" s="10">
        <v>0</v>
      </c>
      <c r="AFH817" s="10">
        <v>0</v>
      </c>
      <c r="AFI817" s="10">
        <v>0</v>
      </c>
      <c r="AFJ817" s="10">
        <v>0</v>
      </c>
      <c r="AFK817" s="10">
        <v>0</v>
      </c>
      <c r="AFL817" s="10">
        <v>0</v>
      </c>
      <c r="AFM817" s="10">
        <v>0</v>
      </c>
      <c r="AFN817" s="10">
        <v>0</v>
      </c>
      <c r="AFO817" s="10">
        <v>0</v>
      </c>
      <c r="AFP817" s="10">
        <v>0</v>
      </c>
      <c r="AFQ817" s="10">
        <v>0</v>
      </c>
      <c r="AFR817" s="10">
        <v>0</v>
      </c>
      <c r="AFS817" s="10">
        <v>0</v>
      </c>
      <c r="AFT817" s="10">
        <v>0</v>
      </c>
      <c r="AFU817" s="10">
        <v>0</v>
      </c>
      <c r="AFV817" s="10">
        <v>0</v>
      </c>
      <c r="AFW817" s="10">
        <v>0</v>
      </c>
      <c r="AFX817" s="10">
        <v>0</v>
      </c>
      <c r="AFY817" s="10">
        <v>0</v>
      </c>
      <c r="AFZ817" s="10">
        <v>0</v>
      </c>
      <c r="AGA817" s="10">
        <v>0</v>
      </c>
      <c r="AGB817" s="10">
        <v>0</v>
      </c>
      <c r="AGC817" s="10">
        <v>0</v>
      </c>
      <c r="AGD817" s="10">
        <v>0</v>
      </c>
      <c r="AGE817" s="10">
        <v>0</v>
      </c>
      <c r="AGF817" s="10">
        <v>0</v>
      </c>
      <c r="AGG817" s="10">
        <v>0</v>
      </c>
      <c r="AGH817" s="10">
        <v>0</v>
      </c>
      <c r="AGI817" s="10">
        <v>0</v>
      </c>
      <c r="AGJ817" s="10">
        <v>0</v>
      </c>
      <c r="AGK817" s="10">
        <v>0</v>
      </c>
      <c r="AGL817" s="10">
        <v>0</v>
      </c>
      <c r="AGM817" s="10">
        <v>0</v>
      </c>
      <c r="AGN817" s="10">
        <v>0</v>
      </c>
      <c r="AGO817" s="10">
        <v>0</v>
      </c>
      <c r="AGP817" s="10">
        <v>0</v>
      </c>
      <c r="AGQ817" s="10">
        <v>0</v>
      </c>
      <c r="AGR817" s="10">
        <v>0</v>
      </c>
      <c r="AGS817" s="10">
        <v>0</v>
      </c>
      <c r="AGT817" s="10">
        <v>0</v>
      </c>
      <c r="AGU817" s="10">
        <v>0</v>
      </c>
      <c r="AGV817" s="10">
        <v>0</v>
      </c>
      <c r="AGW817" s="10">
        <v>0</v>
      </c>
      <c r="AGX817" s="10">
        <v>0</v>
      </c>
      <c r="AGY817" s="10">
        <v>0</v>
      </c>
      <c r="AGZ817" s="10">
        <v>0</v>
      </c>
      <c r="AHA817" s="10">
        <v>0</v>
      </c>
      <c r="AHB817" s="10">
        <v>0</v>
      </c>
      <c r="AHC817" s="10">
        <v>0</v>
      </c>
      <c r="AHD817" s="10">
        <v>0</v>
      </c>
      <c r="AHE817" s="10">
        <v>0</v>
      </c>
      <c r="AHF817" s="10">
        <v>0</v>
      </c>
      <c r="AHG817" s="10">
        <v>0</v>
      </c>
      <c r="AHH817" s="10">
        <v>0</v>
      </c>
      <c r="AHI817" s="10">
        <v>0</v>
      </c>
      <c r="AHJ817" s="10">
        <v>0</v>
      </c>
      <c r="AHK817" s="10">
        <v>0</v>
      </c>
      <c r="AHL817" s="10">
        <v>0</v>
      </c>
      <c r="AHM817" s="10">
        <v>0</v>
      </c>
      <c r="AHN817" s="10">
        <v>0</v>
      </c>
      <c r="AHO817" s="10">
        <v>0</v>
      </c>
      <c r="AHP817" s="10">
        <v>0</v>
      </c>
      <c r="AHQ817" s="10">
        <v>0</v>
      </c>
      <c r="AHR817" s="10">
        <v>0</v>
      </c>
      <c r="AHS817" s="10">
        <v>0</v>
      </c>
      <c r="AHT817" s="10">
        <v>0</v>
      </c>
      <c r="AHU817" s="10">
        <v>0</v>
      </c>
      <c r="AHV817" s="10">
        <v>0</v>
      </c>
      <c r="AHW817" s="10">
        <v>0</v>
      </c>
      <c r="AHX817" s="10">
        <v>0</v>
      </c>
      <c r="AHY817" s="10">
        <v>0</v>
      </c>
      <c r="AHZ817" s="10">
        <v>0</v>
      </c>
      <c r="AIA817" s="10">
        <v>0</v>
      </c>
      <c r="AIB817" s="10">
        <v>0</v>
      </c>
      <c r="AIC817" s="10">
        <v>0</v>
      </c>
      <c r="AID817" s="10">
        <v>0</v>
      </c>
      <c r="AIE817" s="10">
        <v>0</v>
      </c>
      <c r="AIF817" s="10">
        <v>0</v>
      </c>
      <c r="AIG817" s="10">
        <v>0</v>
      </c>
      <c r="AIH817" s="10">
        <v>0</v>
      </c>
      <c r="AII817" s="10">
        <v>0</v>
      </c>
      <c r="AIJ817" s="10">
        <v>0</v>
      </c>
      <c r="AIK817" s="10">
        <v>0</v>
      </c>
      <c r="AIL817" s="10">
        <v>0</v>
      </c>
      <c r="AIM817" s="10">
        <v>0</v>
      </c>
      <c r="AIN817" s="10">
        <v>0</v>
      </c>
      <c r="AIO817" s="10">
        <v>0</v>
      </c>
      <c r="AIP817" s="10">
        <v>0</v>
      </c>
      <c r="AIQ817" s="10">
        <v>0</v>
      </c>
      <c r="AIR817" s="10">
        <v>0</v>
      </c>
      <c r="AIS817" s="10">
        <v>0</v>
      </c>
      <c r="AIT817" s="10">
        <v>0</v>
      </c>
      <c r="AIU817" s="10">
        <v>0</v>
      </c>
      <c r="AIV817" s="10">
        <v>0</v>
      </c>
      <c r="AIW817" s="10">
        <v>0</v>
      </c>
      <c r="AIX817" s="10">
        <v>0</v>
      </c>
      <c r="AIY817" s="10">
        <v>0</v>
      </c>
      <c r="AIZ817" s="10">
        <v>0</v>
      </c>
      <c r="AJA817" s="10">
        <v>0</v>
      </c>
      <c r="AJB817" s="10">
        <v>0</v>
      </c>
      <c r="AJC817" s="10">
        <v>0</v>
      </c>
      <c r="AJD817" s="10">
        <v>0</v>
      </c>
      <c r="AJE817" s="10">
        <v>0</v>
      </c>
      <c r="AJF817" s="10">
        <v>0</v>
      </c>
      <c r="AJG817" s="10">
        <v>0</v>
      </c>
      <c r="AJH817" s="10">
        <v>0</v>
      </c>
      <c r="AJI817" s="10">
        <v>0</v>
      </c>
      <c r="AJJ817" s="10">
        <v>0</v>
      </c>
      <c r="AJK817" s="10">
        <v>0</v>
      </c>
      <c r="AJL817" s="10">
        <v>0</v>
      </c>
      <c r="AJM817" s="10">
        <v>0</v>
      </c>
      <c r="AJN817" s="10">
        <v>0</v>
      </c>
      <c r="AJO817" s="10">
        <v>0</v>
      </c>
      <c r="AJP817" s="10">
        <v>0</v>
      </c>
      <c r="AJQ817" s="10">
        <v>0</v>
      </c>
      <c r="AJR817" s="10">
        <v>0</v>
      </c>
      <c r="AJS817" s="10">
        <v>0</v>
      </c>
      <c r="AJT817" s="10">
        <v>0</v>
      </c>
      <c r="AJU817" s="10">
        <v>0</v>
      </c>
      <c r="AJV817" s="10">
        <v>0</v>
      </c>
      <c r="AJW817" s="10">
        <v>0</v>
      </c>
      <c r="AJX817" s="10">
        <v>0</v>
      </c>
      <c r="AJY817" s="10">
        <v>0</v>
      </c>
      <c r="AJZ817" s="10">
        <v>0</v>
      </c>
      <c r="AKA817" s="10">
        <v>0</v>
      </c>
      <c r="AKB817" s="10">
        <v>0</v>
      </c>
      <c r="AKC817" s="10">
        <v>0</v>
      </c>
      <c r="AKD817" s="10">
        <v>0</v>
      </c>
      <c r="AKE817" s="10">
        <v>0</v>
      </c>
      <c r="AKF817" s="10">
        <v>0</v>
      </c>
      <c r="AKG817" s="10">
        <v>0</v>
      </c>
      <c r="AKH817" s="10">
        <v>0</v>
      </c>
      <c r="AKI817" s="10">
        <v>0</v>
      </c>
      <c r="AKJ817" s="10">
        <v>0</v>
      </c>
      <c r="AKK817" s="10">
        <v>0</v>
      </c>
      <c r="AKL817" s="10">
        <v>0</v>
      </c>
      <c r="AKM817" s="10">
        <v>0</v>
      </c>
      <c r="AKN817" s="10">
        <v>0</v>
      </c>
      <c r="AKO817" s="10">
        <v>0</v>
      </c>
      <c r="AKP817" s="10">
        <v>0</v>
      </c>
      <c r="AKQ817" s="10">
        <v>0</v>
      </c>
      <c r="AKR817" s="10">
        <v>0</v>
      </c>
      <c r="AKS817" s="10">
        <v>0</v>
      </c>
      <c r="AKT817" s="10">
        <v>0</v>
      </c>
      <c r="AKU817" s="10">
        <v>0</v>
      </c>
      <c r="AKV817" s="10">
        <v>0</v>
      </c>
      <c r="AKW817" s="10">
        <v>0</v>
      </c>
      <c r="AKX817" s="10">
        <v>0</v>
      </c>
      <c r="AKY817" s="10">
        <v>0</v>
      </c>
      <c r="AKZ817" s="10">
        <v>0</v>
      </c>
      <c r="ALA817" s="10">
        <v>0</v>
      </c>
      <c r="ALB817" s="10">
        <v>0</v>
      </c>
      <c r="ALC817" s="10">
        <v>0</v>
      </c>
      <c r="ALD817" s="10">
        <v>0</v>
      </c>
      <c r="ALE817" s="10">
        <v>0</v>
      </c>
      <c r="ALF817" s="10">
        <v>0</v>
      </c>
      <c r="ALG817" s="10">
        <v>0</v>
      </c>
      <c r="ALH817" s="10">
        <v>0</v>
      </c>
      <c r="ALI817" s="10">
        <v>0</v>
      </c>
      <c r="ALJ817" s="10">
        <v>0</v>
      </c>
      <c r="ALK817" s="10">
        <v>0</v>
      </c>
      <c r="ALL817" s="10">
        <v>0</v>
      </c>
      <c r="ALM817" s="10">
        <v>0</v>
      </c>
      <c r="ALN817" s="10">
        <v>0</v>
      </c>
      <c r="ALO817" s="10">
        <v>0</v>
      </c>
      <c r="ALP817" s="10">
        <v>0</v>
      </c>
      <c r="ALQ817" s="10">
        <v>0</v>
      </c>
      <c r="ALR817" s="10">
        <v>0</v>
      </c>
      <c r="ALS817" s="10">
        <v>0</v>
      </c>
      <c r="ALT817" s="10">
        <v>0</v>
      </c>
      <c r="ALU817" s="10">
        <v>0</v>
      </c>
      <c r="ALV817" s="10">
        <v>0</v>
      </c>
      <c r="ALW817" s="10">
        <v>0</v>
      </c>
      <c r="ALX817" s="10">
        <v>0</v>
      </c>
      <c r="ALY817" s="10">
        <v>0</v>
      </c>
      <c r="ALZ817" s="10">
        <v>0</v>
      </c>
      <c r="AMA817" s="10">
        <v>0</v>
      </c>
      <c r="AMB817" s="10">
        <v>0</v>
      </c>
      <c r="AMC817" s="10">
        <v>0</v>
      </c>
      <c r="AMD817" s="10">
        <v>0</v>
      </c>
      <c r="AME817" s="10">
        <v>0</v>
      </c>
      <c r="AMF817" s="10">
        <v>0</v>
      </c>
      <c r="AML817" s="10" t="s">
        <v>1968</v>
      </c>
      <c r="ANM817" s="10">
        <v>8</v>
      </c>
      <c r="ANN817" s="10">
        <v>0</v>
      </c>
      <c r="ANO817" s="10" t="s">
        <v>1968</v>
      </c>
      <c r="ANP817" s="10" t="s">
        <v>1987</v>
      </c>
      <c r="ANQ817" s="10">
        <v>0</v>
      </c>
      <c r="ANR817" s="10">
        <v>0</v>
      </c>
      <c r="ANS817" s="10">
        <v>0</v>
      </c>
      <c r="ANT817" s="10">
        <v>0</v>
      </c>
      <c r="ANU817" s="10">
        <v>0</v>
      </c>
      <c r="ANV817" s="10">
        <v>0</v>
      </c>
      <c r="ANW817" s="10">
        <v>0</v>
      </c>
      <c r="ANX817" s="10">
        <v>0</v>
      </c>
      <c r="ANY817" s="10">
        <v>0</v>
      </c>
      <c r="ANZ817" s="10">
        <v>0</v>
      </c>
      <c r="AOA817" s="10">
        <v>0</v>
      </c>
      <c r="AOB817" s="10">
        <v>0</v>
      </c>
      <c r="AOC817" s="10">
        <v>0</v>
      </c>
      <c r="AOD817" s="10">
        <v>0</v>
      </c>
      <c r="AOE817" s="10">
        <v>0</v>
      </c>
      <c r="AOF817" s="10">
        <v>0</v>
      </c>
      <c r="AOG817" s="10">
        <v>0</v>
      </c>
      <c r="AOH817" s="10">
        <v>0</v>
      </c>
      <c r="AOI817" s="10">
        <v>0</v>
      </c>
      <c r="AOJ817" s="10">
        <v>0</v>
      </c>
      <c r="AOK817" s="10">
        <v>0</v>
      </c>
      <c r="AOL817" s="10">
        <v>0</v>
      </c>
      <c r="AOM817" s="10">
        <v>0</v>
      </c>
      <c r="AON817" s="10">
        <v>0</v>
      </c>
      <c r="AOO817" s="10" t="s">
        <v>1968</v>
      </c>
      <c r="AOP817" s="10">
        <v>0</v>
      </c>
      <c r="AOQ817" s="10">
        <v>0</v>
      </c>
      <c r="AOR817" s="10">
        <v>0</v>
      </c>
      <c r="AOS817" s="10">
        <v>0</v>
      </c>
      <c r="AOT817" s="10">
        <v>0</v>
      </c>
      <c r="AOU817" s="10">
        <v>0</v>
      </c>
      <c r="AOV817" s="10">
        <v>0</v>
      </c>
      <c r="AOW817" s="10">
        <v>0</v>
      </c>
      <c r="AOX817" s="10">
        <v>0</v>
      </c>
      <c r="AOY817" s="10">
        <v>0</v>
      </c>
      <c r="AOZ817" s="10">
        <v>0</v>
      </c>
      <c r="APA817" s="10">
        <v>0</v>
      </c>
      <c r="APB817" s="10">
        <v>0</v>
      </c>
      <c r="APC817" s="10">
        <v>0</v>
      </c>
      <c r="APD817" s="10">
        <v>0</v>
      </c>
      <c r="APE817" s="10">
        <v>0</v>
      </c>
      <c r="APF817" s="10">
        <v>0</v>
      </c>
      <c r="APG817" s="10">
        <v>0</v>
      </c>
      <c r="APH817" s="10">
        <v>0</v>
      </c>
      <c r="API817" s="10">
        <v>0</v>
      </c>
      <c r="APJ817" s="10">
        <v>0</v>
      </c>
      <c r="APK817" s="10">
        <v>0</v>
      </c>
      <c r="APL817" s="10">
        <v>0</v>
      </c>
      <c r="APM817" s="10">
        <v>0</v>
      </c>
      <c r="APN817" s="10" t="s">
        <v>1970</v>
      </c>
      <c r="APO817" s="10" t="s">
        <v>1971</v>
      </c>
      <c r="APP817" s="10">
        <v>42</v>
      </c>
      <c r="APQ817" s="10">
        <v>0</v>
      </c>
      <c r="APR817" s="10">
        <v>0</v>
      </c>
      <c r="APS817" s="10">
        <v>0</v>
      </c>
      <c r="APT817" s="10">
        <v>0</v>
      </c>
      <c r="APU817" s="10">
        <v>0</v>
      </c>
      <c r="APV817" s="10">
        <v>11</v>
      </c>
      <c r="APW817" s="10">
        <v>0</v>
      </c>
      <c r="APX817" s="10">
        <v>0</v>
      </c>
      <c r="APY817" s="10">
        <v>0</v>
      </c>
      <c r="APZ817" s="10">
        <v>0</v>
      </c>
      <c r="AQA817" s="10">
        <v>0</v>
      </c>
      <c r="AQB817" s="10">
        <v>0</v>
      </c>
      <c r="AQC817" s="10">
        <v>0</v>
      </c>
      <c r="AQD817" s="10">
        <v>0</v>
      </c>
      <c r="AQE817" s="10">
        <v>0</v>
      </c>
      <c r="AQF817" s="10">
        <v>0</v>
      </c>
      <c r="AQG817" s="10">
        <v>0</v>
      </c>
      <c r="AQH817" s="10">
        <v>0</v>
      </c>
      <c r="AQI817" s="10">
        <v>0</v>
      </c>
      <c r="AQJ817" s="10">
        <v>1</v>
      </c>
      <c r="AQK817" s="10">
        <v>0</v>
      </c>
      <c r="AQL817" s="10">
        <v>2</v>
      </c>
      <c r="AQM817" s="10">
        <v>0</v>
      </c>
      <c r="AQN817" s="10">
        <v>9</v>
      </c>
      <c r="AQO817" s="10">
        <v>0</v>
      </c>
      <c r="AQP817" s="10">
        <v>0</v>
      </c>
      <c r="AQQ817" s="10">
        <v>0</v>
      </c>
      <c r="AQR817" s="10">
        <v>0</v>
      </c>
      <c r="AQS817" s="10">
        <v>0</v>
      </c>
      <c r="AQT817" s="10">
        <v>0</v>
      </c>
      <c r="AQU817" s="10">
        <v>0</v>
      </c>
      <c r="AQV817" s="10">
        <v>0</v>
      </c>
      <c r="AQW817" s="10">
        <v>0</v>
      </c>
      <c r="AQX817" s="10">
        <v>0</v>
      </c>
      <c r="AQY817" s="10">
        <v>0</v>
      </c>
      <c r="AQZ817" s="10">
        <v>0</v>
      </c>
      <c r="ARA817" s="10">
        <v>0</v>
      </c>
      <c r="ARB817" s="10">
        <v>0</v>
      </c>
      <c r="ARC817" s="10">
        <v>0</v>
      </c>
      <c r="ARD817" s="10">
        <v>0</v>
      </c>
      <c r="ARE817" s="10">
        <v>0</v>
      </c>
      <c r="ARF817" s="10">
        <v>0</v>
      </c>
      <c r="ARG817" s="10">
        <v>0</v>
      </c>
      <c r="ARH817" s="10">
        <v>1</v>
      </c>
      <c r="ARI817" s="10">
        <v>0</v>
      </c>
      <c r="ARJ817" s="10">
        <v>0</v>
      </c>
      <c r="ARK817" s="10">
        <v>0</v>
      </c>
      <c r="ARL817" s="10">
        <v>0</v>
      </c>
      <c r="ARM817" s="10">
        <v>0</v>
      </c>
      <c r="ARN817" s="10">
        <v>0</v>
      </c>
      <c r="ARO817" s="10">
        <v>0</v>
      </c>
      <c r="ARP817" s="10">
        <v>0</v>
      </c>
      <c r="ARQ817" s="10">
        <v>0</v>
      </c>
      <c r="ARR817" s="10">
        <v>0</v>
      </c>
      <c r="ARS817" s="10">
        <v>0</v>
      </c>
      <c r="ART817" s="10">
        <v>1</v>
      </c>
      <c r="ARU817" s="10">
        <v>0</v>
      </c>
      <c r="ARV817" s="10">
        <v>0</v>
      </c>
      <c r="ARW817" s="10">
        <v>0</v>
      </c>
      <c r="ARX817" s="10">
        <v>0</v>
      </c>
      <c r="ARY817" s="10">
        <v>0</v>
      </c>
      <c r="ARZ817" s="10">
        <v>0</v>
      </c>
      <c r="ASA817" s="10">
        <v>0</v>
      </c>
      <c r="ASB817" s="10">
        <v>0</v>
      </c>
      <c r="ASC817" s="10">
        <v>0</v>
      </c>
      <c r="ASD817" s="10">
        <v>0</v>
      </c>
      <c r="ASE817" s="10">
        <v>0</v>
      </c>
      <c r="ASF817" s="10">
        <v>0</v>
      </c>
      <c r="ASG817" s="10">
        <v>0</v>
      </c>
      <c r="ASH817" s="10">
        <v>0</v>
      </c>
      <c r="ASI817" s="10">
        <v>0</v>
      </c>
      <c r="ASJ817" s="10">
        <v>0</v>
      </c>
      <c r="ASK817" s="10">
        <v>0</v>
      </c>
      <c r="ASL817" s="10">
        <v>0</v>
      </c>
      <c r="ASM817" s="10">
        <v>0</v>
      </c>
      <c r="ASN817" s="10">
        <v>0</v>
      </c>
      <c r="ASO817" s="10">
        <v>0</v>
      </c>
      <c r="ASP817" s="10">
        <v>5</v>
      </c>
      <c r="ASQ817" s="10">
        <v>0</v>
      </c>
      <c r="ASR817" s="10">
        <v>1</v>
      </c>
      <c r="ASS817" s="10">
        <v>0</v>
      </c>
      <c r="AST817" s="10">
        <v>0</v>
      </c>
      <c r="ASU817" s="10">
        <v>0</v>
      </c>
      <c r="ASV817" s="10">
        <v>11</v>
      </c>
      <c r="ASW817" s="10">
        <v>0</v>
      </c>
      <c r="ASX817" s="10">
        <v>0</v>
      </c>
      <c r="ASY817" s="10">
        <v>0</v>
      </c>
      <c r="ASZ817" s="10">
        <v>0</v>
      </c>
      <c r="ATA817" s="10">
        <v>0</v>
      </c>
      <c r="ATB817" s="10">
        <v>0</v>
      </c>
      <c r="ATC817" s="10">
        <v>0</v>
      </c>
      <c r="ATD817" s="10">
        <v>0</v>
      </c>
      <c r="ATE817" s="10">
        <v>0</v>
      </c>
      <c r="ATF817" s="10">
        <v>0</v>
      </c>
      <c r="ATG817" s="10">
        <v>0</v>
      </c>
      <c r="ATH817" s="10">
        <v>0</v>
      </c>
      <c r="ATI817" s="10">
        <v>0</v>
      </c>
      <c r="ATJ817" s="10">
        <v>0</v>
      </c>
      <c r="ATK817" s="10">
        <v>0</v>
      </c>
      <c r="ATL817" s="10">
        <v>0</v>
      </c>
      <c r="ATM817" s="10">
        <v>0</v>
      </c>
      <c r="ATN817" s="10">
        <v>0</v>
      </c>
      <c r="ATO817" s="10">
        <v>0</v>
      </c>
      <c r="ATP817" s="10">
        <v>0</v>
      </c>
      <c r="ATQ817" s="10">
        <v>0</v>
      </c>
      <c r="ATR817" s="10">
        <v>32</v>
      </c>
      <c r="ATS817" s="10">
        <v>0</v>
      </c>
      <c r="ATT817" s="10">
        <v>2</v>
      </c>
      <c r="ATU817" s="10">
        <v>0</v>
      </c>
      <c r="ATV817" s="10" t="s">
        <v>1968</v>
      </c>
      <c r="AVU817" s="10" t="s">
        <v>1968</v>
      </c>
      <c r="AWH817" s="10" t="s">
        <v>1972</v>
      </c>
      <c r="AWI817" s="10">
        <v>17</v>
      </c>
      <c r="AWJ817" s="10">
        <v>0</v>
      </c>
      <c r="AWK817" s="10">
        <v>0</v>
      </c>
      <c r="AWL817" s="10">
        <v>0</v>
      </c>
      <c r="AWM817" s="10">
        <v>0</v>
      </c>
      <c r="AWN817" s="10">
        <v>0</v>
      </c>
      <c r="AWO817" s="10">
        <v>17</v>
      </c>
      <c r="AWP817" s="10">
        <v>0</v>
      </c>
      <c r="AWQ817" s="10">
        <v>0</v>
      </c>
      <c r="AWR817" s="10">
        <v>0</v>
      </c>
      <c r="AWS817" s="10">
        <v>0</v>
      </c>
      <c r="AWT817" s="10">
        <v>0</v>
      </c>
      <c r="AWU817" s="10">
        <v>0</v>
      </c>
      <c r="AWV817" s="10">
        <v>0</v>
      </c>
      <c r="AWW817" s="10">
        <v>0</v>
      </c>
      <c r="AWX817" s="10">
        <v>0</v>
      </c>
      <c r="AWY817" s="10">
        <v>0</v>
      </c>
      <c r="AWZ817" s="10">
        <v>0</v>
      </c>
      <c r="AXA817" s="10">
        <v>0</v>
      </c>
      <c r="AXB817" s="10">
        <v>0</v>
      </c>
      <c r="AXC817" s="10">
        <v>0</v>
      </c>
      <c r="AXD817" s="10">
        <v>0</v>
      </c>
      <c r="AXE817" s="10">
        <v>0</v>
      </c>
      <c r="AXF817" s="10">
        <v>0</v>
      </c>
      <c r="AXG817" s="10">
        <v>0</v>
      </c>
      <c r="AXH817" s="10">
        <v>0</v>
      </c>
      <c r="AXI817" s="10">
        <v>0</v>
      </c>
      <c r="AXJ817" s="10">
        <v>0</v>
      </c>
      <c r="AXK817" s="10">
        <v>0</v>
      </c>
      <c r="AXL817" s="10">
        <v>0</v>
      </c>
      <c r="AXM817" s="10">
        <v>0</v>
      </c>
      <c r="AXN817" s="10">
        <v>0</v>
      </c>
      <c r="AXO817" s="10">
        <v>0</v>
      </c>
      <c r="AXP817" s="10">
        <v>0</v>
      </c>
      <c r="AXQ817" s="10">
        <v>0</v>
      </c>
      <c r="AXR817" s="10">
        <v>0</v>
      </c>
      <c r="AXS817" s="10">
        <v>0</v>
      </c>
      <c r="AXT817" s="10">
        <v>0</v>
      </c>
      <c r="AXU817" s="10">
        <v>0</v>
      </c>
      <c r="AXV817" s="10">
        <v>0</v>
      </c>
      <c r="AXW817" s="10">
        <v>0</v>
      </c>
      <c r="AXX817" s="10">
        <v>0</v>
      </c>
      <c r="AXY817" s="10">
        <v>0</v>
      </c>
      <c r="AXZ817" s="10">
        <v>0</v>
      </c>
      <c r="AYA817" s="10">
        <v>0</v>
      </c>
      <c r="AYB817" s="10">
        <v>0</v>
      </c>
      <c r="AYC817" s="10">
        <v>0</v>
      </c>
      <c r="AYD817" s="10">
        <v>0</v>
      </c>
      <c r="AYE817" s="10">
        <v>0</v>
      </c>
      <c r="AYF817" s="10">
        <v>0</v>
      </c>
      <c r="AYG817" s="10">
        <v>0</v>
      </c>
      <c r="AYH817" s="10">
        <v>0</v>
      </c>
      <c r="AYI817" s="10">
        <v>0</v>
      </c>
      <c r="AYJ817" s="10">
        <v>0</v>
      </c>
      <c r="AYK817" s="10">
        <v>0</v>
      </c>
      <c r="AYL817" s="10">
        <v>0</v>
      </c>
      <c r="AYM817" s="10">
        <v>0</v>
      </c>
      <c r="AYN817" s="10">
        <v>0</v>
      </c>
      <c r="AYO817" s="10">
        <v>0</v>
      </c>
      <c r="AYP817" s="10">
        <v>0</v>
      </c>
      <c r="AYQ817" s="10">
        <v>0</v>
      </c>
      <c r="AYR817" s="10">
        <v>0</v>
      </c>
      <c r="AYS817" s="10" t="s">
        <v>1969</v>
      </c>
      <c r="AYT817" s="10">
        <v>7</v>
      </c>
      <c r="AYU817" s="10">
        <v>0</v>
      </c>
      <c r="AYV817" s="10">
        <v>16</v>
      </c>
      <c r="AYW817" s="10">
        <v>0</v>
      </c>
      <c r="AYX817" s="10">
        <v>0</v>
      </c>
      <c r="AYY817" s="10">
        <v>0</v>
      </c>
      <c r="AYZ817" s="10">
        <v>0</v>
      </c>
      <c r="AZA817" s="10">
        <v>0</v>
      </c>
      <c r="AZB817" s="10">
        <v>0</v>
      </c>
      <c r="AZC817" s="10">
        <v>0</v>
      </c>
      <c r="AZD817" s="10">
        <v>0</v>
      </c>
      <c r="AZE817" s="10">
        <v>0</v>
      </c>
      <c r="AZF817" s="10">
        <v>0</v>
      </c>
      <c r="AZG817" s="10">
        <v>0</v>
      </c>
      <c r="AZH817" s="10">
        <v>0</v>
      </c>
      <c r="AZI817" s="10">
        <v>0</v>
      </c>
      <c r="AZJ817" s="10">
        <v>0</v>
      </c>
      <c r="AZK817" s="10">
        <v>0</v>
      </c>
      <c r="AZL817" s="10">
        <v>0</v>
      </c>
      <c r="AZM817" s="10">
        <v>0</v>
      </c>
      <c r="AZN817" s="10">
        <v>0</v>
      </c>
      <c r="AZO817" s="10">
        <v>0</v>
      </c>
      <c r="AZP817" s="10">
        <v>0</v>
      </c>
      <c r="AZQ817" s="10">
        <v>0</v>
      </c>
      <c r="AZR817" s="10">
        <v>0</v>
      </c>
      <c r="AZS817" s="10">
        <v>0</v>
      </c>
      <c r="AZT817" s="10">
        <v>0</v>
      </c>
      <c r="AZU817" s="10">
        <v>0</v>
      </c>
      <c r="AZV817" s="10">
        <v>0</v>
      </c>
      <c r="AZW817" s="10">
        <v>0</v>
      </c>
      <c r="AZX817" s="10">
        <v>0</v>
      </c>
      <c r="AZY817" s="10">
        <v>0</v>
      </c>
      <c r="AZZ817" s="10">
        <v>0</v>
      </c>
      <c r="BAA817" s="10">
        <v>0</v>
      </c>
      <c r="BAB817" s="10">
        <v>0</v>
      </c>
      <c r="BAC817" s="10">
        <v>0</v>
      </c>
      <c r="BAD817" s="10">
        <v>0</v>
      </c>
      <c r="BAE817" s="10">
        <v>0</v>
      </c>
      <c r="BAF817" s="10">
        <v>0</v>
      </c>
      <c r="BAG817" s="10">
        <v>0</v>
      </c>
      <c r="BAH817" s="10">
        <v>0</v>
      </c>
      <c r="BAI817" s="10">
        <v>0</v>
      </c>
      <c r="BAJ817" s="10">
        <v>0</v>
      </c>
      <c r="BAK817" s="10">
        <v>0</v>
      </c>
      <c r="BAL817" s="10">
        <v>0</v>
      </c>
      <c r="BAM817" s="10">
        <v>0</v>
      </c>
      <c r="BAN817" s="10">
        <v>0</v>
      </c>
      <c r="BAO817" s="10">
        <v>0</v>
      </c>
      <c r="BAP817" s="10">
        <v>0</v>
      </c>
      <c r="BAQ817" s="10">
        <v>0</v>
      </c>
      <c r="BAR817" s="10">
        <v>0</v>
      </c>
      <c r="BAS817" s="10">
        <v>0</v>
      </c>
      <c r="BAT817" s="10">
        <v>0</v>
      </c>
      <c r="BAU817" s="10">
        <v>0</v>
      </c>
      <c r="BAV817" s="10">
        <v>0</v>
      </c>
      <c r="BAW817" s="10">
        <v>0</v>
      </c>
      <c r="BAX817" s="10">
        <v>0</v>
      </c>
      <c r="BAY817" s="10">
        <v>0</v>
      </c>
      <c r="BAZ817" s="10">
        <v>0</v>
      </c>
      <c r="BBA817" s="10" t="s">
        <v>1969</v>
      </c>
      <c r="BBB817" s="10">
        <v>1169</v>
      </c>
      <c r="BBC817" s="10">
        <v>57</v>
      </c>
      <c r="BBD817" s="10">
        <v>0</v>
      </c>
      <c r="BBE817" s="10">
        <v>0</v>
      </c>
      <c r="BBF817" s="10">
        <v>0</v>
      </c>
      <c r="BBG817" s="10">
        <v>0</v>
      </c>
      <c r="BBH817" s="10">
        <v>0</v>
      </c>
      <c r="BBI817" s="10">
        <v>0</v>
      </c>
      <c r="BBJ817" s="10">
        <v>0</v>
      </c>
      <c r="BBK817" s="10">
        <v>0</v>
      </c>
      <c r="BBL817" s="10">
        <v>0</v>
      </c>
      <c r="BBM817" s="10">
        <v>0</v>
      </c>
      <c r="BBN817" s="10">
        <v>0</v>
      </c>
      <c r="BBO817" s="10" t="s">
        <v>1972</v>
      </c>
      <c r="BBU817" s="10">
        <v>1</v>
      </c>
      <c r="BBV817" s="10">
        <v>1</v>
      </c>
    </row>
    <row r="818" spans="1:1428" x14ac:dyDescent="0.25">
      <c r="A818" s="10" t="s">
        <v>1965</v>
      </c>
      <c r="B818" s="17" t="s">
        <v>2075</v>
      </c>
      <c r="C818" s="17" t="s">
        <v>2001</v>
      </c>
      <c r="D818" s="10" t="s">
        <v>2076</v>
      </c>
      <c r="E818" s="10" t="s">
        <v>2070</v>
      </c>
      <c r="F818" s="10" t="s">
        <v>2077</v>
      </c>
      <c r="G818" s="10">
        <v>55900000</v>
      </c>
      <c r="H818" s="10" t="s">
        <v>2005</v>
      </c>
      <c r="I818" s="10" t="s">
        <v>2078</v>
      </c>
      <c r="J818" s="10" t="s">
        <v>2079</v>
      </c>
      <c r="K818" s="10" t="s">
        <v>5</v>
      </c>
      <c r="L818" s="10" t="s">
        <v>2508</v>
      </c>
      <c r="N818" s="10">
        <v>12</v>
      </c>
      <c r="O818" s="10">
        <v>0</v>
      </c>
      <c r="P818" s="10">
        <v>0</v>
      </c>
      <c r="Q818" s="10">
        <v>0</v>
      </c>
      <c r="R818" s="10">
        <v>0</v>
      </c>
      <c r="S818" s="10">
        <v>0</v>
      </c>
      <c r="T818" s="10">
        <v>0</v>
      </c>
      <c r="U818" s="10">
        <v>0</v>
      </c>
      <c r="V818" s="10">
        <v>0</v>
      </c>
      <c r="W818" s="10">
        <v>0</v>
      </c>
      <c r="X818" s="10">
        <v>0</v>
      </c>
      <c r="Y818" s="10">
        <v>0</v>
      </c>
      <c r="Z818" s="10">
        <v>0</v>
      </c>
      <c r="AA818" s="10">
        <v>0</v>
      </c>
      <c r="AC818" s="10">
        <v>1</v>
      </c>
      <c r="AD818" s="10">
        <v>4</v>
      </c>
      <c r="AE818" s="10">
        <v>0</v>
      </c>
      <c r="AF818" s="10" t="s">
        <v>40</v>
      </c>
      <c r="AG818" s="10">
        <v>1</v>
      </c>
      <c r="AT818" s="18">
        <v>37500</v>
      </c>
      <c r="AU818" s="10" t="s">
        <v>1997</v>
      </c>
      <c r="AV818" s="10" t="s">
        <v>1968</v>
      </c>
      <c r="AY818" s="10" t="s">
        <v>1973</v>
      </c>
      <c r="BF818" s="10" t="s">
        <v>1968</v>
      </c>
      <c r="BI818" s="10" t="s">
        <v>1968</v>
      </c>
      <c r="BL818" s="10" t="s">
        <v>1968</v>
      </c>
      <c r="BO818" s="10" t="s">
        <v>1968</v>
      </c>
      <c r="BR818" s="10" t="s">
        <v>1968</v>
      </c>
      <c r="BU818" s="10" t="s">
        <v>1968</v>
      </c>
      <c r="BX818" s="10" t="s">
        <v>1968</v>
      </c>
      <c r="CA818" s="10" t="s">
        <v>1968</v>
      </c>
      <c r="CD818" s="10" t="s">
        <v>1968</v>
      </c>
      <c r="CG818" s="10" t="s">
        <v>1968</v>
      </c>
      <c r="CJ818" s="10" t="s">
        <v>1968</v>
      </c>
      <c r="CM818" s="10" t="s">
        <v>1968</v>
      </c>
      <c r="CP818" s="10" t="s">
        <v>1968</v>
      </c>
      <c r="CS818" s="10" t="s">
        <v>1968</v>
      </c>
      <c r="CV818" s="10" t="s">
        <v>1968</v>
      </c>
      <c r="CY818" s="10" t="s">
        <v>1968</v>
      </c>
      <c r="DB818" s="10" t="s">
        <v>1968</v>
      </c>
      <c r="DE818" s="10" t="s">
        <v>1968</v>
      </c>
      <c r="DH818" s="10" t="s">
        <v>1968</v>
      </c>
      <c r="DK818" s="10" t="s">
        <v>1968</v>
      </c>
      <c r="DN818" s="10" t="s">
        <v>1968</v>
      </c>
      <c r="EU818" s="10" t="s">
        <v>1968</v>
      </c>
      <c r="EX818" s="10" t="s">
        <v>1968</v>
      </c>
      <c r="FA818" s="10" t="s">
        <v>1968</v>
      </c>
      <c r="FD818" s="10" t="s">
        <v>1968</v>
      </c>
      <c r="FG818" s="10" t="s">
        <v>1968</v>
      </c>
      <c r="FJ818" s="10" t="s">
        <v>1968</v>
      </c>
      <c r="GQ818" s="10">
        <v>1</v>
      </c>
      <c r="HP818" s="10">
        <v>0</v>
      </c>
      <c r="HR818" s="10">
        <v>0</v>
      </c>
      <c r="HT818" s="10">
        <v>0</v>
      </c>
      <c r="HV818" s="10">
        <v>0</v>
      </c>
      <c r="HX818" s="10">
        <v>0</v>
      </c>
      <c r="HZ818" s="10">
        <v>0</v>
      </c>
      <c r="IB818" s="10">
        <v>0</v>
      </c>
      <c r="ID818" s="10">
        <v>0</v>
      </c>
      <c r="IF818" s="10">
        <v>0</v>
      </c>
      <c r="IH818" s="10">
        <v>0</v>
      </c>
      <c r="II818" s="10" t="s">
        <v>1968</v>
      </c>
      <c r="IJ818" s="10" t="s">
        <v>1968</v>
      </c>
      <c r="IK818" s="10" t="s">
        <v>1968</v>
      </c>
      <c r="IL818" s="10" t="s">
        <v>1968</v>
      </c>
      <c r="IM818" s="10" t="s">
        <v>1968</v>
      </c>
      <c r="IN818" s="10" t="s">
        <v>1968</v>
      </c>
      <c r="IO818" s="10" t="s">
        <v>1968</v>
      </c>
      <c r="IP818" s="10" t="s">
        <v>1968</v>
      </c>
      <c r="IR818" s="10" t="s">
        <v>1968</v>
      </c>
      <c r="IT818" s="10" t="s">
        <v>1968</v>
      </c>
      <c r="IV818" s="10" t="s">
        <v>1968</v>
      </c>
      <c r="IX818" s="10" t="s">
        <v>1968</v>
      </c>
      <c r="IZ818" s="10" t="s">
        <v>1968</v>
      </c>
      <c r="JA818" s="10" t="s">
        <v>1968</v>
      </c>
      <c r="JD818" s="10" t="s">
        <v>1968</v>
      </c>
      <c r="JG818" s="10" t="s">
        <v>1968</v>
      </c>
      <c r="JJ818" s="10" t="s">
        <v>1968</v>
      </c>
      <c r="JM818" s="10" t="s">
        <v>1968</v>
      </c>
      <c r="JP818" s="10" t="s">
        <v>1968</v>
      </c>
      <c r="JS818" s="10" t="s">
        <v>1968</v>
      </c>
      <c r="KZ818" s="10" t="s">
        <v>1976</v>
      </c>
      <c r="LA818" s="10">
        <v>0</v>
      </c>
      <c r="LB818" s="10">
        <v>1</v>
      </c>
      <c r="LC818" s="10">
        <v>0</v>
      </c>
      <c r="LD818" s="10">
        <v>0</v>
      </c>
      <c r="LE818" s="10">
        <v>0</v>
      </c>
      <c r="LF818" s="10">
        <v>0</v>
      </c>
      <c r="LG818" s="10">
        <v>0</v>
      </c>
      <c r="LH818" s="10">
        <v>0</v>
      </c>
      <c r="LI818" s="10" t="s">
        <v>1966</v>
      </c>
      <c r="LJ818" s="10">
        <v>0</v>
      </c>
      <c r="LK818" s="10">
        <v>0</v>
      </c>
      <c r="LL818" s="10">
        <v>0</v>
      </c>
      <c r="LM818" s="10">
        <v>0</v>
      </c>
      <c r="LN818" s="10">
        <v>0</v>
      </c>
      <c r="LO818" s="10">
        <v>0</v>
      </c>
      <c r="LP818" s="10">
        <v>0</v>
      </c>
      <c r="LQ818" s="10">
        <v>0</v>
      </c>
      <c r="LR818" s="10" t="s">
        <v>1977</v>
      </c>
      <c r="LS818" s="10">
        <v>0</v>
      </c>
      <c r="LT818" s="10">
        <v>0</v>
      </c>
      <c r="LU818" s="10">
        <v>0</v>
      </c>
      <c r="LV818" s="10">
        <v>0</v>
      </c>
      <c r="LW818" s="10">
        <v>0</v>
      </c>
      <c r="LX818" s="10">
        <v>0</v>
      </c>
      <c r="LY818" s="10">
        <v>0</v>
      </c>
      <c r="LZ818" s="10">
        <v>0</v>
      </c>
      <c r="MA818" s="10" t="s">
        <v>1977</v>
      </c>
      <c r="MB818" s="10">
        <v>0</v>
      </c>
      <c r="MC818" s="10">
        <v>0</v>
      </c>
      <c r="MD818" s="10">
        <v>0</v>
      </c>
      <c r="ME818" s="10">
        <v>0</v>
      </c>
      <c r="MF818" s="10">
        <v>0</v>
      </c>
      <c r="MG818" s="10">
        <v>0</v>
      </c>
      <c r="MH818" s="10">
        <v>0</v>
      </c>
      <c r="MI818" s="10">
        <v>0</v>
      </c>
      <c r="MJ818" s="10" t="s">
        <v>1977</v>
      </c>
      <c r="MK818" s="10">
        <v>0</v>
      </c>
      <c r="ML818" s="10">
        <v>0</v>
      </c>
      <c r="MM818" s="10">
        <v>0</v>
      </c>
      <c r="MN818" s="10">
        <v>0</v>
      </c>
      <c r="MO818" s="10">
        <v>0</v>
      </c>
      <c r="MP818" s="10">
        <v>0</v>
      </c>
      <c r="MQ818" s="10">
        <v>0</v>
      </c>
      <c r="MR818" s="10">
        <v>0</v>
      </c>
      <c r="MS818" s="10" t="s">
        <v>1977</v>
      </c>
      <c r="MT818" s="10">
        <v>0</v>
      </c>
      <c r="MU818" s="10">
        <v>0</v>
      </c>
      <c r="MV818" s="10">
        <v>0</v>
      </c>
      <c r="MW818" s="10">
        <v>0</v>
      </c>
      <c r="MX818" s="10">
        <v>0</v>
      </c>
      <c r="MY818" s="10">
        <v>0</v>
      </c>
      <c r="MZ818" s="10">
        <v>0</v>
      </c>
      <c r="NA818" s="10">
        <v>0</v>
      </c>
      <c r="NB818" s="10" t="s">
        <v>1977</v>
      </c>
      <c r="NC818" s="10">
        <v>0</v>
      </c>
      <c r="ND818" s="10">
        <v>0</v>
      </c>
      <c r="NE818" s="10">
        <v>0</v>
      </c>
      <c r="NF818" s="10">
        <v>0</v>
      </c>
      <c r="NG818" s="10">
        <v>0</v>
      </c>
      <c r="NH818" s="10">
        <v>0</v>
      </c>
      <c r="NI818" s="10">
        <v>0</v>
      </c>
      <c r="NJ818" s="10">
        <v>0</v>
      </c>
      <c r="NK818" s="10" t="s">
        <v>1977</v>
      </c>
      <c r="NL818" s="10">
        <v>0</v>
      </c>
      <c r="NM818" s="10">
        <v>0</v>
      </c>
      <c r="NN818" s="10">
        <v>0</v>
      </c>
      <c r="NO818" s="10">
        <v>0</v>
      </c>
      <c r="NP818" s="10">
        <v>0</v>
      </c>
      <c r="NQ818" s="10">
        <v>0</v>
      </c>
      <c r="NR818" s="10">
        <v>0</v>
      </c>
      <c r="NS818" s="10">
        <v>0</v>
      </c>
      <c r="NT818" s="10" t="s">
        <v>1977</v>
      </c>
      <c r="NU818" s="10">
        <v>0</v>
      </c>
      <c r="NV818" s="10">
        <v>0</v>
      </c>
      <c r="NW818" s="10">
        <v>0</v>
      </c>
      <c r="NX818" s="10">
        <v>0</v>
      </c>
      <c r="NY818" s="10">
        <v>0</v>
      </c>
      <c r="NZ818" s="10">
        <v>0</v>
      </c>
      <c r="OA818" s="10">
        <v>0</v>
      </c>
      <c r="OB818" s="10">
        <v>0</v>
      </c>
      <c r="OC818" s="10" t="s">
        <v>1977</v>
      </c>
      <c r="OD818" s="10">
        <v>0</v>
      </c>
      <c r="OE818" s="10">
        <v>0</v>
      </c>
      <c r="OF818" s="10">
        <v>0</v>
      </c>
      <c r="OG818" s="10">
        <v>0</v>
      </c>
      <c r="OH818" s="10">
        <v>0</v>
      </c>
      <c r="OI818" s="10">
        <v>0</v>
      </c>
      <c r="OJ818" s="10">
        <v>0</v>
      </c>
      <c r="OK818" s="10">
        <v>0</v>
      </c>
      <c r="OL818" s="10" t="s">
        <v>1977</v>
      </c>
      <c r="OM818" s="10">
        <v>0</v>
      </c>
      <c r="ON818" s="10">
        <v>0</v>
      </c>
      <c r="OO818" s="10">
        <v>0</v>
      </c>
      <c r="OP818" s="10">
        <v>0</v>
      </c>
      <c r="OQ818" s="10">
        <v>0</v>
      </c>
      <c r="OR818" s="10">
        <v>0</v>
      </c>
      <c r="OS818" s="10">
        <v>0</v>
      </c>
      <c r="OT818" s="10">
        <v>0</v>
      </c>
      <c r="OU818" s="10" t="s">
        <v>1977</v>
      </c>
      <c r="OV818" s="10">
        <v>0</v>
      </c>
      <c r="OW818" s="10">
        <v>0</v>
      </c>
      <c r="OX818" s="10">
        <v>0</v>
      </c>
      <c r="OY818" s="10">
        <v>0</v>
      </c>
      <c r="OZ818" s="10">
        <v>0</v>
      </c>
      <c r="PA818" s="10">
        <v>0</v>
      </c>
      <c r="PB818" s="10">
        <v>0</v>
      </c>
      <c r="PC818" s="10">
        <v>0</v>
      </c>
      <c r="PD818" s="10" t="s">
        <v>1977</v>
      </c>
      <c r="PE818" s="10">
        <v>0</v>
      </c>
      <c r="PF818" s="10">
        <v>0</v>
      </c>
      <c r="PG818" s="10">
        <v>0</v>
      </c>
      <c r="PH818" s="10">
        <v>0</v>
      </c>
      <c r="PI818" s="10">
        <v>0</v>
      </c>
      <c r="PJ818" s="10">
        <v>0</v>
      </c>
      <c r="PK818" s="10">
        <v>0</v>
      </c>
      <c r="PL818" s="10">
        <v>0</v>
      </c>
      <c r="PM818" s="10" t="s">
        <v>1977</v>
      </c>
      <c r="PN818" s="10">
        <v>0</v>
      </c>
      <c r="PO818" s="10">
        <v>0</v>
      </c>
      <c r="PP818" s="10">
        <v>0</v>
      </c>
      <c r="PQ818" s="10">
        <v>0</v>
      </c>
      <c r="PR818" s="10">
        <v>0</v>
      </c>
      <c r="PS818" s="10">
        <v>0</v>
      </c>
      <c r="PT818" s="10">
        <v>0</v>
      </c>
      <c r="PU818" s="10">
        <v>0</v>
      </c>
      <c r="PV818" s="10" t="s">
        <v>1977</v>
      </c>
      <c r="PW818" s="10">
        <v>0</v>
      </c>
      <c r="PX818" s="10">
        <v>0</v>
      </c>
      <c r="PY818" s="10">
        <v>0</v>
      </c>
      <c r="PZ818" s="10">
        <v>0</v>
      </c>
      <c r="QA818" s="10">
        <v>0</v>
      </c>
      <c r="QB818" s="10">
        <v>0</v>
      </c>
      <c r="QC818" s="10">
        <v>0</v>
      </c>
      <c r="QD818" s="10">
        <v>0</v>
      </c>
      <c r="QE818" s="10" t="s">
        <v>1977</v>
      </c>
      <c r="QF818" s="10">
        <v>0</v>
      </c>
      <c r="QG818" s="10">
        <v>0</v>
      </c>
      <c r="QH818" s="10">
        <v>0</v>
      </c>
      <c r="QI818" s="10">
        <v>0</v>
      </c>
      <c r="QJ818" s="10">
        <v>0</v>
      </c>
      <c r="QK818" s="10">
        <v>0</v>
      </c>
      <c r="QL818" s="10">
        <v>0</v>
      </c>
      <c r="QM818" s="10">
        <v>0</v>
      </c>
      <c r="QN818" s="10" t="s">
        <v>1977</v>
      </c>
      <c r="QO818" s="10">
        <v>0</v>
      </c>
      <c r="QP818" s="10">
        <v>0</v>
      </c>
      <c r="QQ818" s="10">
        <v>0</v>
      </c>
      <c r="QR818" s="10">
        <v>0</v>
      </c>
      <c r="QS818" s="10">
        <v>0</v>
      </c>
      <c r="QT818" s="10">
        <v>0</v>
      </c>
      <c r="QU818" s="10">
        <v>0</v>
      </c>
      <c r="QV818" s="10">
        <v>0</v>
      </c>
      <c r="QW818" s="10" t="s">
        <v>1977</v>
      </c>
      <c r="QX818" s="10">
        <v>2</v>
      </c>
      <c r="QY818" s="10">
        <v>0</v>
      </c>
      <c r="QZ818" s="10">
        <v>0</v>
      </c>
      <c r="RA818" s="10">
        <v>0</v>
      </c>
      <c r="RB818" s="10">
        <v>0</v>
      </c>
      <c r="RC818" s="10">
        <v>0</v>
      </c>
      <c r="RD818" s="10">
        <v>0</v>
      </c>
      <c r="RE818" s="10">
        <v>0</v>
      </c>
      <c r="RF818" s="10" t="s">
        <v>1985</v>
      </c>
      <c r="RG818" s="10">
        <v>0</v>
      </c>
      <c r="RH818" s="10">
        <v>0</v>
      </c>
      <c r="RI818" s="10">
        <v>0</v>
      </c>
      <c r="RJ818" s="10">
        <v>0</v>
      </c>
      <c r="RK818" s="10">
        <v>0</v>
      </c>
      <c r="RL818" s="10">
        <v>0</v>
      </c>
      <c r="RM818" s="10">
        <v>0</v>
      </c>
      <c r="RN818" s="10">
        <v>0</v>
      </c>
      <c r="RO818" s="10" t="s">
        <v>1977</v>
      </c>
      <c r="VS818" s="10">
        <v>1</v>
      </c>
      <c r="VU818" s="10">
        <v>1</v>
      </c>
      <c r="VX818" s="10">
        <v>1</v>
      </c>
      <c r="VY818" s="10" t="s">
        <v>2080</v>
      </c>
      <c r="VZ818" s="10">
        <v>12</v>
      </c>
      <c r="WA818" s="10">
        <v>0</v>
      </c>
      <c r="WB818" s="10">
        <v>0</v>
      </c>
      <c r="WC818" s="10">
        <v>0</v>
      </c>
      <c r="WD818" s="10">
        <v>0</v>
      </c>
      <c r="WE818" s="10">
        <v>0</v>
      </c>
      <c r="WF818" s="10">
        <v>0</v>
      </c>
      <c r="WG818" s="10">
        <v>0</v>
      </c>
      <c r="WH818" s="10">
        <v>0</v>
      </c>
      <c r="WI818" s="10">
        <v>0</v>
      </c>
      <c r="WJ818" s="10">
        <v>0</v>
      </c>
      <c r="WK818" s="10">
        <v>0</v>
      </c>
      <c r="WL818" s="10">
        <v>0</v>
      </c>
      <c r="WM818" s="10">
        <v>0</v>
      </c>
      <c r="WN818" s="10">
        <v>0</v>
      </c>
      <c r="WO818" s="10">
        <v>0</v>
      </c>
      <c r="WP818" s="10">
        <v>0</v>
      </c>
      <c r="WQ818" s="10">
        <v>0</v>
      </c>
      <c r="WR818" s="10">
        <v>0</v>
      </c>
      <c r="WS818" s="10">
        <v>0</v>
      </c>
      <c r="WT818" s="10">
        <v>0</v>
      </c>
      <c r="WU818" s="10">
        <v>0</v>
      </c>
      <c r="WV818" s="10">
        <v>0</v>
      </c>
      <c r="WW818" s="10">
        <v>0</v>
      </c>
      <c r="WX818" s="10">
        <v>0</v>
      </c>
      <c r="WY818" s="10">
        <v>0</v>
      </c>
      <c r="WZ818" s="10">
        <v>0</v>
      </c>
      <c r="XA818" s="10">
        <v>0</v>
      </c>
      <c r="XB818" s="10">
        <v>0</v>
      </c>
      <c r="XC818" s="10">
        <v>0</v>
      </c>
      <c r="XD818" s="10">
        <v>0</v>
      </c>
      <c r="XE818" s="10">
        <v>0</v>
      </c>
      <c r="XF818" s="10">
        <v>0</v>
      </c>
      <c r="XG818" s="10">
        <v>0</v>
      </c>
      <c r="XH818" s="10">
        <v>0</v>
      </c>
      <c r="XI818" s="10">
        <v>0</v>
      </c>
      <c r="XJ818" s="10">
        <v>0</v>
      </c>
      <c r="XK818" s="10" t="s">
        <v>1978</v>
      </c>
      <c r="XL818" s="10">
        <v>3</v>
      </c>
      <c r="XM818" s="10">
        <v>0</v>
      </c>
      <c r="XN818" s="10" t="s">
        <v>1967</v>
      </c>
      <c r="XQ818" s="10" t="s">
        <v>1978</v>
      </c>
      <c r="XR818" s="10">
        <v>0</v>
      </c>
      <c r="XS818" s="10">
        <v>0</v>
      </c>
      <c r="XT818" s="10" t="s">
        <v>1967</v>
      </c>
      <c r="XW818" s="10" t="s">
        <v>1992</v>
      </c>
      <c r="YA818" s="10">
        <v>9</v>
      </c>
      <c r="YB818" s="10">
        <v>0</v>
      </c>
      <c r="YC818" s="10">
        <v>2</v>
      </c>
      <c r="YD818" s="10">
        <v>0</v>
      </c>
      <c r="YE818" s="10">
        <v>0</v>
      </c>
      <c r="YF818" s="10">
        <v>0</v>
      </c>
      <c r="YG818" s="10">
        <v>0</v>
      </c>
      <c r="YH818" s="10">
        <v>0</v>
      </c>
      <c r="YI818" s="10">
        <v>0</v>
      </c>
      <c r="YJ818" s="10">
        <v>0</v>
      </c>
      <c r="YK818" s="10">
        <v>0</v>
      </c>
      <c r="YL818" s="10">
        <v>0</v>
      </c>
      <c r="YM818" s="10">
        <v>5</v>
      </c>
      <c r="YN818" s="10">
        <v>0</v>
      </c>
      <c r="YO818" s="10">
        <v>0</v>
      </c>
      <c r="YP818" s="10">
        <v>0</v>
      </c>
      <c r="YQ818" s="10">
        <v>0</v>
      </c>
      <c r="YR818" s="10">
        <v>0</v>
      </c>
      <c r="YS818" s="10" t="s">
        <v>1969</v>
      </c>
      <c r="YT818" s="10">
        <v>4</v>
      </c>
      <c r="YU818" s="10">
        <v>0</v>
      </c>
      <c r="YV818" s="10">
        <v>1</v>
      </c>
      <c r="YW818" s="10">
        <v>0</v>
      </c>
      <c r="YX818" s="10">
        <v>2</v>
      </c>
      <c r="YY818" s="10">
        <v>0</v>
      </c>
      <c r="YZ818" s="10">
        <v>5</v>
      </c>
      <c r="ZA818" s="10">
        <v>0</v>
      </c>
      <c r="ZB818" s="10">
        <v>0</v>
      </c>
      <c r="ZC818" s="10">
        <v>0</v>
      </c>
      <c r="ZD818" s="10">
        <v>0</v>
      </c>
      <c r="ZE818" s="10">
        <v>0</v>
      </c>
      <c r="ZF818" s="10">
        <v>0</v>
      </c>
      <c r="ZG818" s="10">
        <v>0</v>
      </c>
      <c r="ZH818" s="10">
        <v>0</v>
      </c>
      <c r="ZI818" s="10">
        <v>0</v>
      </c>
      <c r="ZJ818" s="10" t="s">
        <v>1968</v>
      </c>
      <c r="AAK818" s="10" t="s">
        <v>1970</v>
      </c>
      <c r="AAL818" s="10">
        <v>6</v>
      </c>
      <c r="AAM818" s="10">
        <v>0</v>
      </c>
      <c r="AAN818" s="10">
        <v>1</v>
      </c>
      <c r="AAO818" s="10">
        <v>0</v>
      </c>
      <c r="AAP818" s="10">
        <v>0</v>
      </c>
      <c r="AAQ818" s="10">
        <v>0</v>
      </c>
      <c r="AAR818" s="10">
        <v>0</v>
      </c>
      <c r="AAS818" s="10">
        <v>0</v>
      </c>
      <c r="AAT818" s="10">
        <v>0</v>
      </c>
      <c r="AAU818" s="10">
        <v>0</v>
      </c>
      <c r="AAV818" s="10">
        <v>0</v>
      </c>
      <c r="AAW818" s="10">
        <v>0</v>
      </c>
      <c r="AAX818" s="10">
        <v>5</v>
      </c>
      <c r="AAY818" s="10">
        <v>0</v>
      </c>
      <c r="AAZ818" s="10" t="s">
        <v>1969</v>
      </c>
      <c r="ABA818" s="10">
        <v>0</v>
      </c>
      <c r="ABB818" s="10">
        <v>0</v>
      </c>
      <c r="ABC818" s="10">
        <v>0</v>
      </c>
      <c r="ABD818" s="10">
        <v>0</v>
      </c>
      <c r="ABE818" s="10">
        <v>0</v>
      </c>
      <c r="ABF818" s="10">
        <v>0</v>
      </c>
      <c r="ABG818" s="10">
        <v>0</v>
      </c>
      <c r="ABH818" s="10">
        <v>0</v>
      </c>
      <c r="ABI818" s="10">
        <v>0</v>
      </c>
      <c r="ABJ818" s="10">
        <v>0</v>
      </c>
      <c r="ABK818" s="10">
        <v>0</v>
      </c>
      <c r="ABL818" s="10">
        <v>0</v>
      </c>
      <c r="ABM818" s="10">
        <v>0</v>
      </c>
      <c r="ABN818" s="10">
        <v>0</v>
      </c>
      <c r="ABO818" s="10" t="s">
        <v>1970</v>
      </c>
      <c r="ABP818" s="10">
        <v>0</v>
      </c>
      <c r="ABQ818" s="10">
        <v>0</v>
      </c>
      <c r="ABR818" s="10">
        <v>3</v>
      </c>
      <c r="ABS818" s="10">
        <v>0</v>
      </c>
      <c r="ABT818" s="10">
        <v>0</v>
      </c>
      <c r="ABU818" s="10">
        <v>0</v>
      </c>
      <c r="ABV818" s="10">
        <v>0</v>
      </c>
      <c r="ABW818" s="10">
        <v>0</v>
      </c>
      <c r="ABX818" s="10">
        <v>0</v>
      </c>
      <c r="ABY818" s="10">
        <v>0</v>
      </c>
      <c r="ABZ818" s="10">
        <v>0</v>
      </c>
      <c r="ACA818" s="10">
        <v>0</v>
      </c>
      <c r="ACB818" s="10">
        <v>0</v>
      </c>
      <c r="ACC818" s="10">
        <v>0</v>
      </c>
      <c r="ACD818" s="10">
        <v>0</v>
      </c>
      <c r="ACE818" s="10">
        <v>0</v>
      </c>
      <c r="ACF818" s="10">
        <v>0</v>
      </c>
      <c r="ACG818" s="10">
        <v>0</v>
      </c>
      <c r="ACH818" s="10">
        <v>9</v>
      </c>
      <c r="ACI818" s="10">
        <v>0</v>
      </c>
      <c r="ACJ818" s="10" t="s">
        <v>1968</v>
      </c>
      <c r="ADH818" s="10" t="s">
        <v>1969</v>
      </c>
      <c r="ADI818" s="10">
        <v>12</v>
      </c>
      <c r="ADJ818" s="10">
        <v>0</v>
      </c>
      <c r="ADK818" s="10">
        <v>0</v>
      </c>
      <c r="ADL818" s="10">
        <v>0</v>
      </c>
      <c r="ADM818" s="10">
        <v>0</v>
      </c>
      <c r="ADN818" s="10">
        <v>0</v>
      </c>
      <c r="ADO818" s="10">
        <v>0</v>
      </c>
      <c r="ADP818" s="10">
        <v>0</v>
      </c>
      <c r="ADQ818" s="10">
        <v>0</v>
      </c>
      <c r="ADR818" s="10">
        <v>0</v>
      </c>
      <c r="ADS818" s="10">
        <v>0</v>
      </c>
      <c r="ADT818" s="10">
        <v>0</v>
      </c>
      <c r="ADU818" s="10">
        <v>0</v>
      </c>
      <c r="ADV818" s="10">
        <v>0</v>
      </c>
      <c r="ADW818" s="10">
        <v>0</v>
      </c>
      <c r="ADX818" s="10">
        <v>0</v>
      </c>
      <c r="ADY818" s="10">
        <v>0</v>
      </c>
      <c r="ADZ818" s="10">
        <v>0</v>
      </c>
      <c r="AEA818" s="10">
        <v>0</v>
      </c>
      <c r="AEB818" s="10">
        <v>0</v>
      </c>
      <c r="AEC818" s="10">
        <v>0</v>
      </c>
      <c r="AED818" s="10">
        <v>0</v>
      </c>
      <c r="AEE818" s="10">
        <v>0</v>
      </c>
      <c r="AEF818" s="10">
        <v>0</v>
      </c>
      <c r="AEG818" s="10">
        <v>0</v>
      </c>
      <c r="AEH818" s="10">
        <v>0</v>
      </c>
      <c r="AEI818" s="10">
        <v>0</v>
      </c>
      <c r="AEJ818" s="10">
        <v>0</v>
      </c>
      <c r="AEK818" s="10">
        <v>0</v>
      </c>
      <c r="AEL818" s="10">
        <v>0</v>
      </c>
      <c r="AEM818" s="10">
        <v>0</v>
      </c>
      <c r="AEN818" s="10">
        <v>0</v>
      </c>
      <c r="AEO818" s="10">
        <v>0</v>
      </c>
      <c r="AEP818" s="10">
        <v>0</v>
      </c>
      <c r="AEQ818" s="10">
        <v>0</v>
      </c>
      <c r="AER818" s="10">
        <v>0</v>
      </c>
      <c r="AES818" s="10">
        <v>0</v>
      </c>
      <c r="AET818" s="10">
        <v>0</v>
      </c>
      <c r="AEU818" s="10">
        <v>0</v>
      </c>
      <c r="AEV818" s="10">
        <v>0</v>
      </c>
      <c r="AEW818" s="10">
        <v>0</v>
      </c>
      <c r="AEX818" s="10">
        <v>0</v>
      </c>
      <c r="AEY818" s="10">
        <v>0</v>
      </c>
      <c r="AEZ818" s="10">
        <v>0</v>
      </c>
      <c r="AFA818" s="10">
        <v>0</v>
      </c>
      <c r="AFB818" s="10">
        <v>0</v>
      </c>
      <c r="AFC818" s="10">
        <v>0</v>
      </c>
      <c r="AFD818" s="10">
        <v>0</v>
      </c>
      <c r="AFE818" s="10">
        <v>0</v>
      </c>
      <c r="AFF818" s="10">
        <v>0</v>
      </c>
      <c r="AFG818" s="10">
        <v>0</v>
      </c>
      <c r="AFH818" s="10">
        <v>0</v>
      </c>
      <c r="AFI818" s="10">
        <v>0</v>
      </c>
      <c r="AFJ818" s="10">
        <v>0</v>
      </c>
      <c r="AFK818" s="10">
        <v>0</v>
      </c>
      <c r="AFL818" s="10">
        <v>0</v>
      </c>
      <c r="AFM818" s="10">
        <v>0</v>
      </c>
      <c r="AFN818" s="10">
        <v>0</v>
      </c>
      <c r="AFO818" s="10">
        <v>0</v>
      </c>
      <c r="AFP818" s="10">
        <v>0</v>
      </c>
      <c r="AFQ818" s="10">
        <v>0</v>
      </c>
      <c r="AFR818" s="10">
        <v>0</v>
      </c>
      <c r="AFS818" s="10">
        <v>0</v>
      </c>
      <c r="AFT818" s="10">
        <v>0</v>
      </c>
      <c r="AFU818" s="10">
        <v>0</v>
      </c>
      <c r="AFV818" s="10">
        <v>0</v>
      </c>
      <c r="AFW818" s="10">
        <v>0</v>
      </c>
      <c r="AFX818" s="10">
        <v>0</v>
      </c>
      <c r="AFY818" s="10">
        <v>0</v>
      </c>
      <c r="AFZ818" s="10">
        <v>0</v>
      </c>
      <c r="AGA818" s="10">
        <v>0</v>
      </c>
      <c r="AGB818" s="10">
        <v>0</v>
      </c>
      <c r="AGC818" s="10">
        <v>0</v>
      </c>
      <c r="AGD818" s="10">
        <v>0</v>
      </c>
      <c r="AGE818" s="10">
        <v>0</v>
      </c>
      <c r="AGF818" s="10">
        <v>0</v>
      </c>
      <c r="AGG818" s="10">
        <v>0</v>
      </c>
      <c r="AGH818" s="10">
        <v>0</v>
      </c>
      <c r="AGI818" s="10">
        <v>0</v>
      </c>
      <c r="AGJ818" s="10">
        <v>0</v>
      </c>
      <c r="AGK818" s="10">
        <v>0</v>
      </c>
      <c r="AGL818" s="10">
        <v>0</v>
      </c>
      <c r="AGM818" s="10">
        <v>0</v>
      </c>
      <c r="AGN818" s="10">
        <v>0</v>
      </c>
      <c r="AGO818" s="10">
        <v>0</v>
      </c>
      <c r="AGP818" s="10">
        <v>0</v>
      </c>
      <c r="AGQ818" s="10">
        <v>0</v>
      </c>
      <c r="AGR818" s="10">
        <v>0</v>
      </c>
      <c r="AGS818" s="10">
        <v>0</v>
      </c>
      <c r="AGT818" s="10">
        <v>0</v>
      </c>
      <c r="AGU818" s="10">
        <v>0</v>
      </c>
      <c r="AGV818" s="10">
        <v>0</v>
      </c>
      <c r="AGW818" s="10">
        <v>0</v>
      </c>
      <c r="AGX818" s="10">
        <v>0</v>
      </c>
      <c r="AGY818" s="10">
        <v>0</v>
      </c>
      <c r="AGZ818" s="10">
        <v>0</v>
      </c>
      <c r="AHA818" s="10">
        <v>0</v>
      </c>
      <c r="AHB818" s="10">
        <v>0</v>
      </c>
      <c r="AHC818" s="10">
        <v>0</v>
      </c>
      <c r="AHD818" s="10">
        <v>0</v>
      </c>
      <c r="AHE818" s="10">
        <v>0</v>
      </c>
      <c r="AHF818" s="10">
        <v>0</v>
      </c>
      <c r="AHG818" s="10">
        <v>0</v>
      </c>
      <c r="AHH818" s="10">
        <v>0</v>
      </c>
      <c r="AHI818" s="10">
        <v>0</v>
      </c>
      <c r="AHJ818" s="10">
        <v>0</v>
      </c>
      <c r="AHK818" s="10">
        <v>0</v>
      </c>
      <c r="AHL818" s="10">
        <v>0</v>
      </c>
      <c r="AHM818" s="10">
        <v>0</v>
      </c>
      <c r="AHN818" s="10">
        <v>0</v>
      </c>
      <c r="AHO818" s="10">
        <v>0</v>
      </c>
      <c r="AHP818" s="10">
        <v>0</v>
      </c>
      <c r="AHQ818" s="10">
        <v>0</v>
      </c>
      <c r="AHR818" s="10">
        <v>0</v>
      </c>
      <c r="AHS818" s="10">
        <v>0</v>
      </c>
      <c r="AHT818" s="10">
        <v>0</v>
      </c>
      <c r="AHU818" s="10">
        <v>0</v>
      </c>
      <c r="AHV818" s="10">
        <v>0</v>
      </c>
      <c r="AHW818" s="10">
        <v>0</v>
      </c>
      <c r="AHX818" s="10">
        <v>0</v>
      </c>
      <c r="AHY818" s="10">
        <v>0</v>
      </c>
      <c r="AHZ818" s="10">
        <v>0</v>
      </c>
      <c r="AIA818" s="10">
        <v>0</v>
      </c>
      <c r="AIB818" s="10">
        <v>0</v>
      </c>
      <c r="AIC818" s="10">
        <v>0</v>
      </c>
      <c r="AID818" s="10">
        <v>0</v>
      </c>
      <c r="AIE818" s="10">
        <v>0</v>
      </c>
      <c r="AIF818" s="10">
        <v>0</v>
      </c>
      <c r="AIG818" s="10">
        <v>0</v>
      </c>
      <c r="AIH818" s="10">
        <v>0</v>
      </c>
      <c r="AII818" s="10">
        <v>0</v>
      </c>
      <c r="AIJ818" s="10">
        <v>0</v>
      </c>
      <c r="AIK818" s="10">
        <v>0</v>
      </c>
      <c r="AIL818" s="10">
        <v>0</v>
      </c>
      <c r="AIM818" s="10">
        <v>0</v>
      </c>
      <c r="AIN818" s="10">
        <v>0</v>
      </c>
      <c r="AIO818" s="10">
        <v>0</v>
      </c>
      <c r="AIP818" s="10">
        <v>0</v>
      </c>
      <c r="AIQ818" s="10">
        <v>0</v>
      </c>
      <c r="AIR818" s="10">
        <v>0</v>
      </c>
      <c r="AIS818" s="10">
        <v>0</v>
      </c>
      <c r="AIT818" s="10">
        <v>0</v>
      </c>
      <c r="AIU818" s="10">
        <v>0</v>
      </c>
      <c r="AIV818" s="10">
        <v>0</v>
      </c>
      <c r="AIW818" s="10">
        <v>0</v>
      </c>
      <c r="AIX818" s="10">
        <v>0</v>
      </c>
      <c r="AIY818" s="10">
        <v>0</v>
      </c>
      <c r="AIZ818" s="10">
        <v>0</v>
      </c>
      <c r="AJA818" s="10">
        <v>0</v>
      </c>
      <c r="AJB818" s="10">
        <v>0</v>
      </c>
      <c r="AJC818" s="10">
        <v>0</v>
      </c>
      <c r="AJD818" s="10">
        <v>0</v>
      </c>
      <c r="AJE818" s="10">
        <v>0</v>
      </c>
      <c r="AJF818" s="10">
        <v>0</v>
      </c>
      <c r="AJG818" s="10">
        <v>0</v>
      </c>
      <c r="AJH818" s="10">
        <v>0</v>
      </c>
      <c r="AJI818" s="10">
        <v>0</v>
      </c>
      <c r="AJJ818" s="10">
        <v>0</v>
      </c>
      <c r="AJK818" s="10">
        <v>0</v>
      </c>
      <c r="AJL818" s="10">
        <v>0</v>
      </c>
      <c r="AJM818" s="10">
        <v>0</v>
      </c>
      <c r="AJN818" s="10">
        <v>0</v>
      </c>
      <c r="AJO818" s="10">
        <v>0</v>
      </c>
      <c r="AJP818" s="10">
        <v>0</v>
      </c>
      <c r="AJQ818" s="10">
        <v>0</v>
      </c>
      <c r="AJR818" s="10">
        <v>0</v>
      </c>
      <c r="AJS818" s="10">
        <v>0</v>
      </c>
      <c r="AJT818" s="10">
        <v>0</v>
      </c>
      <c r="AJU818" s="10">
        <v>0</v>
      </c>
      <c r="AJV818" s="10">
        <v>0</v>
      </c>
      <c r="AJW818" s="10">
        <v>0</v>
      </c>
      <c r="AJX818" s="10">
        <v>0</v>
      </c>
      <c r="AJY818" s="10">
        <v>0</v>
      </c>
      <c r="AJZ818" s="10">
        <v>0</v>
      </c>
      <c r="AKA818" s="10">
        <v>0</v>
      </c>
      <c r="AKB818" s="10">
        <v>0</v>
      </c>
      <c r="AKC818" s="10">
        <v>0</v>
      </c>
      <c r="AKD818" s="10">
        <v>0</v>
      </c>
      <c r="AKE818" s="10">
        <v>0</v>
      </c>
      <c r="AKF818" s="10">
        <v>0</v>
      </c>
      <c r="AKG818" s="10">
        <v>0</v>
      </c>
      <c r="AKH818" s="10">
        <v>0</v>
      </c>
      <c r="AKI818" s="10">
        <v>0</v>
      </c>
      <c r="AKJ818" s="10">
        <v>0</v>
      </c>
      <c r="AKK818" s="10">
        <v>0</v>
      </c>
      <c r="AKL818" s="10">
        <v>0</v>
      </c>
      <c r="AKM818" s="10">
        <v>0</v>
      </c>
      <c r="AKN818" s="10">
        <v>0</v>
      </c>
      <c r="AKO818" s="10">
        <v>0</v>
      </c>
      <c r="AKP818" s="10">
        <v>0</v>
      </c>
      <c r="AKQ818" s="10">
        <v>0</v>
      </c>
      <c r="AKR818" s="10">
        <v>0</v>
      </c>
      <c r="AKS818" s="10">
        <v>0</v>
      </c>
      <c r="AKT818" s="10">
        <v>0</v>
      </c>
      <c r="AKU818" s="10">
        <v>0</v>
      </c>
      <c r="AKV818" s="10">
        <v>0</v>
      </c>
      <c r="AKW818" s="10">
        <v>0</v>
      </c>
      <c r="AKX818" s="10">
        <v>0</v>
      </c>
      <c r="AKY818" s="10">
        <v>0</v>
      </c>
      <c r="AKZ818" s="10">
        <v>0</v>
      </c>
      <c r="ALA818" s="10">
        <v>0</v>
      </c>
      <c r="ALB818" s="10">
        <v>0</v>
      </c>
      <c r="ALC818" s="10">
        <v>0</v>
      </c>
      <c r="ALD818" s="10">
        <v>0</v>
      </c>
      <c r="ALE818" s="10">
        <v>0</v>
      </c>
      <c r="ALF818" s="10">
        <v>0</v>
      </c>
      <c r="ALG818" s="10">
        <v>0</v>
      </c>
      <c r="ALH818" s="10">
        <v>0</v>
      </c>
      <c r="ALI818" s="10">
        <v>0</v>
      </c>
      <c r="ALJ818" s="10">
        <v>0</v>
      </c>
      <c r="ALK818" s="10">
        <v>0</v>
      </c>
      <c r="ALL818" s="10">
        <v>0</v>
      </c>
      <c r="ALM818" s="10">
        <v>0</v>
      </c>
      <c r="ALN818" s="10">
        <v>0</v>
      </c>
      <c r="ALO818" s="10">
        <v>0</v>
      </c>
      <c r="ALP818" s="10">
        <v>0</v>
      </c>
      <c r="ALQ818" s="10">
        <v>0</v>
      </c>
      <c r="ALR818" s="10">
        <v>0</v>
      </c>
      <c r="ALS818" s="10">
        <v>0</v>
      </c>
      <c r="ALT818" s="10">
        <v>0</v>
      </c>
      <c r="ALU818" s="10">
        <v>0</v>
      </c>
      <c r="ALV818" s="10">
        <v>0</v>
      </c>
      <c r="ALW818" s="10">
        <v>0</v>
      </c>
      <c r="ALX818" s="10">
        <v>0</v>
      </c>
      <c r="ALY818" s="10">
        <v>0</v>
      </c>
      <c r="ALZ818" s="10">
        <v>0</v>
      </c>
      <c r="AMA818" s="10">
        <v>0</v>
      </c>
      <c r="AMB818" s="10">
        <v>0</v>
      </c>
      <c r="AMC818" s="10">
        <v>0</v>
      </c>
      <c r="AMD818" s="10">
        <v>0</v>
      </c>
      <c r="AME818" s="10">
        <v>0</v>
      </c>
      <c r="AMF818" s="10">
        <v>0</v>
      </c>
      <c r="AML818" s="10" t="s">
        <v>1968</v>
      </c>
      <c r="ANM818" s="10">
        <v>1</v>
      </c>
      <c r="ANN818" s="10">
        <v>0</v>
      </c>
      <c r="ANO818" s="10" t="s">
        <v>1968</v>
      </c>
      <c r="ANP818" s="10" t="s">
        <v>1987</v>
      </c>
      <c r="AOO818" s="10" t="s">
        <v>1968</v>
      </c>
      <c r="APN818" s="10" t="s">
        <v>1969</v>
      </c>
      <c r="APO818" s="10" t="s">
        <v>1971</v>
      </c>
      <c r="APP818" s="10">
        <v>17</v>
      </c>
      <c r="APQ818" s="10">
        <v>0</v>
      </c>
      <c r="APR818" s="10">
        <v>3</v>
      </c>
      <c r="APS818" s="10">
        <v>0</v>
      </c>
      <c r="APT818" s="10">
        <v>0</v>
      </c>
      <c r="APU818" s="10">
        <v>0</v>
      </c>
      <c r="APV818" s="10">
        <v>2</v>
      </c>
      <c r="APW818" s="10">
        <v>0</v>
      </c>
      <c r="APX818" s="10">
        <v>0</v>
      </c>
      <c r="APY818" s="10">
        <v>0</v>
      </c>
      <c r="APZ818" s="10">
        <v>0</v>
      </c>
      <c r="AQA818" s="10">
        <v>0</v>
      </c>
      <c r="AQB818" s="10">
        <v>0</v>
      </c>
      <c r="AQC818" s="10">
        <v>0</v>
      </c>
      <c r="AQD818" s="10">
        <v>0</v>
      </c>
      <c r="AQE818" s="10">
        <v>0</v>
      </c>
      <c r="AQF818" s="10">
        <v>0</v>
      </c>
      <c r="AQG818" s="10">
        <v>0</v>
      </c>
      <c r="AQH818" s="10">
        <v>0</v>
      </c>
      <c r="AQI818" s="10">
        <v>0</v>
      </c>
      <c r="AQJ818" s="10">
        <v>1</v>
      </c>
      <c r="AQK818" s="10">
        <v>0</v>
      </c>
      <c r="AQL818" s="10">
        <v>0</v>
      </c>
      <c r="AQM818" s="10">
        <v>0</v>
      </c>
      <c r="AQN818" s="10">
        <v>0</v>
      </c>
      <c r="AQO818" s="10">
        <v>0</v>
      </c>
      <c r="AQP818" s="10">
        <v>0</v>
      </c>
      <c r="AQQ818" s="10">
        <v>0</v>
      </c>
      <c r="AQR818" s="10">
        <v>0</v>
      </c>
      <c r="AQS818" s="10">
        <v>0</v>
      </c>
      <c r="AQT818" s="10">
        <v>0</v>
      </c>
      <c r="AQU818" s="10">
        <v>0</v>
      </c>
      <c r="AQV818" s="10">
        <v>0</v>
      </c>
      <c r="AQW818" s="10">
        <v>0</v>
      </c>
      <c r="AQX818" s="10">
        <v>0</v>
      </c>
      <c r="AQY818" s="10">
        <v>0</v>
      </c>
      <c r="AQZ818" s="10">
        <v>0</v>
      </c>
      <c r="ARA818" s="10">
        <v>0</v>
      </c>
      <c r="ARB818" s="10">
        <v>0</v>
      </c>
      <c r="ARC818" s="10">
        <v>0</v>
      </c>
      <c r="ARD818" s="10">
        <v>0</v>
      </c>
      <c r="ARE818" s="10">
        <v>0</v>
      </c>
      <c r="ARF818" s="10">
        <v>0</v>
      </c>
      <c r="ARG818" s="10">
        <v>0</v>
      </c>
      <c r="ARH818" s="10">
        <v>0</v>
      </c>
      <c r="ARI818" s="10">
        <v>0</v>
      </c>
      <c r="ARJ818" s="10">
        <v>0</v>
      </c>
      <c r="ARK818" s="10">
        <v>0</v>
      </c>
      <c r="ARL818" s="10">
        <v>0</v>
      </c>
      <c r="ARM818" s="10">
        <v>0</v>
      </c>
      <c r="ARN818" s="10">
        <v>0</v>
      </c>
      <c r="ARO818" s="10">
        <v>0</v>
      </c>
      <c r="ARP818" s="10">
        <v>0</v>
      </c>
      <c r="ARQ818" s="10">
        <v>0</v>
      </c>
      <c r="ARR818" s="10">
        <v>0</v>
      </c>
      <c r="ARS818" s="10">
        <v>0</v>
      </c>
      <c r="ART818" s="10">
        <v>0</v>
      </c>
      <c r="ARU818" s="10">
        <v>0</v>
      </c>
      <c r="ARV818" s="10">
        <v>0</v>
      </c>
      <c r="ARW818" s="10">
        <v>0</v>
      </c>
      <c r="ARX818" s="10">
        <v>0</v>
      </c>
      <c r="ARY818" s="10">
        <v>0</v>
      </c>
      <c r="ARZ818" s="10">
        <v>0</v>
      </c>
      <c r="ASA818" s="10">
        <v>0</v>
      </c>
      <c r="ASB818" s="10">
        <v>0</v>
      </c>
      <c r="ASC818" s="10">
        <v>0</v>
      </c>
      <c r="ASD818" s="10">
        <v>0</v>
      </c>
      <c r="ASE818" s="10">
        <v>0</v>
      </c>
      <c r="ASF818" s="10">
        <v>0</v>
      </c>
      <c r="ASG818" s="10">
        <v>0</v>
      </c>
      <c r="ASH818" s="10">
        <v>0</v>
      </c>
      <c r="ASI818" s="10">
        <v>0</v>
      </c>
      <c r="ASJ818" s="10">
        <v>0</v>
      </c>
      <c r="ASK818" s="10">
        <v>0</v>
      </c>
      <c r="ASL818" s="10">
        <v>0</v>
      </c>
      <c r="ASM818" s="10">
        <v>0</v>
      </c>
      <c r="ASN818" s="10">
        <v>0</v>
      </c>
      <c r="ASO818" s="10">
        <v>0</v>
      </c>
      <c r="ASP818" s="10">
        <v>4</v>
      </c>
      <c r="ASQ818" s="10">
        <v>0</v>
      </c>
      <c r="ASR818" s="10">
        <v>3</v>
      </c>
      <c r="ASS818" s="10">
        <v>0</v>
      </c>
      <c r="AST818" s="10">
        <v>0</v>
      </c>
      <c r="ASU818" s="10">
        <v>0</v>
      </c>
      <c r="ASV818" s="10">
        <v>3</v>
      </c>
      <c r="ASW818" s="10">
        <v>0</v>
      </c>
      <c r="ASX818" s="10">
        <v>0</v>
      </c>
      <c r="ASY818" s="10">
        <v>0</v>
      </c>
      <c r="ASZ818" s="10">
        <v>0</v>
      </c>
      <c r="ATA818" s="10">
        <v>0</v>
      </c>
      <c r="ATB818" s="10">
        <v>0</v>
      </c>
      <c r="ATC818" s="10">
        <v>0</v>
      </c>
      <c r="ATD818" s="10">
        <v>0</v>
      </c>
      <c r="ATE818" s="10">
        <v>0</v>
      </c>
      <c r="ATF818" s="10">
        <v>0</v>
      </c>
      <c r="ATG818" s="10">
        <v>0</v>
      </c>
      <c r="ATH818" s="10">
        <v>0</v>
      </c>
      <c r="ATI818" s="10">
        <v>0</v>
      </c>
      <c r="ATJ818" s="10">
        <v>1</v>
      </c>
      <c r="ATK818" s="10">
        <v>0</v>
      </c>
      <c r="ATL818" s="10">
        <v>0</v>
      </c>
      <c r="ATM818" s="10">
        <v>0</v>
      </c>
      <c r="ATN818" s="10">
        <v>0</v>
      </c>
      <c r="ATO818" s="10">
        <v>0</v>
      </c>
      <c r="ATP818" s="10">
        <v>0</v>
      </c>
      <c r="ATQ818" s="10">
        <v>0</v>
      </c>
      <c r="ATR818" s="10">
        <v>12</v>
      </c>
      <c r="ATS818" s="10">
        <v>0</v>
      </c>
      <c r="ATT818" s="10">
        <v>0</v>
      </c>
      <c r="ATU818" s="10">
        <v>0</v>
      </c>
      <c r="ATV818" s="10" t="s">
        <v>1968</v>
      </c>
      <c r="AVU818" s="10" t="s">
        <v>1968</v>
      </c>
      <c r="AWH818" s="10" t="s">
        <v>1968</v>
      </c>
      <c r="AWI818" s="10">
        <v>0</v>
      </c>
      <c r="AWJ818" s="10">
        <v>0</v>
      </c>
      <c r="AWK818" s="10">
        <v>0</v>
      </c>
      <c r="AWL818" s="10">
        <v>0</v>
      </c>
      <c r="AWM818" s="10">
        <v>0</v>
      </c>
      <c r="AWN818" s="10">
        <v>0</v>
      </c>
      <c r="AWO818" s="10">
        <v>0</v>
      </c>
      <c r="AWP818" s="10">
        <v>0</v>
      </c>
      <c r="AWQ818" s="10">
        <v>0</v>
      </c>
      <c r="AWR818" s="10">
        <v>0</v>
      </c>
      <c r="AWS818" s="10">
        <v>0</v>
      </c>
      <c r="AWT818" s="10">
        <v>0</v>
      </c>
      <c r="AWU818" s="10">
        <v>0</v>
      </c>
      <c r="AWV818" s="10">
        <v>0</v>
      </c>
      <c r="AWW818" s="10">
        <v>0</v>
      </c>
      <c r="AWX818" s="10">
        <v>0</v>
      </c>
      <c r="AWY818" s="10">
        <v>0</v>
      </c>
      <c r="AWZ818" s="10">
        <v>0</v>
      </c>
      <c r="AXA818" s="10">
        <v>0</v>
      </c>
      <c r="AXB818" s="10">
        <v>0</v>
      </c>
      <c r="AXC818" s="10">
        <v>0</v>
      </c>
      <c r="AXD818" s="10">
        <v>0</v>
      </c>
      <c r="AXE818" s="10">
        <v>0</v>
      </c>
      <c r="AXF818" s="10">
        <v>0</v>
      </c>
      <c r="AXG818" s="10">
        <v>0</v>
      </c>
      <c r="AXH818" s="10">
        <v>0</v>
      </c>
      <c r="AXI818" s="10">
        <v>0</v>
      </c>
      <c r="AXJ818" s="10">
        <v>0</v>
      </c>
      <c r="AXK818" s="10">
        <v>0</v>
      </c>
      <c r="AXL818" s="10">
        <v>0</v>
      </c>
      <c r="AXM818" s="10">
        <v>0</v>
      </c>
      <c r="AXN818" s="10">
        <v>0</v>
      </c>
      <c r="AXO818" s="10">
        <v>0</v>
      </c>
      <c r="AXP818" s="10">
        <v>0</v>
      </c>
      <c r="AXQ818" s="10">
        <v>0</v>
      </c>
      <c r="AXR818" s="10">
        <v>0</v>
      </c>
      <c r="AXS818" s="10">
        <v>0</v>
      </c>
      <c r="AXT818" s="10">
        <v>0</v>
      </c>
      <c r="AXU818" s="10">
        <v>0</v>
      </c>
      <c r="AXV818" s="10">
        <v>0</v>
      </c>
      <c r="AXW818" s="10">
        <v>0</v>
      </c>
      <c r="AXX818" s="10">
        <v>0</v>
      </c>
      <c r="AXY818" s="10">
        <v>0</v>
      </c>
      <c r="AXZ818" s="10">
        <v>0</v>
      </c>
      <c r="AYA818" s="10">
        <v>0</v>
      </c>
      <c r="AYB818" s="10">
        <v>0</v>
      </c>
      <c r="AYC818" s="10">
        <v>0</v>
      </c>
      <c r="AYD818" s="10">
        <v>0</v>
      </c>
      <c r="AYE818" s="10">
        <v>0</v>
      </c>
      <c r="AYF818" s="10">
        <v>0</v>
      </c>
      <c r="AYG818" s="10">
        <v>0</v>
      </c>
      <c r="AYH818" s="10">
        <v>0</v>
      </c>
      <c r="AYI818" s="10">
        <v>0</v>
      </c>
      <c r="AYJ818" s="10">
        <v>0</v>
      </c>
      <c r="AYK818" s="10">
        <v>0</v>
      </c>
      <c r="AYL818" s="10">
        <v>0</v>
      </c>
      <c r="AYM818" s="10">
        <v>0</v>
      </c>
      <c r="AYN818" s="10">
        <v>0</v>
      </c>
      <c r="AYO818" s="10">
        <v>0</v>
      </c>
      <c r="AYP818" s="10">
        <v>0</v>
      </c>
      <c r="AYQ818" s="10">
        <v>0</v>
      </c>
      <c r="AYR818" s="10">
        <v>0</v>
      </c>
      <c r="AYS818" s="10" t="s">
        <v>1969</v>
      </c>
      <c r="AYT818" s="10">
        <v>1</v>
      </c>
      <c r="AYU818" s="10">
        <v>0</v>
      </c>
      <c r="AYV818" s="10">
        <v>5</v>
      </c>
      <c r="AYW818" s="10">
        <v>0</v>
      </c>
      <c r="AYX818" s="10">
        <v>0</v>
      </c>
      <c r="AYY818" s="10">
        <v>0</v>
      </c>
      <c r="AYZ818" s="10">
        <v>0</v>
      </c>
      <c r="AZA818" s="10">
        <v>0</v>
      </c>
      <c r="AZB818" s="10">
        <v>0</v>
      </c>
      <c r="AZC818" s="10">
        <v>0</v>
      </c>
      <c r="AZD818" s="10">
        <v>0</v>
      </c>
      <c r="AZE818" s="10">
        <v>0</v>
      </c>
      <c r="AZF818" s="10">
        <v>0</v>
      </c>
      <c r="AZG818" s="10">
        <v>0</v>
      </c>
      <c r="AZH818" s="10">
        <v>0</v>
      </c>
      <c r="AZI818" s="10">
        <v>0</v>
      </c>
      <c r="AZJ818" s="10">
        <v>0</v>
      </c>
      <c r="AZK818" s="10">
        <v>0</v>
      </c>
      <c r="AZL818" s="10">
        <v>0</v>
      </c>
      <c r="AZM818" s="10">
        <v>0</v>
      </c>
      <c r="AZN818" s="10">
        <v>0</v>
      </c>
      <c r="AZO818" s="10">
        <v>0</v>
      </c>
      <c r="AZP818" s="10">
        <v>0</v>
      </c>
      <c r="AZQ818" s="10">
        <v>0</v>
      </c>
      <c r="AZR818" s="10">
        <v>0</v>
      </c>
      <c r="AZS818" s="10">
        <v>0</v>
      </c>
      <c r="AZT818" s="10">
        <v>0</v>
      </c>
      <c r="AZU818" s="10">
        <v>0</v>
      </c>
      <c r="AZV818" s="10">
        <v>0</v>
      </c>
      <c r="AZW818" s="10">
        <v>0</v>
      </c>
      <c r="AZX818" s="10">
        <v>0</v>
      </c>
      <c r="AZY818" s="10">
        <v>0</v>
      </c>
      <c r="AZZ818" s="10">
        <v>0</v>
      </c>
      <c r="BAA818" s="10">
        <v>0</v>
      </c>
      <c r="BAB818" s="10">
        <v>0</v>
      </c>
      <c r="BAC818" s="10">
        <v>0</v>
      </c>
      <c r="BAD818" s="10">
        <v>0</v>
      </c>
      <c r="BAE818" s="10">
        <v>0</v>
      </c>
      <c r="BAF818" s="10">
        <v>0</v>
      </c>
      <c r="BAG818" s="10">
        <v>0</v>
      </c>
      <c r="BAH818" s="10">
        <v>0</v>
      </c>
      <c r="BAI818" s="10">
        <v>0</v>
      </c>
      <c r="BAJ818" s="10">
        <v>0</v>
      </c>
      <c r="BAK818" s="10">
        <v>0</v>
      </c>
      <c r="BAL818" s="10">
        <v>0</v>
      </c>
      <c r="BAM818" s="10">
        <v>0</v>
      </c>
      <c r="BAN818" s="10">
        <v>0</v>
      </c>
      <c r="BAO818" s="10">
        <v>0</v>
      </c>
      <c r="BAP818" s="10">
        <v>0</v>
      </c>
      <c r="BAQ818" s="10">
        <v>0</v>
      </c>
      <c r="BAR818" s="10">
        <v>0</v>
      </c>
      <c r="BAS818" s="10">
        <v>0</v>
      </c>
      <c r="BAT818" s="10">
        <v>0</v>
      </c>
      <c r="BAU818" s="10">
        <v>0</v>
      </c>
      <c r="BAV818" s="10">
        <v>0</v>
      </c>
      <c r="BAW818" s="10">
        <v>0</v>
      </c>
      <c r="BAX818" s="10">
        <v>0</v>
      </c>
      <c r="BAY818" s="10">
        <v>0</v>
      </c>
      <c r="BAZ818" s="10">
        <v>0</v>
      </c>
      <c r="BBA818" s="10" t="s">
        <v>1969</v>
      </c>
      <c r="BBB818" s="10">
        <v>242</v>
      </c>
      <c r="BBC818" s="10">
        <v>18</v>
      </c>
      <c r="BBD818" s="10">
        <v>0</v>
      </c>
      <c r="BBE818" s="10">
        <v>0</v>
      </c>
      <c r="BBF818" s="10">
        <v>0</v>
      </c>
      <c r="BBG818" s="10">
        <v>0</v>
      </c>
      <c r="BBH818" s="10">
        <v>0</v>
      </c>
      <c r="BBI818" s="10">
        <v>0</v>
      </c>
      <c r="BBJ818" s="10">
        <v>0</v>
      </c>
      <c r="BBK818" s="10">
        <v>0</v>
      </c>
      <c r="BBL818" s="10">
        <v>0</v>
      </c>
      <c r="BBM818" s="10">
        <v>0</v>
      </c>
      <c r="BBN818" s="10">
        <v>0</v>
      </c>
      <c r="BBO818" s="10" t="s">
        <v>1972</v>
      </c>
      <c r="BBU818" s="10">
        <v>1</v>
      </c>
      <c r="BBV818" s="10">
        <v>1</v>
      </c>
    </row>
    <row r="819" spans="1:1428" x14ac:dyDescent="0.25">
      <c r="A819" s="10" t="s">
        <v>1965</v>
      </c>
      <c r="B819" s="17" t="s">
        <v>2081</v>
      </c>
      <c r="C819" s="17" t="s">
        <v>2001</v>
      </c>
      <c r="D819" s="10" t="s">
        <v>2082</v>
      </c>
      <c r="E819" s="10" t="s">
        <v>2083</v>
      </c>
      <c r="F819" s="10" t="s">
        <v>2084</v>
      </c>
      <c r="G819" s="10">
        <v>53560970</v>
      </c>
      <c r="H819" s="10" t="s">
        <v>2005</v>
      </c>
      <c r="I819" s="10" t="s">
        <v>2085</v>
      </c>
      <c r="J819" s="10" t="s">
        <v>2086</v>
      </c>
      <c r="K819" s="10" t="s">
        <v>7</v>
      </c>
      <c r="L819" s="10" t="s">
        <v>2509</v>
      </c>
      <c r="M819" s="10" t="s">
        <v>2087</v>
      </c>
      <c r="N819" s="10">
        <v>0</v>
      </c>
      <c r="O819" s="10">
        <v>0</v>
      </c>
      <c r="P819" s="10">
        <v>0</v>
      </c>
      <c r="Q819" s="10">
        <v>90</v>
      </c>
      <c r="R819" s="10">
        <v>0</v>
      </c>
      <c r="S819" s="10">
        <v>90</v>
      </c>
      <c r="T819" s="10">
        <v>0</v>
      </c>
      <c r="U819" s="10">
        <v>0</v>
      </c>
      <c r="V819" s="10">
        <v>0</v>
      </c>
      <c r="W819" s="10">
        <v>0</v>
      </c>
      <c r="X819" s="10">
        <v>0</v>
      </c>
      <c r="Y819" s="10">
        <v>0</v>
      </c>
      <c r="Z819" s="10">
        <v>0</v>
      </c>
      <c r="AA819" s="10">
        <v>0</v>
      </c>
      <c r="AC819" s="10">
        <v>0</v>
      </c>
      <c r="AD819" s="10">
        <v>0</v>
      </c>
      <c r="AE819" s="10">
        <v>0</v>
      </c>
      <c r="AF819" s="10" t="s">
        <v>40</v>
      </c>
      <c r="AG819" s="10">
        <v>1</v>
      </c>
      <c r="AT819" s="18">
        <v>40057</v>
      </c>
      <c r="AU819" s="10" t="s">
        <v>2495</v>
      </c>
      <c r="AV819" s="10" t="s">
        <v>1972</v>
      </c>
      <c r="AW819" s="10" t="s">
        <v>1989</v>
      </c>
      <c r="AY819" s="10" t="s">
        <v>1968</v>
      </c>
      <c r="AZ819" s="10">
        <v>3</v>
      </c>
      <c r="BA819" s="10">
        <v>0</v>
      </c>
      <c r="BB819" s="10" t="s">
        <v>1968</v>
      </c>
      <c r="BD819" s="10" t="s">
        <v>1968</v>
      </c>
      <c r="BF819" s="10" t="s">
        <v>1972</v>
      </c>
      <c r="BG819" s="10">
        <v>1</v>
      </c>
      <c r="BH819" s="10" t="s">
        <v>1968</v>
      </c>
      <c r="BI819" s="10" t="s">
        <v>1972</v>
      </c>
      <c r="BJ819" s="10">
        <v>1</v>
      </c>
      <c r="BK819" s="10" t="s">
        <v>1968</v>
      </c>
      <c r="BL819" s="10" t="s">
        <v>1972</v>
      </c>
      <c r="BM819" s="10">
        <v>1</v>
      </c>
      <c r="BN819" s="10" t="s">
        <v>1972</v>
      </c>
      <c r="BO819" s="10" t="s">
        <v>1972</v>
      </c>
      <c r="BP819" s="10">
        <v>1</v>
      </c>
      <c r="BQ819" s="10" t="s">
        <v>1972</v>
      </c>
      <c r="BR819" s="10" t="s">
        <v>1972</v>
      </c>
      <c r="BS819" s="10">
        <v>1</v>
      </c>
      <c r="BT819" s="10" t="s">
        <v>1972</v>
      </c>
      <c r="BU819" s="10" t="s">
        <v>1968</v>
      </c>
      <c r="BX819" s="10" t="s">
        <v>1972</v>
      </c>
      <c r="BY819" s="10">
        <v>1</v>
      </c>
      <c r="BZ819" s="10" t="s">
        <v>1968</v>
      </c>
      <c r="CA819" s="10" t="s">
        <v>1972</v>
      </c>
      <c r="CB819" s="10">
        <v>1</v>
      </c>
      <c r="CC819" s="10" t="s">
        <v>1968</v>
      </c>
      <c r="CD819" s="10" t="s">
        <v>1972</v>
      </c>
      <c r="CE819" s="10">
        <v>1</v>
      </c>
      <c r="CF819" s="10" t="s">
        <v>1968</v>
      </c>
      <c r="CG819" s="10" t="s">
        <v>1968</v>
      </c>
      <c r="CJ819" s="10" t="s">
        <v>1968</v>
      </c>
      <c r="CM819" s="10" t="s">
        <v>1968</v>
      </c>
      <c r="CP819" s="10" t="s">
        <v>1968</v>
      </c>
      <c r="CS819" s="10" t="s">
        <v>1968</v>
      </c>
      <c r="CV819" s="10" t="s">
        <v>1972</v>
      </c>
      <c r="CW819" s="10">
        <v>1</v>
      </c>
      <c r="CX819" s="10" t="s">
        <v>1968</v>
      </c>
      <c r="CY819" s="10" t="s">
        <v>1972</v>
      </c>
      <c r="CZ819" s="10">
        <v>1</v>
      </c>
      <c r="DA819" s="10" t="s">
        <v>1972</v>
      </c>
      <c r="DB819" s="10" t="s">
        <v>1968</v>
      </c>
      <c r="DE819" s="10" t="s">
        <v>1968</v>
      </c>
      <c r="DH819" s="10" t="s">
        <v>1972</v>
      </c>
      <c r="DI819" s="10">
        <v>1</v>
      </c>
      <c r="DJ819" s="10" t="s">
        <v>1972</v>
      </c>
      <c r="DK819" s="10" t="s">
        <v>1968</v>
      </c>
      <c r="DN819" s="10" t="s">
        <v>1968</v>
      </c>
      <c r="EU819" s="10" t="s">
        <v>1972</v>
      </c>
      <c r="EV819" s="10">
        <v>6</v>
      </c>
      <c r="EW819" s="10">
        <v>150</v>
      </c>
      <c r="EX819" s="10" t="s">
        <v>1968</v>
      </c>
      <c r="FA819" s="10" t="s">
        <v>1968</v>
      </c>
      <c r="FD819" s="10" t="s">
        <v>1968</v>
      </c>
      <c r="FG819" s="10" t="s">
        <v>1972</v>
      </c>
      <c r="FH819" s="10">
        <v>1</v>
      </c>
      <c r="FJ819" s="10" t="s">
        <v>1968</v>
      </c>
      <c r="GQ819" s="10">
        <v>1</v>
      </c>
      <c r="II819" s="10" t="s">
        <v>1968</v>
      </c>
      <c r="IJ819" s="10" t="s">
        <v>1972</v>
      </c>
      <c r="IK819" s="10" t="s">
        <v>1984</v>
      </c>
      <c r="IL819" s="10" t="s">
        <v>1984</v>
      </c>
      <c r="IM819" s="10" t="s">
        <v>1988</v>
      </c>
      <c r="IN819" s="10" t="s">
        <v>1968</v>
      </c>
      <c r="IO819" s="10" t="s">
        <v>1968</v>
      </c>
      <c r="IP819" s="10" t="s">
        <v>1968</v>
      </c>
      <c r="IR819" s="10" t="s">
        <v>2501</v>
      </c>
      <c r="IS819" s="10">
        <v>6</v>
      </c>
      <c r="IT819" s="10" t="s">
        <v>1968</v>
      </c>
      <c r="IV819" s="10" t="s">
        <v>1968</v>
      </c>
      <c r="IX819" s="10" t="s">
        <v>1968</v>
      </c>
      <c r="IZ819" s="10" t="s">
        <v>1972</v>
      </c>
      <c r="JA819" s="10" t="s">
        <v>1972</v>
      </c>
      <c r="JB819" s="10">
        <v>1</v>
      </c>
      <c r="JC819" s="10">
        <v>0</v>
      </c>
      <c r="JD819" s="10" t="s">
        <v>1972</v>
      </c>
      <c r="JE819" s="10">
        <v>3</v>
      </c>
      <c r="JF819" s="10">
        <v>0</v>
      </c>
      <c r="JG819" s="10" t="s">
        <v>1968</v>
      </c>
      <c r="JJ819" s="10" t="s">
        <v>1968</v>
      </c>
      <c r="JM819" s="10" t="s">
        <v>1972</v>
      </c>
      <c r="JN819" s="10">
        <v>1</v>
      </c>
      <c r="JO819" s="10">
        <v>0</v>
      </c>
      <c r="JP819" s="10" t="s">
        <v>1968</v>
      </c>
      <c r="JS819" s="10" t="s">
        <v>1968</v>
      </c>
      <c r="KZ819" s="10" t="s">
        <v>1976</v>
      </c>
      <c r="LA819" s="10">
        <v>5</v>
      </c>
      <c r="LB819" s="10">
        <v>6</v>
      </c>
      <c r="LC819" s="10">
        <v>0</v>
      </c>
      <c r="LD819" s="10">
        <v>0</v>
      </c>
      <c r="LE819" s="10">
        <v>0</v>
      </c>
      <c r="LF819" s="10">
        <v>0</v>
      </c>
      <c r="LG819" s="10">
        <v>0</v>
      </c>
      <c r="LH819" s="10">
        <v>0</v>
      </c>
      <c r="LI819" s="10" t="s">
        <v>1966</v>
      </c>
      <c r="LJ819" s="10">
        <v>10</v>
      </c>
      <c r="LK819" s="10">
        <v>15</v>
      </c>
      <c r="LL819" s="10">
        <v>0</v>
      </c>
      <c r="LM819" s="10">
        <v>0</v>
      </c>
      <c r="LN819" s="10">
        <v>0</v>
      </c>
      <c r="LO819" s="10">
        <v>0</v>
      </c>
      <c r="LP819" s="10">
        <v>0</v>
      </c>
      <c r="LQ819" s="10">
        <v>0</v>
      </c>
      <c r="LR819" s="10" t="s">
        <v>1966</v>
      </c>
      <c r="LS819" s="10">
        <v>0</v>
      </c>
      <c r="LT819" s="10">
        <v>1</v>
      </c>
      <c r="LU819" s="10">
        <v>0</v>
      </c>
      <c r="LV819" s="10">
        <v>0</v>
      </c>
      <c r="LW819" s="10">
        <v>0</v>
      </c>
      <c r="LX819" s="10">
        <v>0</v>
      </c>
      <c r="LY819" s="10">
        <v>0</v>
      </c>
      <c r="LZ819" s="10">
        <v>0</v>
      </c>
      <c r="MA819" s="10" t="s">
        <v>1966</v>
      </c>
      <c r="MB819" s="10">
        <v>0</v>
      </c>
      <c r="MC819" s="10">
        <v>2</v>
      </c>
      <c r="MD819" s="10">
        <v>0</v>
      </c>
      <c r="ME819" s="10">
        <v>0</v>
      </c>
      <c r="MF819" s="10">
        <v>0</v>
      </c>
      <c r="MG819" s="10">
        <v>0</v>
      </c>
      <c r="MH819" s="10">
        <v>0</v>
      </c>
      <c r="MI819" s="10">
        <v>0</v>
      </c>
      <c r="MJ819" s="10" t="s">
        <v>1966</v>
      </c>
      <c r="MK819" s="10">
        <v>0</v>
      </c>
      <c r="ML819" s="10">
        <v>2</v>
      </c>
      <c r="MM819" s="10">
        <v>0</v>
      </c>
      <c r="MN819" s="10">
        <v>0</v>
      </c>
      <c r="MO819" s="10">
        <v>0</v>
      </c>
      <c r="MP819" s="10">
        <v>0</v>
      </c>
      <c r="MQ819" s="10">
        <v>0</v>
      </c>
      <c r="MR819" s="10">
        <v>0</v>
      </c>
      <c r="MS819" s="10" t="s">
        <v>1966</v>
      </c>
      <c r="MT819" s="10">
        <v>0</v>
      </c>
      <c r="MU819" s="10">
        <v>1</v>
      </c>
      <c r="MV819" s="10">
        <v>0</v>
      </c>
      <c r="MW819" s="10">
        <v>0</v>
      </c>
      <c r="MX819" s="10">
        <v>0</v>
      </c>
      <c r="MY819" s="10">
        <v>0</v>
      </c>
      <c r="MZ819" s="10">
        <v>0</v>
      </c>
      <c r="NA819" s="10">
        <v>0</v>
      </c>
      <c r="NB819" s="10" t="s">
        <v>1966</v>
      </c>
      <c r="NC819" s="10">
        <v>0</v>
      </c>
      <c r="ND819" s="10">
        <v>1</v>
      </c>
      <c r="NE819" s="10">
        <v>0</v>
      </c>
      <c r="NF819" s="10">
        <v>0</v>
      </c>
      <c r="NG819" s="10">
        <v>0</v>
      </c>
      <c r="NH819" s="10">
        <v>0</v>
      </c>
      <c r="NI819" s="10">
        <v>0</v>
      </c>
      <c r="NJ819" s="10">
        <v>0</v>
      </c>
      <c r="NK819" s="10" t="s">
        <v>1966</v>
      </c>
      <c r="NL819" s="10">
        <v>0</v>
      </c>
      <c r="NM819" s="10">
        <v>3</v>
      </c>
      <c r="NN819" s="10">
        <v>0</v>
      </c>
      <c r="NO819" s="10">
        <v>0</v>
      </c>
      <c r="NP819" s="10">
        <v>0</v>
      </c>
      <c r="NQ819" s="10">
        <v>0</v>
      </c>
      <c r="NR819" s="10">
        <v>0</v>
      </c>
      <c r="NS819" s="10">
        <v>0</v>
      </c>
      <c r="NT819" s="10" t="s">
        <v>1966</v>
      </c>
      <c r="NU819" s="10">
        <v>0</v>
      </c>
      <c r="NV819" s="10">
        <v>1</v>
      </c>
      <c r="NW819" s="10">
        <v>0</v>
      </c>
      <c r="NX819" s="10">
        <v>0</v>
      </c>
      <c r="NY819" s="10">
        <v>0</v>
      </c>
      <c r="NZ819" s="10">
        <v>0</v>
      </c>
      <c r="OA819" s="10">
        <v>0</v>
      </c>
      <c r="OB819" s="10">
        <v>0</v>
      </c>
      <c r="OC819" s="10" t="s">
        <v>1966</v>
      </c>
      <c r="OD819" s="10">
        <v>0</v>
      </c>
      <c r="OE819" s="10">
        <v>1</v>
      </c>
      <c r="OF819" s="10">
        <v>0</v>
      </c>
      <c r="OG819" s="10">
        <v>0</v>
      </c>
      <c r="OH819" s="10">
        <v>0</v>
      </c>
      <c r="OI819" s="10">
        <v>0</v>
      </c>
      <c r="OJ819" s="10">
        <v>0</v>
      </c>
      <c r="OK819" s="10">
        <v>0</v>
      </c>
      <c r="OL819" s="10" t="s">
        <v>1966</v>
      </c>
      <c r="OM819" s="10">
        <v>1</v>
      </c>
      <c r="ON819" s="10">
        <v>0</v>
      </c>
      <c r="OO819" s="10">
        <v>0</v>
      </c>
      <c r="OP819" s="10">
        <v>0</v>
      </c>
      <c r="OQ819" s="10">
        <v>0</v>
      </c>
      <c r="OR819" s="10">
        <v>0</v>
      </c>
      <c r="OS819" s="10">
        <v>0</v>
      </c>
      <c r="OT819" s="10">
        <v>0</v>
      </c>
      <c r="OU819" s="10" t="s">
        <v>1966</v>
      </c>
      <c r="OV819" s="10">
        <v>0</v>
      </c>
      <c r="OW819" s="10">
        <v>0</v>
      </c>
      <c r="OX819" s="10">
        <v>0</v>
      </c>
      <c r="OY819" s="10">
        <v>0</v>
      </c>
      <c r="OZ819" s="10">
        <v>0</v>
      </c>
      <c r="PA819" s="10">
        <v>0</v>
      </c>
      <c r="PB819" s="10">
        <v>0</v>
      </c>
      <c r="PC819" s="10">
        <v>0</v>
      </c>
      <c r="PD819" s="10" t="s">
        <v>1966</v>
      </c>
      <c r="PE819" s="10">
        <v>0</v>
      </c>
      <c r="PF819" s="10">
        <v>0</v>
      </c>
      <c r="PG819" s="10">
        <v>0</v>
      </c>
      <c r="PH819" s="10">
        <v>0</v>
      </c>
      <c r="PI819" s="10">
        <v>0</v>
      </c>
      <c r="PJ819" s="10">
        <v>0</v>
      </c>
      <c r="PK819" s="10">
        <v>0</v>
      </c>
      <c r="PL819" s="10">
        <v>0</v>
      </c>
      <c r="PM819" s="10" t="s">
        <v>1966</v>
      </c>
      <c r="PN819" s="10">
        <v>0</v>
      </c>
      <c r="PO819" s="10">
        <v>0</v>
      </c>
      <c r="PP819" s="10">
        <v>0</v>
      </c>
      <c r="PQ819" s="10">
        <v>0</v>
      </c>
      <c r="PR819" s="10">
        <v>0</v>
      </c>
      <c r="PS819" s="10">
        <v>0</v>
      </c>
      <c r="PT819" s="10">
        <v>0</v>
      </c>
      <c r="PU819" s="10">
        <v>0</v>
      </c>
      <c r="PV819" s="10" t="s">
        <v>1966</v>
      </c>
      <c r="PW819" s="10">
        <v>3</v>
      </c>
      <c r="PX819" s="10">
        <v>13</v>
      </c>
      <c r="PY819" s="10">
        <v>0</v>
      </c>
      <c r="PZ819" s="10">
        <v>0</v>
      </c>
      <c r="QA819" s="10">
        <v>0</v>
      </c>
      <c r="QB819" s="10">
        <v>0</v>
      </c>
      <c r="QC819" s="10">
        <v>0</v>
      </c>
      <c r="QD819" s="10">
        <v>0</v>
      </c>
      <c r="QE819" s="10" t="s">
        <v>1966</v>
      </c>
      <c r="QF819" s="10">
        <v>0</v>
      </c>
      <c r="QG819" s="10">
        <v>0</v>
      </c>
      <c r="QH819" s="10">
        <v>0</v>
      </c>
      <c r="QI819" s="10">
        <v>0</v>
      </c>
      <c r="QJ819" s="10">
        <v>0</v>
      </c>
      <c r="QK819" s="10">
        <v>0</v>
      </c>
      <c r="QL819" s="10">
        <v>0</v>
      </c>
      <c r="QM819" s="10">
        <v>0</v>
      </c>
      <c r="QN819" s="10" t="s">
        <v>1966</v>
      </c>
      <c r="QO819" s="10">
        <v>0</v>
      </c>
      <c r="QP819" s="10">
        <v>0</v>
      </c>
      <c r="QQ819" s="10">
        <v>0</v>
      </c>
      <c r="QR819" s="10">
        <v>0</v>
      </c>
      <c r="QS819" s="10">
        <v>0</v>
      </c>
      <c r="QT819" s="10">
        <v>0</v>
      </c>
      <c r="QU819" s="10">
        <v>0</v>
      </c>
      <c r="QV819" s="10">
        <v>0</v>
      </c>
      <c r="QW819" s="10" t="s">
        <v>1966</v>
      </c>
      <c r="QX819" s="10">
        <v>0</v>
      </c>
      <c r="QY819" s="10">
        <v>0</v>
      </c>
      <c r="QZ819" s="10">
        <v>0</v>
      </c>
      <c r="RA819" s="10">
        <v>0</v>
      </c>
      <c r="RB819" s="10">
        <v>0</v>
      </c>
      <c r="RC819" s="10">
        <v>0</v>
      </c>
      <c r="RD819" s="10">
        <v>0</v>
      </c>
      <c r="RE819" s="10">
        <v>0</v>
      </c>
      <c r="RF819" s="10" t="s">
        <v>1966</v>
      </c>
      <c r="RG819" s="10">
        <v>0</v>
      </c>
      <c r="RH819" s="10">
        <v>0</v>
      </c>
      <c r="RI819" s="10">
        <v>0</v>
      </c>
      <c r="RJ819" s="10">
        <v>0</v>
      </c>
      <c r="RK819" s="10">
        <v>0</v>
      </c>
      <c r="RL819" s="10">
        <v>0</v>
      </c>
      <c r="RM819" s="10">
        <v>0</v>
      </c>
      <c r="RN819" s="10">
        <v>0</v>
      </c>
      <c r="RO819" s="10" t="s">
        <v>1966</v>
      </c>
      <c r="VR819" s="10">
        <v>1</v>
      </c>
      <c r="VX819" s="10">
        <v>1</v>
      </c>
      <c r="VY819" s="10" t="s">
        <v>2088</v>
      </c>
      <c r="VZ819" s="10">
        <v>0</v>
      </c>
      <c r="WA819" s="10">
        <v>0</v>
      </c>
      <c r="WB819" s="10">
        <v>0</v>
      </c>
      <c r="WC819" s="10">
        <v>0</v>
      </c>
      <c r="WD819" s="10">
        <v>0</v>
      </c>
      <c r="WE819" s="10">
        <v>0</v>
      </c>
      <c r="WF819" s="10">
        <v>0</v>
      </c>
      <c r="WG819" s="10">
        <v>262</v>
      </c>
      <c r="WH819" s="10">
        <v>0</v>
      </c>
      <c r="WI819" s="10">
        <v>0</v>
      </c>
      <c r="WJ819" s="10">
        <v>0</v>
      </c>
      <c r="WK819" s="10">
        <v>0</v>
      </c>
      <c r="WL819" s="10">
        <v>0</v>
      </c>
      <c r="WM819" s="10">
        <v>215</v>
      </c>
      <c r="WN819" s="10">
        <v>0</v>
      </c>
      <c r="WO819" s="10">
        <v>0</v>
      </c>
      <c r="WP819" s="10">
        <v>0</v>
      </c>
      <c r="WQ819" s="10">
        <v>0</v>
      </c>
      <c r="WR819" s="10">
        <v>0</v>
      </c>
      <c r="WS819" s="10">
        <v>0</v>
      </c>
      <c r="WT819" s="10">
        <v>0</v>
      </c>
      <c r="WU819" s="10">
        <v>0</v>
      </c>
      <c r="WV819" s="10">
        <v>0</v>
      </c>
      <c r="WW819" s="10">
        <v>0</v>
      </c>
      <c r="WX819" s="10">
        <v>0</v>
      </c>
      <c r="WY819" s="10">
        <v>0</v>
      </c>
      <c r="WZ819" s="10">
        <v>0</v>
      </c>
      <c r="XA819" s="10">
        <v>0</v>
      </c>
      <c r="XB819" s="10">
        <v>0</v>
      </c>
      <c r="XC819" s="10">
        <v>0</v>
      </c>
      <c r="XD819" s="10">
        <v>0</v>
      </c>
      <c r="XE819" s="10">
        <v>0</v>
      </c>
      <c r="XF819" s="10">
        <v>0</v>
      </c>
      <c r="XG819" s="10">
        <v>0</v>
      </c>
      <c r="XH819" s="10">
        <v>0</v>
      </c>
      <c r="XI819" s="10">
        <v>0</v>
      </c>
      <c r="XJ819" s="10">
        <v>0</v>
      </c>
      <c r="XK819" s="10" t="s">
        <v>1967</v>
      </c>
      <c r="XL819" s="10">
        <v>0</v>
      </c>
      <c r="XM819" s="10">
        <v>0</v>
      </c>
      <c r="XN819" s="10" t="s">
        <v>1967</v>
      </c>
      <c r="XO819" s="10">
        <v>0</v>
      </c>
      <c r="XP819" s="10">
        <v>0</v>
      </c>
      <c r="XQ819" s="10" t="s">
        <v>1967</v>
      </c>
      <c r="XR819" s="10">
        <v>0</v>
      </c>
      <c r="XS819" s="10">
        <v>0</v>
      </c>
      <c r="XT819" s="10" t="s">
        <v>1967</v>
      </c>
      <c r="XU819" s="10">
        <v>0</v>
      </c>
      <c r="XV819" s="10">
        <v>0</v>
      </c>
      <c r="XW819" s="10" t="s">
        <v>1979</v>
      </c>
      <c r="XX819" s="10">
        <v>0</v>
      </c>
      <c r="XY819" s="10">
        <v>477</v>
      </c>
      <c r="YA819" s="10">
        <v>0</v>
      </c>
      <c r="YB819" s="10">
        <v>0</v>
      </c>
      <c r="YC819" s="10">
        <v>0</v>
      </c>
      <c r="YD819" s="10">
        <v>0</v>
      </c>
      <c r="YE819" s="10">
        <v>0</v>
      </c>
      <c r="YF819" s="10">
        <v>0</v>
      </c>
      <c r="YG819" s="10">
        <v>0</v>
      </c>
      <c r="YH819" s="10">
        <v>6</v>
      </c>
      <c r="YI819" s="10">
        <v>0</v>
      </c>
      <c r="YJ819" s="10">
        <v>2</v>
      </c>
      <c r="YK819" s="10">
        <v>0</v>
      </c>
      <c r="YL819" s="10">
        <v>0</v>
      </c>
      <c r="YM819" s="10">
        <v>0</v>
      </c>
      <c r="YN819" s="10">
        <v>0</v>
      </c>
      <c r="YO819" s="10">
        <v>0</v>
      </c>
      <c r="YP819" s="10">
        <v>0</v>
      </c>
      <c r="YQ819" s="10">
        <v>0</v>
      </c>
      <c r="YR819" s="10">
        <v>0</v>
      </c>
      <c r="YS819" s="10" t="s">
        <v>1969</v>
      </c>
      <c r="YT819" s="10">
        <v>0</v>
      </c>
      <c r="YU819" s="10">
        <v>134</v>
      </c>
      <c r="YV819" s="10">
        <v>0</v>
      </c>
      <c r="YW819" s="10">
        <v>144</v>
      </c>
      <c r="YX819" s="10">
        <v>0</v>
      </c>
      <c r="YY819" s="10">
        <v>78</v>
      </c>
      <c r="YZ819" s="10">
        <v>0</v>
      </c>
      <c r="ZA819" s="10">
        <v>58</v>
      </c>
      <c r="ZB819" s="10">
        <v>0</v>
      </c>
      <c r="ZC819" s="10">
        <v>57</v>
      </c>
      <c r="ZD819" s="10">
        <v>0</v>
      </c>
      <c r="ZE819" s="10">
        <v>6</v>
      </c>
      <c r="ZF819" s="10">
        <v>0</v>
      </c>
      <c r="ZG819" s="10">
        <v>0</v>
      </c>
      <c r="ZH819" s="10">
        <v>0</v>
      </c>
      <c r="ZI819" s="10">
        <v>0</v>
      </c>
      <c r="ZJ819" s="10" t="s">
        <v>1968</v>
      </c>
      <c r="AAK819" s="10" t="s">
        <v>1968</v>
      </c>
      <c r="AAZ819" s="10" t="s">
        <v>1969</v>
      </c>
      <c r="ABA819" s="10">
        <v>0</v>
      </c>
      <c r="ABB819" s="10">
        <v>4</v>
      </c>
      <c r="ABC819" s="10">
        <v>0</v>
      </c>
      <c r="ABD819" s="10">
        <v>0</v>
      </c>
      <c r="ABE819" s="10">
        <v>0</v>
      </c>
      <c r="ABF819" s="10">
        <v>3</v>
      </c>
      <c r="ABG819" s="10">
        <v>0</v>
      </c>
      <c r="ABH819" s="10">
        <v>0</v>
      </c>
      <c r="ABI819" s="10">
        <v>0</v>
      </c>
      <c r="ABJ819" s="10">
        <v>0</v>
      </c>
      <c r="ABK819" s="10">
        <v>0</v>
      </c>
      <c r="ABL819" s="10">
        <v>1</v>
      </c>
      <c r="ABM819" s="10">
        <v>0</v>
      </c>
      <c r="ABN819" s="10">
        <v>0</v>
      </c>
      <c r="ABO819" s="10" t="s">
        <v>1968</v>
      </c>
      <c r="ACJ819" s="10" t="s">
        <v>1968</v>
      </c>
      <c r="ADH819" s="10" t="s">
        <v>1969</v>
      </c>
      <c r="ADI819" s="10">
        <v>0</v>
      </c>
      <c r="ADJ819" s="10">
        <v>475</v>
      </c>
      <c r="ADK819" s="10">
        <v>0</v>
      </c>
      <c r="ADL819" s="10">
        <v>0</v>
      </c>
      <c r="ADM819" s="10">
        <v>0</v>
      </c>
      <c r="ADN819" s="10">
        <v>2</v>
      </c>
      <c r="ADO819" s="10">
        <v>0</v>
      </c>
      <c r="ADP819" s="10">
        <v>0</v>
      </c>
      <c r="ADQ819" s="10">
        <v>0</v>
      </c>
      <c r="ADR819" s="10">
        <v>0</v>
      </c>
      <c r="ADS819" s="10">
        <v>0</v>
      </c>
      <c r="ADT819" s="10">
        <v>0</v>
      </c>
      <c r="ADU819" s="10">
        <v>0</v>
      </c>
      <c r="ADV819" s="10">
        <v>0</v>
      </c>
      <c r="ADW819" s="10">
        <v>0</v>
      </c>
      <c r="ADX819" s="10">
        <v>0</v>
      </c>
      <c r="ADY819" s="10">
        <v>0</v>
      </c>
      <c r="ADZ819" s="10">
        <v>0</v>
      </c>
      <c r="AEA819" s="10">
        <v>0</v>
      </c>
      <c r="AEB819" s="10">
        <v>0</v>
      </c>
      <c r="AEC819" s="10">
        <v>0</v>
      </c>
      <c r="AED819" s="10">
        <v>0</v>
      </c>
      <c r="AEE819" s="10">
        <v>0</v>
      </c>
      <c r="AEF819" s="10">
        <v>0</v>
      </c>
      <c r="AEG819" s="10">
        <v>0</v>
      </c>
      <c r="AEH819" s="10">
        <v>0</v>
      </c>
      <c r="AEI819" s="10">
        <v>0</v>
      </c>
      <c r="AEJ819" s="10">
        <v>0</v>
      </c>
      <c r="AEK819" s="10">
        <v>0</v>
      </c>
      <c r="AEL819" s="10">
        <v>0</v>
      </c>
      <c r="AEM819" s="10">
        <v>0</v>
      </c>
      <c r="AEN819" s="10">
        <v>0</v>
      </c>
      <c r="AEO819" s="10">
        <v>0</v>
      </c>
      <c r="AEP819" s="10">
        <v>0</v>
      </c>
      <c r="AEQ819" s="10">
        <v>0</v>
      </c>
      <c r="AER819" s="10">
        <v>0</v>
      </c>
      <c r="AES819" s="10">
        <v>0</v>
      </c>
      <c r="AET819" s="10">
        <v>0</v>
      </c>
      <c r="AEU819" s="10">
        <v>0</v>
      </c>
      <c r="AEV819" s="10">
        <v>0</v>
      </c>
      <c r="AEW819" s="10">
        <v>0</v>
      </c>
      <c r="AEX819" s="10">
        <v>0</v>
      </c>
      <c r="AEY819" s="10">
        <v>0</v>
      </c>
      <c r="AEZ819" s="10">
        <v>0</v>
      </c>
      <c r="AFA819" s="10">
        <v>0</v>
      </c>
      <c r="AFB819" s="10">
        <v>0</v>
      </c>
      <c r="AFC819" s="10">
        <v>0</v>
      </c>
      <c r="AFD819" s="10">
        <v>0</v>
      </c>
      <c r="AFE819" s="10">
        <v>0</v>
      </c>
      <c r="AFF819" s="10">
        <v>0</v>
      </c>
      <c r="AFG819" s="10">
        <v>0</v>
      </c>
      <c r="AFH819" s="10">
        <v>0</v>
      </c>
      <c r="AFI819" s="10">
        <v>0</v>
      </c>
      <c r="AFJ819" s="10">
        <v>0</v>
      </c>
      <c r="AFK819" s="10">
        <v>0</v>
      </c>
      <c r="AFL819" s="10">
        <v>0</v>
      </c>
      <c r="AFM819" s="10">
        <v>0</v>
      </c>
      <c r="AFN819" s="10">
        <v>0</v>
      </c>
      <c r="AFO819" s="10">
        <v>0</v>
      </c>
      <c r="AFP819" s="10">
        <v>0</v>
      </c>
      <c r="AFQ819" s="10">
        <v>0</v>
      </c>
      <c r="AFR819" s="10">
        <v>0</v>
      </c>
      <c r="AFS819" s="10">
        <v>0</v>
      </c>
      <c r="AFT819" s="10">
        <v>0</v>
      </c>
      <c r="AFU819" s="10">
        <v>0</v>
      </c>
      <c r="AFV819" s="10">
        <v>0</v>
      </c>
      <c r="AFW819" s="10">
        <v>0</v>
      </c>
      <c r="AFX819" s="10">
        <v>0</v>
      </c>
      <c r="AFY819" s="10">
        <v>0</v>
      </c>
      <c r="AFZ819" s="10">
        <v>0</v>
      </c>
      <c r="AGA819" s="10">
        <v>0</v>
      </c>
      <c r="AGB819" s="10">
        <v>0</v>
      </c>
      <c r="AGC819" s="10">
        <v>0</v>
      </c>
      <c r="AGD819" s="10">
        <v>0</v>
      </c>
      <c r="AGE819" s="10">
        <v>0</v>
      </c>
      <c r="AGF819" s="10">
        <v>0</v>
      </c>
      <c r="AGG819" s="10">
        <v>0</v>
      </c>
      <c r="AGH819" s="10">
        <v>0</v>
      </c>
      <c r="AGI819" s="10">
        <v>0</v>
      </c>
      <c r="AGJ819" s="10">
        <v>0</v>
      </c>
      <c r="AGK819" s="10">
        <v>0</v>
      </c>
      <c r="AGL819" s="10">
        <v>0</v>
      </c>
      <c r="AGM819" s="10">
        <v>0</v>
      </c>
      <c r="AGN819" s="10">
        <v>0</v>
      </c>
      <c r="AGO819" s="10">
        <v>0</v>
      </c>
      <c r="AGP819" s="10">
        <v>0</v>
      </c>
      <c r="AGQ819" s="10">
        <v>0</v>
      </c>
      <c r="AGR819" s="10">
        <v>0</v>
      </c>
      <c r="AGS819" s="10">
        <v>0</v>
      </c>
      <c r="AGT819" s="10">
        <v>0</v>
      </c>
      <c r="AGU819" s="10">
        <v>0</v>
      </c>
      <c r="AGV819" s="10">
        <v>0</v>
      </c>
      <c r="AGW819" s="10">
        <v>0</v>
      </c>
      <c r="AGX819" s="10">
        <v>0</v>
      </c>
      <c r="AGY819" s="10">
        <v>0</v>
      </c>
      <c r="AGZ819" s="10">
        <v>0</v>
      </c>
      <c r="AHA819" s="10">
        <v>0</v>
      </c>
      <c r="AHB819" s="10">
        <v>0</v>
      </c>
      <c r="AHC819" s="10">
        <v>0</v>
      </c>
      <c r="AHD819" s="10">
        <v>0</v>
      </c>
      <c r="AHE819" s="10">
        <v>0</v>
      </c>
      <c r="AHF819" s="10">
        <v>0</v>
      </c>
      <c r="AHG819" s="10">
        <v>0</v>
      </c>
      <c r="AHH819" s="10">
        <v>0</v>
      </c>
      <c r="AHI819" s="10">
        <v>0</v>
      </c>
      <c r="AHJ819" s="10">
        <v>0</v>
      </c>
      <c r="AHK819" s="10">
        <v>0</v>
      </c>
      <c r="AHL819" s="10">
        <v>0</v>
      </c>
      <c r="AHM819" s="10">
        <v>0</v>
      </c>
      <c r="AHN819" s="10">
        <v>0</v>
      </c>
      <c r="AHO819" s="10">
        <v>0</v>
      </c>
      <c r="AHP819" s="10">
        <v>0</v>
      </c>
      <c r="AHQ819" s="10">
        <v>0</v>
      </c>
      <c r="AHR819" s="10">
        <v>0</v>
      </c>
      <c r="AHS819" s="10">
        <v>0</v>
      </c>
      <c r="AHT819" s="10">
        <v>0</v>
      </c>
      <c r="AHU819" s="10">
        <v>0</v>
      </c>
      <c r="AHV819" s="10">
        <v>0</v>
      </c>
      <c r="AHW819" s="10">
        <v>0</v>
      </c>
      <c r="AHX819" s="10">
        <v>0</v>
      </c>
      <c r="AHY819" s="10">
        <v>0</v>
      </c>
      <c r="AHZ819" s="10">
        <v>0</v>
      </c>
      <c r="AIA819" s="10">
        <v>0</v>
      </c>
      <c r="AIB819" s="10">
        <v>0</v>
      </c>
      <c r="AIC819" s="10">
        <v>0</v>
      </c>
      <c r="AID819" s="10">
        <v>0</v>
      </c>
      <c r="AIE819" s="10">
        <v>0</v>
      </c>
      <c r="AIF819" s="10">
        <v>0</v>
      </c>
      <c r="AIG819" s="10">
        <v>0</v>
      </c>
      <c r="AIH819" s="10">
        <v>0</v>
      </c>
      <c r="AII819" s="10">
        <v>0</v>
      </c>
      <c r="AIJ819" s="10">
        <v>0</v>
      </c>
      <c r="AIK819" s="10">
        <v>0</v>
      </c>
      <c r="AIL819" s="10">
        <v>0</v>
      </c>
      <c r="AIM819" s="10">
        <v>0</v>
      </c>
      <c r="AIN819" s="10">
        <v>0</v>
      </c>
      <c r="AIO819" s="10">
        <v>0</v>
      </c>
      <c r="AIP819" s="10">
        <v>0</v>
      </c>
      <c r="AIQ819" s="10">
        <v>0</v>
      </c>
      <c r="AIR819" s="10">
        <v>0</v>
      </c>
      <c r="AIS819" s="10">
        <v>0</v>
      </c>
      <c r="AIT819" s="10">
        <v>0</v>
      </c>
      <c r="AIU819" s="10">
        <v>0</v>
      </c>
      <c r="AIV819" s="10">
        <v>0</v>
      </c>
      <c r="AIW819" s="10">
        <v>0</v>
      </c>
      <c r="AIX819" s="10">
        <v>0</v>
      </c>
      <c r="AIY819" s="10">
        <v>0</v>
      </c>
      <c r="AIZ819" s="10">
        <v>0</v>
      </c>
      <c r="AJA819" s="10">
        <v>0</v>
      </c>
      <c r="AJB819" s="10">
        <v>0</v>
      </c>
      <c r="AJC819" s="10">
        <v>0</v>
      </c>
      <c r="AJD819" s="10">
        <v>0</v>
      </c>
      <c r="AJE819" s="10">
        <v>0</v>
      </c>
      <c r="AJF819" s="10">
        <v>0</v>
      </c>
      <c r="AJG819" s="10">
        <v>0</v>
      </c>
      <c r="AJH819" s="10">
        <v>0</v>
      </c>
      <c r="AJI819" s="10">
        <v>0</v>
      </c>
      <c r="AJJ819" s="10">
        <v>0</v>
      </c>
      <c r="AJK819" s="10">
        <v>0</v>
      </c>
      <c r="AJL819" s="10">
        <v>0</v>
      </c>
      <c r="AJM819" s="10">
        <v>0</v>
      </c>
      <c r="AJN819" s="10">
        <v>0</v>
      </c>
      <c r="AJO819" s="10">
        <v>0</v>
      </c>
      <c r="AJP819" s="10">
        <v>0</v>
      </c>
      <c r="AJQ819" s="10">
        <v>0</v>
      </c>
      <c r="AJR819" s="10">
        <v>0</v>
      </c>
      <c r="AJS819" s="10">
        <v>0</v>
      </c>
      <c r="AJT819" s="10">
        <v>0</v>
      </c>
      <c r="AJU819" s="10">
        <v>0</v>
      </c>
      <c r="AJV819" s="10">
        <v>0</v>
      </c>
      <c r="AJW819" s="10">
        <v>0</v>
      </c>
      <c r="AJX819" s="10">
        <v>0</v>
      </c>
      <c r="AJY819" s="10">
        <v>0</v>
      </c>
      <c r="AJZ819" s="10">
        <v>0</v>
      </c>
      <c r="AKA819" s="10">
        <v>0</v>
      </c>
      <c r="AKB819" s="10">
        <v>0</v>
      </c>
      <c r="AKC819" s="10">
        <v>0</v>
      </c>
      <c r="AKD819" s="10">
        <v>0</v>
      </c>
      <c r="AKE819" s="10">
        <v>0</v>
      </c>
      <c r="AKF819" s="10">
        <v>0</v>
      </c>
      <c r="AKG819" s="10">
        <v>0</v>
      </c>
      <c r="AKH819" s="10">
        <v>0</v>
      </c>
      <c r="AKI819" s="10">
        <v>0</v>
      </c>
      <c r="AKJ819" s="10">
        <v>0</v>
      </c>
      <c r="AKK819" s="10">
        <v>0</v>
      </c>
      <c r="AKL819" s="10">
        <v>1</v>
      </c>
      <c r="AKM819" s="10">
        <v>0</v>
      </c>
      <c r="AKN819" s="10">
        <v>0</v>
      </c>
      <c r="AKO819" s="10">
        <v>0</v>
      </c>
      <c r="AKP819" s="10">
        <v>0</v>
      </c>
      <c r="AKQ819" s="10">
        <v>0</v>
      </c>
      <c r="AKR819" s="10">
        <v>0</v>
      </c>
      <c r="AKS819" s="10">
        <v>0</v>
      </c>
      <c r="AKT819" s="10">
        <v>0</v>
      </c>
      <c r="AKU819" s="10">
        <v>0</v>
      </c>
      <c r="AKV819" s="10">
        <v>0</v>
      </c>
      <c r="AKW819" s="10">
        <v>0</v>
      </c>
      <c r="AKX819" s="10">
        <v>0</v>
      </c>
      <c r="AKY819" s="10">
        <v>0</v>
      </c>
      <c r="AKZ819" s="10">
        <v>0</v>
      </c>
      <c r="ALA819" s="10">
        <v>0</v>
      </c>
      <c r="ALB819" s="10">
        <v>0</v>
      </c>
      <c r="ALC819" s="10">
        <v>0</v>
      </c>
      <c r="ALD819" s="10">
        <v>0</v>
      </c>
      <c r="ALE819" s="10">
        <v>0</v>
      </c>
      <c r="ALF819" s="10">
        <v>0</v>
      </c>
      <c r="ALG819" s="10">
        <v>0</v>
      </c>
      <c r="ALH819" s="10">
        <v>0</v>
      </c>
      <c r="ALI819" s="10">
        <v>0</v>
      </c>
      <c r="ALJ819" s="10">
        <v>0</v>
      </c>
      <c r="ALK819" s="10">
        <v>0</v>
      </c>
      <c r="ALL819" s="10">
        <v>0</v>
      </c>
      <c r="ALM819" s="10">
        <v>0</v>
      </c>
      <c r="ALN819" s="10">
        <v>0</v>
      </c>
      <c r="ALO819" s="10">
        <v>0</v>
      </c>
      <c r="ALP819" s="10">
        <v>0</v>
      </c>
      <c r="ALQ819" s="10">
        <v>0</v>
      </c>
      <c r="ALR819" s="10">
        <v>0</v>
      </c>
      <c r="ALS819" s="10">
        <v>0</v>
      </c>
      <c r="ALT819" s="10">
        <v>0</v>
      </c>
      <c r="ALU819" s="10">
        <v>0</v>
      </c>
      <c r="ALV819" s="10">
        <v>1</v>
      </c>
      <c r="ALW819" s="10">
        <v>0</v>
      </c>
      <c r="ALX819" s="10">
        <v>0</v>
      </c>
      <c r="ALY819" s="10">
        <v>0</v>
      </c>
      <c r="ALZ819" s="10">
        <v>0</v>
      </c>
      <c r="AMA819" s="10">
        <v>0</v>
      </c>
      <c r="AMB819" s="10">
        <v>0</v>
      </c>
      <c r="AMC819" s="10">
        <v>0</v>
      </c>
      <c r="AMD819" s="10">
        <v>0</v>
      </c>
      <c r="AME819" s="10">
        <v>0</v>
      </c>
      <c r="AMF819" s="10">
        <v>0</v>
      </c>
      <c r="AMG819" s="10">
        <v>0</v>
      </c>
      <c r="AMH819" s="10">
        <v>0</v>
      </c>
      <c r="AMI819" s="10">
        <v>0</v>
      </c>
      <c r="AMJ819" s="10">
        <v>0</v>
      </c>
      <c r="AMK819" s="10">
        <v>0</v>
      </c>
      <c r="AML819" s="10" t="s">
        <v>1968</v>
      </c>
      <c r="ANM819" s="10">
        <v>0</v>
      </c>
      <c r="ANN819" s="10">
        <v>340</v>
      </c>
      <c r="ANO819" s="10" t="s">
        <v>1969</v>
      </c>
      <c r="ANP819" s="10" t="s">
        <v>1971</v>
      </c>
      <c r="ANQ819" s="10">
        <v>0</v>
      </c>
      <c r="ANR819" s="10">
        <v>0</v>
      </c>
      <c r="ANS819" s="10">
        <v>0</v>
      </c>
      <c r="ANT819" s="10">
        <v>0</v>
      </c>
      <c r="ANU819" s="10">
        <v>0</v>
      </c>
      <c r="ANV819" s="10">
        <v>0</v>
      </c>
      <c r="ANW819" s="10">
        <v>0</v>
      </c>
      <c r="ANX819" s="10">
        <v>0</v>
      </c>
      <c r="ANY819" s="10">
        <v>0</v>
      </c>
      <c r="ANZ819" s="10">
        <v>0</v>
      </c>
      <c r="AOA819" s="10">
        <v>0</v>
      </c>
      <c r="AOB819" s="10">
        <v>0</v>
      </c>
      <c r="AOC819" s="10">
        <v>0</v>
      </c>
      <c r="AOD819" s="10">
        <v>0</v>
      </c>
      <c r="AOE819" s="10">
        <v>0</v>
      </c>
      <c r="AOF819" s="10">
        <v>0</v>
      </c>
      <c r="AOG819" s="10">
        <v>0</v>
      </c>
      <c r="AOH819" s="10">
        <v>0</v>
      </c>
      <c r="AOI819" s="10">
        <v>0</v>
      </c>
      <c r="AOJ819" s="10">
        <v>0</v>
      </c>
      <c r="AOK819" s="10">
        <v>0</v>
      </c>
      <c r="AOL819" s="10">
        <v>0</v>
      </c>
      <c r="AOM819" s="10">
        <v>0</v>
      </c>
      <c r="AON819" s="10">
        <v>0</v>
      </c>
      <c r="AOO819" s="10" t="s">
        <v>1968</v>
      </c>
      <c r="APN819" s="10" t="s">
        <v>1968</v>
      </c>
      <c r="ATV819" s="10" t="s">
        <v>1972</v>
      </c>
      <c r="ATW819" s="10">
        <v>0</v>
      </c>
      <c r="ATX819" s="10">
        <v>0</v>
      </c>
      <c r="ATY819" s="10">
        <v>0</v>
      </c>
      <c r="ATZ819" s="10">
        <v>0</v>
      </c>
      <c r="AUA819" s="10">
        <v>0</v>
      </c>
      <c r="AUB819" s="10">
        <v>2</v>
      </c>
      <c r="AUC819" s="10">
        <v>0</v>
      </c>
      <c r="AUD819" s="10">
        <v>0</v>
      </c>
      <c r="AUE819" s="64">
        <v>0</v>
      </c>
      <c r="AUF819" s="10">
        <v>0</v>
      </c>
      <c r="AUG819" s="10">
        <v>0</v>
      </c>
      <c r="AUH819" s="10">
        <v>0</v>
      </c>
      <c r="AUI819" s="10">
        <v>0</v>
      </c>
      <c r="AUJ819" s="10">
        <v>52</v>
      </c>
      <c r="AUK819" s="10">
        <v>0</v>
      </c>
      <c r="AUL819" s="10">
        <v>0</v>
      </c>
      <c r="AUM819" s="10">
        <v>0</v>
      </c>
      <c r="AUN819" s="10">
        <v>0</v>
      </c>
      <c r="AUO819" s="10">
        <v>0</v>
      </c>
      <c r="AUP819" s="10">
        <v>170</v>
      </c>
      <c r="AUQ819" s="10">
        <v>0</v>
      </c>
      <c r="AUR819" s="10">
        <v>82</v>
      </c>
      <c r="AUS819" s="10">
        <v>0</v>
      </c>
      <c r="AUT819" s="10">
        <v>0</v>
      </c>
      <c r="AUU819" s="10">
        <v>0</v>
      </c>
      <c r="AUV819" s="10">
        <v>0</v>
      </c>
      <c r="AUW819" s="10">
        <v>0</v>
      </c>
      <c r="AUX819" s="10">
        <v>0</v>
      </c>
      <c r="AUY819" s="10">
        <v>0</v>
      </c>
      <c r="AUZ819" s="10">
        <v>0</v>
      </c>
      <c r="AVA819" s="10">
        <v>0</v>
      </c>
      <c r="AVB819" s="10">
        <v>0</v>
      </c>
      <c r="AVC819" s="10">
        <v>0</v>
      </c>
      <c r="AVD819" s="10">
        <v>0</v>
      </c>
      <c r="AVE819" s="10">
        <v>0</v>
      </c>
      <c r="AVF819" s="10">
        <v>0</v>
      </c>
      <c r="AVG819" s="10">
        <v>0</v>
      </c>
      <c r="AVH819" s="10">
        <v>0</v>
      </c>
      <c r="AVI819" s="10">
        <v>0</v>
      </c>
      <c r="AVJ819" s="10">
        <v>0</v>
      </c>
      <c r="AVK819" s="10">
        <v>0</v>
      </c>
      <c r="AVL819" s="10">
        <v>0</v>
      </c>
      <c r="AVM819" s="10">
        <v>0</v>
      </c>
      <c r="AVN819" s="10">
        <v>0</v>
      </c>
      <c r="AVO819" s="10">
        <v>0</v>
      </c>
      <c r="AVP819" s="10">
        <v>0</v>
      </c>
      <c r="AVQ819" s="10">
        <v>0</v>
      </c>
      <c r="AVR819" s="10">
        <v>0</v>
      </c>
      <c r="AVS819" s="10">
        <v>0</v>
      </c>
      <c r="AVT819" s="10">
        <v>0</v>
      </c>
      <c r="AVU819" s="10" t="s">
        <v>1969</v>
      </c>
      <c r="AVV819" s="10">
        <v>0</v>
      </c>
      <c r="AVW819" s="10">
        <v>0</v>
      </c>
      <c r="AVX819" s="10">
        <v>0</v>
      </c>
      <c r="AVY819" s="10">
        <v>0</v>
      </c>
      <c r="AVZ819" s="10">
        <v>0</v>
      </c>
      <c r="AWA819" s="10">
        <v>224</v>
      </c>
      <c r="AWB819" s="10">
        <v>0</v>
      </c>
      <c r="AWC819" s="10">
        <v>0</v>
      </c>
      <c r="AWD819" s="10">
        <v>0</v>
      </c>
      <c r="AWE819" s="10">
        <v>0</v>
      </c>
      <c r="AWF819" s="10">
        <v>0</v>
      </c>
      <c r="AWG819" s="10">
        <v>0</v>
      </c>
      <c r="AWH819" s="10" t="s">
        <v>1972</v>
      </c>
      <c r="AWI819" s="10">
        <v>0</v>
      </c>
      <c r="AWJ819" s="10">
        <v>315</v>
      </c>
      <c r="AWK819" s="10">
        <v>0</v>
      </c>
      <c r="AWL819" s="10">
        <v>0</v>
      </c>
      <c r="AWM819" s="10">
        <v>0</v>
      </c>
      <c r="AWN819" s="10">
        <v>0</v>
      </c>
      <c r="AWO819" s="10">
        <v>0</v>
      </c>
      <c r="AWP819" s="10">
        <v>0</v>
      </c>
      <c r="AWQ819" s="10">
        <v>0</v>
      </c>
      <c r="AWR819" s="10">
        <v>0</v>
      </c>
      <c r="AWS819" s="10">
        <v>0</v>
      </c>
      <c r="AWT819" s="10">
        <v>0</v>
      </c>
      <c r="AWU819" s="10">
        <v>0</v>
      </c>
      <c r="AWV819" s="10">
        <v>0</v>
      </c>
      <c r="AWW819" s="10">
        <v>0</v>
      </c>
      <c r="AWX819" s="10">
        <v>0</v>
      </c>
      <c r="AWY819" s="10">
        <v>0</v>
      </c>
      <c r="AWZ819" s="10">
        <v>0</v>
      </c>
      <c r="AXA819" s="10">
        <v>0</v>
      </c>
      <c r="AXB819" s="10">
        <v>0</v>
      </c>
      <c r="AXC819" s="10">
        <v>0</v>
      </c>
      <c r="AXD819" s="10">
        <v>0</v>
      </c>
      <c r="AXE819" s="10">
        <v>0</v>
      </c>
      <c r="AXF819" s="10">
        <v>0</v>
      </c>
      <c r="AXG819" s="10">
        <v>0</v>
      </c>
      <c r="AXH819" s="10">
        <v>0</v>
      </c>
      <c r="AXI819" s="10">
        <v>0</v>
      </c>
      <c r="AXJ819" s="10">
        <v>0</v>
      </c>
      <c r="AXK819" s="10">
        <v>0</v>
      </c>
      <c r="AXL819" s="10">
        <v>0</v>
      </c>
      <c r="AXM819" s="10">
        <v>0</v>
      </c>
      <c r="AXN819" s="10">
        <v>0</v>
      </c>
      <c r="AXO819" s="10">
        <v>0</v>
      </c>
      <c r="AXP819" s="10">
        <v>0</v>
      </c>
      <c r="AXQ819" s="10">
        <v>0</v>
      </c>
      <c r="AXR819" s="10">
        <v>0</v>
      </c>
      <c r="AXS819" s="10">
        <v>0</v>
      </c>
      <c r="AXT819" s="10">
        <v>0</v>
      </c>
      <c r="AXU819" s="10">
        <v>0</v>
      </c>
      <c r="AXV819" s="10">
        <v>0</v>
      </c>
      <c r="AXW819" s="10">
        <v>0</v>
      </c>
      <c r="AXX819" s="10">
        <v>0</v>
      </c>
      <c r="AXY819" s="10">
        <v>0</v>
      </c>
      <c r="AXZ819" s="10">
        <v>0</v>
      </c>
      <c r="AYA819" s="10">
        <v>0</v>
      </c>
      <c r="AYB819" s="10">
        <v>0</v>
      </c>
      <c r="AYC819" s="10">
        <v>0</v>
      </c>
      <c r="AYD819" s="10">
        <v>0</v>
      </c>
      <c r="AYE819" s="10">
        <v>0</v>
      </c>
      <c r="AYF819" s="10">
        <v>0</v>
      </c>
      <c r="AYG819" s="10">
        <v>0</v>
      </c>
      <c r="AYH819" s="10">
        <v>0</v>
      </c>
      <c r="AYI819" s="10">
        <v>0</v>
      </c>
      <c r="AYJ819" s="10">
        <v>0</v>
      </c>
      <c r="AYK819" s="10">
        <v>0</v>
      </c>
      <c r="AYL819" s="10">
        <v>0</v>
      </c>
      <c r="AYM819" s="10">
        <v>0</v>
      </c>
      <c r="AYN819" s="10">
        <v>0</v>
      </c>
      <c r="AYO819" s="10">
        <v>0</v>
      </c>
      <c r="AYP819" s="10">
        <v>0</v>
      </c>
      <c r="AYQ819" s="10">
        <v>0</v>
      </c>
      <c r="AYR819" s="10">
        <v>222</v>
      </c>
      <c r="AYS819" s="10" t="s">
        <v>1968</v>
      </c>
      <c r="AYT819" s="10">
        <v>0</v>
      </c>
      <c r="AYU819" s="10">
        <v>0</v>
      </c>
      <c r="AYV819" s="10">
        <v>0</v>
      </c>
      <c r="AYW819" s="10">
        <v>300</v>
      </c>
      <c r="AYX819" s="10">
        <v>0</v>
      </c>
      <c r="AYY819" s="10">
        <v>200</v>
      </c>
      <c r="AYZ819" s="10">
        <v>0</v>
      </c>
      <c r="AZA819" s="10">
        <v>200</v>
      </c>
      <c r="AZB819" s="10">
        <v>0</v>
      </c>
      <c r="AZC819" s="10">
        <v>240</v>
      </c>
      <c r="AZD819" s="10">
        <v>0</v>
      </c>
      <c r="AZE819" s="10">
        <v>200</v>
      </c>
      <c r="AZF819" s="10">
        <v>0</v>
      </c>
      <c r="AZG819" s="10">
        <v>15</v>
      </c>
      <c r="AZH819" s="10">
        <v>0</v>
      </c>
      <c r="AZI819" s="10">
        <v>477</v>
      </c>
      <c r="AZJ819" s="10">
        <v>0</v>
      </c>
      <c r="AZK819" s="10">
        <v>0</v>
      </c>
      <c r="AZL819" s="10">
        <v>0</v>
      </c>
      <c r="AZM819" s="10">
        <v>7</v>
      </c>
      <c r="AZN819" s="10">
        <v>0</v>
      </c>
      <c r="AZO819" s="10">
        <v>0</v>
      </c>
      <c r="AZP819" s="10">
        <v>0</v>
      </c>
      <c r="AZQ819" s="10">
        <v>2</v>
      </c>
      <c r="AZR819" s="10">
        <v>0</v>
      </c>
      <c r="AZS819" s="10">
        <v>1</v>
      </c>
      <c r="AZT819" s="10">
        <v>0</v>
      </c>
      <c r="AZU819" s="10">
        <v>0</v>
      </c>
      <c r="AZV819" s="10">
        <v>0</v>
      </c>
      <c r="AZW819" s="10">
        <v>2</v>
      </c>
      <c r="AZX819" s="10">
        <v>0</v>
      </c>
      <c r="AZY819" s="10">
        <v>0</v>
      </c>
      <c r="AZZ819" s="10">
        <v>0</v>
      </c>
      <c r="BAA819" s="10">
        <v>0</v>
      </c>
      <c r="BAB819" s="10">
        <v>0</v>
      </c>
      <c r="BAC819" s="10">
        <v>0</v>
      </c>
      <c r="BAD819" s="10">
        <v>0</v>
      </c>
      <c r="BAE819" s="10">
        <v>0</v>
      </c>
      <c r="BAF819" s="10">
        <v>0</v>
      </c>
      <c r="BAG819" s="10">
        <v>0</v>
      </c>
      <c r="BAH819" s="10">
        <v>0</v>
      </c>
      <c r="BAI819" s="10">
        <v>0</v>
      </c>
      <c r="BAJ819" s="10">
        <v>0</v>
      </c>
      <c r="BAK819" s="10">
        <v>0</v>
      </c>
      <c r="BAL819" s="10">
        <v>0</v>
      </c>
      <c r="BAM819" s="10">
        <v>0</v>
      </c>
      <c r="BAN819" s="10">
        <v>0</v>
      </c>
      <c r="BAO819" s="10">
        <v>0</v>
      </c>
      <c r="BAP819" s="10">
        <v>0</v>
      </c>
      <c r="BAQ819" s="10">
        <v>0</v>
      </c>
      <c r="BAR819" s="10">
        <v>0</v>
      </c>
      <c r="BAS819" s="10">
        <v>0</v>
      </c>
      <c r="BAT819" s="10">
        <v>0</v>
      </c>
      <c r="BAU819" s="10">
        <v>0</v>
      </c>
      <c r="BAV819" s="10">
        <v>0</v>
      </c>
      <c r="BAW819" s="10">
        <v>0</v>
      </c>
      <c r="BAX819" s="10">
        <v>0</v>
      </c>
      <c r="BAY819" s="10">
        <v>0</v>
      </c>
      <c r="BAZ819" s="10">
        <v>0</v>
      </c>
      <c r="BBA819" s="10" t="s">
        <v>1968</v>
      </c>
      <c r="BBB819" s="10">
        <v>0</v>
      </c>
      <c r="BBC819" s="10">
        <v>0</v>
      </c>
      <c r="BBD819" s="10">
        <v>340</v>
      </c>
      <c r="BBE819" s="10">
        <v>0</v>
      </c>
      <c r="BBF819" s="10">
        <v>0</v>
      </c>
      <c r="BBG819" s="10">
        <v>0</v>
      </c>
      <c r="BBH819" s="10">
        <v>0</v>
      </c>
      <c r="BBI819" s="10">
        <v>0</v>
      </c>
      <c r="BBJ819" s="10">
        <v>7</v>
      </c>
      <c r="BBK819" s="10">
        <v>0</v>
      </c>
      <c r="BBL819" s="10">
        <v>59</v>
      </c>
      <c r="BBM819" s="10">
        <v>0</v>
      </c>
      <c r="BBN819" s="10">
        <v>47</v>
      </c>
      <c r="BBO819" s="10" t="s">
        <v>1972</v>
      </c>
      <c r="BBV819" s="10">
        <v>1</v>
      </c>
    </row>
    <row r="820" spans="1:1428" x14ac:dyDescent="0.25">
      <c r="A820" s="10" t="s">
        <v>1965</v>
      </c>
      <c r="B820" s="17" t="s">
        <v>2089</v>
      </c>
      <c r="C820" s="17" t="s">
        <v>2001</v>
      </c>
      <c r="D820" s="10" t="s">
        <v>2090</v>
      </c>
      <c r="E820" s="10" t="s">
        <v>2091</v>
      </c>
      <c r="F820" s="10" t="s">
        <v>2092</v>
      </c>
      <c r="G820" s="10">
        <v>55530000</v>
      </c>
      <c r="H820" s="10" t="s">
        <v>2005</v>
      </c>
      <c r="I820" s="10" t="s">
        <v>2093</v>
      </c>
      <c r="J820" s="10" t="s">
        <v>2094</v>
      </c>
      <c r="K820" s="10" t="s">
        <v>5</v>
      </c>
      <c r="L820" s="10" t="s">
        <v>2508</v>
      </c>
      <c r="N820" s="10">
        <v>14</v>
      </c>
      <c r="O820" s="10">
        <v>0</v>
      </c>
      <c r="P820" s="10">
        <v>0</v>
      </c>
      <c r="Q820" s="10">
        <v>0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10">
        <v>0</v>
      </c>
      <c r="X820" s="10">
        <v>0</v>
      </c>
      <c r="Y820" s="10">
        <v>0</v>
      </c>
      <c r="Z820" s="10">
        <v>0</v>
      </c>
      <c r="AA820" s="10">
        <v>0</v>
      </c>
      <c r="AC820" s="10">
        <v>0</v>
      </c>
      <c r="AD820" s="10">
        <v>0</v>
      </c>
      <c r="AE820" s="10">
        <v>0</v>
      </c>
      <c r="AF820" s="10" t="s">
        <v>40</v>
      </c>
      <c r="AG820" s="10">
        <v>1</v>
      </c>
      <c r="AT820" s="18">
        <v>41640</v>
      </c>
      <c r="AU820" s="10" t="s">
        <v>2495</v>
      </c>
      <c r="AV820" s="10" t="s">
        <v>1968</v>
      </c>
      <c r="AY820" s="10" t="s">
        <v>1968</v>
      </c>
      <c r="AZ820" s="10">
        <v>0</v>
      </c>
      <c r="BA820" s="10">
        <v>0</v>
      </c>
      <c r="BB820" s="10" t="s">
        <v>1973</v>
      </c>
      <c r="BD820" s="10" t="s">
        <v>1973</v>
      </c>
      <c r="BF820" s="10" t="s">
        <v>1968</v>
      </c>
      <c r="BI820" s="10" t="s">
        <v>1968</v>
      </c>
      <c r="BL820" s="10" t="s">
        <v>1968</v>
      </c>
      <c r="BO820" s="10" t="s">
        <v>1968</v>
      </c>
      <c r="BR820" s="10" t="s">
        <v>1968</v>
      </c>
      <c r="BU820" s="10" t="s">
        <v>1968</v>
      </c>
      <c r="BX820" s="10" t="s">
        <v>1968</v>
      </c>
      <c r="CA820" s="10" t="s">
        <v>1968</v>
      </c>
      <c r="CD820" s="10" t="s">
        <v>1968</v>
      </c>
      <c r="CG820" s="10" t="s">
        <v>1968</v>
      </c>
      <c r="CJ820" s="10" t="s">
        <v>1968</v>
      </c>
      <c r="CM820" s="10" t="s">
        <v>1968</v>
      </c>
      <c r="CP820" s="10" t="s">
        <v>1968</v>
      </c>
      <c r="CS820" s="10" t="s">
        <v>1968</v>
      </c>
      <c r="CV820" s="10" t="s">
        <v>1968</v>
      </c>
      <c r="CY820" s="10" t="s">
        <v>1968</v>
      </c>
      <c r="DB820" s="10" t="s">
        <v>1968</v>
      </c>
      <c r="DE820" s="10" t="s">
        <v>1968</v>
      </c>
      <c r="DH820" s="10" t="s">
        <v>1968</v>
      </c>
      <c r="DK820" s="10" t="s">
        <v>1968</v>
      </c>
      <c r="DN820" s="10" t="s">
        <v>1968</v>
      </c>
      <c r="EU820" s="10" t="s">
        <v>1968</v>
      </c>
      <c r="EX820" s="10" t="s">
        <v>1968</v>
      </c>
      <c r="FA820" s="10" t="s">
        <v>1968</v>
      </c>
      <c r="FD820" s="10" t="s">
        <v>1968</v>
      </c>
      <c r="FG820" s="10" t="s">
        <v>1968</v>
      </c>
      <c r="FJ820" s="10" t="s">
        <v>1968</v>
      </c>
      <c r="GQ820" s="10">
        <v>1</v>
      </c>
      <c r="II820" s="10" t="s">
        <v>1968</v>
      </c>
      <c r="IJ820" s="10" t="s">
        <v>1968</v>
      </c>
      <c r="IK820" s="10" t="s">
        <v>1968</v>
      </c>
      <c r="IL820" s="10" t="s">
        <v>1968</v>
      </c>
      <c r="IM820" s="10" t="s">
        <v>1968</v>
      </c>
      <c r="IN820" s="10" t="s">
        <v>1968</v>
      </c>
      <c r="IO820" s="10" t="s">
        <v>1968</v>
      </c>
      <c r="IP820" s="10" t="s">
        <v>1968</v>
      </c>
      <c r="IR820" s="10" t="s">
        <v>1968</v>
      </c>
      <c r="IT820" s="10" t="s">
        <v>1968</v>
      </c>
      <c r="IV820" s="10" t="s">
        <v>1968</v>
      </c>
      <c r="IX820" s="10" t="s">
        <v>1968</v>
      </c>
      <c r="IZ820" s="10" t="s">
        <v>1968</v>
      </c>
      <c r="JA820" s="10" t="s">
        <v>1968</v>
      </c>
      <c r="JD820" s="10" t="s">
        <v>1968</v>
      </c>
      <c r="JG820" s="10" t="s">
        <v>1968</v>
      </c>
      <c r="JJ820" s="10" t="s">
        <v>1968</v>
      </c>
      <c r="JM820" s="10" t="s">
        <v>1968</v>
      </c>
      <c r="JP820" s="10" t="s">
        <v>1968</v>
      </c>
      <c r="JS820" s="10" t="s">
        <v>1968</v>
      </c>
      <c r="KZ820" s="10" t="s">
        <v>1976</v>
      </c>
      <c r="LA820" s="10">
        <v>0</v>
      </c>
      <c r="LB820" s="10">
        <v>1</v>
      </c>
      <c r="LC820" s="10">
        <v>0</v>
      </c>
      <c r="LD820" s="10">
        <v>0</v>
      </c>
      <c r="LE820" s="10">
        <v>0</v>
      </c>
      <c r="LF820" s="10">
        <v>0</v>
      </c>
      <c r="LG820" s="10">
        <v>0</v>
      </c>
      <c r="LH820" s="10">
        <v>0</v>
      </c>
      <c r="LI820" s="10" t="s">
        <v>1966</v>
      </c>
      <c r="LJ820" s="10">
        <v>0</v>
      </c>
      <c r="LK820" s="10">
        <v>0</v>
      </c>
      <c r="LL820" s="10">
        <v>0</v>
      </c>
      <c r="LM820" s="10">
        <v>0</v>
      </c>
      <c r="LN820" s="10">
        <v>0</v>
      </c>
      <c r="LO820" s="10">
        <v>0</v>
      </c>
      <c r="LP820" s="10">
        <v>0</v>
      </c>
      <c r="LQ820" s="10">
        <v>0</v>
      </c>
      <c r="LR820" s="10" t="s">
        <v>1977</v>
      </c>
      <c r="LS820" s="10">
        <v>0</v>
      </c>
      <c r="LT820" s="10">
        <v>0</v>
      </c>
      <c r="LU820" s="10">
        <v>0</v>
      </c>
      <c r="LV820" s="10">
        <v>0</v>
      </c>
      <c r="LW820" s="10">
        <v>0</v>
      </c>
      <c r="LX820" s="10">
        <v>0</v>
      </c>
      <c r="LY820" s="10">
        <v>0</v>
      </c>
      <c r="LZ820" s="10">
        <v>0</v>
      </c>
      <c r="MA820" s="10" t="s">
        <v>1977</v>
      </c>
      <c r="MB820" s="10">
        <v>0</v>
      </c>
      <c r="MC820" s="10">
        <v>0</v>
      </c>
      <c r="MD820" s="10">
        <v>0</v>
      </c>
      <c r="ME820" s="10">
        <v>0</v>
      </c>
      <c r="MF820" s="10">
        <v>0</v>
      </c>
      <c r="MG820" s="10">
        <v>0</v>
      </c>
      <c r="MH820" s="10">
        <v>0</v>
      </c>
      <c r="MI820" s="10">
        <v>0</v>
      </c>
      <c r="MJ820" s="10" t="s">
        <v>1977</v>
      </c>
      <c r="MK820" s="10">
        <v>0</v>
      </c>
      <c r="ML820" s="10">
        <v>0</v>
      </c>
      <c r="MM820" s="10">
        <v>0</v>
      </c>
      <c r="MN820" s="10">
        <v>0</v>
      </c>
      <c r="MO820" s="10">
        <v>0</v>
      </c>
      <c r="MP820" s="10">
        <v>0</v>
      </c>
      <c r="MQ820" s="10">
        <v>0</v>
      </c>
      <c r="MR820" s="10">
        <v>0</v>
      </c>
      <c r="MS820" s="10" t="s">
        <v>1977</v>
      </c>
      <c r="MT820" s="10">
        <v>0</v>
      </c>
      <c r="MU820" s="10">
        <v>0</v>
      </c>
      <c r="MV820" s="10">
        <v>0</v>
      </c>
      <c r="MW820" s="10">
        <v>0</v>
      </c>
      <c r="MX820" s="10">
        <v>0</v>
      </c>
      <c r="MY820" s="10">
        <v>0</v>
      </c>
      <c r="MZ820" s="10">
        <v>0</v>
      </c>
      <c r="NA820" s="10">
        <v>0</v>
      </c>
      <c r="NB820" s="10" t="s">
        <v>1977</v>
      </c>
      <c r="NC820" s="10">
        <v>0</v>
      </c>
      <c r="ND820" s="10">
        <v>0</v>
      </c>
      <c r="NE820" s="10">
        <v>0</v>
      </c>
      <c r="NF820" s="10">
        <v>0</v>
      </c>
      <c r="NG820" s="10">
        <v>0</v>
      </c>
      <c r="NH820" s="10">
        <v>0</v>
      </c>
      <c r="NI820" s="10">
        <v>0</v>
      </c>
      <c r="NJ820" s="10">
        <v>0</v>
      </c>
      <c r="NK820" s="10" t="s">
        <v>1977</v>
      </c>
      <c r="NL820" s="10">
        <v>0</v>
      </c>
      <c r="NM820" s="10">
        <v>0</v>
      </c>
      <c r="NN820" s="10">
        <v>0</v>
      </c>
      <c r="NO820" s="10">
        <v>0</v>
      </c>
      <c r="NP820" s="10">
        <v>0</v>
      </c>
      <c r="NQ820" s="10">
        <v>0</v>
      </c>
      <c r="NR820" s="10">
        <v>0</v>
      </c>
      <c r="NS820" s="10">
        <v>0</v>
      </c>
      <c r="NT820" s="10" t="s">
        <v>1977</v>
      </c>
      <c r="NU820" s="10">
        <v>0</v>
      </c>
      <c r="NV820" s="10">
        <v>0</v>
      </c>
      <c r="NW820" s="10">
        <v>0</v>
      </c>
      <c r="NX820" s="10">
        <v>0</v>
      </c>
      <c r="NY820" s="10">
        <v>0</v>
      </c>
      <c r="NZ820" s="10">
        <v>0</v>
      </c>
      <c r="OA820" s="10">
        <v>0</v>
      </c>
      <c r="OB820" s="10">
        <v>0</v>
      </c>
      <c r="OC820" s="10" t="s">
        <v>1977</v>
      </c>
      <c r="OD820" s="10">
        <v>0</v>
      </c>
      <c r="OE820" s="10">
        <v>0</v>
      </c>
      <c r="OF820" s="10">
        <v>0</v>
      </c>
      <c r="OG820" s="10">
        <v>0</v>
      </c>
      <c r="OH820" s="10">
        <v>0</v>
      </c>
      <c r="OI820" s="10">
        <v>0</v>
      </c>
      <c r="OJ820" s="10">
        <v>0</v>
      </c>
      <c r="OK820" s="10">
        <v>0</v>
      </c>
      <c r="OL820" s="10" t="s">
        <v>1977</v>
      </c>
      <c r="OM820" s="10">
        <v>0</v>
      </c>
      <c r="ON820" s="10">
        <v>0</v>
      </c>
      <c r="OO820" s="10">
        <v>0</v>
      </c>
      <c r="OP820" s="10">
        <v>0</v>
      </c>
      <c r="OQ820" s="10">
        <v>0</v>
      </c>
      <c r="OR820" s="10">
        <v>0</v>
      </c>
      <c r="OS820" s="10">
        <v>0</v>
      </c>
      <c r="OT820" s="10">
        <v>0</v>
      </c>
      <c r="OU820" s="10" t="s">
        <v>1977</v>
      </c>
      <c r="OV820" s="10">
        <v>0</v>
      </c>
      <c r="OW820" s="10">
        <v>0</v>
      </c>
      <c r="OX820" s="10">
        <v>0</v>
      </c>
      <c r="OY820" s="10">
        <v>0</v>
      </c>
      <c r="OZ820" s="10">
        <v>0</v>
      </c>
      <c r="PA820" s="10">
        <v>0</v>
      </c>
      <c r="PB820" s="10">
        <v>0</v>
      </c>
      <c r="PC820" s="10">
        <v>0</v>
      </c>
      <c r="PD820" s="10" t="s">
        <v>1977</v>
      </c>
      <c r="PE820" s="10">
        <v>0</v>
      </c>
      <c r="PF820" s="10">
        <v>0</v>
      </c>
      <c r="PG820" s="10">
        <v>0</v>
      </c>
      <c r="PH820" s="10">
        <v>0</v>
      </c>
      <c r="PI820" s="10">
        <v>0</v>
      </c>
      <c r="PJ820" s="10">
        <v>0</v>
      </c>
      <c r="PK820" s="10">
        <v>0</v>
      </c>
      <c r="PL820" s="10">
        <v>0</v>
      </c>
      <c r="PM820" s="10" t="s">
        <v>1977</v>
      </c>
      <c r="PN820" s="10">
        <v>0</v>
      </c>
      <c r="PO820" s="10">
        <v>0</v>
      </c>
      <c r="PP820" s="10">
        <v>0</v>
      </c>
      <c r="PQ820" s="10">
        <v>0</v>
      </c>
      <c r="PR820" s="10">
        <v>0</v>
      </c>
      <c r="PS820" s="10">
        <v>0</v>
      </c>
      <c r="PT820" s="10">
        <v>0</v>
      </c>
      <c r="PU820" s="10">
        <v>0</v>
      </c>
      <c r="PV820" s="10" t="s">
        <v>1977</v>
      </c>
      <c r="PW820" s="10">
        <v>0</v>
      </c>
      <c r="PX820" s="10">
        <v>0</v>
      </c>
      <c r="PY820" s="10">
        <v>0</v>
      </c>
      <c r="PZ820" s="10">
        <v>0</v>
      </c>
      <c r="QA820" s="10">
        <v>0</v>
      </c>
      <c r="QB820" s="10">
        <v>0</v>
      </c>
      <c r="QC820" s="10">
        <v>0</v>
      </c>
      <c r="QD820" s="10">
        <v>0</v>
      </c>
      <c r="QE820" s="10" t="s">
        <v>1977</v>
      </c>
      <c r="QF820" s="10">
        <v>0</v>
      </c>
      <c r="QG820" s="10">
        <v>0</v>
      </c>
      <c r="QH820" s="10">
        <v>0</v>
      </c>
      <c r="QI820" s="10">
        <v>0</v>
      </c>
      <c r="QJ820" s="10">
        <v>0</v>
      </c>
      <c r="QK820" s="10">
        <v>0</v>
      </c>
      <c r="QL820" s="10">
        <v>0</v>
      </c>
      <c r="QM820" s="10">
        <v>0</v>
      </c>
      <c r="QN820" s="10" t="s">
        <v>1977</v>
      </c>
      <c r="QO820" s="10">
        <v>0</v>
      </c>
      <c r="QP820" s="10">
        <v>0</v>
      </c>
      <c r="QQ820" s="10">
        <v>0</v>
      </c>
      <c r="QR820" s="10">
        <v>0</v>
      </c>
      <c r="QS820" s="10">
        <v>0</v>
      </c>
      <c r="QT820" s="10">
        <v>0</v>
      </c>
      <c r="QU820" s="10">
        <v>0</v>
      </c>
      <c r="QV820" s="10">
        <v>0</v>
      </c>
      <c r="QW820" s="10" t="s">
        <v>1977</v>
      </c>
      <c r="QX820" s="10">
        <v>0</v>
      </c>
      <c r="QY820" s="10">
        <v>0</v>
      </c>
      <c r="QZ820" s="10">
        <v>0</v>
      </c>
      <c r="RA820" s="10">
        <v>0</v>
      </c>
      <c r="RB820" s="10">
        <v>0</v>
      </c>
      <c r="RC820" s="10">
        <v>0</v>
      </c>
      <c r="RD820" s="10">
        <v>0</v>
      </c>
      <c r="RE820" s="10">
        <v>0</v>
      </c>
      <c r="RF820" s="10" t="s">
        <v>1977</v>
      </c>
      <c r="RG820" s="10">
        <v>0</v>
      </c>
      <c r="RH820" s="10">
        <v>0</v>
      </c>
      <c r="RI820" s="10">
        <v>0</v>
      </c>
      <c r="RJ820" s="10">
        <v>0</v>
      </c>
      <c r="RK820" s="10">
        <v>0</v>
      </c>
      <c r="RL820" s="10">
        <v>0</v>
      </c>
      <c r="RM820" s="10">
        <v>0</v>
      </c>
      <c r="RN820" s="10">
        <v>0</v>
      </c>
      <c r="RO820" s="10" t="s">
        <v>1977</v>
      </c>
      <c r="VS820" s="10">
        <v>1</v>
      </c>
      <c r="VU820" s="10">
        <v>1</v>
      </c>
      <c r="VZ820" s="10">
        <v>12</v>
      </c>
      <c r="WA820" s="10">
        <v>0</v>
      </c>
      <c r="WB820" s="10">
        <v>0</v>
      </c>
      <c r="WC820" s="10">
        <v>0</v>
      </c>
      <c r="WD820" s="10">
        <v>0</v>
      </c>
      <c r="WE820" s="10">
        <v>0</v>
      </c>
      <c r="WF820" s="10">
        <v>2</v>
      </c>
      <c r="WG820" s="10">
        <v>0</v>
      </c>
      <c r="WH820" s="10">
        <v>0</v>
      </c>
      <c r="WI820" s="10">
        <v>0</v>
      </c>
      <c r="WJ820" s="10">
        <v>0</v>
      </c>
      <c r="WK820" s="10">
        <v>0</v>
      </c>
      <c r="WL820" s="10">
        <v>2</v>
      </c>
      <c r="WM820" s="10">
        <v>0</v>
      </c>
      <c r="WN820" s="10">
        <v>0</v>
      </c>
      <c r="WO820" s="10">
        <v>0</v>
      </c>
      <c r="WP820" s="10">
        <v>0</v>
      </c>
      <c r="WQ820" s="10">
        <v>0</v>
      </c>
      <c r="WR820" s="10">
        <v>0</v>
      </c>
      <c r="WS820" s="10">
        <v>0</v>
      </c>
      <c r="WT820" s="10">
        <v>0</v>
      </c>
      <c r="WU820" s="10">
        <v>0</v>
      </c>
      <c r="WV820" s="10">
        <v>0</v>
      </c>
      <c r="WW820" s="10">
        <v>0</v>
      </c>
      <c r="WX820" s="10">
        <v>0</v>
      </c>
      <c r="WY820" s="10">
        <v>0</v>
      </c>
      <c r="WZ820" s="10">
        <v>0</v>
      </c>
      <c r="XA820" s="10">
        <v>0</v>
      </c>
      <c r="XB820" s="10">
        <v>0</v>
      </c>
      <c r="XC820" s="10">
        <v>0</v>
      </c>
      <c r="XD820" s="10">
        <v>0</v>
      </c>
      <c r="XE820" s="10">
        <v>0</v>
      </c>
      <c r="XF820" s="10">
        <v>0</v>
      </c>
      <c r="XG820" s="10">
        <v>0</v>
      </c>
      <c r="XH820" s="10">
        <v>0</v>
      </c>
      <c r="XI820" s="10">
        <v>0</v>
      </c>
      <c r="XJ820" s="10">
        <v>0</v>
      </c>
      <c r="XK820" s="10" t="s">
        <v>1978</v>
      </c>
      <c r="XL820" s="10">
        <v>0</v>
      </c>
      <c r="XM820" s="10">
        <v>0</v>
      </c>
      <c r="XN820" s="10" t="s">
        <v>1967</v>
      </c>
      <c r="XQ820" s="10" t="s">
        <v>1978</v>
      </c>
      <c r="XR820" s="10">
        <v>2</v>
      </c>
      <c r="XS820" s="10">
        <v>0</v>
      </c>
      <c r="XT820" s="10" t="s">
        <v>1967</v>
      </c>
      <c r="XW820" s="10" t="s">
        <v>1992</v>
      </c>
      <c r="YA820" s="10">
        <v>43</v>
      </c>
      <c r="YB820" s="10">
        <v>0</v>
      </c>
      <c r="YC820" s="10">
        <v>25</v>
      </c>
      <c r="YD820" s="10">
        <v>0</v>
      </c>
      <c r="YE820" s="10">
        <v>0</v>
      </c>
      <c r="YF820" s="10">
        <v>0</v>
      </c>
      <c r="YG820" s="10">
        <v>0</v>
      </c>
      <c r="YH820" s="10">
        <v>0</v>
      </c>
      <c r="YI820" s="10">
        <v>0</v>
      </c>
      <c r="YJ820" s="10">
        <v>0</v>
      </c>
      <c r="YK820" s="10">
        <v>0</v>
      </c>
      <c r="YL820" s="10">
        <v>0</v>
      </c>
      <c r="YM820" s="10">
        <v>0</v>
      </c>
      <c r="YN820" s="10">
        <v>0</v>
      </c>
      <c r="YO820" s="10">
        <v>12</v>
      </c>
      <c r="YP820" s="10">
        <v>0</v>
      </c>
      <c r="YQ820" s="10">
        <v>0</v>
      </c>
      <c r="YR820" s="10">
        <v>0</v>
      </c>
      <c r="YS820" s="10" t="s">
        <v>1970</v>
      </c>
      <c r="YT820" s="10">
        <v>5</v>
      </c>
      <c r="YU820" s="10">
        <v>0</v>
      </c>
      <c r="YV820" s="10">
        <v>3</v>
      </c>
      <c r="YW820" s="10">
        <v>0</v>
      </c>
      <c r="YX820" s="10">
        <v>1</v>
      </c>
      <c r="YY820" s="10">
        <v>0</v>
      </c>
      <c r="YZ820" s="10">
        <v>4</v>
      </c>
      <c r="ZA820" s="10">
        <v>0</v>
      </c>
      <c r="ZB820" s="10">
        <v>1</v>
      </c>
      <c r="ZC820" s="10">
        <v>0</v>
      </c>
      <c r="ZD820" s="10">
        <v>0</v>
      </c>
      <c r="ZE820" s="10">
        <v>0</v>
      </c>
      <c r="ZF820" s="10">
        <v>0</v>
      </c>
      <c r="ZG820" s="10">
        <v>0</v>
      </c>
      <c r="ZH820" s="10">
        <v>2</v>
      </c>
      <c r="ZI820" s="10">
        <v>0</v>
      </c>
      <c r="ZJ820" s="10" t="s">
        <v>1969</v>
      </c>
      <c r="ZK820" s="10">
        <v>2</v>
      </c>
      <c r="ZL820" s="10">
        <v>0</v>
      </c>
      <c r="ZM820" s="10">
        <v>1</v>
      </c>
      <c r="ZN820" s="10">
        <v>0</v>
      </c>
      <c r="ZO820" s="10">
        <v>13</v>
      </c>
      <c r="ZP820" s="10">
        <v>0</v>
      </c>
      <c r="ZQ820" s="10">
        <v>0</v>
      </c>
      <c r="ZR820" s="10">
        <v>0</v>
      </c>
      <c r="ZS820" s="10">
        <v>0</v>
      </c>
      <c r="ZT820" s="10">
        <v>0</v>
      </c>
      <c r="ZU820" s="10">
        <v>0</v>
      </c>
      <c r="ZV820" s="10">
        <v>0</v>
      </c>
      <c r="ZW820" s="10">
        <v>0</v>
      </c>
      <c r="ZX820" s="10">
        <v>0</v>
      </c>
      <c r="ZY820" s="10">
        <v>0</v>
      </c>
      <c r="ZZ820" s="10">
        <v>0</v>
      </c>
      <c r="AAA820" s="10">
        <v>0</v>
      </c>
      <c r="AAB820" s="10">
        <v>0</v>
      </c>
      <c r="AAC820" s="10">
        <v>0</v>
      </c>
      <c r="AAD820" s="10">
        <v>0</v>
      </c>
      <c r="AAE820" s="10">
        <v>0</v>
      </c>
      <c r="AAF820" s="10">
        <v>0</v>
      </c>
      <c r="AAG820" s="10">
        <v>0</v>
      </c>
      <c r="AAH820" s="10">
        <v>0</v>
      </c>
      <c r="AAI820" s="10">
        <v>0</v>
      </c>
      <c r="AAJ820" s="10">
        <v>0</v>
      </c>
      <c r="AAK820" s="10" t="s">
        <v>1970</v>
      </c>
      <c r="AAL820" s="10">
        <v>7</v>
      </c>
      <c r="AAM820" s="10">
        <v>0</v>
      </c>
      <c r="AAN820" s="10">
        <v>1</v>
      </c>
      <c r="AAO820" s="10">
        <v>0</v>
      </c>
      <c r="AAP820" s="10">
        <v>1</v>
      </c>
      <c r="AAQ820" s="10">
        <v>0</v>
      </c>
      <c r="AAR820" s="10">
        <v>0</v>
      </c>
      <c r="AAS820" s="10">
        <v>0</v>
      </c>
      <c r="AAT820" s="10">
        <v>0</v>
      </c>
      <c r="AAU820" s="10">
        <v>0</v>
      </c>
      <c r="AAV820" s="10">
        <v>0</v>
      </c>
      <c r="AAW820" s="10">
        <v>0</v>
      </c>
      <c r="AAX820" s="10">
        <v>7</v>
      </c>
      <c r="AAY820" s="10">
        <v>0</v>
      </c>
      <c r="AAZ820" s="10" t="s">
        <v>1970</v>
      </c>
      <c r="ABA820" s="10">
        <v>0</v>
      </c>
      <c r="ABB820" s="10">
        <v>0</v>
      </c>
      <c r="ABC820" s="10">
        <v>0</v>
      </c>
      <c r="ABD820" s="10">
        <v>0</v>
      </c>
      <c r="ABE820" s="10">
        <v>0</v>
      </c>
      <c r="ABF820" s="10">
        <v>0</v>
      </c>
      <c r="ABG820" s="10">
        <v>0</v>
      </c>
      <c r="ABH820" s="10">
        <v>0</v>
      </c>
      <c r="ABI820" s="10">
        <v>0</v>
      </c>
      <c r="ABJ820" s="10">
        <v>0</v>
      </c>
      <c r="ABK820" s="10">
        <v>0</v>
      </c>
      <c r="ABL820" s="10">
        <v>0</v>
      </c>
      <c r="ABM820" s="10">
        <v>0</v>
      </c>
      <c r="ABN820" s="10">
        <v>0</v>
      </c>
      <c r="ABO820" s="10" t="s">
        <v>1970</v>
      </c>
      <c r="ABP820" s="10">
        <v>0</v>
      </c>
      <c r="ABQ820" s="10">
        <v>0</v>
      </c>
      <c r="ABR820" s="10">
        <v>0</v>
      </c>
      <c r="ABS820" s="10">
        <v>0</v>
      </c>
      <c r="ABT820" s="10">
        <v>14</v>
      </c>
      <c r="ABU820" s="10">
        <v>0</v>
      </c>
      <c r="ABV820" s="10">
        <v>1</v>
      </c>
      <c r="ABW820" s="10">
        <v>0</v>
      </c>
      <c r="ABX820" s="10">
        <v>0</v>
      </c>
      <c r="ABY820" s="10">
        <v>0</v>
      </c>
      <c r="ABZ820" s="10">
        <v>0</v>
      </c>
      <c r="ACA820" s="10">
        <v>0</v>
      </c>
      <c r="ACB820" s="10">
        <v>0</v>
      </c>
      <c r="ACC820" s="10">
        <v>0</v>
      </c>
      <c r="ACD820" s="10">
        <v>0</v>
      </c>
      <c r="ACE820" s="10">
        <v>0</v>
      </c>
      <c r="ACF820" s="10">
        <v>0</v>
      </c>
      <c r="ACG820" s="10">
        <v>0</v>
      </c>
      <c r="ACH820" s="10">
        <v>1</v>
      </c>
      <c r="ACI820" s="10">
        <v>0</v>
      </c>
      <c r="ACJ820" s="10" t="s">
        <v>1968</v>
      </c>
      <c r="ADH820" s="10" t="s">
        <v>1969</v>
      </c>
      <c r="ADI820" s="10">
        <v>16</v>
      </c>
      <c r="ADJ820" s="10">
        <v>0</v>
      </c>
      <c r="ADK820" s="10">
        <v>0</v>
      </c>
      <c r="ADL820" s="10">
        <v>0</v>
      </c>
      <c r="ADM820" s="10">
        <v>0</v>
      </c>
      <c r="ADN820" s="10">
        <v>0</v>
      </c>
      <c r="ADO820" s="10">
        <v>0</v>
      </c>
      <c r="ADP820" s="10">
        <v>0</v>
      </c>
      <c r="ADQ820" s="10">
        <v>0</v>
      </c>
      <c r="ADR820" s="10">
        <v>0</v>
      </c>
      <c r="ADS820" s="10">
        <v>0</v>
      </c>
      <c r="ADT820" s="10">
        <v>0</v>
      </c>
      <c r="ADU820" s="10">
        <v>0</v>
      </c>
      <c r="ADV820" s="10">
        <v>0</v>
      </c>
      <c r="ADW820" s="10">
        <v>0</v>
      </c>
      <c r="ADX820" s="10">
        <v>0</v>
      </c>
      <c r="ADY820" s="10">
        <v>0</v>
      </c>
      <c r="ADZ820" s="10">
        <v>0</v>
      </c>
      <c r="AEA820" s="10">
        <v>0</v>
      </c>
      <c r="AEB820" s="10">
        <v>0</v>
      </c>
      <c r="AEC820" s="10">
        <v>0</v>
      </c>
      <c r="AED820" s="10">
        <v>0</v>
      </c>
      <c r="AEE820" s="10">
        <v>0</v>
      </c>
      <c r="AEF820" s="10">
        <v>0</v>
      </c>
      <c r="AEG820" s="10">
        <v>0</v>
      </c>
      <c r="AEH820" s="10">
        <v>0</v>
      </c>
      <c r="AEI820" s="10">
        <v>0</v>
      </c>
      <c r="AEJ820" s="10">
        <v>0</v>
      </c>
      <c r="AEK820" s="10">
        <v>0</v>
      </c>
      <c r="AEL820" s="10">
        <v>0</v>
      </c>
      <c r="AEM820" s="10">
        <v>0</v>
      </c>
      <c r="AEN820" s="10">
        <v>0</v>
      </c>
      <c r="AEO820" s="10">
        <v>0</v>
      </c>
      <c r="AEP820" s="10">
        <v>0</v>
      </c>
      <c r="AEQ820" s="10">
        <v>0</v>
      </c>
      <c r="AER820" s="10">
        <v>0</v>
      </c>
      <c r="AES820" s="10">
        <v>0</v>
      </c>
      <c r="AET820" s="10">
        <v>0</v>
      </c>
      <c r="AEU820" s="10">
        <v>0</v>
      </c>
      <c r="AEV820" s="10">
        <v>0</v>
      </c>
      <c r="AEW820" s="10">
        <v>0</v>
      </c>
      <c r="AEX820" s="10">
        <v>0</v>
      </c>
      <c r="AEY820" s="10">
        <v>0</v>
      </c>
      <c r="AEZ820" s="10">
        <v>0</v>
      </c>
      <c r="AFA820" s="10">
        <v>0</v>
      </c>
      <c r="AFB820" s="10">
        <v>0</v>
      </c>
      <c r="AFC820" s="10">
        <v>0</v>
      </c>
      <c r="AFD820" s="10">
        <v>0</v>
      </c>
      <c r="AFE820" s="10">
        <v>0</v>
      </c>
      <c r="AFF820" s="10">
        <v>0</v>
      </c>
      <c r="AFG820" s="10">
        <v>0</v>
      </c>
      <c r="AFH820" s="10">
        <v>0</v>
      </c>
      <c r="AFI820" s="10">
        <v>0</v>
      </c>
      <c r="AFJ820" s="10">
        <v>0</v>
      </c>
      <c r="AFK820" s="10">
        <v>0</v>
      </c>
      <c r="AFL820" s="10">
        <v>0</v>
      </c>
      <c r="AFM820" s="10">
        <v>0</v>
      </c>
      <c r="AFN820" s="10">
        <v>0</v>
      </c>
      <c r="AFO820" s="10">
        <v>0</v>
      </c>
      <c r="AFP820" s="10">
        <v>0</v>
      </c>
      <c r="AFQ820" s="10">
        <v>0</v>
      </c>
      <c r="AFR820" s="10">
        <v>0</v>
      </c>
      <c r="AFS820" s="10">
        <v>0</v>
      </c>
      <c r="AFT820" s="10">
        <v>0</v>
      </c>
      <c r="AFU820" s="10">
        <v>0</v>
      </c>
      <c r="AFV820" s="10">
        <v>0</v>
      </c>
      <c r="AFW820" s="10">
        <v>0</v>
      </c>
      <c r="AFX820" s="10">
        <v>0</v>
      </c>
      <c r="AFY820" s="10">
        <v>0</v>
      </c>
      <c r="AFZ820" s="10">
        <v>0</v>
      </c>
      <c r="AGA820" s="10">
        <v>0</v>
      </c>
      <c r="AGB820" s="10">
        <v>0</v>
      </c>
      <c r="AGC820" s="10">
        <v>0</v>
      </c>
      <c r="AGD820" s="10">
        <v>0</v>
      </c>
      <c r="AGE820" s="10">
        <v>0</v>
      </c>
      <c r="AGF820" s="10">
        <v>0</v>
      </c>
      <c r="AGG820" s="10">
        <v>0</v>
      </c>
      <c r="AGH820" s="10">
        <v>0</v>
      </c>
      <c r="AGI820" s="10">
        <v>0</v>
      </c>
      <c r="AGJ820" s="10">
        <v>0</v>
      </c>
      <c r="AGK820" s="10">
        <v>0</v>
      </c>
      <c r="AGL820" s="10">
        <v>0</v>
      </c>
      <c r="AGM820" s="10">
        <v>0</v>
      </c>
      <c r="AGN820" s="10">
        <v>0</v>
      </c>
      <c r="AGO820" s="10">
        <v>0</v>
      </c>
      <c r="AGP820" s="10">
        <v>0</v>
      </c>
      <c r="AGQ820" s="10">
        <v>0</v>
      </c>
      <c r="AGR820" s="10">
        <v>0</v>
      </c>
      <c r="AGS820" s="10">
        <v>0</v>
      </c>
      <c r="AGT820" s="10">
        <v>0</v>
      </c>
      <c r="AGU820" s="10">
        <v>0</v>
      </c>
      <c r="AGV820" s="10">
        <v>0</v>
      </c>
      <c r="AGW820" s="10">
        <v>0</v>
      </c>
      <c r="AGX820" s="10">
        <v>0</v>
      </c>
      <c r="AGY820" s="10">
        <v>0</v>
      </c>
      <c r="AGZ820" s="10">
        <v>0</v>
      </c>
      <c r="AHA820" s="10">
        <v>0</v>
      </c>
      <c r="AHB820" s="10">
        <v>0</v>
      </c>
      <c r="AHC820" s="10">
        <v>0</v>
      </c>
      <c r="AHD820" s="10">
        <v>0</v>
      </c>
      <c r="AHE820" s="10">
        <v>0</v>
      </c>
      <c r="AHF820" s="10">
        <v>0</v>
      </c>
      <c r="AHG820" s="10">
        <v>0</v>
      </c>
      <c r="AHH820" s="10">
        <v>0</v>
      </c>
      <c r="AHI820" s="10">
        <v>0</v>
      </c>
      <c r="AHJ820" s="10">
        <v>0</v>
      </c>
      <c r="AHK820" s="10">
        <v>0</v>
      </c>
      <c r="AHL820" s="10">
        <v>0</v>
      </c>
      <c r="AHM820" s="10">
        <v>0</v>
      </c>
      <c r="AHN820" s="10">
        <v>0</v>
      </c>
      <c r="AHO820" s="10">
        <v>0</v>
      </c>
      <c r="AHP820" s="10">
        <v>0</v>
      </c>
      <c r="AHQ820" s="10">
        <v>0</v>
      </c>
      <c r="AHR820" s="10">
        <v>0</v>
      </c>
      <c r="AHS820" s="10">
        <v>0</v>
      </c>
      <c r="AHT820" s="10">
        <v>0</v>
      </c>
      <c r="AHU820" s="10">
        <v>0</v>
      </c>
      <c r="AHV820" s="10">
        <v>0</v>
      </c>
      <c r="AHW820" s="10">
        <v>0</v>
      </c>
      <c r="AHX820" s="10">
        <v>0</v>
      </c>
      <c r="AHY820" s="10">
        <v>0</v>
      </c>
      <c r="AHZ820" s="10">
        <v>0</v>
      </c>
      <c r="AIA820" s="10">
        <v>0</v>
      </c>
      <c r="AIB820" s="10">
        <v>0</v>
      </c>
      <c r="AIC820" s="10">
        <v>0</v>
      </c>
      <c r="AID820" s="10">
        <v>0</v>
      </c>
      <c r="AIE820" s="10">
        <v>0</v>
      </c>
      <c r="AIF820" s="10">
        <v>0</v>
      </c>
      <c r="AIG820" s="10">
        <v>0</v>
      </c>
      <c r="AIH820" s="10">
        <v>0</v>
      </c>
      <c r="AII820" s="10">
        <v>0</v>
      </c>
      <c r="AIJ820" s="10">
        <v>0</v>
      </c>
      <c r="AIK820" s="10">
        <v>0</v>
      </c>
      <c r="AIL820" s="10">
        <v>0</v>
      </c>
      <c r="AIM820" s="10">
        <v>0</v>
      </c>
      <c r="AIN820" s="10">
        <v>0</v>
      </c>
      <c r="AIO820" s="10">
        <v>0</v>
      </c>
      <c r="AIP820" s="10">
        <v>0</v>
      </c>
      <c r="AIQ820" s="10">
        <v>0</v>
      </c>
      <c r="AIR820" s="10">
        <v>0</v>
      </c>
      <c r="AIS820" s="10">
        <v>0</v>
      </c>
      <c r="AIT820" s="10">
        <v>0</v>
      </c>
      <c r="AIU820" s="10">
        <v>0</v>
      </c>
      <c r="AIV820" s="10">
        <v>0</v>
      </c>
      <c r="AIW820" s="10">
        <v>0</v>
      </c>
      <c r="AIX820" s="10">
        <v>0</v>
      </c>
      <c r="AIY820" s="10">
        <v>0</v>
      </c>
      <c r="AIZ820" s="10">
        <v>0</v>
      </c>
      <c r="AJA820" s="10">
        <v>0</v>
      </c>
      <c r="AJB820" s="10">
        <v>0</v>
      </c>
      <c r="AJC820" s="10">
        <v>0</v>
      </c>
      <c r="AJD820" s="10">
        <v>0</v>
      </c>
      <c r="AJE820" s="10">
        <v>0</v>
      </c>
      <c r="AJF820" s="10">
        <v>0</v>
      </c>
      <c r="AJG820" s="10">
        <v>0</v>
      </c>
      <c r="AJH820" s="10">
        <v>0</v>
      </c>
      <c r="AJI820" s="10">
        <v>0</v>
      </c>
      <c r="AJJ820" s="10">
        <v>0</v>
      </c>
      <c r="AJK820" s="10">
        <v>0</v>
      </c>
      <c r="AJL820" s="10">
        <v>0</v>
      </c>
      <c r="AJM820" s="10">
        <v>0</v>
      </c>
      <c r="AJN820" s="10">
        <v>0</v>
      </c>
      <c r="AJO820" s="10">
        <v>0</v>
      </c>
      <c r="AJP820" s="10">
        <v>0</v>
      </c>
      <c r="AJQ820" s="10">
        <v>0</v>
      </c>
      <c r="AJR820" s="10">
        <v>0</v>
      </c>
      <c r="AJS820" s="10">
        <v>0</v>
      </c>
      <c r="AJT820" s="10">
        <v>0</v>
      </c>
      <c r="AJU820" s="10">
        <v>0</v>
      </c>
      <c r="AJV820" s="10">
        <v>0</v>
      </c>
      <c r="AJW820" s="10">
        <v>0</v>
      </c>
      <c r="AJX820" s="10">
        <v>0</v>
      </c>
      <c r="AJY820" s="10">
        <v>0</v>
      </c>
      <c r="AJZ820" s="10">
        <v>0</v>
      </c>
      <c r="AKA820" s="10">
        <v>0</v>
      </c>
      <c r="AKB820" s="10">
        <v>0</v>
      </c>
      <c r="AKC820" s="10">
        <v>0</v>
      </c>
      <c r="AKD820" s="10">
        <v>0</v>
      </c>
      <c r="AKE820" s="10">
        <v>0</v>
      </c>
      <c r="AKF820" s="10">
        <v>0</v>
      </c>
      <c r="AKG820" s="10">
        <v>0</v>
      </c>
      <c r="AKH820" s="10">
        <v>0</v>
      </c>
      <c r="AKI820" s="10">
        <v>0</v>
      </c>
      <c r="AKJ820" s="10">
        <v>0</v>
      </c>
      <c r="AKK820" s="10">
        <v>0</v>
      </c>
      <c r="AKL820" s="10">
        <v>0</v>
      </c>
      <c r="AKM820" s="10">
        <v>0</v>
      </c>
      <c r="AKN820" s="10">
        <v>0</v>
      </c>
      <c r="AKO820" s="10">
        <v>0</v>
      </c>
      <c r="AKP820" s="10">
        <v>0</v>
      </c>
      <c r="AKQ820" s="10">
        <v>0</v>
      </c>
      <c r="AKR820" s="10">
        <v>0</v>
      </c>
      <c r="AKS820" s="10">
        <v>0</v>
      </c>
      <c r="AKT820" s="10">
        <v>0</v>
      </c>
      <c r="AKU820" s="10">
        <v>0</v>
      </c>
      <c r="AKV820" s="10">
        <v>0</v>
      </c>
      <c r="AKW820" s="10">
        <v>0</v>
      </c>
      <c r="AKX820" s="10">
        <v>0</v>
      </c>
      <c r="AKY820" s="10">
        <v>0</v>
      </c>
      <c r="AKZ820" s="10">
        <v>0</v>
      </c>
      <c r="ALA820" s="10">
        <v>0</v>
      </c>
      <c r="ALB820" s="10">
        <v>0</v>
      </c>
      <c r="ALC820" s="10">
        <v>0</v>
      </c>
      <c r="ALD820" s="10">
        <v>0</v>
      </c>
      <c r="ALE820" s="10">
        <v>0</v>
      </c>
      <c r="ALF820" s="10">
        <v>0</v>
      </c>
      <c r="ALG820" s="10">
        <v>0</v>
      </c>
      <c r="ALH820" s="10">
        <v>0</v>
      </c>
      <c r="ALI820" s="10">
        <v>0</v>
      </c>
      <c r="ALJ820" s="10">
        <v>0</v>
      </c>
      <c r="ALK820" s="10">
        <v>0</v>
      </c>
      <c r="ALL820" s="10">
        <v>0</v>
      </c>
      <c r="ALM820" s="10">
        <v>0</v>
      </c>
      <c r="ALN820" s="10">
        <v>0</v>
      </c>
      <c r="ALO820" s="10">
        <v>0</v>
      </c>
      <c r="ALP820" s="10">
        <v>0</v>
      </c>
      <c r="ALQ820" s="10">
        <v>0</v>
      </c>
      <c r="ALR820" s="10">
        <v>0</v>
      </c>
      <c r="ALS820" s="10">
        <v>0</v>
      </c>
      <c r="ALT820" s="10">
        <v>0</v>
      </c>
      <c r="ALU820" s="10">
        <v>0</v>
      </c>
      <c r="ALV820" s="10">
        <v>0</v>
      </c>
      <c r="ALW820" s="10">
        <v>0</v>
      </c>
      <c r="ALX820" s="10">
        <v>0</v>
      </c>
      <c r="ALY820" s="10">
        <v>0</v>
      </c>
      <c r="ALZ820" s="10">
        <v>0</v>
      </c>
      <c r="AMA820" s="10">
        <v>0</v>
      </c>
      <c r="AMB820" s="10">
        <v>0</v>
      </c>
      <c r="AMC820" s="10">
        <v>0</v>
      </c>
      <c r="AMD820" s="10">
        <v>0</v>
      </c>
      <c r="AME820" s="10">
        <v>0</v>
      </c>
      <c r="AMF820" s="10">
        <v>0</v>
      </c>
      <c r="AMG820" s="10">
        <v>0</v>
      </c>
      <c r="AMH820" s="10">
        <v>0</v>
      </c>
      <c r="AMI820" s="10">
        <v>0</v>
      </c>
      <c r="AMJ820" s="10">
        <v>0</v>
      </c>
      <c r="AMK820" s="10">
        <v>0</v>
      </c>
      <c r="AML820" s="10" t="s">
        <v>1970</v>
      </c>
      <c r="AMM820" s="10">
        <v>10</v>
      </c>
      <c r="AMN820" s="10">
        <v>0</v>
      </c>
      <c r="AMO820" s="10">
        <v>3</v>
      </c>
      <c r="AMP820" s="10">
        <v>0</v>
      </c>
      <c r="AMQ820" s="10">
        <v>2</v>
      </c>
      <c r="AMR820" s="10">
        <v>0</v>
      </c>
      <c r="AMS820" s="10">
        <v>0</v>
      </c>
      <c r="AMT820" s="10">
        <v>0</v>
      </c>
      <c r="AMU820" s="10">
        <v>0</v>
      </c>
      <c r="AMV820" s="10">
        <v>0</v>
      </c>
      <c r="AMW820" s="10">
        <v>0</v>
      </c>
      <c r="AMX820" s="10">
        <v>0</v>
      </c>
      <c r="AMY820" s="10">
        <v>0</v>
      </c>
      <c r="AMZ820" s="10">
        <v>0</v>
      </c>
      <c r="ANA820" s="10">
        <v>0</v>
      </c>
      <c r="ANB820" s="10">
        <v>0</v>
      </c>
      <c r="ANC820" s="10">
        <v>0</v>
      </c>
      <c r="AND820" s="10">
        <v>0</v>
      </c>
      <c r="ANE820" s="10">
        <v>0</v>
      </c>
      <c r="ANF820" s="10">
        <v>0</v>
      </c>
      <c r="ANG820" s="10">
        <v>0</v>
      </c>
      <c r="ANH820" s="10">
        <v>0</v>
      </c>
      <c r="ANI820" s="10">
        <v>0</v>
      </c>
      <c r="ANJ820" s="10">
        <v>0</v>
      </c>
      <c r="ANK820" s="10">
        <v>1</v>
      </c>
      <c r="ANL820" s="10">
        <v>0</v>
      </c>
      <c r="ANM820" s="10">
        <v>0</v>
      </c>
      <c r="ANN820" s="10">
        <v>0</v>
      </c>
      <c r="ANO820" s="10" t="s">
        <v>1969</v>
      </c>
      <c r="ANP820" s="10" t="s">
        <v>1990</v>
      </c>
      <c r="ANQ820" s="10">
        <v>0</v>
      </c>
      <c r="ANR820" s="10">
        <v>0</v>
      </c>
      <c r="ANS820" s="10">
        <v>0</v>
      </c>
      <c r="ANT820" s="10">
        <v>0</v>
      </c>
      <c r="ANU820" s="10">
        <v>0</v>
      </c>
      <c r="ANV820" s="10">
        <v>0</v>
      </c>
      <c r="ANW820" s="10">
        <v>1</v>
      </c>
      <c r="ANX820" s="10">
        <v>0</v>
      </c>
      <c r="ANY820" s="10">
        <v>1</v>
      </c>
      <c r="ANZ820" s="10">
        <v>0</v>
      </c>
      <c r="AOA820" s="10">
        <v>0</v>
      </c>
      <c r="AOB820" s="10">
        <v>0</v>
      </c>
      <c r="AOC820" s="10">
        <v>0</v>
      </c>
      <c r="AOD820" s="10">
        <v>0</v>
      </c>
      <c r="AOE820" s="10">
        <v>1</v>
      </c>
      <c r="AOF820" s="10">
        <v>0</v>
      </c>
      <c r="AOG820" s="10">
        <v>0</v>
      </c>
      <c r="AOH820" s="10">
        <v>0</v>
      </c>
      <c r="AOI820" s="10">
        <v>0</v>
      </c>
      <c r="AOJ820" s="10">
        <v>0</v>
      </c>
      <c r="AOK820" s="10">
        <v>0</v>
      </c>
      <c r="AOL820" s="10">
        <v>0</v>
      </c>
      <c r="AOM820" s="10">
        <v>13</v>
      </c>
      <c r="AON820" s="10">
        <v>0</v>
      </c>
      <c r="AOO820" s="10" t="s">
        <v>1968</v>
      </c>
      <c r="APN820" s="10" t="s">
        <v>1969</v>
      </c>
      <c r="APO820" s="10" t="s">
        <v>1971</v>
      </c>
      <c r="APP820" s="10">
        <v>11</v>
      </c>
      <c r="APQ820" s="10">
        <v>0</v>
      </c>
      <c r="APR820" s="10">
        <v>2</v>
      </c>
      <c r="APS820" s="10">
        <v>0</v>
      </c>
      <c r="APT820" s="10">
        <v>0</v>
      </c>
      <c r="APU820" s="10">
        <v>0</v>
      </c>
      <c r="APV820" s="10">
        <v>2</v>
      </c>
      <c r="APW820" s="10">
        <v>0</v>
      </c>
      <c r="APX820" s="10">
        <v>0</v>
      </c>
      <c r="APY820" s="10">
        <v>0</v>
      </c>
      <c r="APZ820" s="10">
        <v>0</v>
      </c>
      <c r="AQA820" s="10">
        <v>0</v>
      </c>
      <c r="AQB820" s="10">
        <v>2</v>
      </c>
      <c r="AQC820" s="10">
        <v>0</v>
      </c>
      <c r="AQD820" s="10">
        <v>0</v>
      </c>
      <c r="AQE820" s="10">
        <v>0</v>
      </c>
      <c r="AQF820" s="10">
        <v>0</v>
      </c>
      <c r="AQG820" s="10">
        <v>0</v>
      </c>
      <c r="AQH820" s="10">
        <v>0</v>
      </c>
      <c r="AQI820" s="10">
        <v>0</v>
      </c>
      <c r="AQJ820" s="10">
        <v>1</v>
      </c>
      <c r="AQK820" s="10">
        <v>0</v>
      </c>
      <c r="AQL820" s="10">
        <v>0</v>
      </c>
      <c r="AQM820" s="10">
        <v>0</v>
      </c>
      <c r="AQN820" s="10">
        <v>1</v>
      </c>
      <c r="AQO820" s="10">
        <v>0</v>
      </c>
      <c r="AQP820" s="10">
        <v>0</v>
      </c>
      <c r="AQQ820" s="10">
        <v>0</v>
      </c>
      <c r="AQR820" s="10">
        <v>0</v>
      </c>
      <c r="AQS820" s="10">
        <v>0</v>
      </c>
      <c r="AQT820" s="10">
        <v>0</v>
      </c>
      <c r="AQU820" s="10">
        <v>0</v>
      </c>
      <c r="AQV820" s="10">
        <v>0</v>
      </c>
      <c r="AQW820" s="10">
        <v>0</v>
      </c>
      <c r="AQX820" s="10">
        <v>0</v>
      </c>
      <c r="AQY820" s="10">
        <v>0</v>
      </c>
      <c r="AQZ820" s="10">
        <v>0</v>
      </c>
      <c r="ARA820" s="10">
        <v>0</v>
      </c>
      <c r="ARB820" s="10">
        <v>0</v>
      </c>
      <c r="ARC820" s="10">
        <v>0</v>
      </c>
      <c r="ARD820" s="10">
        <v>0</v>
      </c>
      <c r="ARE820" s="10">
        <v>0</v>
      </c>
      <c r="ARF820" s="10">
        <v>0</v>
      </c>
      <c r="ARG820" s="10">
        <v>0</v>
      </c>
      <c r="ARH820" s="10">
        <v>0</v>
      </c>
      <c r="ARI820" s="10">
        <v>0</v>
      </c>
      <c r="ARJ820" s="10">
        <v>0</v>
      </c>
      <c r="ARK820" s="10">
        <v>0</v>
      </c>
      <c r="ARL820" s="10">
        <v>0</v>
      </c>
      <c r="ARM820" s="10">
        <v>0</v>
      </c>
      <c r="ARN820" s="10">
        <v>0</v>
      </c>
      <c r="ARO820" s="10">
        <v>0</v>
      </c>
      <c r="ARP820" s="10">
        <v>0</v>
      </c>
      <c r="ARQ820" s="10">
        <v>0</v>
      </c>
      <c r="ARR820" s="10">
        <v>0</v>
      </c>
      <c r="ARS820" s="10">
        <v>0</v>
      </c>
      <c r="ART820" s="10">
        <v>0</v>
      </c>
      <c r="ARU820" s="10">
        <v>0</v>
      </c>
      <c r="ARV820" s="10">
        <v>0</v>
      </c>
      <c r="ARW820" s="10">
        <v>0</v>
      </c>
      <c r="ARX820" s="10">
        <v>0</v>
      </c>
      <c r="ARY820" s="10">
        <v>0</v>
      </c>
      <c r="ARZ820" s="10">
        <v>0</v>
      </c>
      <c r="ASA820" s="10">
        <v>0</v>
      </c>
      <c r="ASB820" s="10">
        <v>0</v>
      </c>
      <c r="ASC820" s="10">
        <v>0</v>
      </c>
      <c r="ASD820" s="10">
        <v>0</v>
      </c>
      <c r="ASE820" s="10">
        <v>0</v>
      </c>
      <c r="ASF820" s="10">
        <v>0</v>
      </c>
      <c r="ASG820" s="10">
        <v>0</v>
      </c>
      <c r="ASH820" s="10">
        <v>0</v>
      </c>
      <c r="ASI820" s="10">
        <v>0</v>
      </c>
      <c r="ASJ820" s="10">
        <v>0</v>
      </c>
      <c r="ASK820" s="10">
        <v>0</v>
      </c>
      <c r="ASL820" s="10">
        <v>0</v>
      </c>
      <c r="ASM820" s="10">
        <v>0</v>
      </c>
      <c r="ASN820" s="10">
        <v>0</v>
      </c>
      <c r="ASO820" s="10">
        <v>0</v>
      </c>
      <c r="ASP820" s="10">
        <v>2</v>
      </c>
      <c r="ASQ820" s="10">
        <v>0</v>
      </c>
      <c r="ASR820" s="10">
        <v>2</v>
      </c>
      <c r="ASS820" s="10">
        <v>0</v>
      </c>
      <c r="AST820" s="10">
        <v>0</v>
      </c>
      <c r="ASU820" s="10">
        <v>0</v>
      </c>
      <c r="ASV820" s="10">
        <v>1</v>
      </c>
      <c r="ASW820" s="10">
        <v>0</v>
      </c>
      <c r="ASX820" s="10">
        <v>0</v>
      </c>
      <c r="ASY820" s="10">
        <v>0</v>
      </c>
      <c r="ASZ820" s="10">
        <v>0</v>
      </c>
      <c r="ATA820" s="10">
        <v>0</v>
      </c>
      <c r="ATB820" s="10">
        <v>0</v>
      </c>
      <c r="ATC820" s="10">
        <v>0</v>
      </c>
      <c r="ATD820" s="10">
        <v>0</v>
      </c>
      <c r="ATE820" s="10">
        <v>0</v>
      </c>
      <c r="ATF820" s="10">
        <v>0</v>
      </c>
      <c r="ATG820" s="10">
        <v>0</v>
      </c>
      <c r="ATH820" s="10">
        <v>0</v>
      </c>
      <c r="ATI820" s="10">
        <v>0</v>
      </c>
      <c r="ATJ820" s="10">
        <v>0</v>
      </c>
      <c r="ATK820" s="10">
        <v>0</v>
      </c>
      <c r="ATL820" s="10">
        <v>0</v>
      </c>
      <c r="ATM820" s="10">
        <v>0</v>
      </c>
      <c r="ATN820" s="10">
        <v>0</v>
      </c>
      <c r="ATO820" s="10">
        <v>0</v>
      </c>
      <c r="ATP820" s="10">
        <v>0</v>
      </c>
      <c r="ATQ820" s="10">
        <v>0</v>
      </c>
      <c r="ATR820" s="10">
        <v>11</v>
      </c>
      <c r="ATS820" s="10">
        <v>0</v>
      </c>
      <c r="ATT820" s="10">
        <v>5</v>
      </c>
      <c r="ATU820" s="10">
        <v>0</v>
      </c>
      <c r="ATV820" s="10" t="s">
        <v>1968</v>
      </c>
      <c r="AVU820" s="10" t="s">
        <v>1968</v>
      </c>
      <c r="AWH820" s="10" t="s">
        <v>1968</v>
      </c>
      <c r="AWI820" s="10">
        <v>0</v>
      </c>
      <c r="AWJ820" s="10">
        <v>0</v>
      </c>
      <c r="AWK820" s="10">
        <v>0</v>
      </c>
      <c r="AWL820" s="10">
        <v>0</v>
      </c>
      <c r="AWM820" s="10">
        <v>0</v>
      </c>
      <c r="AWN820" s="10">
        <v>0</v>
      </c>
      <c r="AWO820" s="10">
        <v>0</v>
      </c>
      <c r="AWP820" s="10">
        <v>0</v>
      </c>
      <c r="AWQ820" s="10">
        <v>0</v>
      </c>
      <c r="AWR820" s="10">
        <v>0</v>
      </c>
      <c r="AWS820" s="10">
        <v>0</v>
      </c>
      <c r="AWT820" s="10">
        <v>0</v>
      </c>
      <c r="AWU820" s="10">
        <v>0</v>
      </c>
      <c r="AWV820" s="10">
        <v>0</v>
      </c>
      <c r="AWW820" s="10">
        <v>0</v>
      </c>
      <c r="AWX820" s="10">
        <v>0</v>
      </c>
      <c r="AWY820" s="10">
        <v>0</v>
      </c>
      <c r="AWZ820" s="10">
        <v>0</v>
      </c>
      <c r="AXA820" s="10">
        <v>0</v>
      </c>
      <c r="AXB820" s="10">
        <v>0</v>
      </c>
      <c r="AXC820" s="10">
        <v>0</v>
      </c>
      <c r="AXD820" s="10">
        <v>0</v>
      </c>
      <c r="AXE820" s="10">
        <v>0</v>
      </c>
      <c r="AXF820" s="10">
        <v>0</v>
      </c>
      <c r="AXG820" s="10">
        <v>0</v>
      </c>
      <c r="AXH820" s="10">
        <v>0</v>
      </c>
      <c r="AXI820" s="10">
        <v>0</v>
      </c>
      <c r="AXJ820" s="10">
        <v>0</v>
      </c>
      <c r="AXK820" s="10">
        <v>0</v>
      </c>
      <c r="AXL820" s="10">
        <v>0</v>
      </c>
      <c r="AXM820" s="10">
        <v>0</v>
      </c>
      <c r="AXN820" s="10">
        <v>0</v>
      </c>
      <c r="AXO820" s="10">
        <v>0</v>
      </c>
      <c r="AXP820" s="10">
        <v>0</v>
      </c>
      <c r="AXQ820" s="10">
        <v>0</v>
      </c>
      <c r="AXR820" s="10">
        <v>0</v>
      </c>
      <c r="AXS820" s="10">
        <v>0</v>
      </c>
      <c r="AXT820" s="10">
        <v>0</v>
      </c>
      <c r="AXU820" s="10">
        <v>0</v>
      </c>
      <c r="AXV820" s="10">
        <v>0</v>
      </c>
      <c r="AXW820" s="10">
        <v>0</v>
      </c>
      <c r="AXX820" s="10">
        <v>0</v>
      </c>
      <c r="AXY820" s="10">
        <v>0</v>
      </c>
      <c r="AXZ820" s="10">
        <v>0</v>
      </c>
      <c r="AYA820" s="10">
        <v>0</v>
      </c>
      <c r="AYB820" s="10">
        <v>0</v>
      </c>
      <c r="AYC820" s="10">
        <v>0</v>
      </c>
      <c r="AYD820" s="10">
        <v>0</v>
      </c>
      <c r="AYE820" s="10">
        <v>0</v>
      </c>
      <c r="AYF820" s="10">
        <v>0</v>
      </c>
      <c r="AYG820" s="10">
        <v>0</v>
      </c>
      <c r="AYH820" s="10">
        <v>0</v>
      </c>
      <c r="AYI820" s="10">
        <v>0</v>
      </c>
      <c r="AYJ820" s="10">
        <v>0</v>
      </c>
      <c r="AYK820" s="10">
        <v>0</v>
      </c>
      <c r="AYL820" s="10">
        <v>0</v>
      </c>
      <c r="AYM820" s="10">
        <v>0</v>
      </c>
      <c r="AYN820" s="10">
        <v>0</v>
      </c>
      <c r="AYO820" s="10">
        <v>0</v>
      </c>
      <c r="AYP820" s="10">
        <v>0</v>
      </c>
      <c r="AYQ820" s="10">
        <v>0</v>
      </c>
      <c r="AYR820" s="10">
        <v>0</v>
      </c>
      <c r="AYS820" s="10" t="s">
        <v>1970</v>
      </c>
      <c r="AYT820" s="10">
        <v>3</v>
      </c>
      <c r="AYU820" s="10">
        <v>0</v>
      </c>
      <c r="AYV820" s="10">
        <v>15</v>
      </c>
      <c r="AYW820" s="10">
        <v>0</v>
      </c>
      <c r="AYX820" s="10">
        <v>0</v>
      </c>
      <c r="AYY820" s="10">
        <v>0</v>
      </c>
      <c r="AYZ820" s="10">
        <v>0</v>
      </c>
      <c r="AZA820" s="10">
        <v>0</v>
      </c>
      <c r="AZB820" s="10">
        <v>2</v>
      </c>
      <c r="AZC820" s="10">
        <v>0</v>
      </c>
      <c r="AZD820" s="10">
        <v>0</v>
      </c>
      <c r="AZE820" s="10">
        <v>0</v>
      </c>
      <c r="AZF820" s="10">
        <v>0</v>
      </c>
      <c r="AZG820" s="10">
        <v>0</v>
      </c>
      <c r="AZH820" s="10">
        <v>0</v>
      </c>
      <c r="AZI820" s="10">
        <v>0</v>
      </c>
      <c r="AZJ820" s="10">
        <v>0</v>
      </c>
      <c r="AZK820" s="10">
        <v>0</v>
      </c>
      <c r="AZL820" s="10">
        <v>0</v>
      </c>
      <c r="AZM820" s="10">
        <v>0</v>
      </c>
      <c r="AZN820" s="10">
        <v>0</v>
      </c>
      <c r="AZO820" s="10">
        <v>0</v>
      </c>
      <c r="AZP820" s="10">
        <v>0</v>
      </c>
      <c r="AZQ820" s="10">
        <v>0</v>
      </c>
      <c r="AZR820" s="10">
        <v>0</v>
      </c>
      <c r="AZS820" s="10">
        <v>0</v>
      </c>
      <c r="AZT820" s="10">
        <v>0</v>
      </c>
      <c r="AZU820" s="10">
        <v>0</v>
      </c>
      <c r="AZV820" s="10">
        <v>0</v>
      </c>
      <c r="AZW820" s="10">
        <v>0</v>
      </c>
      <c r="AZX820" s="10">
        <v>0</v>
      </c>
      <c r="AZY820" s="10">
        <v>0</v>
      </c>
      <c r="AZZ820" s="10">
        <v>0</v>
      </c>
      <c r="BAA820" s="10">
        <v>0</v>
      </c>
      <c r="BAB820" s="10">
        <v>0</v>
      </c>
      <c r="BAC820" s="10">
        <v>0</v>
      </c>
      <c r="BAD820" s="10">
        <v>0</v>
      </c>
      <c r="BAE820" s="10">
        <v>0</v>
      </c>
      <c r="BAF820" s="10">
        <v>0</v>
      </c>
      <c r="BAG820" s="10">
        <v>0</v>
      </c>
      <c r="BAH820" s="10">
        <v>0</v>
      </c>
      <c r="BAI820" s="10">
        <v>0</v>
      </c>
      <c r="BAJ820" s="10">
        <v>0</v>
      </c>
      <c r="BAK820" s="10">
        <v>0</v>
      </c>
      <c r="BAL820" s="10">
        <v>0</v>
      </c>
      <c r="BAM820" s="10">
        <v>0</v>
      </c>
      <c r="BAN820" s="10">
        <v>0</v>
      </c>
      <c r="BAO820" s="10">
        <v>0</v>
      </c>
      <c r="BAP820" s="10">
        <v>0</v>
      </c>
      <c r="BAQ820" s="10">
        <v>0</v>
      </c>
      <c r="BAR820" s="10">
        <v>0</v>
      </c>
      <c r="BAS820" s="10">
        <v>0</v>
      </c>
      <c r="BAT820" s="10">
        <v>0</v>
      </c>
      <c r="BAU820" s="10">
        <v>0</v>
      </c>
      <c r="BAV820" s="10">
        <v>0</v>
      </c>
      <c r="BAW820" s="10">
        <v>0</v>
      </c>
      <c r="BAX820" s="10">
        <v>0</v>
      </c>
      <c r="BAY820" s="10">
        <v>0</v>
      </c>
      <c r="BAZ820" s="10">
        <v>0</v>
      </c>
      <c r="BBA820" s="10" t="s">
        <v>1969</v>
      </c>
      <c r="BBB820" s="10">
        <v>423</v>
      </c>
      <c r="BBC820" s="10">
        <v>62</v>
      </c>
      <c r="BBD820" s="10">
        <v>0</v>
      </c>
      <c r="BBE820" s="10">
        <v>3</v>
      </c>
      <c r="BBF820" s="10">
        <v>0</v>
      </c>
      <c r="BBG820" s="10">
        <v>0</v>
      </c>
      <c r="BBH820" s="10">
        <v>0</v>
      </c>
      <c r="BBI820" s="10">
        <v>5</v>
      </c>
      <c r="BBJ820" s="10">
        <v>0</v>
      </c>
      <c r="BBK820" s="10">
        <v>6</v>
      </c>
      <c r="BBL820" s="10">
        <v>0</v>
      </c>
      <c r="BBM820" s="10">
        <v>8</v>
      </c>
      <c r="BBN820" s="10">
        <v>0</v>
      </c>
      <c r="BBO820" s="10" t="s">
        <v>1972</v>
      </c>
      <c r="BBU820" s="10">
        <v>1</v>
      </c>
      <c r="BBV820" s="10">
        <v>1</v>
      </c>
    </row>
    <row r="821" spans="1:1428" x14ac:dyDescent="0.25">
      <c r="A821" s="10" t="s">
        <v>1965</v>
      </c>
      <c r="B821" s="17" t="s">
        <v>2095</v>
      </c>
      <c r="C821" s="17" t="s">
        <v>2001</v>
      </c>
      <c r="D821" s="10" t="s">
        <v>2095</v>
      </c>
      <c r="E821" s="10" t="s">
        <v>2096</v>
      </c>
      <c r="F821" s="10" t="s">
        <v>2097</v>
      </c>
      <c r="G821" s="10">
        <v>55970000</v>
      </c>
      <c r="H821" s="10" t="s">
        <v>2005</v>
      </c>
      <c r="I821" s="10" t="s">
        <v>2098</v>
      </c>
      <c r="J821" s="10" t="s">
        <v>2099</v>
      </c>
      <c r="K821" s="10" t="s">
        <v>5</v>
      </c>
      <c r="L821" s="10" t="s">
        <v>2508</v>
      </c>
      <c r="N821" s="10">
        <v>18</v>
      </c>
      <c r="O821" s="10">
        <v>0</v>
      </c>
      <c r="P821" s="10">
        <v>18</v>
      </c>
      <c r="Q821" s="10">
        <v>0</v>
      </c>
      <c r="R821" s="10">
        <v>1</v>
      </c>
      <c r="S821" s="10">
        <v>0</v>
      </c>
      <c r="T821" s="10">
        <v>0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  <c r="AC821" s="10">
        <v>1</v>
      </c>
      <c r="AD821" s="10">
        <v>6</v>
      </c>
      <c r="AE821" s="10">
        <v>0</v>
      </c>
      <c r="AF821" s="10" t="s">
        <v>40</v>
      </c>
      <c r="AG821" s="10">
        <v>1</v>
      </c>
      <c r="AT821" s="18">
        <v>25599</v>
      </c>
      <c r="AU821" s="10" t="s">
        <v>2495</v>
      </c>
      <c r="AV821" s="10" t="s">
        <v>1968</v>
      </c>
      <c r="AY821" s="10" t="s">
        <v>1973</v>
      </c>
      <c r="BF821" s="10" t="s">
        <v>1968</v>
      </c>
      <c r="BI821" s="10" t="s">
        <v>1968</v>
      </c>
      <c r="BL821" s="10" t="s">
        <v>1968</v>
      </c>
      <c r="BO821" s="10" t="s">
        <v>1968</v>
      </c>
      <c r="BR821" s="10" t="s">
        <v>1968</v>
      </c>
      <c r="BU821" s="10" t="s">
        <v>1968</v>
      </c>
      <c r="BX821" s="10" t="s">
        <v>1968</v>
      </c>
      <c r="CA821" s="10" t="s">
        <v>1968</v>
      </c>
      <c r="CD821" s="10" t="s">
        <v>1968</v>
      </c>
      <c r="CG821" s="10" t="s">
        <v>1968</v>
      </c>
      <c r="CJ821" s="10" t="s">
        <v>1968</v>
      </c>
      <c r="CM821" s="10" t="s">
        <v>1968</v>
      </c>
      <c r="CP821" s="10" t="s">
        <v>1968</v>
      </c>
      <c r="CS821" s="10" t="s">
        <v>1968</v>
      </c>
      <c r="CV821" s="10" t="s">
        <v>1968</v>
      </c>
      <c r="CY821" s="10" t="s">
        <v>1968</v>
      </c>
      <c r="DB821" s="10" t="s">
        <v>1968</v>
      </c>
      <c r="DE821" s="10" t="s">
        <v>1968</v>
      </c>
      <c r="DH821" s="10" t="s">
        <v>1968</v>
      </c>
      <c r="DK821" s="10" t="s">
        <v>1968</v>
      </c>
      <c r="DN821" s="10" t="s">
        <v>1968</v>
      </c>
      <c r="EU821" s="10" t="s">
        <v>1968</v>
      </c>
      <c r="EX821" s="10" t="s">
        <v>1968</v>
      </c>
      <c r="FA821" s="10" t="s">
        <v>1968</v>
      </c>
      <c r="FD821" s="10" t="s">
        <v>1968</v>
      </c>
      <c r="FG821" s="10" t="s">
        <v>1968</v>
      </c>
      <c r="FJ821" s="10" t="s">
        <v>1968</v>
      </c>
      <c r="GQ821" s="10">
        <v>1</v>
      </c>
      <c r="II821" s="10" t="s">
        <v>1968</v>
      </c>
      <c r="IJ821" s="10" t="s">
        <v>1968</v>
      </c>
      <c r="IK821" s="10" t="s">
        <v>1968</v>
      </c>
      <c r="IL821" s="10" t="s">
        <v>1968</v>
      </c>
      <c r="IM821" s="10" t="s">
        <v>1975</v>
      </c>
      <c r="IN821" s="10" t="s">
        <v>1968</v>
      </c>
      <c r="IO821" s="10" t="s">
        <v>1968</v>
      </c>
      <c r="IP821" s="10" t="s">
        <v>1968</v>
      </c>
      <c r="IR821" s="10" t="s">
        <v>1968</v>
      </c>
      <c r="IT821" s="10" t="s">
        <v>1968</v>
      </c>
      <c r="IV821" s="10" t="s">
        <v>1968</v>
      </c>
      <c r="IX821" s="10" t="s">
        <v>1968</v>
      </c>
      <c r="IZ821" s="10" t="s">
        <v>1972</v>
      </c>
      <c r="JA821" s="10" t="s">
        <v>1968</v>
      </c>
      <c r="JD821" s="10" t="s">
        <v>1968</v>
      </c>
      <c r="JG821" s="10" t="s">
        <v>1968</v>
      </c>
      <c r="JJ821" s="10" t="s">
        <v>1968</v>
      </c>
      <c r="JM821" s="10" t="s">
        <v>1968</v>
      </c>
      <c r="JP821" s="10" t="s">
        <v>1968</v>
      </c>
      <c r="JS821" s="10" t="s">
        <v>1968</v>
      </c>
      <c r="KZ821" s="10" t="s">
        <v>1976</v>
      </c>
      <c r="LA821" s="10">
        <v>0</v>
      </c>
      <c r="LB821" s="10">
        <v>0</v>
      </c>
      <c r="LC821" s="10">
        <v>0</v>
      </c>
      <c r="LD821" s="10">
        <v>0</v>
      </c>
      <c r="LE821" s="10">
        <v>0</v>
      </c>
      <c r="LF821" s="10">
        <v>0</v>
      </c>
      <c r="LG821" s="10">
        <v>0</v>
      </c>
      <c r="LH821" s="10">
        <v>0</v>
      </c>
      <c r="LI821" s="10" t="s">
        <v>1977</v>
      </c>
      <c r="LJ821" s="10">
        <v>0</v>
      </c>
      <c r="LK821" s="10">
        <v>1</v>
      </c>
      <c r="LL821" s="10">
        <v>0</v>
      </c>
      <c r="LM821" s="10">
        <v>0</v>
      </c>
      <c r="LN821" s="10">
        <v>0</v>
      </c>
      <c r="LO821" s="10">
        <v>0</v>
      </c>
      <c r="LP821" s="10">
        <v>0</v>
      </c>
      <c r="LQ821" s="10">
        <v>0</v>
      </c>
      <c r="LR821" s="10" t="s">
        <v>1966</v>
      </c>
      <c r="LS821" s="10">
        <v>0</v>
      </c>
      <c r="LT821" s="10">
        <v>0</v>
      </c>
      <c r="LU821" s="10">
        <v>0</v>
      </c>
      <c r="LV821" s="10">
        <v>0</v>
      </c>
      <c r="LW821" s="10">
        <v>0</v>
      </c>
      <c r="LX821" s="10">
        <v>0</v>
      </c>
      <c r="LY821" s="10">
        <v>0</v>
      </c>
      <c r="LZ821" s="10">
        <v>0</v>
      </c>
      <c r="MA821" s="10" t="s">
        <v>1977</v>
      </c>
      <c r="MB821" s="10">
        <v>0</v>
      </c>
      <c r="MC821" s="10">
        <v>0</v>
      </c>
      <c r="MD821" s="10">
        <v>0</v>
      </c>
      <c r="ME821" s="10">
        <v>0</v>
      </c>
      <c r="MF821" s="10">
        <v>0</v>
      </c>
      <c r="MG821" s="10">
        <v>0</v>
      </c>
      <c r="MH821" s="10">
        <v>0</v>
      </c>
      <c r="MI821" s="10">
        <v>0</v>
      </c>
      <c r="MJ821" s="10" t="s">
        <v>1977</v>
      </c>
      <c r="MK821" s="10">
        <v>0</v>
      </c>
      <c r="ML821" s="10">
        <v>0</v>
      </c>
      <c r="MM821" s="10">
        <v>0</v>
      </c>
      <c r="MN821" s="10">
        <v>0</v>
      </c>
      <c r="MO821" s="10">
        <v>0</v>
      </c>
      <c r="MP821" s="10">
        <v>0</v>
      </c>
      <c r="MQ821" s="10">
        <v>0</v>
      </c>
      <c r="MR821" s="10">
        <v>0</v>
      </c>
      <c r="MS821" s="10" t="s">
        <v>1977</v>
      </c>
      <c r="MT821" s="10">
        <v>0</v>
      </c>
      <c r="MU821" s="10">
        <v>0</v>
      </c>
      <c r="MV821" s="10">
        <v>0</v>
      </c>
      <c r="MW821" s="10">
        <v>0</v>
      </c>
      <c r="MX821" s="10">
        <v>0</v>
      </c>
      <c r="MY821" s="10">
        <v>0</v>
      </c>
      <c r="MZ821" s="10">
        <v>0</v>
      </c>
      <c r="NA821" s="10">
        <v>0</v>
      </c>
      <c r="NB821" s="10" t="s">
        <v>1977</v>
      </c>
      <c r="NC821" s="10">
        <v>0</v>
      </c>
      <c r="ND821" s="10">
        <v>0</v>
      </c>
      <c r="NE821" s="10">
        <v>0</v>
      </c>
      <c r="NF821" s="10">
        <v>0</v>
      </c>
      <c r="NG821" s="10">
        <v>0</v>
      </c>
      <c r="NH821" s="10">
        <v>0</v>
      </c>
      <c r="NI821" s="10">
        <v>0</v>
      </c>
      <c r="NJ821" s="10">
        <v>0</v>
      </c>
      <c r="NK821" s="10" t="s">
        <v>1977</v>
      </c>
      <c r="NL821" s="10">
        <v>0</v>
      </c>
      <c r="NM821" s="10">
        <v>0</v>
      </c>
      <c r="NN821" s="10">
        <v>0</v>
      </c>
      <c r="NO821" s="10">
        <v>0</v>
      </c>
      <c r="NP821" s="10">
        <v>0</v>
      </c>
      <c r="NQ821" s="10">
        <v>0</v>
      </c>
      <c r="NR821" s="10">
        <v>0</v>
      </c>
      <c r="NS821" s="10">
        <v>0</v>
      </c>
      <c r="NT821" s="10" t="s">
        <v>1977</v>
      </c>
      <c r="NU821" s="10">
        <v>0</v>
      </c>
      <c r="NV821" s="10">
        <v>0</v>
      </c>
      <c r="NW821" s="10">
        <v>0</v>
      </c>
      <c r="NX821" s="10">
        <v>0</v>
      </c>
      <c r="NY821" s="10">
        <v>0</v>
      </c>
      <c r="NZ821" s="10">
        <v>0</v>
      </c>
      <c r="OA821" s="10">
        <v>0</v>
      </c>
      <c r="OB821" s="10">
        <v>0</v>
      </c>
      <c r="OC821" s="10" t="s">
        <v>1977</v>
      </c>
      <c r="OD821" s="10">
        <v>0</v>
      </c>
      <c r="OE821" s="10">
        <v>0</v>
      </c>
      <c r="OF821" s="10">
        <v>0</v>
      </c>
      <c r="OG821" s="10">
        <v>0</v>
      </c>
      <c r="OH821" s="10">
        <v>0</v>
      </c>
      <c r="OI821" s="10">
        <v>0</v>
      </c>
      <c r="OJ821" s="10">
        <v>0</v>
      </c>
      <c r="OK821" s="10">
        <v>0</v>
      </c>
      <c r="OL821" s="10" t="s">
        <v>1977</v>
      </c>
      <c r="OM821" s="10">
        <v>0</v>
      </c>
      <c r="ON821" s="10">
        <v>0</v>
      </c>
      <c r="OO821" s="10">
        <v>0</v>
      </c>
      <c r="OP821" s="10">
        <v>0</v>
      </c>
      <c r="OQ821" s="10">
        <v>0</v>
      </c>
      <c r="OR821" s="10">
        <v>0</v>
      </c>
      <c r="OS821" s="10">
        <v>0</v>
      </c>
      <c r="OT821" s="10">
        <v>0</v>
      </c>
      <c r="OU821" s="10" t="s">
        <v>1977</v>
      </c>
      <c r="OV821" s="10">
        <v>0</v>
      </c>
      <c r="OW821" s="10">
        <v>0</v>
      </c>
      <c r="OX821" s="10">
        <v>0</v>
      </c>
      <c r="OY821" s="10">
        <v>0</v>
      </c>
      <c r="OZ821" s="10">
        <v>0</v>
      </c>
      <c r="PA821" s="10">
        <v>0</v>
      </c>
      <c r="PB821" s="10">
        <v>0</v>
      </c>
      <c r="PC821" s="10">
        <v>0</v>
      </c>
      <c r="PD821" s="10" t="s">
        <v>1977</v>
      </c>
      <c r="PE821" s="10">
        <v>0</v>
      </c>
      <c r="PF821" s="10">
        <v>0</v>
      </c>
      <c r="PG821" s="10">
        <v>0</v>
      </c>
      <c r="PH821" s="10">
        <v>0</v>
      </c>
      <c r="PI821" s="10">
        <v>0</v>
      </c>
      <c r="PJ821" s="10">
        <v>0</v>
      </c>
      <c r="PK821" s="10">
        <v>0</v>
      </c>
      <c r="PL821" s="10">
        <v>0</v>
      </c>
      <c r="PM821" s="10" t="s">
        <v>1977</v>
      </c>
      <c r="PN821" s="10">
        <v>0</v>
      </c>
      <c r="PO821" s="10">
        <v>0</v>
      </c>
      <c r="PP821" s="10">
        <v>0</v>
      </c>
      <c r="PQ821" s="10">
        <v>0</v>
      </c>
      <c r="PR821" s="10">
        <v>0</v>
      </c>
      <c r="PS821" s="10">
        <v>0</v>
      </c>
      <c r="PT821" s="10">
        <v>0</v>
      </c>
      <c r="PU821" s="10">
        <v>0</v>
      </c>
      <c r="PV821" s="10" t="s">
        <v>1977</v>
      </c>
      <c r="PW821" s="10">
        <v>0</v>
      </c>
      <c r="PX821" s="10">
        <v>0</v>
      </c>
      <c r="PY821" s="10">
        <v>0</v>
      </c>
      <c r="PZ821" s="10">
        <v>0</v>
      </c>
      <c r="QA821" s="10">
        <v>0</v>
      </c>
      <c r="QB821" s="10">
        <v>0</v>
      </c>
      <c r="QC821" s="10">
        <v>0</v>
      </c>
      <c r="QD821" s="10">
        <v>0</v>
      </c>
      <c r="QE821" s="10" t="s">
        <v>1977</v>
      </c>
      <c r="QF821" s="10">
        <v>0</v>
      </c>
      <c r="QG821" s="10">
        <v>0</v>
      </c>
      <c r="QH821" s="10">
        <v>0</v>
      </c>
      <c r="QI821" s="10">
        <v>0</v>
      </c>
      <c r="QJ821" s="10">
        <v>0</v>
      </c>
      <c r="QK821" s="10">
        <v>0</v>
      </c>
      <c r="QL821" s="10">
        <v>0</v>
      </c>
      <c r="QM821" s="10">
        <v>0</v>
      </c>
      <c r="QN821" s="10" t="s">
        <v>1977</v>
      </c>
      <c r="QO821" s="10">
        <v>0</v>
      </c>
      <c r="QP821" s="10">
        <v>0</v>
      </c>
      <c r="QQ821" s="10">
        <v>0</v>
      </c>
      <c r="QR821" s="10">
        <v>0</v>
      </c>
      <c r="QS821" s="10">
        <v>0</v>
      </c>
      <c r="QT821" s="10">
        <v>0</v>
      </c>
      <c r="QU821" s="10">
        <v>0</v>
      </c>
      <c r="QV821" s="10">
        <v>0</v>
      </c>
      <c r="QW821" s="10" t="s">
        <v>1977</v>
      </c>
      <c r="QX821" s="10">
        <v>12</v>
      </c>
      <c r="QY821" s="10">
        <v>1</v>
      </c>
      <c r="QZ821" s="10">
        <v>0</v>
      </c>
      <c r="RA821" s="10">
        <v>0</v>
      </c>
      <c r="RB821" s="10">
        <v>0</v>
      </c>
      <c r="RC821" s="10">
        <v>0</v>
      </c>
      <c r="RD821" s="10">
        <v>0</v>
      </c>
      <c r="RE821" s="10">
        <v>0</v>
      </c>
      <c r="RF821" s="10" t="s">
        <v>1985</v>
      </c>
      <c r="RG821" s="10">
        <v>0</v>
      </c>
      <c r="RH821" s="10">
        <v>0</v>
      </c>
      <c r="RI821" s="10">
        <v>0</v>
      </c>
      <c r="RJ821" s="10">
        <v>0</v>
      </c>
      <c r="RK821" s="10">
        <v>0</v>
      </c>
      <c r="RL821" s="10">
        <v>0</v>
      </c>
      <c r="RM821" s="10">
        <v>0</v>
      </c>
      <c r="RN821" s="10">
        <v>0</v>
      </c>
      <c r="RO821" s="10" t="s">
        <v>1977</v>
      </c>
      <c r="VS821" s="10">
        <v>1</v>
      </c>
      <c r="VV821" s="10">
        <v>1</v>
      </c>
      <c r="VZ821" s="10">
        <v>22</v>
      </c>
      <c r="WA821" s="10">
        <v>0</v>
      </c>
      <c r="WB821" s="10">
        <v>0</v>
      </c>
      <c r="WC821" s="10">
        <v>0</v>
      </c>
      <c r="WD821" s="10">
        <v>0</v>
      </c>
      <c r="WE821" s="10">
        <v>0</v>
      </c>
      <c r="WF821" s="10">
        <v>0</v>
      </c>
      <c r="WG821" s="10">
        <v>0</v>
      </c>
      <c r="WH821" s="10">
        <v>0</v>
      </c>
      <c r="WI821" s="10">
        <v>0</v>
      </c>
      <c r="WJ821" s="10">
        <v>0</v>
      </c>
      <c r="WK821" s="10">
        <v>0</v>
      </c>
      <c r="WL821" s="10">
        <v>1</v>
      </c>
      <c r="WM821" s="10">
        <v>0</v>
      </c>
      <c r="WN821" s="10">
        <v>0</v>
      </c>
      <c r="WO821" s="10">
        <v>0</v>
      </c>
      <c r="WP821" s="10">
        <v>0</v>
      </c>
      <c r="WQ821" s="10">
        <v>0</v>
      </c>
      <c r="WR821" s="10">
        <v>0</v>
      </c>
      <c r="WS821" s="10">
        <v>0</v>
      </c>
      <c r="WT821" s="10">
        <v>0</v>
      </c>
      <c r="WU821" s="10">
        <v>0</v>
      </c>
      <c r="WV821" s="10">
        <v>0</v>
      </c>
      <c r="WW821" s="10">
        <v>0</v>
      </c>
      <c r="WX821" s="10">
        <v>0</v>
      </c>
      <c r="WY821" s="10">
        <v>0</v>
      </c>
      <c r="WZ821" s="10">
        <v>0</v>
      </c>
      <c r="XA821" s="10">
        <v>0</v>
      </c>
      <c r="XB821" s="10">
        <v>0</v>
      </c>
      <c r="XC821" s="10">
        <v>0</v>
      </c>
      <c r="XD821" s="10">
        <v>0</v>
      </c>
      <c r="XE821" s="10">
        <v>0</v>
      </c>
      <c r="XF821" s="10">
        <v>0</v>
      </c>
      <c r="XG821" s="10">
        <v>0</v>
      </c>
      <c r="XH821" s="10">
        <v>0</v>
      </c>
      <c r="XI821" s="10">
        <v>0</v>
      </c>
      <c r="XJ821" s="10">
        <v>0</v>
      </c>
      <c r="XK821" s="10" t="s">
        <v>1978</v>
      </c>
      <c r="XL821" s="10">
        <v>13</v>
      </c>
      <c r="XM821" s="10">
        <v>0</v>
      </c>
      <c r="XN821" s="10" t="s">
        <v>1967</v>
      </c>
      <c r="XQ821" s="10" t="s">
        <v>1978</v>
      </c>
      <c r="XR821" s="10">
        <v>0</v>
      </c>
      <c r="XS821" s="10">
        <v>0</v>
      </c>
      <c r="XT821" s="10" t="s">
        <v>1967</v>
      </c>
      <c r="XW821" s="10" t="s">
        <v>1992</v>
      </c>
      <c r="YA821" s="10">
        <v>16</v>
      </c>
      <c r="YB821" s="10">
        <v>0</v>
      </c>
      <c r="YC821" s="10">
        <v>36</v>
      </c>
      <c r="YD821" s="10">
        <v>0</v>
      </c>
      <c r="YE821" s="10">
        <v>0</v>
      </c>
      <c r="YF821" s="10">
        <v>0</v>
      </c>
      <c r="YG821" s="10">
        <v>0</v>
      </c>
      <c r="YH821" s="10">
        <v>0</v>
      </c>
      <c r="YI821" s="10">
        <v>0</v>
      </c>
      <c r="YJ821" s="10">
        <v>0</v>
      </c>
      <c r="YK821" s="10">
        <v>0</v>
      </c>
      <c r="YL821" s="10">
        <v>0</v>
      </c>
      <c r="YM821" s="10">
        <v>8</v>
      </c>
      <c r="YN821" s="10">
        <v>0</v>
      </c>
      <c r="YO821" s="10">
        <v>0</v>
      </c>
      <c r="YP821" s="10">
        <v>0</v>
      </c>
      <c r="YQ821" s="10">
        <v>17</v>
      </c>
      <c r="YR821" s="10">
        <v>0</v>
      </c>
      <c r="YS821" s="10" t="s">
        <v>1968</v>
      </c>
      <c r="ZJ821" s="10" t="s">
        <v>1968</v>
      </c>
      <c r="AAK821" s="10" t="s">
        <v>1968</v>
      </c>
      <c r="AAZ821" s="10" t="s">
        <v>1969</v>
      </c>
      <c r="ABA821" s="10">
        <v>0</v>
      </c>
      <c r="ABB821" s="10">
        <v>0</v>
      </c>
      <c r="ABC821" s="10">
        <v>3</v>
      </c>
      <c r="ABD821" s="10">
        <v>0</v>
      </c>
      <c r="ABE821" s="10">
        <v>0</v>
      </c>
      <c r="ABF821" s="10">
        <v>0</v>
      </c>
      <c r="ABG821" s="10">
        <v>0</v>
      </c>
      <c r="ABH821" s="10">
        <v>0</v>
      </c>
      <c r="ABI821" s="10">
        <v>0</v>
      </c>
      <c r="ABJ821" s="10">
        <v>0</v>
      </c>
      <c r="ABK821" s="10">
        <v>0</v>
      </c>
      <c r="ABL821" s="10">
        <v>0</v>
      </c>
      <c r="ABM821" s="10">
        <v>0</v>
      </c>
      <c r="ABN821" s="10">
        <v>0</v>
      </c>
      <c r="ABO821" s="10" t="s">
        <v>1968</v>
      </c>
      <c r="ACJ821" s="10" t="s">
        <v>1970</v>
      </c>
      <c r="ACK821" s="10" t="s">
        <v>1972</v>
      </c>
      <c r="ACL821" s="10">
        <v>0</v>
      </c>
      <c r="ACM821" s="10">
        <v>0</v>
      </c>
      <c r="ACN821" s="10">
        <v>1</v>
      </c>
      <c r="ACO821" s="10">
        <v>0</v>
      </c>
      <c r="ACP821" s="10">
        <v>0</v>
      </c>
      <c r="ACQ821" s="10">
        <v>0</v>
      </c>
      <c r="ACR821" s="10">
        <v>0</v>
      </c>
      <c r="ACS821" s="10">
        <v>0</v>
      </c>
      <c r="ACT821" s="10">
        <v>0</v>
      </c>
      <c r="ACU821" s="10">
        <v>0</v>
      </c>
      <c r="ACV821" s="10">
        <v>1</v>
      </c>
      <c r="ACW821" s="10">
        <v>0</v>
      </c>
      <c r="ACX821" s="10">
        <v>0</v>
      </c>
      <c r="ACY821" s="10">
        <v>0</v>
      </c>
      <c r="ACZ821" s="10">
        <v>0</v>
      </c>
      <c r="ADA821" s="10">
        <v>0</v>
      </c>
      <c r="ADB821" s="10">
        <v>0</v>
      </c>
      <c r="ADC821" s="10">
        <v>0</v>
      </c>
      <c r="ADD821" s="10">
        <v>2</v>
      </c>
      <c r="ADE821" s="10">
        <v>0</v>
      </c>
      <c r="ADF821" s="10">
        <v>21</v>
      </c>
      <c r="ADG821" s="10">
        <v>0</v>
      </c>
      <c r="ADH821" s="10" t="s">
        <v>1969</v>
      </c>
      <c r="ADI821" s="10">
        <v>23</v>
      </c>
      <c r="ADJ821" s="10">
        <v>0</v>
      </c>
      <c r="ADK821" s="10">
        <v>0</v>
      </c>
      <c r="ADL821" s="10">
        <v>0</v>
      </c>
      <c r="ADM821" s="10">
        <v>0</v>
      </c>
      <c r="ADN821" s="10">
        <v>0</v>
      </c>
      <c r="ADO821" s="10">
        <v>0</v>
      </c>
      <c r="ADP821" s="10">
        <v>0</v>
      </c>
      <c r="ADQ821" s="10">
        <v>0</v>
      </c>
      <c r="ADR821" s="10">
        <v>0</v>
      </c>
      <c r="ADS821" s="10">
        <v>0</v>
      </c>
      <c r="ADT821" s="10">
        <v>0</v>
      </c>
      <c r="ADU821" s="10">
        <v>0</v>
      </c>
      <c r="ADV821" s="10">
        <v>0</v>
      </c>
      <c r="ADW821" s="10">
        <v>0</v>
      </c>
      <c r="ADX821" s="10">
        <v>0</v>
      </c>
      <c r="ADY821" s="10">
        <v>0</v>
      </c>
      <c r="ADZ821" s="10">
        <v>0</v>
      </c>
      <c r="AEA821" s="10">
        <v>0</v>
      </c>
      <c r="AEB821" s="10">
        <v>0</v>
      </c>
      <c r="AEC821" s="10">
        <v>0</v>
      </c>
      <c r="AED821" s="10">
        <v>0</v>
      </c>
      <c r="AEE821" s="10">
        <v>0</v>
      </c>
      <c r="AEF821" s="10">
        <v>0</v>
      </c>
      <c r="AEG821" s="10">
        <v>0</v>
      </c>
      <c r="AEH821" s="10">
        <v>0</v>
      </c>
      <c r="AEI821" s="10">
        <v>0</v>
      </c>
      <c r="AEJ821" s="10">
        <v>0</v>
      </c>
      <c r="AEK821" s="10">
        <v>0</v>
      </c>
      <c r="AEL821" s="10">
        <v>0</v>
      </c>
      <c r="AEM821" s="10">
        <v>0</v>
      </c>
      <c r="AEN821" s="10">
        <v>0</v>
      </c>
      <c r="AEO821" s="10">
        <v>0</v>
      </c>
      <c r="AEP821" s="10">
        <v>0</v>
      </c>
      <c r="AEQ821" s="10">
        <v>0</v>
      </c>
      <c r="AER821" s="10">
        <v>0</v>
      </c>
      <c r="AES821" s="10">
        <v>0</v>
      </c>
      <c r="AET821" s="10">
        <v>0</v>
      </c>
      <c r="AEU821" s="10">
        <v>0</v>
      </c>
      <c r="AEV821" s="10">
        <v>0</v>
      </c>
      <c r="AEW821" s="10">
        <v>0</v>
      </c>
      <c r="AEX821" s="10">
        <v>0</v>
      </c>
      <c r="AEY821" s="10">
        <v>0</v>
      </c>
      <c r="AEZ821" s="10">
        <v>0</v>
      </c>
      <c r="AFA821" s="10">
        <v>0</v>
      </c>
      <c r="AFB821" s="10">
        <v>0</v>
      </c>
      <c r="AFC821" s="10">
        <v>0</v>
      </c>
      <c r="AFD821" s="10">
        <v>0</v>
      </c>
      <c r="AFE821" s="10">
        <v>0</v>
      </c>
      <c r="AFF821" s="10">
        <v>0</v>
      </c>
      <c r="AFG821" s="10">
        <v>0</v>
      </c>
      <c r="AFH821" s="10">
        <v>0</v>
      </c>
      <c r="AFI821" s="10">
        <v>0</v>
      </c>
      <c r="AFJ821" s="10">
        <v>0</v>
      </c>
      <c r="AFK821" s="10">
        <v>0</v>
      </c>
      <c r="AFL821" s="10">
        <v>0</v>
      </c>
      <c r="AFM821" s="10">
        <v>0</v>
      </c>
      <c r="AFN821" s="10">
        <v>0</v>
      </c>
      <c r="AFO821" s="10">
        <v>0</v>
      </c>
      <c r="AFP821" s="10">
        <v>0</v>
      </c>
      <c r="AFQ821" s="10">
        <v>0</v>
      </c>
      <c r="AFR821" s="10">
        <v>0</v>
      </c>
      <c r="AFS821" s="10">
        <v>0</v>
      </c>
      <c r="AFT821" s="10">
        <v>0</v>
      </c>
      <c r="AFU821" s="10">
        <v>0</v>
      </c>
      <c r="AFV821" s="10">
        <v>0</v>
      </c>
      <c r="AFW821" s="10">
        <v>0</v>
      </c>
      <c r="AFX821" s="10">
        <v>0</v>
      </c>
      <c r="AFY821" s="10">
        <v>0</v>
      </c>
      <c r="AFZ821" s="10">
        <v>0</v>
      </c>
      <c r="AGA821" s="10">
        <v>0</v>
      </c>
      <c r="AGB821" s="10">
        <v>0</v>
      </c>
      <c r="AGC821" s="10">
        <v>0</v>
      </c>
      <c r="AGD821" s="10">
        <v>0</v>
      </c>
      <c r="AGE821" s="10">
        <v>0</v>
      </c>
      <c r="AGF821" s="10">
        <v>0</v>
      </c>
      <c r="AGG821" s="10">
        <v>0</v>
      </c>
      <c r="AGH821" s="10">
        <v>0</v>
      </c>
      <c r="AGI821" s="10">
        <v>0</v>
      </c>
      <c r="AGJ821" s="10">
        <v>0</v>
      </c>
      <c r="AGK821" s="10">
        <v>0</v>
      </c>
      <c r="AGL821" s="10">
        <v>0</v>
      </c>
      <c r="AGM821" s="10">
        <v>0</v>
      </c>
      <c r="AGN821" s="10">
        <v>0</v>
      </c>
      <c r="AGO821" s="10">
        <v>0</v>
      </c>
      <c r="AGP821" s="10">
        <v>0</v>
      </c>
      <c r="AGQ821" s="10">
        <v>0</v>
      </c>
      <c r="AGR821" s="10">
        <v>0</v>
      </c>
      <c r="AGS821" s="10">
        <v>0</v>
      </c>
      <c r="AGT821" s="10">
        <v>0</v>
      </c>
      <c r="AGU821" s="10">
        <v>0</v>
      </c>
      <c r="AGV821" s="10">
        <v>0</v>
      </c>
      <c r="AGW821" s="10">
        <v>0</v>
      </c>
      <c r="AGX821" s="10">
        <v>0</v>
      </c>
      <c r="AGY821" s="10">
        <v>0</v>
      </c>
      <c r="AGZ821" s="10">
        <v>0</v>
      </c>
      <c r="AHA821" s="10">
        <v>0</v>
      </c>
      <c r="AHB821" s="10">
        <v>0</v>
      </c>
      <c r="AHC821" s="10">
        <v>0</v>
      </c>
      <c r="AHD821" s="10">
        <v>0</v>
      </c>
      <c r="AHE821" s="10">
        <v>0</v>
      </c>
      <c r="AHF821" s="10">
        <v>0</v>
      </c>
      <c r="AHG821" s="10">
        <v>0</v>
      </c>
      <c r="AHH821" s="10">
        <v>0</v>
      </c>
      <c r="AHI821" s="10">
        <v>0</v>
      </c>
      <c r="AHJ821" s="10">
        <v>0</v>
      </c>
      <c r="AHK821" s="10">
        <v>0</v>
      </c>
      <c r="AHL821" s="10">
        <v>0</v>
      </c>
      <c r="AHM821" s="10">
        <v>0</v>
      </c>
      <c r="AHN821" s="10">
        <v>0</v>
      </c>
      <c r="AHO821" s="10">
        <v>0</v>
      </c>
      <c r="AHP821" s="10">
        <v>0</v>
      </c>
      <c r="AHQ821" s="10">
        <v>0</v>
      </c>
      <c r="AHR821" s="10">
        <v>0</v>
      </c>
      <c r="AHS821" s="10">
        <v>0</v>
      </c>
      <c r="AHT821" s="10">
        <v>0</v>
      </c>
      <c r="AHU821" s="10">
        <v>0</v>
      </c>
      <c r="AHV821" s="10">
        <v>0</v>
      </c>
      <c r="AHW821" s="10">
        <v>0</v>
      </c>
      <c r="AHX821" s="10">
        <v>0</v>
      </c>
      <c r="AHY821" s="10">
        <v>0</v>
      </c>
      <c r="AHZ821" s="10">
        <v>0</v>
      </c>
      <c r="AIA821" s="10">
        <v>0</v>
      </c>
      <c r="AIB821" s="10">
        <v>0</v>
      </c>
      <c r="AIC821" s="10">
        <v>0</v>
      </c>
      <c r="AID821" s="10">
        <v>0</v>
      </c>
      <c r="AIE821" s="10">
        <v>0</v>
      </c>
      <c r="AIF821" s="10">
        <v>0</v>
      </c>
      <c r="AIG821" s="10">
        <v>0</v>
      </c>
      <c r="AIH821" s="10">
        <v>0</v>
      </c>
      <c r="AII821" s="10">
        <v>0</v>
      </c>
      <c r="AIJ821" s="10">
        <v>0</v>
      </c>
      <c r="AIK821" s="10">
        <v>0</v>
      </c>
      <c r="AIL821" s="10">
        <v>0</v>
      </c>
      <c r="AIM821" s="10">
        <v>0</v>
      </c>
      <c r="AIN821" s="10">
        <v>0</v>
      </c>
      <c r="AIO821" s="10">
        <v>0</v>
      </c>
      <c r="AIP821" s="10">
        <v>0</v>
      </c>
      <c r="AIQ821" s="10">
        <v>0</v>
      </c>
      <c r="AIR821" s="10">
        <v>0</v>
      </c>
      <c r="AIS821" s="10">
        <v>0</v>
      </c>
      <c r="AIT821" s="10">
        <v>0</v>
      </c>
      <c r="AIU821" s="10">
        <v>0</v>
      </c>
      <c r="AIV821" s="10">
        <v>0</v>
      </c>
      <c r="AIW821" s="10">
        <v>0</v>
      </c>
      <c r="AIX821" s="10">
        <v>0</v>
      </c>
      <c r="AIY821" s="10">
        <v>0</v>
      </c>
      <c r="AIZ821" s="10">
        <v>0</v>
      </c>
      <c r="AJA821" s="10">
        <v>0</v>
      </c>
      <c r="AJB821" s="10">
        <v>0</v>
      </c>
      <c r="AJC821" s="10">
        <v>0</v>
      </c>
      <c r="AJD821" s="10">
        <v>0</v>
      </c>
      <c r="AJE821" s="10">
        <v>0</v>
      </c>
      <c r="AJF821" s="10">
        <v>0</v>
      </c>
      <c r="AJG821" s="10">
        <v>0</v>
      </c>
      <c r="AJH821" s="10">
        <v>0</v>
      </c>
      <c r="AJI821" s="10">
        <v>0</v>
      </c>
      <c r="AJJ821" s="10">
        <v>0</v>
      </c>
      <c r="AJK821" s="10">
        <v>0</v>
      </c>
      <c r="AJL821" s="10">
        <v>0</v>
      </c>
      <c r="AJM821" s="10">
        <v>0</v>
      </c>
      <c r="AJN821" s="10">
        <v>0</v>
      </c>
      <c r="AJO821" s="10">
        <v>0</v>
      </c>
      <c r="AJP821" s="10">
        <v>0</v>
      </c>
      <c r="AJQ821" s="10">
        <v>0</v>
      </c>
      <c r="AJR821" s="10">
        <v>0</v>
      </c>
      <c r="AJS821" s="10">
        <v>0</v>
      </c>
      <c r="AJT821" s="10">
        <v>0</v>
      </c>
      <c r="AJU821" s="10">
        <v>0</v>
      </c>
      <c r="AJV821" s="10">
        <v>0</v>
      </c>
      <c r="AJW821" s="10">
        <v>0</v>
      </c>
      <c r="AJX821" s="10">
        <v>0</v>
      </c>
      <c r="AJY821" s="10">
        <v>0</v>
      </c>
      <c r="AJZ821" s="10">
        <v>0</v>
      </c>
      <c r="AKA821" s="10">
        <v>0</v>
      </c>
      <c r="AKB821" s="10">
        <v>0</v>
      </c>
      <c r="AKC821" s="10">
        <v>0</v>
      </c>
      <c r="AKD821" s="10">
        <v>0</v>
      </c>
      <c r="AKE821" s="10">
        <v>0</v>
      </c>
      <c r="AKF821" s="10">
        <v>0</v>
      </c>
      <c r="AKG821" s="10">
        <v>0</v>
      </c>
      <c r="AKH821" s="10">
        <v>0</v>
      </c>
      <c r="AKI821" s="10">
        <v>0</v>
      </c>
      <c r="AKJ821" s="10">
        <v>0</v>
      </c>
      <c r="AKK821" s="10">
        <v>0</v>
      </c>
      <c r="AKL821" s="10">
        <v>0</v>
      </c>
      <c r="AKM821" s="10">
        <v>0</v>
      </c>
      <c r="AKN821" s="10">
        <v>0</v>
      </c>
      <c r="AKO821" s="10">
        <v>0</v>
      </c>
      <c r="AKP821" s="10">
        <v>0</v>
      </c>
      <c r="AKQ821" s="10">
        <v>0</v>
      </c>
      <c r="AKR821" s="10">
        <v>0</v>
      </c>
      <c r="AKS821" s="10">
        <v>0</v>
      </c>
      <c r="AKT821" s="10">
        <v>0</v>
      </c>
      <c r="AKU821" s="10">
        <v>0</v>
      </c>
      <c r="AKV821" s="10">
        <v>0</v>
      </c>
      <c r="AKW821" s="10">
        <v>0</v>
      </c>
      <c r="AKX821" s="10">
        <v>0</v>
      </c>
      <c r="AKY821" s="10">
        <v>0</v>
      </c>
      <c r="AKZ821" s="10">
        <v>0</v>
      </c>
      <c r="ALA821" s="10">
        <v>0</v>
      </c>
      <c r="ALB821" s="10">
        <v>0</v>
      </c>
      <c r="ALC821" s="10">
        <v>0</v>
      </c>
      <c r="ALD821" s="10">
        <v>0</v>
      </c>
      <c r="ALE821" s="10">
        <v>0</v>
      </c>
      <c r="ALF821" s="10">
        <v>0</v>
      </c>
      <c r="ALG821" s="10">
        <v>0</v>
      </c>
      <c r="ALH821" s="10">
        <v>0</v>
      </c>
      <c r="ALI821" s="10">
        <v>0</v>
      </c>
      <c r="ALJ821" s="10">
        <v>0</v>
      </c>
      <c r="ALK821" s="10">
        <v>0</v>
      </c>
      <c r="ALL821" s="10">
        <v>0</v>
      </c>
      <c r="ALM821" s="10">
        <v>0</v>
      </c>
      <c r="ALN821" s="10">
        <v>0</v>
      </c>
      <c r="ALO821" s="10">
        <v>0</v>
      </c>
      <c r="ALP821" s="10">
        <v>0</v>
      </c>
      <c r="ALQ821" s="10">
        <v>0</v>
      </c>
      <c r="ALR821" s="10">
        <v>0</v>
      </c>
      <c r="ALS821" s="10">
        <v>0</v>
      </c>
      <c r="ALT821" s="10">
        <v>0</v>
      </c>
      <c r="ALU821" s="10">
        <v>0</v>
      </c>
      <c r="ALV821" s="10">
        <v>0</v>
      </c>
      <c r="ALW821" s="10">
        <v>0</v>
      </c>
      <c r="ALX821" s="10">
        <v>0</v>
      </c>
      <c r="ALY821" s="10">
        <v>0</v>
      </c>
      <c r="ALZ821" s="10">
        <v>0</v>
      </c>
      <c r="AMA821" s="10">
        <v>0</v>
      </c>
      <c r="AMB821" s="10">
        <v>0</v>
      </c>
      <c r="AMC821" s="10">
        <v>0</v>
      </c>
      <c r="AMD821" s="10">
        <v>0</v>
      </c>
      <c r="AME821" s="10">
        <v>0</v>
      </c>
      <c r="AMF821" s="10">
        <v>0</v>
      </c>
      <c r="AML821" s="10" t="s">
        <v>1968</v>
      </c>
      <c r="ANM821" s="10">
        <v>22</v>
      </c>
      <c r="ANN821" s="10">
        <v>0</v>
      </c>
      <c r="ANO821" s="10" t="s">
        <v>1968</v>
      </c>
      <c r="ANP821" s="10" t="s">
        <v>1971</v>
      </c>
      <c r="ANQ821" s="10">
        <v>17</v>
      </c>
      <c r="ANR821" s="10">
        <v>0</v>
      </c>
      <c r="ANS821" s="10">
        <v>3</v>
      </c>
      <c r="ANT821" s="10">
        <v>0</v>
      </c>
      <c r="ANU821" s="10">
        <v>3</v>
      </c>
      <c r="ANW821" s="10">
        <v>0</v>
      </c>
      <c r="ANX821" s="10">
        <v>0</v>
      </c>
      <c r="ANY821" s="10">
        <v>0</v>
      </c>
      <c r="ANZ821" s="10">
        <v>0</v>
      </c>
      <c r="AOA821" s="10">
        <v>0</v>
      </c>
      <c r="AOB821" s="10">
        <v>0</v>
      </c>
      <c r="AOC821" s="10">
        <v>0</v>
      </c>
      <c r="AOD821" s="10">
        <v>0</v>
      </c>
      <c r="AOE821" s="10">
        <v>0</v>
      </c>
      <c r="AOF821" s="10">
        <v>0</v>
      </c>
      <c r="AOG821" s="10">
        <v>0</v>
      </c>
      <c r="AOH821" s="10">
        <v>0</v>
      </c>
      <c r="AOI821" s="10">
        <v>0</v>
      </c>
      <c r="AOJ821" s="10">
        <v>0</v>
      </c>
      <c r="AOK821" s="10">
        <v>0</v>
      </c>
      <c r="AOL821" s="10">
        <v>0</v>
      </c>
      <c r="AOM821" s="10">
        <v>0</v>
      </c>
      <c r="AON821" s="10">
        <v>0</v>
      </c>
      <c r="AOO821" s="10" t="s">
        <v>1968</v>
      </c>
      <c r="APN821" s="10" t="s">
        <v>1968</v>
      </c>
      <c r="ATV821" s="10" t="s">
        <v>1968</v>
      </c>
      <c r="AVU821" s="10" t="s">
        <v>1969</v>
      </c>
      <c r="AVV821" s="10">
        <v>0</v>
      </c>
      <c r="AVW821" s="10">
        <v>0</v>
      </c>
      <c r="AVX821" s="10">
        <v>0</v>
      </c>
      <c r="AVY821" s="10">
        <v>0</v>
      </c>
      <c r="AVZ821" s="10">
        <v>0</v>
      </c>
      <c r="AWA821" s="10">
        <v>0</v>
      </c>
      <c r="AWB821" s="10">
        <v>0</v>
      </c>
      <c r="AWC821" s="10">
        <v>0</v>
      </c>
      <c r="AWD821" s="10">
        <v>0</v>
      </c>
      <c r="AWE821" s="10">
        <v>0</v>
      </c>
      <c r="AWF821" s="10">
        <v>0</v>
      </c>
      <c r="AWG821" s="10">
        <v>0</v>
      </c>
      <c r="AWH821" s="10" t="s">
        <v>1968</v>
      </c>
      <c r="AYQ821" s="10">
        <v>0</v>
      </c>
      <c r="AYR821" s="10">
        <v>0</v>
      </c>
      <c r="AYS821" s="10" t="s">
        <v>1968</v>
      </c>
      <c r="AYV821" s="10">
        <v>42</v>
      </c>
      <c r="AYW821" s="10">
        <v>0</v>
      </c>
      <c r="AYX821" s="10">
        <v>0</v>
      </c>
      <c r="AYY821" s="10">
        <v>0</v>
      </c>
      <c r="AYZ821" s="10">
        <v>0</v>
      </c>
      <c r="AZA821" s="10">
        <v>0</v>
      </c>
      <c r="AZB821" s="10">
        <v>0</v>
      </c>
      <c r="AZC821" s="10">
        <v>0</v>
      </c>
      <c r="AZD821" s="10">
        <v>3</v>
      </c>
      <c r="AZE821" s="10">
        <v>0</v>
      </c>
      <c r="AZF821" s="10">
        <v>0</v>
      </c>
      <c r="AZG821" s="10">
        <v>0</v>
      </c>
      <c r="AZH821" s="10">
        <v>40</v>
      </c>
      <c r="AZI821" s="10">
        <v>0</v>
      </c>
      <c r="AZJ821" s="10">
        <v>2</v>
      </c>
      <c r="AZK821" s="10">
        <v>0</v>
      </c>
      <c r="AZL821" s="10">
        <v>0</v>
      </c>
      <c r="AZM821" s="10">
        <v>0</v>
      </c>
      <c r="AZN821" s="10">
        <v>0</v>
      </c>
      <c r="AZO821" s="10">
        <v>0</v>
      </c>
      <c r="AZP821" s="10">
        <v>0</v>
      </c>
      <c r="AZQ821" s="10">
        <v>0</v>
      </c>
      <c r="AZR821" s="10">
        <v>0</v>
      </c>
      <c r="AZS821" s="10">
        <v>0</v>
      </c>
      <c r="AZT821" s="10">
        <v>0</v>
      </c>
      <c r="AZU821" s="10">
        <v>0</v>
      </c>
      <c r="AZV821" s="10">
        <v>0</v>
      </c>
      <c r="AZW821" s="10">
        <v>0</v>
      </c>
      <c r="AZX821" s="10">
        <v>0</v>
      </c>
      <c r="AZY821" s="10">
        <v>0</v>
      </c>
      <c r="AZZ821" s="10">
        <v>0</v>
      </c>
      <c r="BAA821" s="10">
        <v>0</v>
      </c>
      <c r="BAB821" s="10">
        <v>0</v>
      </c>
      <c r="BAC821" s="10">
        <v>0</v>
      </c>
      <c r="BAD821" s="10">
        <v>0</v>
      </c>
      <c r="BAE821" s="10">
        <v>0</v>
      </c>
      <c r="BAF821" s="10">
        <v>1</v>
      </c>
      <c r="BAG821" s="10">
        <v>0</v>
      </c>
      <c r="BAH821" s="10">
        <v>0</v>
      </c>
      <c r="BAI821" s="10">
        <v>0</v>
      </c>
      <c r="BAJ821" s="10">
        <v>0</v>
      </c>
      <c r="BAK821" s="10">
        <v>0</v>
      </c>
      <c r="BAL821" s="10">
        <v>0</v>
      </c>
      <c r="BAM821" s="10">
        <v>0</v>
      </c>
      <c r="BAN821" s="10">
        <v>0</v>
      </c>
      <c r="BAO821" s="10">
        <v>0</v>
      </c>
      <c r="BAP821" s="10">
        <v>0</v>
      </c>
      <c r="BAQ821" s="10">
        <v>0</v>
      </c>
      <c r="BAR821" s="10">
        <v>0</v>
      </c>
      <c r="BAS821" s="10">
        <v>0</v>
      </c>
      <c r="BAT821" s="10">
        <v>0</v>
      </c>
      <c r="BAU821" s="10">
        <v>0</v>
      </c>
      <c r="BAV821" s="10">
        <v>0</v>
      </c>
      <c r="BAW821" s="10">
        <v>0</v>
      </c>
      <c r="BAX821" s="10">
        <v>0</v>
      </c>
      <c r="BAY821" s="10">
        <v>0</v>
      </c>
      <c r="BAZ821" s="10">
        <v>1</v>
      </c>
      <c r="BBA821" s="10" t="s">
        <v>1969</v>
      </c>
      <c r="BBB821" s="10">
        <v>521</v>
      </c>
      <c r="BBC821" s="10">
        <v>52</v>
      </c>
      <c r="BBD821" s="10">
        <v>0</v>
      </c>
      <c r="BBE821" s="10">
        <v>2</v>
      </c>
      <c r="BBF821" s="10">
        <v>0</v>
      </c>
      <c r="BBG821" s="10">
        <v>0</v>
      </c>
      <c r="BBH821" s="10">
        <v>0</v>
      </c>
      <c r="BBI821" s="10">
        <v>2</v>
      </c>
      <c r="BBJ821" s="10">
        <v>0</v>
      </c>
      <c r="BBK821" s="10">
        <v>2</v>
      </c>
      <c r="BBL821" s="10">
        <v>0</v>
      </c>
      <c r="BBM821" s="10">
        <v>1</v>
      </c>
      <c r="BBN821" s="10">
        <v>0</v>
      </c>
      <c r="BBO821" s="10" t="s">
        <v>1972</v>
      </c>
      <c r="BBS821" s="10">
        <v>1</v>
      </c>
      <c r="BBU821" s="10">
        <v>1</v>
      </c>
      <c r="BBV821" s="10">
        <v>1</v>
      </c>
    </row>
    <row r="822" spans="1:1428" x14ac:dyDescent="0.25">
      <c r="A822" s="10" t="s">
        <v>1965</v>
      </c>
      <c r="B822" s="17" t="s">
        <v>2100</v>
      </c>
      <c r="C822" s="17" t="s">
        <v>2001</v>
      </c>
      <c r="D822" s="10" t="s">
        <v>2100</v>
      </c>
      <c r="E822" s="10" t="s">
        <v>2101</v>
      </c>
      <c r="F822" s="10" t="s">
        <v>2102</v>
      </c>
      <c r="G822" s="10">
        <v>56280000</v>
      </c>
      <c r="H822" s="10" t="s">
        <v>2005</v>
      </c>
      <c r="I822" s="10" t="s">
        <v>2103</v>
      </c>
      <c r="J822" s="10" t="s">
        <v>2104</v>
      </c>
      <c r="K822" s="10" t="s">
        <v>5</v>
      </c>
      <c r="L822" s="10" t="s">
        <v>2508</v>
      </c>
      <c r="N822" s="10">
        <v>45</v>
      </c>
      <c r="O822" s="10">
        <v>0</v>
      </c>
      <c r="P822" s="10">
        <v>45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10">
        <v>0</v>
      </c>
      <c r="X822" s="10">
        <v>0</v>
      </c>
      <c r="Y822" s="10">
        <v>0</v>
      </c>
      <c r="AC822" s="10">
        <v>0</v>
      </c>
      <c r="AD822" s="10">
        <v>0</v>
      </c>
      <c r="AE822" s="10">
        <v>0</v>
      </c>
      <c r="AF822" s="10" t="s">
        <v>40</v>
      </c>
      <c r="AG822" s="10">
        <v>1</v>
      </c>
      <c r="AT822" s="18">
        <v>31510</v>
      </c>
      <c r="AU822" s="10" t="s">
        <v>2495</v>
      </c>
      <c r="AV822" s="10" t="s">
        <v>1972</v>
      </c>
      <c r="AW822" s="10" t="s">
        <v>1989</v>
      </c>
      <c r="AY822" s="10" t="s">
        <v>1973</v>
      </c>
      <c r="BF822" s="10" t="s">
        <v>1968</v>
      </c>
      <c r="BI822" s="10" t="s">
        <v>1968</v>
      </c>
      <c r="BL822" s="10" t="s">
        <v>1968</v>
      </c>
      <c r="BO822" s="10" t="s">
        <v>1968</v>
      </c>
      <c r="BR822" s="10" t="s">
        <v>1968</v>
      </c>
      <c r="BU822" s="10" t="s">
        <v>1968</v>
      </c>
      <c r="BX822" s="10" t="s">
        <v>1968</v>
      </c>
      <c r="CA822" s="10" t="s">
        <v>1968</v>
      </c>
      <c r="CD822" s="10" t="s">
        <v>1968</v>
      </c>
      <c r="CG822" s="10" t="s">
        <v>1968</v>
      </c>
      <c r="CJ822" s="10" t="s">
        <v>1968</v>
      </c>
      <c r="CM822" s="10" t="s">
        <v>1968</v>
      </c>
      <c r="CP822" s="10" t="s">
        <v>1968</v>
      </c>
      <c r="CS822" s="10" t="s">
        <v>1968</v>
      </c>
      <c r="CV822" s="10" t="s">
        <v>1968</v>
      </c>
      <c r="CY822" s="10" t="s">
        <v>1968</v>
      </c>
      <c r="DB822" s="10" t="s">
        <v>1968</v>
      </c>
      <c r="DE822" s="10" t="s">
        <v>1968</v>
      </c>
      <c r="DH822" s="10" t="s">
        <v>1968</v>
      </c>
      <c r="DK822" s="10" t="s">
        <v>1968</v>
      </c>
      <c r="DN822" s="10" t="s">
        <v>1968</v>
      </c>
      <c r="EU822" s="10" t="s">
        <v>1972</v>
      </c>
      <c r="EV822" s="10">
        <v>1</v>
      </c>
      <c r="EW822" s="10">
        <v>10</v>
      </c>
      <c r="EX822" s="10" t="s">
        <v>1968</v>
      </c>
      <c r="FA822" s="10" t="s">
        <v>1968</v>
      </c>
      <c r="FD822" s="10" t="s">
        <v>1968</v>
      </c>
      <c r="FG822" s="10" t="s">
        <v>1968</v>
      </c>
      <c r="FJ822" s="10" t="s">
        <v>1968</v>
      </c>
      <c r="GQ822" s="10">
        <v>1</v>
      </c>
      <c r="II822" s="10" t="s">
        <v>1968</v>
      </c>
      <c r="IJ822" s="10" t="s">
        <v>1972</v>
      </c>
      <c r="IK822" s="10" t="s">
        <v>1968</v>
      </c>
      <c r="IL822" s="10" t="s">
        <v>1968</v>
      </c>
      <c r="IM822" s="10" t="s">
        <v>1982</v>
      </c>
      <c r="IN822" s="10" t="s">
        <v>1968</v>
      </c>
      <c r="IO822" s="10" t="s">
        <v>1972</v>
      </c>
      <c r="IP822" s="10" t="s">
        <v>1968</v>
      </c>
      <c r="IR822" s="10" t="s">
        <v>1968</v>
      </c>
      <c r="IT822" s="10" t="s">
        <v>1968</v>
      </c>
      <c r="IV822" s="10" t="s">
        <v>1968</v>
      </c>
      <c r="IX822" s="10" t="s">
        <v>1968</v>
      </c>
      <c r="IZ822" s="10" t="s">
        <v>1972</v>
      </c>
      <c r="JA822" s="10" t="s">
        <v>1968</v>
      </c>
      <c r="JD822" s="10" t="s">
        <v>1968</v>
      </c>
      <c r="JG822" s="10" t="s">
        <v>1968</v>
      </c>
      <c r="JJ822" s="10" t="s">
        <v>1968</v>
      </c>
      <c r="JM822" s="10" t="s">
        <v>1972</v>
      </c>
      <c r="JN822" s="10">
        <v>0</v>
      </c>
      <c r="JO822" s="10">
        <v>1</v>
      </c>
      <c r="JP822" s="10" t="s">
        <v>1968</v>
      </c>
      <c r="JS822" s="10" t="s">
        <v>1968</v>
      </c>
      <c r="KZ822" s="10" t="s">
        <v>1976</v>
      </c>
      <c r="LA822" s="10">
        <v>1</v>
      </c>
      <c r="LB822" s="10">
        <v>0</v>
      </c>
      <c r="LC822" s="10">
        <v>0</v>
      </c>
      <c r="LD822" s="10">
        <v>0</v>
      </c>
      <c r="LE822" s="10">
        <v>0</v>
      </c>
      <c r="LF822" s="10">
        <v>0</v>
      </c>
      <c r="LG822" s="10">
        <v>0</v>
      </c>
      <c r="LH822" s="10">
        <v>0</v>
      </c>
      <c r="LI822" s="10" t="s">
        <v>1966</v>
      </c>
      <c r="LJ822" s="10">
        <v>0</v>
      </c>
      <c r="LK822" s="10">
        <v>0</v>
      </c>
      <c r="LL822" s="10">
        <v>0</v>
      </c>
      <c r="LM822" s="10">
        <v>0</v>
      </c>
      <c r="LN822" s="10">
        <v>0</v>
      </c>
      <c r="LO822" s="10">
        <v>0</v>
      </c>
      <c r="LP822" s="10">
        <v>0</v>
      </c>
      <c r="LQ822" s="10">
        <v>0</v>
      </c>
      <c r="LR822" s="10" t="s">
        <v>1977</v>
      </c>
      <c r="LS822" s="10">
        <v>0</v>
      </c>
      <c r="LT822" s="10">
        <v>0</v>
      </c>
      <c r="LU822" s="10">
        <v>0</v>
      </c>
      <c r="LV822" s="10">
        <v>0</v>
      </c>
      <c r="LW822" s="10">
        <v>0</v>
      </c>
      <c r="LX822" s="10">
        <v>0</v>
      </c>
      <c r="LY822" s="10">
        <v>0</v>
      </c>
      <c r="LZ822" s="10">
        <v>0</v>
      </c>
      <c r="MA822" s="10" t="s">
        <v>1977</v>
      </c>
      <c r="MB822" s="10">
        <v>0</v>
      </c>
      <c r="MC822" s="10">
        <v>0</v>
      </c>
      <c r="MD822" s="10">
        <v>0</v>
      </c>
      <c r="ME822" s="10">
        <v>0</v>
      </c>
      <c r="MF822" s="10">
        <v>0</v>
      </c>
      <c r="MG822" s="10">
        <v>0</v>
      </c>
      <c r="MH822" s="10">
        <v>0</v>
      </c>
      <c r="MI822" s="10">
        <v>0</v>
      </c>
      <c r="MJ822" s="10" t="s">
        <v>1977</v>
      </c>
      <c r="MK822" s="10">
        <v>0</v>
      </c>
      <c r="ML822" s="10">
        <v>0</v>
      </c>
      <c r="MM822" s="10">
        <v>0</v>
      </c>
      <c r="MN822" s="10">
        <v>0</v>
      </c>
      <c r="MO822" s="10">
        <v>0</v>
      </c>
      <c r="MP822" s="10">
        <v>0</v>
      </c>
      <c r="MQ822" s="10">
        <v>0</v>
      </c>
      <c r="MR822" s="10">
        <v>0</v>
      </c>
      <c r="MS822" s="10" t="s">
        <v>1977</v>
      </c>
      <c r="MT822" s="10">
        <v>0</v>
      </c>
      <c r="MU822" s="10">
        <v>0</v>
      </c>
      <c r="MV822" s="10">
        <v>0</v>
      </c>
      <c r="MW822" s="10">
        <v>0</v>
      </c>
      <c r="MX822" s="10">
        <v>0</v>
      </c>
      <c r="MY822" s="10">
        <v>0</v>
      </c>
      <c r="MZ822" s="10">
        <v>0</v>
      </c>
      <c r="NA822" s="10">
        <v>0</v>
      </c>
      <c r="NB822" s="10" t="s">
        <v>1977</v>
      </c>
      <c r="NC822" s="10">
        <v>0</v>
      </c>
      <c r="ND822" s="10">
        <v>0</v>
      </c>
      <c r="NE822" s="10">
        <v>0</v>
      </c>
      <c r="NF822" s="10">
        <v>0</v>
      </c>
      <c r="NG822" s="10">
        <v>0</v>
      </c>
      <c r="NH822" s="10">
        <v>0</v>
      </c>
      <c r="NI822" s="10">
        <v>0</v>
      </c>
      <c r="NJ822" s="10">
        <v>0</v>
      </c>
      <c r="NK822" s="10" t="s">
        <v>1977</v>
      </c>
      <c r="NL822" s="10">
        <v>0</v>
      </c>
      <c r="NM822" s="10">
        <v>0</v>
      </c>
      <c r="NN822" s="10">
        <v>0</v>
      </c>
      <c r="NO822" s="10">
        <v>0</v>
      </c>
      <c r="NP822" s="10">
        <v>0</v>
      </c>
      <c r="NQ822" s="10">
        <v>0</v>
      </c>
      <c r="NR822" s="10">
        <v>0</v>
      </c>
      <c r="NS822" s="10">
        <v>0</v>
      </c>
      <c r="NT822" s="10" t="s">
        <v>1977</v>
      </c>
      <c r="NU822" s="10">
        <v>0</v>
      </c>
      <c r="NV822" s="10">
        <v>0</v>
      </c>
      <c r="NW822" s="10">
        <v>0</v>
      </c>
      <c r="NX822" s="10">
        <v>0</v>
      </c>
      <c r="NY822" s="10">
        <v>0</v>
      </c>
      <c r="NZ822" s="10">
        <v>0</v>
      </c>
      <c r="OA822" s="10">
        <v>0</v>
      </c>
      <c r="OB822" s="10">
        <v>0</v>
      </c>
      <c r="OC822" s="10" t="s">
        <v>1977</v>
      </c>
      <c r="OD822" s="10">
        <v>0</v>
      </c>
      <c r="OE822" s="10">
        <v>0</v>
      </c>
      <c r="OF822" s="10">
        <v>0</v>
      </c>
      <c r="OG822" s="10">
        <v>0</v>
      </c>
      <c r="OH822" s="10">
        <v>0</v>
      </c>
      <c r="OI822" s="10">
        <v>0</v>
      </c>
      <c r="OJ822" s="10">
        <v>0</v>
      </c>
      <c r="OK822" s="10">
        <v>0</v>
      </c>
      <c r="OL822" s="10" t="s">
        <v>1977</v>
      </c>
      <c r="OM822" s="10">
        <v>0</v>
      </c>
      <c r="ON822" s="10">
        <v>0</v>
      </c>
      <c r="OO822" s="10">
        <v>0</v>
      </c>
      <c r="OP822" s="10">
        <v>0</v>
      </c>
      <c r="OQ822" s="10">
        <v>0</v>
      </c>
      <c r="OR822" s="10">
        <v>0</v>
      </c>
      <c r="OS822" s="10">
        <v>0</v>
      </c>
      <c r="OT822" s="10">
        <v>0</v>
      </c>
      <c r="OU822" s="10" t="s">
        <v>1977</v>
      </c>
      <c r="OV822" s="10">
        <v>0</v>
      </c>
      <c r="OW822" s="10">
        <v>0</v>
      </c>
      <c r="OX822" s="10">
        <v>0</v>
      </c>
      <c r="OY822" s="10">
        <v>0</v>
      </c>
      <c r="OZ822" s="10">
        <v>0</v>
      </c>
      <c r="PA822" s="10">
        <v>0</v>
      </c>
      <c r="PB822" s="10">
        <v>0</v>
      </c>
      <c r="PC822" s="10">
        <v>0</v>
      </c>
      <c r="PD822" s="10" t="s">
        <v>1977</v>
      </c>
      <c r="PE822" s="10">
        <v>0</v>
      </c>
      <c r="PF822" s="10">
        <v>0</v>
      </c>
      <c r="PG822" s="10">
        <v>0</v>
      </c>
      <c r="PH822" s="10">
        <v>0</v>
      </c>
      <c r="PI822" s="10">
        <v>0</v>
      </c>
      <c r="PJ822" s="10">
        <v>0</v>
      </c>
      <c r="PK822" s="10">
        <v>0</v>
      </c>
      <c r="PL822" s="10">
        <v>0</v>
      </c>
      <c r="PM822" s="10" t="s">
        <v>1977</v>
      </c>
      <c r="PN822" s="10">
        <v>0</v>
      </c>
      <c r="PO822" s="10">
        <v>0</v>
      </c>
      <c r="PP822" s="10">
        <v>0</v>
      </c>
      <c r="PQ822" s="10">
        <v>0</v>
      </c>
      <c r="PR822" s="10">
        <v>0</v>
      </c>
      <c r="PS822" s="10">
        <v>0</v>
      </c>
      <c r="PT822" s="10">
        <v>0</v>
      </c>
      <c r="PU822" s="10">
        <v>0</v>
      </c>
      <c r="PV822" s="10" t="s">
        <v>1977</v>
      </c>
      <c r="PW822" s="10">
        <v>0</v>
      </c>
      <c r="PX822" s="10">
        <v>0</v>
      </c>
      <c r="PY822" s="10">
        <v>0</v>
      </c>
      <c r="PZ822" s="10">
        <v>0</v>
      </c>
      <c r="QA822" s="10">
        <v>0</v>
      </c>
      <c r="QB822" s="10">
        <v>0</v>
      </c>
      <c r="QC822" s="10">
        <v>0</v>
      </c>
      <c r="QD822" s="10">
        <v>0</v>
      </c>
      <c r="QE822" s="10" t="s">
        <v>1977</v>
      </c>
      <c r="QF822" s="10">
        <v>0</v>
      </c>
      <c r="QG822" s="10">
        <v>0</v>
      </c>
      <c r="QH822" s="10">
        <v>0</v>
      </c>
      <c r="QI822" s="10">
        <v>0</v>
      </c>
      <c r="QJ822" s="10">
        <v>0</v>
      </c>
      <c r="QK822" s="10">
        <v>0</v>
      </c>
      <c r="QL822" s="10">
        <v>0</v>
      </c>
      <c r="QM822" s="10">
        <v>0</v>
      </c>
      <c r="QN822" s="10" t="s">
        <v>1977</v>
      </c>
      <c r="QO822" s="10">
        <v>0</v>
      </c>
      <c r="QP822" s="10">
        <v>0</v>
      </c>
      <c r="QQ822" s="10">
        <v>0</v>
      </c>
      <c r="QR822" s="10">
        <v>0</v>
      </c>
      <c r="QS822" s="10">
        <v>0</v>
      </c>
      <c r="QT822" s="10">
        <v>0</v>
      </c>
      <c r="QU822" s="10">
        <v>0</v>
      </c>
      <c r="QV822" s="10">
        <v>0</v>
      </c>
      <c r="QW822" s="10" t="s">
        <v>1977</v>
      </c>
      <c r="QX822" s="10">
        <v>2</v>
      </c>
      <c r="QY822" s="10">
        <v>0</v>
      </c>
      <c r="QZ822" s="10">
        <v>0</v>
      </c>
      <c r="RA822" s="10">
        <v>0</v>
      </c>
      <c r="RB822" s="10">
        <v>0</v>
      </c>
      <c r="RC822" s="10">
        <v>0</v>
      </c>
      <c r="RD822" s="10">
        <v>0</v>
      </c>
      <c r="RE822" s="10">
        <v>0</v>
      </c>
      <c r="RF822" s="10" t="s">
        <v>1985</v>
      </c>
      <c r="RG822" s="10">
        <v>0</v>
      </c>
      <c r="RH822" s="10">
        <v>0</v>
      </c>
      <c r="RI822" s="10">
        <v>0</v>
      </c>
      <c r="RJ822" s="10">
        <v>0</v>
      </c>
      <c r="RK822" s="10">
        <v>0</v>
      </c>
      <c r="RL822" s="10">
        <v>0</v>
      </c>
      <c r="RM822" s="10">
        <v>0</v>
      </c>
      <c r="RN822" s="10">
        <v>0</v>
      </c>
      <c r="RO822" s="10" t="s">
        <v>1977</v>
      </c>
      <c r="VR822" s="10">
        <v>1</v>
      </c>
      <c r="VU822" s="10">
        <v>1</v>
      </c>
      <c r="VV822" s="10">
        <v>1</v>
      </c>
      <c r="VZ822" s="10">
        <v>50</v>
      </c>
      <c r="WA822" s="10">
        <v>0</v>
      </c>
      <c r="WB822" s="10">
        <v>0</v>
      </c>
      <c r="WC822" s="10">
        <v>0</v>
      </c>
      <c r="WD822" s="10">
        <v>0</v>
      </c>
      <c r="WE822" s="10">
        <v>0</v>
      </c>
      <c r="WF822" s="10">
        <v>0</v>
      </c>
      <c r="WG822" s="10">
        <v>0</v>
      </c>
      <c r="WH822" s="10">
        <v>0</v>
      </c>
      <c r="WI822" s="10">
        <v>0</v>
      </c>
      <c r="WJ822" s="10">
        <v>0</v>
      </c>
      <c r="WK822" s="10">
        <v>0</v>
      </c>
      <c r="WL822" s="10">
        <v>0</v>
      </c>
      <c r="WM822" s="10">
        <v>0</v>
      </c>
      <c r="WN822" s="10">
        <v>0</v>
      </c>
      <c r="WO822" s="10">
        <v>0</v>
      </c>
      <c r="WP822" s="10">
        <v>0</v>
      </c>
      <c r="WQ822" s="10">
        <v>0</v>
      </c>
      <c r="WR822" s="10">
        <v>0</v>
      </c>
      <c r="WS822" s="10">
        <v>0</v>
      </c>
      <c r="WT822" s="10">
        <v>0</v>
      </c>
      <c r="WU822" s="10">
        <v>0</v>
      </c>
      <c r="WV822" s="10">
        <v>0</v>
      </c>
      <c r="WW822" s="10">
        <v>0</v>
      </c>
      <c r="WX822" s="10">
        <v>0</v>
      </c>
      <c r="WY822" s="10">
        <v>0</v>
      </c>
      <c r="WZ822" s="10">
        <v>0</v>
      </c>
      <c r="XA822" s="10">
        <v>0</v>
      </c>
      <c r="XB822" s="10">
        <v>0</v>
      </c>
      <c r="XC822" s="10">
        <v>0</v>
      </c>
      <c r="XD822" s="10">
        <v>0</v>
      </c>
      <c r="XE822" s="10">
        <v>0</v>
      </c>
      <c r="XF822" s="10">
        <v>0</v>
      </c>
      <c r="XG822" s="10">
        <v>0</v>
      </c>
      <c r="XH822" s="10">
        <v>0</v>
      </c>
      <c r="XI822" s="10">
        <v>0</v>
      </c>
      <c r="XJ822" s="10">
        <v>0</v>
      </c>
      <c r="XK822" s="10" t="s">
        <v>1967</v>
      </c>
      <c r="XN822" s="10" t="s">
        <v>1978</v>
      </c>
      <c r="XQ822" s="10" t="s">
        <v>1967</v>
      </c>
      <c r="XT822" s="10" t="s">
        <v>1978</v>
      </c>
      <c r="XW822" s="10" t="s">
        <v>1992</v>
      </c>
      <c r="YA822" s="10">
        <v>12</v>
      </c>
      <c r="YB822" s="10">
        <v>0</v>
      </c>
      <c r="YC822" s="10">
        <v>8</v>
      </c>
      <c r="YD822" s="10">
        <v>0</v>
      </c>
      <c r="YE822" s="10">
        <v>0</v>
      </c>
      <c r="YF822" s="10">
        <v>0</v>
      </c>
      <c r="YG822" s="10">
        <v>0</v>
      </c>
      <c r="YH822" s="10">
        <v>0</v>
      </c>
      <c r="YI822" s="10">
        <v>2</v>
      </c>
      <c r="YJ822" s="10">
        <v>0</v>
      </c>
      <c r="YK822" s="10">
        <v>0</v>
      </c>
      <c r="YL822" s="10">
        <v>0</v>
      </c>
      <c r="YM822" s="10">
        <v>10</v>
      </c>
      <c r="YN822" s="10">
        <v>0</v>
      </c>
      <c r="YO822" s="10">
        <v>6</v>
      </c>
      <c r="YP822" s="10">
        <v>0</v>
      </c>
      <c r="YQ822" s="10">
        <v>0</v>
      </c>
      <c r="YR822" s="10">
        <v>0</v>
      </c>
      <c r="YS822" s="10" t="s">
        <v>1969</v>
      </c>
      <c r="YT822" s="10">
        <v>26</v>
      </c>
      <c r="YU822" s="10">
        <v>0</v>
      </c>
      <c r="YV822" s="10">
        <v>10</v>
      </c>
      <c r="YW822" s="10">
        <v>0</v>
      </c>
      <c r="YX822" s="10">
        <v>7</v>
      </c>
      <c r="YY822" s="10">
        <v>0</v>
      </c>
      <c r="YZ822" s="10">
        <v>4</v>
      </c>
      <c r="ZA822" s="10">
        <v>0</v>
      </c>
      <c r="ZB822" s="10">
        <v>2</v>
      </c>
      <c r="ZC822" s="10">
        <v>0</v>
      </c>
      <c r="ZD822" s="10">
        <v>1</v>
      </c>
      <c r="ZE822" s="10">
        <v>0</v>
      </c>
      <c r="ZF822" s="10">
        <v>0</v>
      </c>
      <c r="ZG822" s="10">
        <v>0</v>
      </c>
      <c r="ZH822" s="10">
        <v>0</v>
      </c>
      <c r="ZI822" s="10">
        <v>0</v>
      </c>
      <c r="ZJ822" s="10" t="s">
        <v>1969</v>
      </c>
      <c r="ZK822" s="10">
        <v>8</v>
      </c>
      <c r="ZL822" s="10">
        <v>0</v>
      </c>
      <c r="ZM822" s="10">
        <v>30</v>
      </c>
      <c r="ZN822" s="10">
        <v>0</v>
      </c>
      <c r="ZO822" s="10">
        <v>12</v>
      </c>
      <c r="ZP822" s="10">
        <v>0</v>
      </c>
      <c r="ZQ822" s="10">
        <v>0</v>
      </c>
      <c r="ZR822" s="10">
        <v>0</v>
      </c>
      <c r="ZS822" s="10">
        <v>0</v>
      </c>
      <c r="ZT822" s="10">
        <v>0</v>
      </c>
      <c r="ZU822" s="10">
        <v>0</v>
      </c>
      <c r="ZV822" s="10">
        <v>0</v>
      </c>
      <c r="ZW822" s="10">
        <v>0</v>
      </c>
      <c r="ZX822" s="10">
        <v>0</v>
      </c>
      <c r="AAK822" s="10" t="s">
        <v>1970</v>
      </c>
      <c r="AAL822" s="10">
        <v>10</v>
      </c>
      <c r="AAM822" s="10">
        <v>0</v>
      </c>
      <c r="AAN822" s="10">
        <v>30</v>
      </c>
      <c r="AAO822" s="10">
        <v>0</v>
      </c>
      <c r="AAP822" s="10">
        <v>7</v>
      </c>
      <c r="AAQ822" s="10">
        <v>0</v>
      </c>
      <c r="AAR822" s="10">
        <v>3</v>
      </c>
      <c r="AAS822" s="10">
        <v>0</v>
      </c>
      <c r="AAT822" s="10">
        <v>0</v>
      </c>
      <c r="AAU822" s="10">
        <v>0</v>
      </c>
      <c r="AAV822" s="10">
        <v>0</v>
      </c>
      <c r="AAW822" s="10">
        <v>0</v>
      </c>
      <c r="AAX822" s="10">
        <v>0</v>
      </c>
      <c r="AAY822" s="10">
        <v>0</v>
      </c>
      <c r="AAZ822" s="10" t="s">
        <v>1969</v>
      </c>
      <c r="ABA822" s="10">
        <v>1</v>
      </c>
      <c r="ABB822" s="10">
        <v>0</v>
      </c>
      <c r="ABC822" s="10">
        <v>1</v>
      </c>
      <c r="ABD822" s="10">
        <v>0</v>
      </c>
      <c r="ABE822" s="10">
        <v>1</v>
      </c>
      <c r="ABF822" s="10">
        <v>0</v>
      </c>
      <c r="ABG822" s="10">
        <v>0</v>
      </c>
      <c r="ABH822" s="10">
        <v>0</v>
      </c>
      <c r="ABI822" s="10">
        <v>0</v>
      </c>
      <c r="ABJ822" s="10">
        <v>0</v>
      </c>
      <c r="ABK822" s="10">
        <v>0</v>
      </c>
      <c r="ABL822" s="10">
        <v>0</v>
      </c>
      <c r="ABM822" s="10">
        <v>0</v>
      </c>
      <c r="ABN822" s="10">
        <v>0</v>
      </c>
      <c r="ABO822" s="10" t="s">
        <v>1970</v>
      </c>
      <c r="ABP822" s="10">
        <v>20</v>
      </c>
      <c r="ABQ822" s="10">
        <v>0</v>
      </c>
      <c r="ABR822" s="10">
        <v>10</v>
      </c>
      <c r="ABS822" s="10">
        <v>0</v>
      </c>
      <c r="ABT822" s="10">
        <v>10</v>
      </c>
      <c r="ABU822" s="10">
        <v>0</v>
      </c>
      <c r="ABV822" s="10">
        <v>5</v>
      </c>
      <c r="ABW822" s="10">
        <v>0</v>
      </c>
      <c r="ABX822" s="10">
        <v>5</v>
      </c>
      <c r="ABY822" s="10">
        <v>0</v>
      </c>
      <c r="ABZ822" s="10">
        <v>0</v>
      </c>
      <c r="ACA822" s="10">
        <v>0</v>
      </c>
      <c r="ACB822" s="10">
        <v>0</v>
      </c>
      <c r="ACC822" s="10">
        <v>0</v>
      </c>
      <c r="ACD822" s="10">
        <v>0</v>
      </c>
      <c r="ACE822" s="10">
        <v>0</v>
      </c>
      <c r="ACF822" s="10">
        <v>0</v>
      </c>
      <c r="ACG822" s="10">
        <v>0</v>
      </c>
      <c r="ACH822" s="10">
        <v>0</v>
      </c>
      <c r="ACI822" s="10">
        <v>0</v>
      </c>
      <c r="ACJ822" s="10" t="s">
        <v>1968</v>
      </c>
      <c r="ADH822" s="10" t="s">
        <v>1969</v>
      </c>
      <c r="ADI822" s="10">
        <v>50</v>
      </c>
      <c r="ADJ822" s="10">
        <v>0</v>
      </c>
      <c r="ADK822" s="10">
        <v>0</v>
      </c>
      <c r="ADL822" s="10">
        <v>0</v>
      </c>
      <c r="ADM822" s="10">
        <v>0</v>
      </c>
      <c r="ADN822" s="10">
        <v>0</v>
      </c>
      <c r="ADO822" s="10">
        <v>0</v>
      </c>
      <c r="ADP822" s="10">
        <v>0</v>
      </c>
      <c r="ADQ822" s="10">
        <v>0</v>
      </c>
      <c r="ADR822" s="10">
        <v>0</v>
      </c>
      <c r="ADS822" s="10">
        <v>0</v>
      </c>
      <c r="ADT822" s="10">
        <v>0</v>
      </c>
      <c r="ADU822" s="10">
        <v>0</v>
      </c>
      <c r="ADV822" s="10">
        <v>0</v>
      </c>
      <c r="ADW822" s="10">
        <v>0</v>
      </c>
      <c r="ADX822" s="10">
        <v>0</v>
      </c>
      <c r="ADY822" s="10">
        <v>0</v>
      </c>
      <c r="ADZ822" s="10">
        <v>0</v>
      </c>
      <c r="AEA822" s="10">
        <v>0</v>
      </c>
      <c r="AEB822" s="10">
        <v>0</v>
      </c>
      <c r="AEC822" s="10">
        <v>0</v>
      </c>
      <c r="AED822" s="10">
        <v>0</v>
      </c>
      <c r="AEE822" s="10">
        <v>0</v>
      </c>
      <c r="AEF822" s="10">
        <v>0</v>
      </c>
      <c r="AEG822" s="10">
        <v>0</v>
      </c>
      <c r="AEH822" s="10">
        <v>0</v>
      </c>
      <c r="AEI822" s="10">
        <v>0</v>
      </c>
      <c r="AEJ822" s="10">
        <v>0</v>
      </c>
      <c r="AEK822" s="10">
        <v>0</v>
      </c>
      <c r="AEL822" s="10">
        <v>0</v>
      </c>
      <c r="AEM822" s="10">
        <v>0</v>
      </c>
      <c r="AEN822" s="10">
        <v>0</v>
      </c>
      <c r="AEO822" s="10">
        <v>0</v>
      </c>
      <c r="AEP822" s="10">
        <v>0</v>
      </c>
      <c r="AEQ822" s="10">
        <v>0</v>
      </c>
      <c r="AER822" s="10">
        <v>0</v>
      </c>
      <c r="AES822" s="10">
        <v>0</v>
      </c>
      <c r="AET822" s="10">
        <v>0</v>
      </c>
      <c r="AEU822" s="10">
        <v>0</v>
      </c>
      <c r="AEV822" s="10">
        <v>0</v>
      </c>
      <c r="AEW822" s="10">
        <v>0</v>
      </c>
      <c r="AEX822" s="10">
        <v>0</v>
      </c>
      <c r="AEY822" s="10">
        <v>0</v>
      </c>
      <c r="AEZ822" s="10">
        <v>0</v>
      </c>
      <c r="AFA822" s="10">
        <v>0</v>
      </c>
      <c r="AFB822" s="10">
        <v>0</v>
      </c>
      <c r="AFC822" s="10">
        <v>0</v>
      </c>
      <c r="AFD822" s="10">
        <v>0</v>
      </c>
      <c r="AFE822" s="10">
        <v>0</v>
      </c>
      <c r="AFF822" s="10">
        <v>0</v>
      </c>
      <c r="AFG822" s="10">
        <v>0</v>
      </c>
      <c r="AFH822" s="10">
        <v>0</v>
      </c>
      <c r="AFI822" s="10">
        <v>0</v>
      </c>
      <c r="AFJ822" s="10">
        <v>0</v>
      </c>
      <c r="AFK822" s="10">
        <v>0</v>
      </c>
      <c r="AFL822" s="10">
        <v>0</v>
      </c>
      <c r="AFM822" s="10">
        <v>0</v>
      </c>
      <c r="AFN822" s="10">
        <v>0</v>
      </c>
      <c r="AFO822" s="10">
        <v>0</v>
      </c>
      <c r="AFP822" s="10">
        <v>0</v>
      </c>
      <c r="AFQ822" s="10">
        <v>0</v>
      </c>
      <c r="AFR822" s="10">
        <v>0</v>
      </c>
      <c r="AFS822" s="10">
        <v>0</v>
      </c>
      <c r="AFT822" s="10">
        <v>0</v>
      </c>
      <c r="AFU822" s="10">
        <v>0</v>
      </c>
      <c r="AFV822" s="10">
        <v>0</v>
      </c>
      <c r="AFW822" s="10">
        <v>0</v>
      </c>
      <c r="AFX822" s="10">
        <v>0</v>
      </c>
      <c r="AFY822" s="10">
        <v>0</v>
      </c>
      <c r="AFZ822" s="10">
        <v>0</v>
      </c>
      <c r="AGA822" s="10">
        <v>0</v>
      </c>
      <c r="AGB822" s="10">
        <v>0</v>
      </c>
      <c r="AGC822" s="10">
        <v>0</v>
      </c>
      <c r="AGD822" s="10">
        <v>0</v>
      </c>
      <c r="AGE822" s="10">
        <v>0</v>
      </c>
      <c r="AGF822" s="10">
        <v>0</v>
      </c>
      <c r="AGG822" s="10">
        <v>0</v>
      </c>
      <c r="AGH822" s="10">
        <v>0</v>
      </c>
      <c r="AGI822" s="10">
        <v>0</v>
      </c>
      <c r="AGJ822" s="10">
        <v>0</v>
      </c>
      <c r="AGK822" s="10">
        <v>0</v>
      </c>
      <c r="AGL822" s="10">
        <v>0</v>
      </c>
      <c r="AGM822" s="10">
        <v>0</v>
      </c>
      <c r="AGN822" s="10">
        <v>0</v>
      </c>
      <c r="AGO822" s="10">
        <v>0</v>
      </c>
      <c r="AGP822" s="10">
        <v>0</v>
      </c>
      <c r="AGQ822" s="10">
        <v>0</v>
      </c>
      <c r="AGR822" s="10">
        <v>0</v>
      </c>
      <c r="AGS822" s="10">
        <v>0</v>
      </c>
      <c r="AGT822" s="10">
        <v>0</v>
      </c>
      <c r="AGU822" s="10">
        <v>0</v>
      </c>
      <c r="AGV822" s="10">
        <v>0</v>
      </c>
      <c r="AGW822" s="10">
        <v>0</v>
      </c>
      <c r="AGX822" s="10">
        <v>0</v>
      </c>
      <c r="AGY822" s="10">
        <v>0</v>
      </c>
      <c r="AGZ822" s="10">
        <v>0</v>
      </c>
      <c r="AHA822" s="10">
        <v>0</v>
      </c>
      <c r="AHB822" s="10">
        <v>0</v>
      </c>
      <c r="AHC822" s="10">
        <v>0</v>
      </c>
      <c r="AHD822" s="10">
        <v>0</v>
      </c>
      <c r="AHE822" s="10">
        <v>0</v>
      </c>
      <c r="AHF822" s="10">
        <v>0</v>
      </c>
      <c r="AHG822" s="10">
        <v>0</v>
      </c>
      <c r="AHH822" s="10">
        <v>0</v>
      </c>
      <c r="AHI822" s="10">
        <v>0</v>
      </c>
      <c r="AHJ822" s="10">
        <v>0</v>
      </c>
      <c r="AHK822" s="10">
        <v>0</v>
      </c>
      <c r="AHL822" s="10">
        <v>0</v>
      </c>
      <c r="AHM822" s="10">
        <v>0</v>
      </c>
      <c r="AHN822" s="10">
        <v>0</v>
      </c>
      <c r="AHO822" s="10">
        <v>0</v>
      </c>
      <c r="AHP822" s="10">
        <v>0</v>
      </c>
      <c r="AHQ822" s="10">
        <v>0</v>
      </c>
      <c r="AHR822" s="10">
        <v>0</v>
      </c>
      <c r="AHS822" s="10">
        <v>0</v>
      </c>
      <c r="AHT822" s="10">
        <v>0</v>
      </c>
      <c r="AHU822" s="10">
        <v>0</v>
      </c>
      <c r="AHV822" s="10">
        <v>0</v>
      </c>
      <c r="AHW822" s="10">
        <v>0</v>
      </c>
      <c r="AHX822" s="10">
        <v>0</v>
      </c>
      <c r="AHY822" s="10">
        <v>0</v>
      </c>
      <c r="AHZ822" s="10">
        <v>0</v>
      </c>
      <c r="AIA822" s="10">
        <v>0</v>
      </c>
      <c r="AIB822" s="10">
        <v>0</v>
      </c>
      <c r="AIC822" s="10">
        <v>0</v>
      </c>
      <c r="AID822" s="10">
        <v>0</v>
      </c>
      <c r="AIE822" s="10">
        <v>0</v>
      </c>
      <c r="AIF822" s="10">
        <v>0</v>
      </c>
      <c r="AIG822" s="10">
        <v>0</v>
      </c>
      <c r="AIH822" s="10">
        <v>0</v>
      </c>
      <c r="AII822" s="10">
        <v>0</v>
      </c>
      <c r="AIJ822" s="10">
        <v>0</v>
      </c>
      <c r="AIK822" s="10">
        <v>0</v>
      </c>
      <c r="AIL822" s="10">
        <v>0</v>
      </c>
      <c r="AIM822" s="10">
        <v>0</v>
      </c>
      <c r="AIN822" s="10">
        <v>0</v>
      </c>
      <c r="AIO822" s="10">
        <v>0</v>
      </c>
      <c r="AIP822" s="10">
        <v>0</v>
      </c>
      <c r="AIQ822" s="10">
        <v>0</v>
      </c>
      <c r="AIR822" s="10">
        <v>0</v>
      </c>
      <c r="AIS822" s="10">
        <v>0</v>
      </c>
      <c r="AIT822" s="10">
        <v>0</v>
      </c>
      <c r="AIU822" s="10">
        <v>0</v>
      </c>
      <c r="AIV822" s="10">
        <v>0</v>
      </c>
      <c r="AIW822" s="10">
        <v>0</v>
      </c>
      <c r="AIX822" s="10">
        <v>0</v>
      </c>
      <c r="AIY822" s="10">
        <v>0</v>
      </c>
      <c r="AIZ822" s="10">
        <v>0</v>
      </c>
      <c r="AJA822" s="10">
        <v>0</v>
      </c>
      <c r="AJB822" s="10">
        <v>0</v>
      </c>
      <c r="AJC822" s="10">
        <v>0</v>
      </c>
      <c r="AJD822" s="10">
        <v>0</v>
      </c>
      <c r="AJE822" s="10">
        <v>0</v>
      </c>
      <c r="AJF822" s="10">
        <v>0</v>
      </c>
      <c r="AJG822" s="10">
        <v>0</v>
      </c>
      <c r="AJH822" s="10">
        <v>0</v>
      </c>
      <c r="AJI822" s="10">
        <v>0</v>
      </c>
      <c r="AJJ822" s="10">
        <v>0</v>
      </c>
      <c r="AJK822" s="10">
        <v>0</v>
      </c>
      <c r="AJL822" s="10">
        <v>0</v>
      </c>
      <c r="AJM822" s="10">
        <v>0</v>
      </c>
      <c r="AJN822" s="10">
        <v>0</v>
      </c>
      <c r="AJO822" s="10">
        <v>0</v>
      </c>
      <c r="AJP822" s="10">
        <v>0</v>
      </c>
      <c r="AJQ822" s="10">
        <v>0</v>
      </c>
      <c r="AJR822" s="10">
        <v>0</v>
      </c>
      <c r="AJS822" s="10">
        <v>0</v>
      </c>
      <c r="AJT822" s="10">
        <v>0</v>
      </c>
      <c r="AJU822" s="10">
        <v>0</v>
      </c>
      <c r="AJV822" s="10">
        <v>0</v>
      </c>
      <c r="AJW822" s="10">
        <v>0</v>
      </c>
      <c r="AJX822" s="10">
        <v>0</v>
      </c>
      <c r="AJY822" s="10">
        <v>0</v>
      </c>
      <c r="AJZ822" s="10">
        <v>0</v>
      </c>
      <c r="AKA822" s="10">
        <v>0</v>
      </c>
      <c r="AKB822" s="10">
        <v>0</v>
      </c>
      <c r="AKC822" s="10">
        <v>0</v>
      </c>
      <c r="AKD822" s="10">
        <v>0</v>
      </c>
      <c r="AKE822" s="10">
        <v>0</v>
      </c>
      <c r="AKF822" s="10">
        <v>0</v>
      </c>
      <c r="AKG822" s="10">
        <v>0</v>
      </c>
      <c r="AKH822" s="10">
        <v>0</v>
      </c>
      <c r="AKI822" s="10">
        <v>0</v>
      </c>
      <c r="AKJ822" s="10">
        <v>0</v>
      </c>
      <c r="AKK822" s="10">
        <v>0</v>
      </c>
      <c r="AKL822" s="10">
        <v>0</v>
      </c>
      <c r="AKM822" s="10">
        <v>0</v>
      </c>
      <c r="AKN822" s="10">
        <v>0</v>
      </c>
      <c r="AKO822" s="10">
        <v>0</v>
      </c>
      <c r="AKP822" s="10">
        <v>0</v>
      </c>
      <c r="AKQ822" s="10">
        <v>0</v>
      </c>
      <c r="AKR822" s="10">
        <v>0</v>
      </c>
      <c r="AKS822" s="10">
        <v>0</v>
      </c>
      <c r="AKT822" s="10">
        <v>0</v>
      </c>
      <c r="AKU822" s="10">
        <v>0</v>
      </c>
      <c r="AKV822" s="10">
        <v>0</v>
      </c>
      <c r="AKW822" s="10">
        <v>0</v>
      </c>
      <c r="AKX822" s="10">
        <v>0</v>
      </c>
      <c r="AKY822" s="10">
        <v>0</v>
      </c>
      <c r="AKZ822" s="10">
        <v>0</v>
      </c>
      <c r="ALA822" s="10">
        <v>0</v>
      </c>
      <c r="ALB822" s="10">
        <v>0</v>
      </c>
      <c r="ALC822" s="10">
        <v>0</v>
      </c>
      <c r="ALD822" s="10">
        <v>0</v>
      </c>
      <c r="ALE822" s="10">
        <v>0</v>
      </c>
      <c r="ALF822" s="10">
        <v>0</v>
      </c>
      <c r="ALG822" s="10">
        <v>0</v>
      </c>
      <c r="ALH822" s="10">
        <v>0</v>
      </c>
      <c r="ALI822" s="10">
        <v>0</v>
      </c>
      <c r="ALJ822" s="10">
        <v>0</v>
      </c>
      <c r="ALK822" s="10">
        <v>0</v>
      </c>
      <c r="ALL822" s="10">
        <v>0</v>
      </c>
      <c r="ALM822" s="10">
        <v>0</v>
      </c>
      <c r="ALN822" s="10">
        <v>0</v>
      </c>
      <c r="ALO822" s="10">
        <v>0</v>
      </c>
      <c r="ALP822" s="10">
        <v>0</v>
      </c>
      <c r="ALQ822" s="10">
        <v>0</v>
      </c>
      <c r="ALR822" s="10">
        <v>0</v>
      </c>
      <c r="ALS822" s="10">
        <v>0</v>
      </c>
      <c r="ALT822" s="10">
        <v>0</v>
      </c>
      <c r="ALU822" s="10">
        <v>0</v>
      </c>
      <c r="ALV822" s="10">
        <v>0</v>
      </c>
      <c r="ALW822" s="10">
        <v>0</v>
      </c>
      <c r="ALX822" s="10">
        <v>0</v>
      </c>
      <c r="ALY822" s="10">
        <v>0</v>
      </c>
      <c r="ALZ822" s="10">
        <v>0</v>
      </c>
      <c r="AMA822" s="10">
        <v>0</v>
      </c>
      <c r="AMB822" s="10">
        <v>0</v>
      </c>
      <c r="AMC822" s="10">
        <v>0</v>
      </c>
      <c r="AMD822" s="10">
        <v>0</v>
      </c>
      <c r="AME822" s="10">
        <v>0</v>
      </c>
      <c r="AMF822" s="10">
        <v>0</v>
      </c>
      <c r="AMG822" s="10">
        <v>0</v>
      </c>
      <c r="AMH822" s="10">
        <v>0</v>
      </c>
      <c r="AMI822" s="10">
        <v>0</v>
      </c>
      <c r="AMJ822" s="10">
        <v>0</v>
      </c>
      <c r="AMK822" s="10">
        <v>0</v>
      </c>
      <c r="AML822" s="10" t="s">
        <v>1968</v>
      </c>
      <c r="ANM822" s="10">
        <v>48</v>
      </c>
      <c r="ANN822" s="10">
        <v>0</v>
      </c>
      <c r="ANO822" s="10" t="s">
        <v>1968</v>
      </c>
      <c r="ANP822" s="10" t="s">
        <v>1987</v>
      </c>
      <c r="ANQ822" s="10">
        <v>0</v>
      </c>
      <c r="ANR822" s="10">
        <v>0</v>
      </c>
      <c r="ANS822" s="10">
        <v>0</v>
      </c>
      <c r="ANT822" s="10">
        <v>0</v>
      </c>
      <c r="ANU822" s="10">
        <v>0</v>
      </c>
      <c r="ANV822" s="10">
        <v>0</v>
      </c>
      <c r="ANW822" s="10">
        <v>0</v>
      </c>
      <c r="ANX822" s="10">
        <v>0</v>
      </c>
      <c r="ANY822" s="10">
        <v>0</v>
      </c>
      <c r="ANZ822" s="10">
        <v>0</v>
      </c>
      <c r="AOA822" s="10">
        <v>0</v>
      </c>
      <c r="AOB822" s="10">
        <v>0</v>
      </c>
      <c r="AOC822" s="10">
        <v>0</v>
      </c>
      <c r="AOD822" s="10">
        <v>0</v>
      </c>
      <c r="AOE822" s="10">
        <v>0</v>
      </c>
      <c r="AOF822" s="10">
        <v>0</v>
      </c>
      <c r="AOG822" s="10">
        <v>0</v>
      </c>
      <c r="AOH822" s="10">
        <v>0</v>
      </c>
      <c r="AOI822" s="10">
        <v>0</v>
      </c>
      <c r="AOJ822" s="10">
        <v>0</v>
      </c>
      <c r="AOK822" s="10">
        <v>0</v>
      </c>
      <c r="AOL822" s="10">
        <v>0</v>
      </c>
      <c r="AOM822" s="10">
        <v>0</v>
      </c>
      <c r="AON822" s="10">
        <v>0</v>
      </c>
      <c r="AOO822" s="10" t="s">
        <v>1968</v>
      </c>
      <c r="AOP822" s="10">
        <v>0</v>
      </c>
      <c r="AOQ822" s="10">
        <v>0</v>
      </c>
      <c r="AOR822" s="10">
        <v>0</v>
      </c>
      <c r="AOS822" s="10">
        <v>0</v>
      </c>
      <c r="AOT822" s="10">
        <v>0</v>
      </c>
      <c r="AOU822" s="10">
        <v>0</v>
      </c>
      <c r="AOV822" s="10">
        <v>0</v>
      </c>
      <c r="AOW822" s="10">
        <v>0</v>
      </c>
      <c r="AOX822" s="10">
        <v>0</v>
      </c>
      <c r="AOY822" s="10">
        <v>0</v>
      </c>
      <c r="AOZ822" s="10">
        <v>0</v>
      </c>
      <c r="APA822" s="10">
        <v>0</v>
      </c>
      <c r="APB822" s="10">
        <v>0</v>
      </c>
      <c r="APC822" s="10">
        <v>0</v>
      </c>
      <c r="APD822" s="10">
        <v>0</v>
      </c>
      <c r="APE822" s="10">
        <v>0</v>
      </c>
      <c r="APF822" s="10">
        <v>0</v>
      </c>
      <c r="APG822" s="10">
        <v>0</v>
      </c>
      <c r="APH822" s="10">
        <v>0</v>
      </c>
      <c r="API822" s="10">
        <v>0</v>
      </c>
      <c r="APJ822" s="10">
        <v>0</v>
      </c>
      <c r="APK822" s="10">
        <v>0</v>
      </c>
      <c r="APL822" s="10">
        <v>0</v>
      </c>
      <c r="APM822" s="10">
        <v>0</v>
      </c>
      <c r="APN822" s="10" t="s">
        <v>1968</v>
      </c>
      <c r="ATV822" s="10" t="s">
        <v>1968</v>
      </c>
      <c r="AVU822" s="10" t="s">
        <v>1968</v>
      </c>
      <c r="AWH822" s="10" t="s">
        <v>1968</v>
      </c>
      <c r="AWI822" s="10">
        <v>0</v>
      </c>
      <c r="AWJ822" s="10">
        <v>0</v>
      </c>
      <c r="AWK822" s="10">
        <v>0</v>
      </c>
      <c r="AWL822" s="10">
        <v>0</v>
      </c>
      <c r="AWM822" s="10">
        <v>0</v>
      </c>
      <c r="AWN822" s="10">
        <v>0</v>
      </c>
      <c r="AWO822" s="10">
        <v>0</v>
      </c>
      <c r="AWP822" s="10">
        <v>0</v>
      </c>
      <c r="AWQ822" s="10">
        <v>0</v>
      </c>
      <c r="AWR822" s="10">
        <v>0</v>
      </c>
      <c r="AWS822" s="10">
        <v>0</v>
      </c>
      <c r="AWT822" s="10">
        <v>0</v>
      </c>
      <c r="AWU822" s="10">
        <v>0</v>
      </c>
      <c r="AWV822" s="10">
        <v>0</v>
      </c>
      <c r="AWW822" s="10">
        <v>0</v>
      </c>
      <c r="AWX822" s="10">
        <v>0</v>
      </c>
      <c r="AWY822" s="10">
        <v>0</v>
      </c>
      <c r="AWZ822" s="10">
        <v>0</v>
      </c>
      <c r="AXA822" s="10">
        <v>0</v>
      </c>
      <c r="AXB822" s="10">
        <v>0</v>
      </c>
      <c r="AXC822" s="10">
        <v>0</v>
      </c>
      <c r="AXD822" s="10">
        <v>0</v>
      </c>
      <c r="AXE822" s="10">
        <v>0</v>
      </c>
      <c r="AXF822" s="10">
        <v>0</v>
      </c>
      <c r="AXG822" s="10">
        <v>0</v>
      </c>
      <c r="AXH822" s="10">
        <v>0</v>
      </c>
      <c r="AXI822" s="10">
        <v>0</v>
      </c>
      <c r="AXJ822" s="10">
        <v>0</v>
      </c>
      <c r="AXK822" s="10">
        <v>0</v>
      </c>
      <c r="AXL822" s="10">
        <v>0</v>
      </c>
      <c r="AXM822" s="10">
        <v>0</v>
      </c>
      <c r="AXN822" s="10">
        <v>0</v>
      </c>
      <c r="AXO822" s="10">
        <v>0</v>
      </c>
      <c r="AXP822" s="10">
        <v>0</v>
      </c>
      <c r="AXQ822" s="10">
        <v>0</v>
      </c>
      <c r="AXR822" s="10">
        <v>0</v>
      </c>
      <c r="AXS822" s="10">
        <v>0</v>
      </c>
      <c r="AXT822" s="10">
        <v>0</v>
      </c>
      <c r="AXU822" s="10">
        <v>0</v>
      </c>
      <c r="AXV822" s="10">
        <v>0</v>
      </c>
      <c r="AXW822" s="10">
        <v>0</v>
      </c>
      <c r="AXX822" s="10">
        <v>0</v>
      </c>
      <c r="AXY822" s="10">
        <v>0</v>
      </c>
      <c r="AXZ822" s="10">
        <v>0</v>
      </c>
      <c r="AYA822" s="10">
        <v>0</v>
      </c>
      <c r="AYB822" s="10">
        <v>0</v>
      </c>
      <c r="AYC822" s="10">
        <v>0</v>
      </c>
      <c r="AYD822" s="10">
        <v>0</v>
      </c>
      <c r="AYE822" s="10">
        <v>0</v>
      </c>
      <c r="AYF822" s="10">
        <v>0</v>
      </c>
      <c r="AYG822" s="10">
        <v>0</v>
      </c>
      <c r="AYH822" s="10">
        <v>0</v>
      </c>
      <c r="AYI822" s="10">
        <v>0</v>
      </c>
      <c r="AYJ822" s="10">
        <v>0</v>
      </c>
      <c r="AYK822" s="10">
        <v>0</v>
      </c>
      <c r="AYL822" s="10">
        <v>0</v>
      </c>
      <c r="AYM822" s="10">
        <v>0</v>
      </c>
      <c r="AYN822" s="10">
        <v>0</v>
      </c>
      <c r="AYO822" s="10">
        <v>0</v>
      </c>
      <c r="AYP822" s="10">
        <v>0</v>
      </c>
      <c r="AYQ822" s="10">
        <v>0</v>
      </c>
      <c r="AYR822" s="10">
        <v>0</v>
      </c>
      <c r="AYS822" s="10" t="s">
        <v>1968</v>
      </c>
      <c r="AYT822" s="10">
        <v>10</v>
      </c>
      <c r="AYU822" s="10">
        <v>0</v>
      </c>
      <c r="AYV822" s="10">
        <v>30</v>
      </c>
      <c r="AYW822" s="10">
        <v>0</v>
      </c>
      <c r="AYX822" s="10">
        <v>5</v>
      </c>
      <c r="AYY822" s="10">
        <v>0</v>
      </c>
      <c r="AYZ822" s="10">
        <v>5</v>
      </c>
      <c r="AZA822" s="10">
        <v>0</v>
      </c>
      <c r="AZB822" s="10">
        <v>2</v>
      </c>
      <c r="AZC822" s="10">
        <v>0</v>
      </c>
      <c r="AZD822" s="10">
        <v>2</v>
      </c>
      <c r="AZE822" s="10">
        <v>0</v>
      </c>
      <c r="AZF822" s="10">
        <v>0</v>
      </c>
      <c r="AZG822" s="10">
        <v>0</v>
      </c>
      <c r="AZH822" s="10">
        <v>2</v>
      </c>
      <c r="AZI822" s="10">
        <v>0</v>
      </c>
      <c r="AZJ822" s="10">
        <v>6</v>
      </c>
      <c r="AZK822" s="10">
        <v>0</v>
      </c>
      <c r="AZL822" s="10">
        <v>0</v>
      </c>
      <c r="AZM822" s="10">
        <v>0</v>
      </c>
      <c r="AZN822" s="10">
        <v>0</v>
      </c>
      <c r="AZO822" s="10">
        <v>0</v>
      </c>
      <c r="AZP822" s="10">
        <v>0</v>
      </c>
      <c r="AZQ822" s="10">
        <v>0</v>
      </c>
      <c r="AZR822" s="10">
        <v>0</v>
      </c>
      <c r="AZS822" s="10">
        <v>0</v>
      </c>
      <c r="AZT822" s="10">
        <v>2</v>
      </c>
      <c r="AZU822" s="10">
        <v>0</v>
      </c>
      <c r="AZV822" s="10">
        <v>0</v>
      </c>
      <c r="AZW822" s="10">
        <v>0</v>
      </c>
      <c r="AZX822" s="10">
        <v>0</v>
      </c>
      <c r="AZY822" s="10">
        <v>0</v>
      </c>
      <c r="AZZ822" s="10">
        <v>1</v>
      </c>
      <c r="BAA822" s="10">
        <v>0</v>
      </c>
      <c r="BAB822" s="10">
        <v>0</v>
      </c>
      <c r="BAC822" s="10">
        <v>0</v>
      </c>
      <c r="BAD822" s="10">
        <v>0</v>
      </c>
      <c r="BAE822" s="10">
        <v>0</v>
      </c>
      <c r="BAF822" s="10">
        <v>1</v>
      </c>
      <c r="BAG822" s="10">
        <v>0</v>
      </c>
      <c r="BAH822" s="10">
        <v>0</v>
      </c>
      <c r="BAI822" s="10">
        <v>0</v>
      </c>
      <c r="BAJ822" s="10">
        <v>1</v>
      </c>
      <c r="BAK822" s="10">
        <v>0</v>
      </c>
      <c r="BAL822" s="10">
        <v>0</v>
      </c>
      <c r="BAM822" s="10">
        <v>0</v>
      </c>
      <c r="BAN822" s="10">
        <v>0</v>
      </c>
      <c r="BAO822" s="10">
        <v>0</v>
      </c>
      <c r="BAP822" s="10">
        <v>0</v>
      </c>
      <c r="BAQ822" s="10">
        <v>0</v>
      </c>
      <c r="BAR822" s="10">
        <v>0</v>
      </c>
      <c r="BAS822" s="10">
        <v>0</v>
      </c>
      <c r="BAT822" s="10">
        <v>0</v>
      </c>
      <c r="BAU822" s="10">
        <v>0</v>
      </c>
      <c r="BAV822" s="10">
        <v>0</v>
      </c>
      <c r="BAW822" s="10">
        <v>0</v>
      </c>
      <c r="BAX822" s="10">
        <v>0</v>
      </c>
      <c r="BAY822" s="10">
        <v>0</v>
      </c>
      <c r="BAZ822" s="10">
        <v>2</v>
      </c>
      <c r="BBA822" s="10" t="s">
        <v>1969</v>
      </c>
      <c r="BBB822" s="10">
        <v>300</v>
      </c>
      <c r="BBC822" s="10">
        <v>50</v>
      </c>
      <c r="BBD822" s="10">
        <v>0</v>
      </c>
      <c r="BBE822" s="10">
        <v>3</v>
      </c>
      <c r="BBF822" s="10">
        <v>0</v>
      </c>
      <c r="BBG822" s="10">
        <v>0</v>
      </c>
      <c r="BBH822" s="10">
        <v>0</v>
      </c>
      <c r="BBI822" s="10">
        <v>8</v>
      </c>
      <c r="BBJ822" s="10">
        <v>0</v>
      </c>
      <c r="BBK822" s="10">
        <v>6</v>
      </c>
      <c r="BBL822" s="10">
        <v>0</v>
      </c>
      <c r="BBM822" s="10">
        <v>20</v>
      </c>
      <c r="BBN822" s="10">
        <v>0</v>
      </c>
      <c r="BBO822" s="10" t="s">
        <v>1972</v>
      </c>
      <c r="BBR822" s="10">
        <v>1</v>
      </c>
      <c r="BBU822" s="10">
        <v>1</v>
      </c>
      <c r="BBV822" s="10">
        <v>1</v>
      </c>
    </row>
    <row r="823" spans="1:1428" x14ac:dyDescent="0.25">
      <c r="A823" s="10" t="s">
        <v>1965</v>
      </c>
      <c r="B823" s="17" t="s">
        <v>2105</v>
      </c>
      <c r="C823" s="17" t="s">
        <v>2001</v>
      </c>
      <c r="D823" s="10" t="s">
        <v>2106</v>
      </c>
      <c r="E823" s="10" t="s">
        <v>2107</v>
      </c>
      <c r="F823" s="10" t="s">
        <v>2108</v>
      </c>
      <c r="G823" s="10">
        <v>55620000</v>
      </c>
      <c r="H823" s="10" t="s">
        <v>2005</v>
      </c>
      <c r="I823" s="10" t="s">
        <v>2109</v>
      </c>
      <c r="J823" s="10" t="s">
        <v>2110</v>
      </c>
      <c r="K823" s="10" t="s">
        <v>5</v>
      </c>
      <c r="L823" s="10" t="s">
        <v>2508</v>
      </c>
      <c r="N823" s="10">
        <v>48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10">
        <v>0</v>
      </c>
      <c r="X823" s="10">
        <v>0</v>
      </c>
      <c r="Y823" s="10">
        <v>0</v>
      </c>
      <c r="Z823" s="10">
        <v>0</v>
      </c>
      <c r="AA823" s="10">
        <v>0</v>
      </c>
      <c r="AC823" s="10">
        <v>0</v>
      </c>
      <c r="AD823" s="10">
        <v>0</v>
      </c>
      <c r="AE823" s="10">
        <v>0</v>
      </c>
      <c r="AF823" s="10" t="s">
        <v>40</v>
      </c>
      <c r="AG823" s="10">
        <v>1</v>
      </c>
      <c r="AT823" s="18">
        <v>40412</v>
      </c>
      <c r="AU823" s="10" t="s">
        <v>2495</v>
      </c>
      <c r="AV823" s="10" t="s">
        <v>1968</v>
      </c>
      <c r="AY823" s="10" t="s">
        <v>1973</v>
      </c>
      <c r="BF823" s="10" t="s">
        <v>1968</v>
      </c>
      <c r="BI823" s="10" t="s">
        <v>1968</v>
      </c>
      <c r="BL823" s="10" t="s">
        <v>1968</v>
      </c>
      <c r="BO823" s="10" t="s">
        <v>1968</v>
      </c>
      <c r="BR823" s="10" t="s">
        <v>1968</v>
      </c>
      <c r="BU823" s="10" t="s">
        <v>1968</v>
      </c>
      <c r="BX823" s="10" t="s">
        <v>1968</v>
      </c>
      <c r="CA823" s="10" t="s">
        <v>1968</v>
      </c>
      <c r="CD823" s="10" t="s">
        <v>1968</v>
      </c>
      <c r="CG823" s="10" t="s">
        <v>1968</v>
      </c>
      <c r="CJ823" s="10" t="s">
        <v>1968</v>
      </c>
      <c r="CM823" s="10" t="s">
        <v>1968</v>
      </c>
      <c r="CP823" s="10" t="s">
        <v>1968</v>
      </c>
      <c r="CS823" s="10" t="s">
        <v>1968</v>
      </c>
      <c r="CV823" s="10" t="s">
        <v>1968</v>
      </c>
      <c r="CY823" s="10" t="s">
        <v>1968</v>
      </c>
      <c r="DB823" s="10" t="s">
        <v>1968</v>
      </c>
      <c r="DE823" s="10" t="s">
        <v>1968</v>
      </c>
      <c r="DH823" s="10" t="s">
        <v>1968</v>
      </c>
      <c r="DK823" s="10" t="s">
        <v>1968</v>
      </c>
      <c r="DN823" s="10" t="s">
        <v>1968</v>
      </c>
      <c r="EU823" s="10" t="s">
        <v>1968</v>
      </c>
      <c r="EX823" s="10" t="s">
        <v>1968</v>
      </c>
      <c r="FA823" s="10" t="s">
        <v>1968</v>
      </c>
      <c r="FD823" s="10" t="s">
        <v>1968</v>
      </c>
      <c r="FG823" s="10" t="s">
        <v>1968</v>
      </c>
      <c r="FJ823" s="10" t="s">
        <v>1968</v>
      </c>
      <c r="GQ823" s="10">
        <v>1</v>
      </c>
      <c r="II823" s="10" t="s">
        <v>1968</v>
      </c>
      <c r="IJ823" s="10" t="s">
        <v>1968</v>
      </c>
      <c r="IK823" s="10" t="s">
        <v>1968</v>
      </c>
      <c r="IL823" s="10" t="s">
        <v>1968</v>
      </c>
      <c r="IM823" s="10" t="s">
        <v>1968</v>
      </c>
      <c r="IN823" s="10" t="s">
        <v>1968</v>
      </c>
      <c r="IO823" s="10" t="s">
        <v>1968</v>
      </c>
      <c r="IP823" s="10" t="s">
        <v>1968</v>
      </c>
      <c r="IR823" s="10" t="s">
        <v>1968</v>
      </c>
      <c r="IT823" s="10" t="s">
        <v>1968</v>
      </c>
      <c r="IV823" s="10" t="s">
        <v>1968</v>
      </c>
      <c r="IX823" s="10" t="s">
        <v>1968</v>
      </c>
      <c r="IZ823" s="10" t="s">
        <v>1972</v>
      </c>
      <c r="JA823" s="10" t="s">
        <v>1968</v>
      </c>
      <c r="JD823" s="10" t="s">
        <v>1968</v>
      </c>
      <c r="JG823" s="10" t="s">
        <v>1968</v>
      </c>
      <c r="JJ823" s="10" t="s">
        <v>1968</v>
      </c>
      <c r="JM823" s="10" t="s">
        <v>1968</v>
      </c>
      <c r="JP823" s="10" t="s">
        <v>1968</v>
      </c>
      <c r="JS823" s="10" t="s">
        <v>1968</v>
      </c>
      <c r="KZ823" s="10" t="s">
        <v>1976</v>
      </c>
      <c r="LA823" s="10">
        <v>0</v>
      </c>
      <c r="LB823" s="10">
        <v>0</v>
      </c>
      <c r="LC823" s="10">
        <v>0</v>
      </c>
      <c r="LD823" s="10">
        <v>0</v>
      </c>
      <c r="LE823" s="10">
        <v>0</v>
      </c>
      <c r="LF823" s="10">
        <v>0</v>
      </c>
      <c r="LG823" s="10">
        <v>0</v>
      </c>
      <c r="LH823" s="10">
        <v>0</v>
      </c>
      <c r="LI823" s="10" t="s">
        <v>1977</v>
      </c>
      <c r="LJ823" s="10">
        <v>0</v>
      </c>
      <c r="LK823" s="10">
        <v>1</v>
      </c>
      <c r="LL823" s="10">
        <v>0</v>
      </c>
      <c r="LM823" s="10">
        <v>0</v>
      </c>
      <c r="LN823" s="10">
        <v>0</v>
      </c>
      <c r="LO823" s="10">
        <v>0</v>
      </c>
      <c r="LP823" s="10">
        <v>0</v>
      </c>
      <c r="LQ823" s="10">
        <v>0</v>
      </c>
      <c r="LR823" s="10" t="s">
        <v>1966</v>
      </c>
      <c r="LS823" s="10">
        <v>0</v>
      </c>
      <c r="LT823" s="10">
        <v>0</v>
      </c>
      <c r="LU823" s="10">
        <v>0</v>
      </c>
      <c r="LV823" s="10">
        <v>0</v>
      </c>
      <c r="LW823" s="10">
        <v>0</v>
      </c>
      <c r="LX823" s="10">
        <v>0</v>
      </c>
      <c r="LY823" s="10">
        <v>0</v>
      </c>
      <c r="LZ823" s="10">
        <v>0</v>
      </c>
      <c r="MA823" s="10" t="s">
        <v>1977</v>
      </c>
      <c r="MB823" s="10">
        <v>0</v>
      </c>
      <c r="MC823" s="10">
        <v>0</v>
      </c>
      <c r="MD823" s="10">
        <v>0</v>
      </c>
      <c r="ME823" s="10">
        <v>0</v>
      </c>
      <c r="MF823" s="10">
        <v>0</v>
      </c>
      <c r="MG823" s="10">
        <v>0</v>
      </c>
      <c r="MH823" s="10">
        <v>0</v>
      </c>
      <c r="MI823" s="10">
        <v>0</v>
      </c>
      <c r="MJ823" s="10" t="s">
        <v>1977</v>
      </c>
      <c r="MK823" s="10">
        <v>0</v>
      </c>
      <c r="ML823" s="10">
        <v>0</v>
      </c>
      <c r="MM823" s="10">
        <v>0</v>
      </c>
      <c r="MN823" s="10">
        <v>0</v>
      </c>
      <c r="MO823" s="10">
        <v>0</v>
      </c>
      <c r="MP823" s="10">
        <v>0</v>
      </c>
      <c r="MQ823" s="10">
        <v>0</v>
      </c>
      <c r="MR823" s="10">
        <v>0</v>
      </c>
      <c r="MS823" s="10" t="s">
        <v>1977</v>
      </c>
      <c r="MT823" s="10">
        <v>0</v>
      </c>
      <c r="MU823" s="10">
        <v>0</v>
      </c>
      <c r="MV823" s="10">
        <v>0</v>
      </c>
      <c r="MW823" s="10">
        <v>0</v>
      </c>
      <c r="MX823" s="10">
        <v>0</v>
      </c>
      <c r="MY823" s="10">
        <v>0</v>
      </c>
      <c r="MZ823" s="10">
        <v>0</v>
      </c>
      <c r="NA823" s="10">
        <v>0</v>
      </c>
      <c r="NB823" s="10" t="s">
        <v>1977</v>
      </c>
      <c r="NC823" s="10">
        <v>0</v>
      </c>
      <c r="ND823" s="10">
        <v>0</v>
      </c>
      <c r="NE823" s="10">
        <v>0</v>
      </c>
      <c r="NF823" s="10">
        <v>0</v>
      </c>
      <c r="NG823" s="10">
        <v>0</v>
      </c>
      <c r="NH823" s="10">
        <v>0</v>
      </c>
      <c r="NI823" s="10">
        <v>0</v>
      </c>
      <c r="NJ823" s="10">
        <v>0</v>
      </c>
      <c r="NK823" s="10" t="s">
        <v>1977</v>
      </c>
      <c r="NL823" s="10">
        <v>0</v>
      </c>
      <c r="NM823" s="10">
        <v>0</v>
      </c>
      <c r="NN823" s="10">
        <v>0</v>
      </c>
      <c r="NO823" s="10">
        <v>0</v>
      </c>
      <c r="NP823" s="10">
        <v>0</v>
      </c>
      <c r="NQ823" s="10">
        <v>0</v>
      </c>
      <c r="NR823" s="10">
        <v>0</v>
      </c>
      <c r="NS823" s="10">
        <v>0</v>
      </c>
      <c r="NT823" s="10" t="s">
        <v>1977</v>
      </c>
      <c r="NU823" s="10">
        <v>0</v>
      </c>
      <c r="NV823" s="10">
        <v>0</v>
      </c>
      <c r="NW823" s="10">
        <v>0</v>
      </c>
      <c r="NX823" s="10">
        <v>0</v>
      </c>
      <c r="NY823" s="10">
        <v>0</v>
      </c>
      <c r="NZ823" s="10">
        <v>0</v>
      </c>
      <c r="OA823" s="10">
        <v>0</v>
      </c>
      <c r="OB823" s="10">
        <v>0</v>
      </c>
      <c r="OC823" s="10" t="s">
        <v>1977</v>
      </c>
      <c r="OD823" s="10">
        <v>0</v>
      </c>
      <c r="OE823" s="10">
        <v>0</v>
      </c>
      <c r="OF823" s="10">
        <v>0</v>
      </c>
      <c r="OG823" s="10">
        <v>0</v>
      </c>
      <c r="OH823" s="10">
        <v>0</v>
      </c>
      <c r="OI823" s="10">
        <v>0</v>
      </c>
      <c r="OJ823" s="10">
        <v>0</v>
      </c>
      <c r="OK823" s="10">
        <v>0</v>
      </c>
      <c r="OL823" s="10" t="s">
        <v>1977</v>
      </c>
      <c r="OM823" s="10">
        <v>0</v>
      </c>
      <c r="ON823" s="10">
        <v>0</v>
      </c>
      <c r="OO823" s="10">
        <v>0</v>
      </c>
      <c r="OP823" s="10">
        <v>0</v>
      </c>
      <c r="OQ823" s="10">
        <v>0</v>
      </c>
      <c r="OR823" s="10">
        <v>0</v>
      </c>
      <c r="OS823" s="10">
        <v>0</v>
      </c>
      <c r="OT823" s="10">
        <v>0</v>
      </c>
      <c r="OU823" s="10" t="s">
        <v>1977</v>
      </c>
      <c r="OV823" s="10">
        <v>0</v>
      </c>
      <c r="OW823" s="10">
        <v>0</v>
      </c>
      <c r="OX823" s="10">
        <v>0</v>
      </c>
      <c r="OY823" s="10">
        <v>0</v>
      </c>
      <c r="OZ823" s="10">
        <v>0</v>
      </c>
      <c r="PA823" s="10">
        <v>0</v>
      </c>
      <c r="PB823" s="10">
        <v>0</v>
      </c>
      <c r="PC823" s="10">
        <v>0</v>
      </c>
      <c r="PD823" s="10" t="s">
        <v>1977</v>
      </c>
      <c r="PE823" s="10">
        <v>0</v>
      </c>
      <c r="PF823" s="10">
        <v>0</v>
      </c>
      <c r="PG823" s="10">
        <v>0</v>
      </c>
      <c r="PH823" s="10">
        <v>0</v>
      </c>
      <c r="PI823" s="10">
        <v>0</v>
      </c>
      <c r="PJ823" s="10">
        <v>0</v>
      </c>
      <c r="PK823" s="10">
        <v>0</v>
      </c>
      <c r="PL823" s="10">
        <v>0</v>
      </c>
      <c r="PM823" s="10" t="s">
        <v>1977</v>
      </c>
      <c r="PN823" s="10">
        <v>0</v>
      </c>
      <c r="PO823" s="10">
        <v>0</v>
      </c>
      <c r="PP823" s="10">
        <v>0</v>
      </c>
      <c r="PQ823" s="10">
        <v>0</v>
      </c>
      <c r="PR823" s="10">
        <v>0</v>
      </c>
      <c r="PS823" s="10">
        <v>0</v>
      </c>
      <c r="PT823" s="10">
        <v>0</v>
      </c>
      <c r="PU823" s="10">
        <v>0</v>
      </c>
      <c r="PV823" s="10" t="s">
        <v>1977</v>
      </c>
      <c r="PW823" s="10">
        <v>0</v>
      </c>
      <c r="PX823" s="10">
        <v>0</v>
      </c>
      <c r="PY823" s="10">
        <v>0</v>
      </c>
      <c r="PZ823" s="10">
        <v>0</v>
      </c>
      <c r="QA823" s="10">
        <v>0</v>
      </c>
      <c r="QB823" s="10">
        <v>0</v>
      </c>
      <c r="QC823" s="10">
        <v>0</v>
      </c>
      <c r="QD823" s="10">
        <v>0</v>
      </c>
      <c r="QE823" s="10" t="s">
        <v>1977</v>
      </c>
      <c r="QF823" s="10">
        <v>0</v>
      </c>
      <c r="QG823" s="10">
        <v>0</v>
      </c>
      <c r="QH823" s="10">
        <v>0</v>
      </c>
      <c r="QI823" s="10">
        <v>0</v>
      </c>
      <c r="QJ823" s="10">
        <v>0</v>
      </c>
      <c r="QK823" s="10">
        <v>0</v>
      </c>
      <c r="QL823" s="10">
        <v>0</v>
      </c>
      <c r="QM823" s="10">
        <v>0</v>
      </c>
      <c r="QN823" s="10" t="s">
        <v>1977</v>
      </c>
      <c r="QO823" s="10">
        <v>0</v>
      </c>
      <c r="QP823" s="10">
        <v>0</v>
      </c>
      <c r="QQ823" s="10">
        <v>0</v>
      </c>
      <c r="QR823" s="10">
        <v>0</v>
      </c>
      <c r="QS823" s="10">
        <v>0</v>
      </c>
      <c r="QT823" s="10">
        <v>0</v>
      </c>
      <c r="QU823" s="10">
        <v>0</v>
      </c>
      <c r="QV823" s="10">
        <v>0</v>
      </c>
      <c r="QW823" s="10" t="s">
        <v>1977</v>
      </c>
      <c r="QX823" s="10">
        <v>0</v>
      </c>
      <c r="QY823" s="10">
        <v>0</v>
      </c>
      <c r="QZ823" s="10">
        <v>0</v>
      </c>
      <c r="RA823" s="10">
        <v>0</v>
      </c>
      <c r="RB823" s="10">
        <v>0</v>
      </c>
      <c r="RC823" s="10">
        <v>0</v>
      </c>
      <c r="RD823" s="10">
        <v>0</v>
      </c>
      <c r="RE823" s="10">
        <v>0</v>
      </c>
      <c r="RF823" s="10" t="s">
        <v>1977</v>
      </c>
      <c r="RG823" s="10">
        <v>0</v>
      </c>
      <c r="RH823" s="10">
        <v>0</v>
      </c>
      <c r="RI823" s="10">
        <v>0</v>
      </c>
      <c r="RJ823" s="10">
        <v>0</v>
      </c>
      <c r="RK823" s="10">
        <v>0</v>
      </c>
      <c r="RL823" s="10">
        <v>0</v>
      </c>
      <c r="RM823" s="10">
        <v>0</v>
      </c>
      <c r="RN823" s="10">
        <v>0</v>
      </c>
      <c r="RO823" s="10" t="s">
        <v>1977</v>
      </c>
      <c r="VS823" s="10">
        <v>1</v>
      </c>
      <c r="VT823" s="10">
        <v>1</v>
      </c>
      <c r="VZ823" s="10">
        <v>37</v>
      </c>
      <c r="WA823" s="10">
        <v>0</v>
      </c>
      <c r="WB823" s="10">
        <v>0</v>
      </c>
      <c r="WC823" s="10">
        <v>0</v>
      </c>
      <c r="WD823" s="10">
        <v>0</v>
      </c>
      <c r="WE823" s="10">
        <v>0</v>
      </c>
      <c r="WF823" s="10">
        <v>0</v>
      </c>
      <c r="WG823" s="10">
        <v>0</v>
      </c>
      <c r="WH823" s="10">
        <v>0</v>
      </c>
      <c r="WI823" s="10">
        <v>0</v>
      </c>
      <c r="WJ823" s="10">
        <v>0</v>
      </c>
      <c r="WK823" s="10">
        <v>0</v>
      </c>
      <c r="WL823" s="10">
        <v>0</v>
      </c>
      <c r="WM823" s="10">
        <v>0</v>
      </c>
      <c r="WN823" s="10">
        <v>0</v>
      </c>
      <c r="WO823" s="10">
        <v>0</v>
      </c>
      <c r="WP823" s="10">
        <v>0</v>
      </c>
      <c r="WQ823" s="10">
        <v>0</v>
      </c>
      <c r="WR823" s="10">
        <v>0</v>
      </c>
      <c r="WS823" s="10">
        <v>0</v>
      </c>
      <c r="WT823" s="10">
        <v>0</v>
      </c>
      <c r="WU823" s="10">
        <v>0</v>
      </c>
      <c r="WV823" s="10">
        <v>0</v>
      </c>
      <c r="WW823" s="10">
        <v>0</v>
      </c>
      <c r="WX823" s="10">
        <v>0</v>
      </c>
      <c r="WY823" s="10">
        <v>0</v>
      </c>
      <c r="WZ823" s="10">
        <v>0</v>
      </c>
      <c r="XA823" s="10">
        <v>0</v>
      </c>
      <c r="XB823" s="10">
        <v>0</v>
      </c>
      <c r="XC823" s="10">
        <v>0</v>
      </c>
      <c r="XD823" s="10">
        <v>0</v>
      </c>
      <c r="XE823" s="10">
        <v>0</v>
      </c>
      <c r="XF823" s="10">
        <v>0</v>
      </c>
      <c r="XG823" s="10">
        <v>0</v>
      </c>
      <c r="XH823" s="10">
        <v>0</v>
      </c>
      <c r="XI823" s="10">
        <v>0</v>
      </c>
      <c r="XJ823" s="10">
        <v>0</v>
      </c>
      <c r="XK823" s="10" t="s">
        <v>1967</v>
      </c>
      <c r="XM823" s="10">
        <v>0</v>
      </c>
      <c r="XN823" s="10" t="s">
        <v>1967</v>
      </c>
      <c r="XO823" s="10">
        <v>0</v>
      </c>
      <c r="XP823" s="10">
        <v>0</v>
      </c>
      <c r="XQ823" s="10" t="s">
        <v>1967</v>
      </c>
      <c r="XT823" s="10" t="s">
        <v>1978</v>
      </c>
      <c r="XW823" s="10" t="s">
        <v>1991</v>
      </c>
      <c r="YA823" s="10">
        <v>0</v>
      </c>
      <c r="YB823" s="10">
        <v>0</v>
      </c>
      <c r="YC823" s="10">
        <v>25</v>
      </c>
      <c r="YD823" s="10">
        <v>0</v>
      </c>
      <c r="YE823" s="10">
        <v>0</v>
      </c>
      <c r="YF823" s="10">
        <v>0</v>
      </c>
      <c r="YG823" s="10">
        <v>0</v>
      </c>
      <c r="YH823" s="10">
        <v>0</v>
      </c>
      <c r="YI823" s="10">
        <v>0</v>
      </c>
      <c r="YJ823" s="10">
        <v>0</v>
      </c>
      <c r="YK823" s="10">
        <v>0</v>
      </c>
      <c r="YL823" s="10">
        <v>0</v>
      </c>
      <c r="YM823" s="10">
        <v>2</v>
      </c>
      <c r="YN823" s="10">
        <v>0</v>
      </c>
      <c r="YO823" s="10">
        <v>0</v>
      </c>
      <c r="YP823" s="10">
        <v>0</v>
      </c>
      <c r="YQ823" s="10">
        <v>0</v>
      </c>
      <c r="YR823" s="10">
        <v>0</v>
      </c>
      <c r="YS823" s="10" t="s">
        <v>1968</v>
      </c>
      <c r="ZJ823" s="10" t="s">
        <v>1968</v>
      </c>
      <c r="AAK823" s="10" t="s">
        <v>1970</v>
      </c>
      <c r="AAL823" s="10">
        <v>8</v>
      </c>
      <c r="AAM823" s="10">
        <v>0</v>
      </c>
      <c r="AAN823" s="10">
        <v>23</v>
      </c>
      <c r="AAO823" s="10">
        <v>0</v>
      </c>
      <c r="AAP823" s="10">
        <v>0</v>
      </c>
      <c r="AAQ823" s="10">
        <v>0</v>
      </c>
      <c r="AAR823" s="10">
        <v>0</v>
      </c>
      <c r="AAS823" s="10">
        <v>0</v>
      </c>
      <c r="AAT823" s="10">
        <v>0</v>
      </c>
      <c r="AAU823" s="10">
        <v>0</v>
      </c>
      <c r="AAV823" s="10">
        <v>0</v>
      </c>
      <c r="AAW823" s="10">
        <v>0</v>
      </c>
      <c r="AAX823" s="10">
        <v>6</v>
      </c>
      <c r="AAY823" s="10">
        <v>0</v>
      </c>
      <c r="AAZ823" s="10" t="s">
        <v>1969</v>
      </c>
      <c r="ABA823" s="10">
        <v>0</v>
      </c>
      <c r="ABB823" s="10">
        <v>0</v>
      </c>
      <c r="ABC823" s="10">
        <v>0</v>
      </c>
      <c r="ABD823" s="10">
        <v>0</v>
      </c>
      <c r="ABE823" s="10">
        <v>0</v>
      </c>
      <c r="ABF823" s="10">
        <v>0</v>
      </c>
      <c r="ABG823" s="10">
        <v>0</v>
      </c>
      <c r="ABH823" s="10">
        <v>0</v>
      </c>
      <c r="ABI823" s="10">
        <v>0</v>
      </c>
      <c r="ABJ823" s="10">
        <v>0</v>
      </c>
      <c r="ABK823" s="10">
        <v>0</v>
      </c>
      <c r="ABL823" s="10">
        <v>0</v>
      </c>
      <c r="ABM823" s="10">
        <v>0</v>
      </c>
      <c r="ABN823" s="10">
        <v>0</v>
      </c>
      <c r="ABO823" s="10" t="s">
        <v>1968</v>
      </c>
      <c r="ACJ823" s="10" t="s">
        <v>1968</v>
      </c>
      <c r="ADH823" s="10" t="s">
        <v>1969</v>
      </c>
      <c r="ADI823" s="10">
        <v>37</v>
      </c>
      <c r="ADJ823" s="10">
        <v>0</v>
      </c>
      <c r="ADK823" s="10">
        <v>0</v>
      </c>
      <c r="ADL823" s="10">
        <v>0</v>
      </c>
      <c r="ADM823" s="10">
        <v>0</v>
      </c>
      <c r="ADN823" s="10">
        <v>0</v>
      </c>
      <c r="ADO823" s="10">
        <v>0</v>
      </c>
      <c r="ADP823" s="10">
        <v>0</v>
      </c>
      <c r="ADQ823" s="10">
        <v>0</v>
      </c>
      <c r="ADR823" s="10">
        <v>0</v>
      </c>
      <c r="ADS823" s="10">
        <v>0</v>
      </c>
      <c r="ADT823" s="10">
        <v>0</v>
      </c>
      <c r="ADU823" s="10">
        <v>0</v>
      </c>
      <c r="ADV823" s="10">
        <v>0</v>
      </c>
      <c r="ADW823" s="10">
        <v>0</v>
      </c>
      <c r="ADX823" s="10">
        <v>0</v>
      </c>
      <c r="ADY823" s="10">
        <v>0</v>
      </c>
      <c r="ADZ823" s="10">
        <v>0</v>
      </c>
      <c r="AEA823" s="10">
        <v>0</v>
      </c>
      <c r="AEB823" s="10">
        <v>0</v>
      </c>
      <c r="AEC823" s="10">
        <v>0</v>
      </c>
      <c r="AED823" s="10">
        <v>0</v>
      </c>
      <c r="AEE823" s="10">
        <v>0</v>
      </c>
      <c r="AEF823" s="10">
        <v>0</v>
      </c>
      <c r="AEG823" s="10">
        <v>0</v>
      </c>
      <c r="AEH823" s="10">
        <v>0</v>
      </c>
      <c r="AEI823" s="10">
        <v>0</v>
      </c>
      <c r="AEJ823" s="10">
        <v>0</v>
      </c>
      <c r="AEK823" s="10">
        <v>0</v>
      </c>
      <c r="AEL823" s="10">
        <v>0</v>
      </c>
      <c r="AEM823" s="10">
        <v>0</v>
      </c>
      <c r="AEN823" s="10">
        <v>0</v>
      </c>
      <c r="AEO823" s="10">
        <v>0</v>
      </c>
      <c r="AEP823" s="10">
        <v>0</v>
      </c>
      <c r="AEQ823" s="10">
        <v>0</v>
      </c>
      <c r="AER823" s="10">
        <v>0</v>
      </c>
      <c r="AES823" s="10">
        <v>0</v>
      </c>
      <c r="AET823" s="10">
        <v>0</v>
      </c>
      <c r="AEU823" s="10">
        <v>0</v>
      </c>
      <c r="AEV823" s="10">
        <v>0</v>
      </c>
      <c r="AEW823" s="10">
        <v>0</v>
      </c>
      <c r="AEX823" s="10">
        <v>0</v>
      </c>
      <c r="AEY823" s="10">
        <v>0</v>
      </c>
      <c r="AEZ823" s="10">
        <v>0</v>
      </c>
      <c r="AFA823" s="10">
        <v>0</v>
      </c>
      <c r="AFB823" s="10">
        <v>0</v>
      </c>
      <c r="AFC823" s="10">
        <v>0</v>
      </c>
      <c r="AFD823" s="10">
        <v>0</v>
      </c>
      <c r="AFE823" s="10">
        <v>0</v>
      </c>
      <c r="AFF823" s="10">
        <v>0</v>
      </c>
      <c r="AFG823" s="10">
        <v>0</v>
      </c>
      <c r="AFH823" s="10">
        <v>0</v>
      </c>
      <c r="AFI823" s="10">
        <v>0</v>
      </c>
      <c r="AFJ823" s="10">
        <v>0</v>
      </c>
      <c r="AFK823" s="10">
        <v>0</v>
      </c>
      <c r="AFL823" s="10">
        <v>0</v>
      </c>
      <c r="AFM823" s="10">
        <v>0</v>
      </c>
      <c r="AFN823" s="10">
        <v>0</v>
      </c>
      <c r="AFO823" s="10">
        <v>0</v>
      </c>
      <c r="AFP823" s="10">
        <v>0</v>
      </c>
      <c r="AFQ823" s="10">
        <v>0</v>
      </c>
      <c r="AFR823" s="10">
        <v>0</v>
      </c>
      <c r="AFS823" s="10">
        <v>0</v>
      </c>
      <c r="AFT823" s="10">
        <v>0</v>
      </c>
      <c r="AFU823" s="10">
        <v>0</v>
      </c>
      <c r="AFV823" s="10">
        <v>0</v>
      </c>
      <c r="AFW823" s="10">
        <v>0</v>
      </c>
      <c r="AFX823" s="10">
        <v>0</v>
      </c>
      <c r="AFY823" s="10">
        <v>0</v>
      </c>
      <c r="AFZ823" s="10">
        <v>0</v>
      </c>
      <c r="AGA823" s="10">
        <v>0</v>
      </c>
      <c r="AGB823" s="10">
        <v>0</v>
      </c>
      <c r="AGC823" s="10">
        <v>0</v>
      </c>
      <c r="AGD823" s="10">
        <v>0</v>
      </c>
      <c r="AGE823" s="10">
        <v>0</v>
      </c>
      <c r="AGF823" s="10">
        <v>0</v>
      </c>
      <c r="AGG823" s="10">
        <v>0</v>
      </c>
      <c r="AGH823" s="10">
        <v>0</v>
      </c>
      <c r="AGI823" s="10">
        <v>0</v>
      </c>
      <c r="AGJ823" s="10">
        <v>0</v>
      </c>
      <c r="AGK823" s="10">
        <v>0</v>
      </c>
      <c r="AGL823" s="10">
        <v>0</v>
      </c>
      <c r="AGM823" s="10">
        <v>0</v>
      </c>
      <c r="AGN823" s="10">
        <v>0</v>
      </c>
      <c r="AGO823" s="10">
        <v>0</v>
      </c>
      <c r="AGP823" s="10">
        <v>0</v>
      </c>
      <c r="AGQ823" s="10">
        <v>0</v>
      </c>
      <c r="AGR823" s="10">
        <v>0</v>
      </c>
      <c r="AGS823" s="10">
        <v>0</v>
      </c>
      <c r="AGT823" s="10">
        <v>0</v>
      </c>
      <c r="AGU823" s="10">
        <v>0</v>
      </c>
      <c r="AGV823" s="10">
        <v>0</v>
      </c>
      <c r="AGW823" s="10">
        <v>0</v>
      </c>
      <c r="AGX823" s="10">
        <v>0</v>
      </c>
      <c r="AGY823" s="10">
        <v>0</v>
      </c>
      <c r="AGZ823" s="10">
        <v>0</v>
      </c>
      <c r="AHA823" s="10">
        <v>0</v>
      </c>
      <c r="AHB823" s="10">
        <v>0</v>
      </c>
      <c r="AHC823" s="10">
        <v>0</v>
      </c>
      <c r="AHD823" s="10">
        <v>0</v>
      </c>
      <c r="AHE823" s="10">
        <v>0</v>
      </c>
      <c r="AHF823" s="10">
        <v>0</v>
      </c>
      <c r="AHG823" s="10">
        <v>0</v>
      </c>
      <c r="AHH823" s="10">
        <v>0</v>
      </c>
      <c r="AHI823" s="10">
        <v>0</v>
      </c>
      <c r="AHJ823" s="10">
        <v>0</v>
      </c>
      <c r="AHK823" s="10">
        <v>0</v>
      </c>
      <c r="AHL823" s="10">
        <v>0</v>
      </c>
      <c r="AHM823" s="10">
        <v>0</v>
      </c>
      <c r="AHN823" s="10">
        <v>0</v>
      </c>
      <c r="AHO823" s="10">
        <v>0</v>
      </c>
      <c r="AHP823" s="10">
        <v>0</v>
      </c>
      <c r="AHQ823" s="10">
        <v>0</v>
      </c>
      <c r="AHR823" s="10">
        <v>0</v>
      </c>
      <c r="AHS823" s="10">
        <v>0</v>
      </c>
      <c r="AHT823" s="10">
        <v>0</v>
      </c>
      <c r="AHU823" s="10">
        <v>0</v>
      </c>
      <c r="AHV823" s="10">
        <v>0</v>
      </c>
      <c r="AHW823" s="10">
        <v>0</v>
      </c>
      <c r="AHX823" s="10">
        <v>0</v>
      </c>
      <c r="AHY823" s="10">
        <v>0</v>
      </c>
      <c r="AHZ823" s="10">
        <v>0</v>
      </c>
      <c r="AIA823" s="10">
        <v>0</v>
      </c>
      <c r="AIB823" s="10">
        <v>0</v>
      </c>
      <c r="AIC823" s="10">
        <v>0</v>
      </c>
      <c r="AID823" s="10">
        <v>0</v>
      </c>
      <c r="AIE823" s="10">
        <v>0</v>
      </c>
      <c r="AIF823" s="10">
        <v>0</v>
      </c>
      <c r="AIG823" s="10">
        <v>0</v>
      </c>
      <c r="AIH823" s="10">
        <v>0</v>
      </c>
      <c r="AII823" s="10">
        <v>0</v>
      </c>
      <c r="AIJ823" s="10">
        <v>0</v>
      </c>
      <c r="AIK823" s="10">
        <v>0</v>
      </c>
      <c r="AIL823" s="10">
        <v>0</v>
      </c>
      <c r="AIM823" s="10">
        <v>0</v>
      </c>
      <c r="AIN823" s="10">
        <v>0</v>
      </c>
      <c r="AIO823" s="10">
        <v>0</v>
      </c>
      <c r="AIP823" s="10">
        <v>0</v>
      </c>
      <c r="AIQ823" s="10">
        <v>0</v>
      </c>
      <c r="AIR823" s="10">
        <v>0</v>
      </c>
      <c r="AIS823" s="10">
        <v>0</v>
      </c>
      <c r="AIT823" s="10">
        <v>0</v>
      </c>
      <c r="AIU823" s="10">
        <v>0</v>
      </c>
      <c r="AIV823" s="10">
        <v>0</v>
      </c>
      <c r="AIW823" s="10">
        <v>0</v>
      </c>
      <c r="AIX823" s="10">
        <v>0</v>
      </c>
      <c r="AIY823" s="10">
        <v>0</v>
      </c>
      <c r="AIZ823" s="10">
        <v>0</v>
      </c>
      <c r="AJA823" s="10">
        <v>0</v>
      </c>
      <c r="AJB823" s="10">
        <v>0</v>
      </c>
      <c r="AJC823" s="10">
        <v>0</v>
      </c>
      <c r="AJD823" s="10">
        <v>0</v>
      </c>
      <c r="AJE823" s="10">
        <v>0</v>
      </c>
      <c r="AJF823" s="10">
        <v>0</v>
      </c>
      <c r="AJG823" s="10">
        <v>0</v>
      </c>
      <c r="AJH823" s="10">
        <v>0</v>
      </c>
      <c r="AJI823" s="10">
        <v>0</v>
      </c>
      <c r="AJJ823" s="10">
        <v>0</v>
      </c>
      <c r="AJK823" s="10">
        <v>0</v>
      </c>
      <c r="AJL823" s="10">
        <v>0</v>
      </c>
      <c r="AJM823" s="10">
        <v>0</v>
      </c>
      <c r="AJN823" s="10">
        <v>0</v>
      </c>
      <c r="AJO823" s="10">
        <v>0</v>
      </c>
      <c r="AJP823" s="10">
        <v>0</v>
      </c>
      <c r="AJQ823" s="10">
        <v>0</v>
      </c>
      <c r="AJR823" s="10">
        <v>0</v>
      </c>
      <c r="AJS823" s="10">
        <v>0</v>
      </c>
      <c r="AJT823" s="10">
        <v>0</v>
      </c>
      <c r="AJU823" s="10">
        <v>0</v>
      </c>
      <c r="AJV823" s="10">
        <v>0</v>
      </c>
      <c r="AJW823" s="10">
        <v>0</v>
      </c>
      <c r="AJX823" s="10">
        <v>0</v>
      </c>
      <c r="AJY823" s="10">
        <v>0</v>
      </c>
      <c r="AJZ823" s="10">
        <v>0</v>
      </c>
      <c r="AKA823" s="10">
        <v>0</v>
      </c>
      <c r="AKB823" s="10">
        <v>0</v>
      </c>
      <c r="AKC823" s="10">
        <v>0</v>
      </c>
      <c r="AKD823" s="10">
        <v>0</v>
      </c>
      <c r="AKE823" s="10">
        <v>0</v>
      </c>
      <c r="AKF823" s="10">
        <v>0</v>
      </c>
      <c r="AKG823" s="10">
        <v>0</v>
      </c>
      <c r="AKH823" s="10">
        <v>0</v>
      </c>
      <c r="AKI823" s="10">
        <v>0</v>
      </c>
      <c r="AKJ823" s="10">
        <v>0</v>
      </c>
      <c r="AKK823" s="10">
        <v>0</v>
      </c>
      <c r="AKL823" s="10">
        <v>0</v>
      </c>
      <c r="AKM823" s="10">
        <v>0</v>
      </c>
      <c r="AKN823" s="10">
        <v>0</v>
      </c>
      <c r="AKO823" s="10">
        <v>0</v>
      </c>
      <c r="AKP823" s="10">
        <v>0</v>
      </c>
      <c r="AKQ823" s="10">
        <v>0</v>
      </c>
      <c r="AKR823" s="10">
        <v>0</v>
      </c>
      <c r="AKS823" s="10">
        <v>0</v>
      </c>
      <c r="AKT823" s="10">
        <v>0</v>
      </c>
      <c r="AKU823" s="10">
        <v>0</v>
      </c>
      <c r="AKV823" s="10">
        <v>0</v>
      </c>
      <c r="AKW823" s="10">
        <v>0</v>
      </c>
      <c r="AKX823" s="10">
        <v>0</v>
      </c>
      <c r="AKY823" s="10">
        <v>0</v>
      </c>
      <c r="AKZ823" s="10">
        <v>0</v>
      </c>
      <c r="ALA823" s="10">
        <v>0</v>
      </c>
      <c r="ALB823" s="10">
        <v>0</v>
      </c>
      <c r="ALC823" s="10">
        <v>0</v>
      </c>
      <c r="ALD823" s="10">
        <v>0</v>
      </c>
      <c r="ALE823" s="10">
        <v>0</v>
      </c>
      <c r="ALF823" s="10">
        <v>0</v>
      </c>
      <c r="ALG823" s="10">
        <v>0</v>
      </c>
      <c r="ALH823" s="10">
        <v>0</v>
      </c>
      <c r="ALI823" s="10">
        <v>0</v>
      </c>
      <c r="ALJ823" s="10">
        <v>0</v>
      </c>
      <c r="ALK823" s="10">
        <v>0</v>
      </c>
      <c r="ALL823" s="10">
        <v>0</v>
      </c>
      <c r="ALM823" s="10">
        <v>0</v>
      </c>
      <c r="ALN823" s="10">
        <v>0</v>
      </c>
      <c r="ALO823" s="10">
        <v>0</v>
      </c>
      <c r="ALP823" s="10">
        <v>0</v>
      </c>
      <c r="ALQ823" s="10">
        <v>0</v>
      </c>
      <c r="ALR823" s="10">
        <v>0</v>
      </c>
      <c r="ALS823" s="10">
        <v>0</v>
      </c>
      <c r="ALT823" s="10">
        <v>0</v>
      </c>
      <c r="ALU823" s="10">
        <v>0</v>
      </c>
      <c r="ALV823" s="10">
        <v>0</v>
      </c>
      <c r="ALW823" s="10">
        <v>0</v>
      </c>
      <c r="ALX823" s="10">
        <v>0</v>
      </c>
      <c r="ALY823" s="10">
        <v>0</v>
      </c>
      <c r="ALZ823" s="10">
        <v>0</v>
      </c>
      <c r="AMA823" s="10">
        <v>0</v>
      </c>
      <c r="AMB823" s="10">
        <v>0</v>
      </c>
      <c r="AMC823" s="10">
        <v>0</v>
      </c>
      <c r="AMD823" s="10">
        <v>0</v>
      </c>
      <c r="AME823" s="10">
        <v>0</v>
      </c>
      <c r="AMF823" s="10">
        <v>0</v>
      </c>
      <c r="AMG823" s="10">
        <v>0</v>
      </c>
      <c r="AMH823" s="10">
        <v>0</v>
      </c>
      <c r="AMI823" s="10">
        <v>0</v>
      </c>
      <c r="AMJ823" s="10">
        <v>0</v>
      </c>
      <c r="AMK823" s="10">
        <v>0</v>
      </c>
      <c r="AML823" s="10" t="s">
        <v>1968</v>
      </c>
      <c r="ANM823" s="10">
        <v>0</v>
      </c>
      <c r="ANN823" s="10">
        <v>0</v>
      </c>
      <c r="ANO823" s="10" t="s">
        <v>1968</v>
      </c>
      <c r="ANP823" s="10" t="s">
        <v>1987</v>
      </c>
      <c r="ANQ823" s="10">
        <v>0</v>
      </c>
      <c r="ANR823" s="10">
        <v>0</v>
      </c>
      <c r="ANS823" s="10">
        <v>0</v>
      </c>
      <c r="ANT823" s="10">
        <v>0</v>
      </c>
      <c r="ANU823" s="10">
        <v>0</v>
      </c>
      <c r="ANV823" s="10">
        <v>0</v>
      </c>
      <c r="ANW823" s="10">
        <v>0</v>
      </c>
      <c r="ANX823" s="10">
        <v>0</v>
      </c>
      <c r="ANY823" s="10">
        <v>0</v>
      </c>
      <c r="ANZ823" s="10">
        <v>0</v>
      </c>
      <c r="AOA823" s="10">
        <v>0</v>
      </c>
      <c r="AOB823" s="10">
        <v>0</v>
      </c>
      <c r="AOC823" s="10">
        <v>0</v>
      </c>
      <c r="AOD823" s="10">
        <v>0</v>
      </c>
      <c r="AOE823" s="10">
        <v>0</v>
      </c>
      <c r="AOF823" s="10">
        <v>0</v>
      </c>
      <c r="AOG823" s="10">
        <v>0</v>
      </c>
      <c r="AOH823" s="10">
        <v>0</v>
      </c>
      <c r="AOI823" s="10">
        <v>0</v>
      </c>
      <c r="AOJ823" s="10">
        <v>0</v>
      </c>
      <c r="AOK823" s="10">
        <v>0</v>
      </c>
      <c r="AOL823" s="10">
        <v>0</v>
      </c>
      <c r="AOM823" s="10">
        <v>0</v>
      </c>
      <c r="AON823" s="10">
        <v>0</v>
      </c>
      <c r="AOO823" s="10" t="s">
        <v>1968</v>
      </c>
      <c r="AOP823" s="10">
        <v>0</v>
      </c>
      <c r="AOQ823" s="10">
        <v>0</v>
      </c>
      <c r="AOR823" s="10">
        <v>0</v>
      </c>
      <c r="AOS823" s="10">
        <v>0</v>
      </c>
      <c r="AOT823" s="10">
        <v>0</v>
      </c>
      <c r="AOU823" s="10">
        <v>0</v>
      </c>
      <c r="AOV823" s="10">
        <v>0</v>
      </c>
      <c r="AOW823" s="10">
        <v>0</v>
      </c>
      <c r="AOX823" s="10">
        <v>0</v>
      </c>
      <c r="AOY823" s="10">
        <v>0</v>
      </c>
      <c r="AOZ823" s="10">
        <v>0</v>
      </c>
      <c r="APA823" s="10">
        <v>0</v>
      </c>
      <c r="APB823" s="10">
        <v>0</v>
      </c>
      <c r="APC823" s="10">
        <v>0</v>
      </c>
      <c r="APD823" s="10">
        <v>0</v>
      </c>
      <c r="APE823" s="10">
        <v>0</v>
      </c>
      <c r="APF823" s="10">
        <v>0</v>
      </c>
      <c r="APG823" s="10">
        <v>0</v>
      </c>
      <c r="APH823" s="10">
        <v>0</v>
      </c>
      <c r="API823" s="10">
        <v>0</v>
      </c>
      <c r="APJ823" s="10">
        <v>0</v>
      </c>
      <c r="APK823" s="10">
        <v>0</v>
      </c>
      <c r="APL823" s="10">
        <v>0</v>
      </c>
      <c r="APM823" s="10">
        <v>0</v>
      </c>
      <c r="APN823" s="10" t="s">
        <v>1968</v>
      </c>
      <c r="ATV823" s="10" t="s">
        <v>1972</v>
      </c>
      <c r="ATW823" s="10">
        <v>0</v>
      </c>
      <c r="ATX823" s="10">
        <v>0</v>
      </c>
      <c r="ATY823" s="10">
        <v>0</v>
      </c>
      <c r="ATZ823" s="10">
        <v>0</v>
      </c>
      <c r="AUA823" s="10">
        <v>0</v>
      </c>
      <c r="AUB823" s="10">
        <v>0</v>
      </c>
      <c r="AUC823" s="10">
        <v>0</v>
      </c>
      <c r="AUD823" s="10">
        <v>0</v>
      </c>
      <c r="AUE823" s="64">
        <v>0</v>
      </c>
      <c r="AUF823" s="10">
        <v>0</v>
      </c>
      <c r="AUG823" s="10">
        <v>0</v>
      </c>
      <c r="AUH823" s="10">
        <v>0</v>
      </c>
      <c r="AUI823" s="10">
        <v>1</v>
      </c>
      <c r="AUJ823" s="10">
        <v>0</v>
      </c>
      <c r="AUK823" s="10">
        <v>0</v>
      </c>
      <c r="AUL823" s="10">
        <v>0</v>
      </c>
      <c r="AUM823" s="10">
        <v>0</v>
      </c>
      <c r="AUN823" s="10">
        <v>0</v>
      </c>
      <c r="AUO823" s="10">
        <v>0</v>
      </c>
      <c r="AUP823" s="10">
        <v>0</v>
      </c>
      <c r="AUQ823" s="10">
        <v>0</v>
      </c>
      <c r="AUR823" s="10">
        <v>0</v>
      </c>
      <c r="AUS823" s="10">
        <v>0</v>
      </c>
      <c r="AUT823" s="10">
        <v>0</v>
      </c>
      <c r="AUU823" s="10">
        <v>0</v>
      </c>
      <c r="AUV823" s="10">
        <v>0</v>
      </c>
      <c r="AUW823" s="10">
        <v>0</v>
      </c>
      <c r="AUX823" s="10">
        <v>0</v>
      </c>
      <c r="AUY823" s="10">
        <v>0</v>
      </c>
      <c r="AUZ823" s="10">
        <v>0</v>
      </c>
      <c r="AVA823" s="10">
        <v>0</v>
      </c>
      <c r="AVB823" s="10">
        <v>0</v>
      </c>
      <c r="AVC823" s="10">
        <v>0</v>
      </c>
      <c r="AVD823" s="10">
        <v>0</v>
      </c>
      <c r="AVE823" s="10">
        <v>0</v>
      </c>
      <c r="AVF823" s="10">
        <v>0</v>
      </c>
      <c r="AVG823" s="10">
        <v>0</v>
      </c>
      <c r="AVH823" s="10">
        <v>0</v>
      </c>
      <c r="AVI823" s="10">
        <v>0</v>
      </c>
      <c r="AVJ823" s="10">
        <v>0</v>
      </c>
      <c r="AVK823" s="10">
        <v>0</v>
      </c>
      <c r="AVL823" s="10">
        <v>0</v>
      </c>
      <c r="AVM823" s="10">
        <v>0</v>
      </c>
      <c r="AVN823" s="10">
        <v>0</v>
      </c>
      <c r="AVO823" s="10">
        <v>0</v>
      </c>
      <c r="AVP823" s="10">
        <v>0</v>
      </c>
      <c r="AVQ823" s="10">
        <v>0</v>
      </c>
      <c r="AVR823" s="10">
        <v>0</v>
      </c>
      <c r="AVS823" s="10">
        <v>0</v>
      </c>
      <c r="AVT823" s="10">
        <v>0</v>
      </c>
      <c r="AVU823" s="10" t="s">
        <v>1969</v>
      </c>
      <c r="AVV823" s="10">
        <v>0</v>
      </c>
      <c r="AVW823" s="10">
        <v>0</v>
      </c>
      <c r="AVX823" s="10">
        <v>0</v>
      </c>
      <c r="AVY823" s="10">
        <v>0</v>
      </c>
      <c r="AVZ823" s="10">
        <v>1</v>
      </c>
      <c r="AWA823" s="10">
        <v>0</v>
      </c>
      <c r="AWB823" s="10">
        <v>0</v>
      </c>
      <c r="AWC823" s="10">
        <v>0</v>
      </c>
      <c r="AWD823" s="10">
        <v>0</v>
      </c>
      <c r="AWE823" s="10">
        <v>0</v>
      </c>
      <c r="AWF823" s="10">
        <v>0</v>
      </c>
      <c r="AWG823" s="10">
        <v>0</v>
      </c>
      <c r="AWH823" s="10" t="s">
        <v>1968</v>
      </c>
      <c r="AWI823" s="10">
        <v>0</v>
      </c>
      <c r="AWJ823" s="10">
        <v>0</v>
      </c>
      <c r="AWK823" s="10">
        <v>0</v>
      </c>
      <c r="AWL823" s="10">
        <v>0</v>
      </c>
      <c r="AWM823" s="10">
        <v>0</v>
      </c>
      <c r="AWN823" s="10">
        <v>0</v>
      </c>
      <c r="AWO823" s="10">
        <v>0</v>
      </c>
      <c r="AWP823" s="10">
        <v>0</v>
      </c>
      <c r="AWQ823" s="10">
        <v>0</v>
      </c>
      <c r="AWR823" s="10">
        <v>0</v>
      </c>
      <c r="AWS823" s="10">
        <v>0</v>
      </c>
      <c r="AWT823" s="10">
        <v>0</v>
      </c>
      <c r="AWU823" s="10">
        <v>0</v>
      </c>
      <c r="AWV823" s="10">
        <v>0</v>
      </c>
      <c r="AWW823" s="10">
        <v>0</v>
      </c>
      <c r="AWX823" s="10">
        <v>0</v>
      </c>
      <c r="AWY823" s="10">
        <v>0</v>
      </c>
      <c r="AWZ823" s="10">
        <v>0</v>
      </c>
      <c r="AXA823" s="10">
        <v>0</v>
      </c>
      <c r="AXB823" s="10">
        <v>0</v>
      </c>
      <c r="AXC823" s="10">
        <v>0</v>
      </c>
      <c r="AXD823" s="10">
        <v>0</v>
      </c>
      <c r="AXE823" s="10">
        <v>0</v>
      </c>
      <c r="AXF823" s="10">
        <v>0</v>
      </c>
      <c r="AXG823" s="10">
        <v>0</v>
      </c>
      <c r="AXH823" s="10">
        <v>0</v>
      </c>
      <c r="AXI823" s="10">
        <v>0</v>
      </c>
      <c r="AXJ823" s="10">
        <v>0</v>
      </c>
      <c r="AXK823" s="10">
        <v>0</v>
      </c>
      <c r="AXL823" s="10">
        <v>0</v>
      </c>
      <c r="AXM823" s="10">
        <v>0</v>
      </c>
      <c r="AXN823" s="10">
        <v>0</v>
      </c>
      <c r="AXO823" s="10">
        <v>0</v>
      </c>
      <c r="AXP823" s="10">
        <v>0</v>
      </c>
      <c r="AXQ823" s="10">
        <v>0</v>
      </c>
      <c r="AXR823" s="10">
        <v>0</v>
      </c>
      <c r="AXS823" s="10">
        <v>0</v>
      </c>
      <c r="AXT823" s="10">
        <v>0</v>
      </c>
      <c r="AXU823" s="10">
        <v>0</v>
      </c>
      <c r="AXV823" s="10">
        <v>0</v>
      </c>
      <c r="AXW823" s="10">
        <v>0</v>
      </c>
      <c r="AXX823" s="10">
        <v>0</v>
      </c>
      <c r="AXY823" s="10">
        <v>0</v>
      </c>
      <c r="AXZ823" s="10">
        <v>0</v>
      </c>
      <c r="AYA823" s="10">
        <v>0</v>
      </c>
      <c r="AYB823" s="10">
        <v>0</v>
      </c>
      <c r="AYC823" s="10">
        <v>0</v>
      </c>
      <c r="AYD823" s="10">
        <v>0</v>
      </c>
      <c r="AYE823" s="10">
        <v>0</v>
      </c>
      <c r="AYF823" s="10">
        <v>0</v>
      </c>
      <c r="AYG823" s="10">
        <v>0</v>
      </c>
      <c r="AYH823" s="10">
        <v>0</v>
      </c>
      <c r="AYI823" s="10">
        <v>0</v>
      </c>
      <c r="AYJ823" s="10">
        <v>0</v>
      </c>
      <c r="AYK823" s="10">
        <v>0</v>
      </c>
      <c r="AYL823" s="10">
        <v>0</v>
      </c>
      <c r="AYM823" s="10">
        <v>0</v>
      </c>
      <c r="AYN823" s="10">
        <v>0</v>
      </c>
      <c r="AYO823" s="10">
        <v>0</v>
      </c>
      <c r="AYP823" s="10">
        <v>0</v>
      </c>
      <c r="AYQ823" s="10">
        <v>0</v>
      </c>
      <c r="AYR823" s="10">
        <v>0</v>
      </c>
      <c r="AYS823" s="10" t="s">
        <v>1968</v>
      </c>
      <c r="AYT823" s="10">
        <v>0</v>
      </c>
      <c r="AYU823" s="10">
        <v>0</v>
      </c>
      <c r="AYV823" s="10">
        <v>10</v>
      </c>
      <c r="AYW823" s="10">
        <v>0</v>
      </c>
      <c r="AYX823" s="10">
        <v>0</v>
      </c>
      <c r="AYY823" s="10">
        <v>0</v>
      </c>
      <c r="AYZ823" s="10">
        <v>0</v>
      </c>
      <c r="AZA823" s="10">
        <v>0</v>
      </c>
      <c r="AZB823" s="10">
        <v>0</v>
      </c>
      <c r="AZC823" s="10">
        <v>0</v>
      </c>
      <c r="AZD823" s="10">
        <v>0</v>
      </c>
      <c r="AZE823" s="10">
        <v>0</v>
      </c>
      <c r="AZF823" s="10">
        <v>0</v>
      </c>
      <c r="AZG823" s="10">
        <v>0</v>
      </c>
      <c r="AZH823" s="10">
        <v>0</v>
      </c>
      <c r="AZI823" s="10">
        <v>0</v>
      </c>
      <c r="AZJ823" s="10">
        <v>0</v>
      </c>
      <c r="AZK823" s="10">
        <v>0</v>
      </c>
      <c r="AZL823" s="10">
        <v>0</v>
      </c>
      <c r="AZM823" s="10">
        <v>0</v>
      </c>
      <c r="AZN823" s="10">
        <v>0</v>
      </c>
      <c r="AZO823" s="10">
        <v>0</v>
      </c>
      <c r="AZP823" s="10">
        <v>0</v>
      </c>
      <c r="AZQ823" s="10">
        <v>0</v>
      </c>
      <c r="AZR823" s="10">
        <v>0</v>
      </c>
      <c r="AZS823" s="10">
        <v>0</v>
      </c>
      <c r="AZT823" s="10">
        <v>0</v>
      </c>
      <c r="AZU823" s="10">
        <v>0</v>
      </c>
      <c r="AZV823" s="10">
        <v>0</v>
      </c>
      <c r="AZW823" s="10">
        <v>0</v>
      </c>
      <c r="AZX823" s="10">
        <v>0</v>
      </c>
      <c r="AZY823" s="10">
        <v>0</v>
      </c>
      <c r="AZZ823" s="10">
        <v>0</v>
      </c>
      <c r="BAA823" s="10">
        <v>0</v>
      </c>
      <c r="BAB823" s="10">
        <v>0</v>
      </c>
      <c r="BAC823" s="10">
        <v>0</v>
      </c>
      <c r="BAD823" s="10">
        <v>0</v>
      </c>
      <c r="BAE823" s="10">
        <v>0</v>
      </c>
      <c r="BAF823" s="10">
        <v>0</v>
      </c>
      <c r="BAG823" s="10">
        <v>0</v>
      </c>
      <c r="BAH823" s="10">
        <v>0</v>
      </c>
      <c r="BAI823" s="10">
        <v>0</v>
      </c>
      <c r="BAJ823" s="10">
        <v>0</v>
      </c>
      <c r="BAK823" s="10">
        <v>0</v>
      </c>
      <c r="BAL823" s="10">
        <v>0</v>
      </c>
      <c r="BAM823" s="10">
        <v>0</v>
      </c>
      <c r="BAN823" s="10">
        <v>0</v>
      </c>
      <c r="BAO823" s="10">
        <v>0</v>
      </c>
      <c r="BAP823" s="10">
        <v>0</v>
      </c>
      <c r="BAQ823" s="10">
        <v>0</v>
      </c>
      <c r="BAR823" s="10">
        <v>0</v>
      </c>
      <c r="BAS823" s="10">
        <v>0</v>
      </c>
      <c r="BAT823" s="10">
        <v>0</v>
      </c>
      <c r="BAU823" s="10">
        <v>0</v>
      </c>
      <c r="BAV823" s="10">
        <v>0</v>
      </c>
      <c r="BAW823" s="10">
        <v>0</v>
      </c>
      <c r="BAX823" s="10">
        <v>0</v>
      </c>
      <c r="BAY823" s="10">
        <v>0</v>
      </c>
      <c r="BAZ823" s="10">
        <v>0</v>
      </c>
      <c r="BBA823" s="10" t="s">
        <v>1970</v>
      </c>
      <c r="BBB823" s="10">
        <v>786</v>
      </c>
      <c r="BBC823" s="10">
        <v>37</v>
      </c>
      <c r="BBD823" s="10">
        <v>0</v>
      </c>
      <c r="BBE823" s="10">
        <v>0</v>
      </c>
      <c r="BBF823" s="10">
        <v>0</v>
      </c>
      <c r="BBG823" s="10">
        <v>0</v>
      </c>
      <c r="BBH823" s="10">
        <v>0</v>
      </c>
      <c r="BBI823" s="10">
        <v>0</v>
      </c>
      <c r="BBJ823" s="10">
        <v>0</v>
      </c>
      <c r="BBK823" s="10">
        <v>1</v>
      </c>
      <c r="BBL823" s="10">
        <v>0</v>
      </c>
      <c r="BBM823" s="10">
        <v>1</v>
      </c>
      <c r="BBN823" s="10">
        <v>0</v>
      </c>
      <c r="BBO823" s="10" t="s">
        <v>1972</v>
      </c>
      <c r="BBT823" s="10">
        <v>1</v>
      </c>
      <c r="BBU823" s="10">
        <v>1</v>
      </c>
      <c r="BBV823" s="10">
        <v>1</v>
      </c>
    </row>
    <row r="824" spans="1:1428" x14ac:dyDescent="0.25">
      <c r="A824" s="10" t="s">
        <v>1965</v>
      </c>
      <c r="B824" s="17" t="s">
        <v>2111</v>
      </c>
      <c r="C824" s="17" t="s">
        <v>2001</v>
      </c>
      <c r="D824" s="10" t="s">
        <v>2112</v>
      </c>
      <c r="E824" s="10" t="s">
        <v>2091</v>
      </c>
      <c r="F824" s="10" t="s">
        <v>2113</v>
      </c>
      <c r="G824" s="10">
        <v>55520000</v>
      </c>
      <c r="H824" s="10" t="s">
        <v>2005</v>
      </c>
      <c r="I824" s="10" t="s">
        <v>2114</v>
      </c>
      <c r="J824" s="10" t="s">
        <v>2115</v>
      </c>
      <c r="K824" s="10" t="s">
        <v>5</v>
      </c>
      <c r="L824" s="10" t="s">
        <v>2508</v>
      </c>
      <c r="N824" s="10">
        <v>35</v>
      </c>
      <c r="O824" s="10">
        <v>0</v>
      </c>
      <c r="P824" s="10">
        <v>0</v>
      </c>
      <c r="Q824" s="10">
        <v>0</v>
      </c>
      <c r="R824" s="10">
        <v>0</v>
      </c>
      <c r="S824" s="10">
        <v>0</v>
      </c>
      <c r="T824" s="10">
        <v>0</v>
      </c>
      <c r="U824" s="10">
        <v>0</v>
      </c>
      <c r="V824" s="10">
        <v>0</v>
      </c>
      <c r="W824" s="10">
        <v>0</v>
      </c>
      <c r="X824" s="10">
        <v>0</v>
      </c>
      <c r="Y824" s="10">
        <v>0</v>
      </c>
      <c r="Z824" s="10">
        <v>0</v>
      </c>
      <c r="AA824" s="10">
        <v>0</v>
      </c>
      <c r="AC824" s="10">
        <v>0</v>
      </c>
      <c r="AD824" s="10">
        <v>0</v>
      </c>
      <c r="AE824" s="10">
        <v>0</v>
      </c>
      <c r="AF824" s="10" t="s">
        <v>40</v>
      </c>
      <c r="AG824" s="10">
        <v>1</v>
      </c>
      <c r="AT824" s="18">
        <v>41001</v>
      </c>
      <c r="AU824" s="10" t="s">
        <v>2495</v>
      </c>
      <c r="AV824" s="10" t="s">
        <v>1968</v>
      </c>
      <c r="AY824" s="10" t="s">
        <v>1973</v>
      </c>
      <c r="BF824" s="10" t="s">
        <v>1968</v>
      </c>
      <c r="BI824" s="10" t="s">
        <v>1968</v>
      </c>
      <c r="BL824" s="10" t="s">
        <v>1968</v>
      </c>
      <c r="BO824" s="10" t="s">
        <v>1968</v>
      </c>
      <c r="BR824" s="10" t="s">
        <v>1968</v>
      </c>
      <c r="BU824" s="10" t="s">
        <v>1968</v>
      </c>
      <c r="BX824" s="10" t="s">
        <v>1968</v>
      </c>
      <c r="CA824" s="10" t="s">
        <v>1968</v>
      </c>
      <c r="CD824" s="10" t="s">
        <v>1968</v>
      </c>
      <c r="CG824" s="10" t="s">
        <v>1968</v>
      </c>
      <c r="CJ824" s="10" t="s">
        <v>1968</v>
      </c>
      <c r="CM824" s="10" t="s">
        <v>1968</v>
      </c>
      <c r="CP824" s="10" t="s">
        <v>1968</v>
      </c>
      <c r="CS824" s="10" t="s">
        <v>1968</v>
      </c>
      <c r="CV824" s="10" t="s">
        <v>1968</v>
      </c>
      <c r="CY824" s="10" t="s">
        <v>1968</v>
      </c>
      <c r="DB824" s="10" t="s">
        <v>1968</v>
      </c>
      <c r="DE824" s="10" t="s">
        <v>1968</v>
      </c>
      <c r="DH824" s="10" t="s">
        <v>1968</v>
      </c>
      <c r="DK824" s="10" t="s">
        <v>1968</v>
      </c>
      <c r="DN824" s="10" t="s">
        <v>1968</v>
      </c>
      <c r="EU824" s="10" t="s">
        <v>1968</v>
      </c>
      <c r="EX824" s="10" t="s">
        <v>1968</v>
      </c>
      <c r="FA824" s="10" t="s">
        <v>1968</v>
      </c>
      <c r="FD824" s="10" t="s">
        <v>1968</v>
      </c>
      <c r="FG824" s="10" t="s">
        <v>1968</v>
      </c>
      <c r="FJ824" s="10" t="s">
        <v>1968</v>
      </c>
      <c r="GQ824" s="10">
        <v>1</v>
      </c>
      <c r="HO824" s="10">
        <v>0</v>
      </c>
      <c r="HP824" s="10">
        <v>0</v>
      </c>
      <c r="HQ824" s="10">
        <v>0</v>
      </c>
      <c r="HR824" s="10">
        <v>0</v>
      </c>
      <c r="HS824" s="10">
        <v>0</v>
      </c>
      <c r="HT824" s="10">
        <v>0</v>
      </c>
      <c r="HU824" s="10">
        <v>0</v>
      </c>
      <c r="HV824" s="10">
        <v>0</v>
      </c>
      <c r="HW824" s="10">
        <v>0</v>
      </c>
      <c r="HX824" s="10">
        <v>0</v>
      </c>
      <c r="HY824" s="10">
        <v>0</v>
      </c>
      <c r="HZ824" s="10">
        <v>0</v>
      </c>
      <c r="IA824" s="10">
        <v>0</v>
      </c>
      <c r="IB824" s="10">
        <v>0</v>
      </c>
      <c r="IC824" s="10">
        <v>0</v>
      </c>
      <c r="ID824" s="10">
        <v>0</v>
      </c>
      <c r="IE824" s="10">
        <v>0</v>
      </c>
      <c r="IF824" s="10">
        <v>0</v>
      </c>
      <c r="IG824" s="10">
        <v>0</v>
      </c>
      <c r="IH824" s="10">
        <v>0</v>
      </c>
      <c r="II824" s="10" t="s">
        <v>1968</v>
      </c>
      <c r="IJ824" s="10" t="s">
        <v>1968</v>
      </c>
      <c r="IK824" s="10" t="s">
        <v>1968</v>
      </c>
      <c r="IL824" s="10" t="s">
        <v>1968</v>
      </c>
      <c r="IM824" s="10" t="s">
        <v>1968</v>
      </c>
      <c r="IN824" s="10" t="s">
        <v>1968</v>
      </c>
      <c r="IO824" s="10" t="s">
        <v>1968</v>
      </c>
      <c r="IP824" s="10" t="s">
        <v>1968</v>
      </c>
      <c r="IR824" s="10" t="s">
        <v>1968</v>
      </c>
      <c r="IT824" s="10" t="s">
        <v>1968</v>
      </c>
      <c r="IV824" s="10" t="s">
        <v>1968</v>
      </c>
      <c r="IX824" s="10" t="s">
        <v>1968</v>
      </c>
      <c r="IZ824" s="10" t="s">
        <v>1968</v>
      </c>
      <c r="JA824" s="10" t="s">
        <v>1968</v>
      </c>
      <c r="JD824" s="10" t="s">
        <v>1968</v>
      </c>
      <c r="JG824" s="10" t="s">
        <v>1968</v>
      </c>
      <c r="JJ824" s="10" t="s">
        <v>1968</v>
      </c>
      <c r="JM824" s="10" t="s">
        <v>1968</v>
      </c>
      <c r="JP824" s="10" t="s">
        <v>1968</v>
      </c>
      <c r="JS824" s="10" t="s">
        <v>1968</v>
      </c>
      <c r="KZ824" s="10" t="s">
        <v>1976</v>
      </c>
      <c r="LA824" s="10">
        <v>0</v>
      </c>
      <c r="LB824" s="10">
        <v>1</v>
      </c>
      <c r="LC824" s="10">
        <v>0</v>
      </c>
      <c r="LD824" s="10">
        <v>0</v>
      </c>
      <c r="LE824" s="10">
        <v>0</v>
      </c>
      <c r="LF824" s="10">
        <v>0</v>
      </c>
      <c r="LG824" s="10">
        <v>0</v>
      </c>
      <c r="LH824" s="10">
        <v>0</v>
      </c>
      <c r="LI824" s="10" t="s">
        <v>1966</v>
      </c>
      <c r="LJ824" s="10">
        <v>0</v>
      </c>
      <c r="LK824" s="10">
        <v>0</v>
      </c>
      <c r="LL824" s="10">
        <v>0</v>
      </c>
      <c r="LM824" s="10">
        <v>0</v>
      </c>
      <c r="LN824" s="10">
        <v>0</v>
      </c>
      <c r="LO824" s="10">
        <v>0</v>
      </c>
      <c r="LP824" s="10">
        <v>0</v>
      </c>
      <c r="LQ824" s="10">
        <v>0</v>
      </c>
      <c r="LR824" s="10" t="s">
        <v>1977</v>
      </c>
      <c r="LS824" s="10">
        <v>0</v>
      </c>
      <c r="LT824" s="10">
        <v>0</v>
      </c>
      <c r="LU824" s="10">
        <v>0</v>
      </c>
      <c r="LV824" s="10">
        <v>0</v>
      </c>
      <c r="LW824" s="10">
        <v>0</v>
      </c>
      <c r="LX824" s="10">
        <v>0</v>
      </c>
      <c r="LY824" s="10">
        <v>0</v>
      </c>
      <c r="LZ824" s="10">
        <v>0</v>
      </c>
      <c r="MA824" s="10" t="s">
        <v>1977</v>
      </c>
      <c r="MB824" s="10">
        <v>0</v>
      </c>
      <c r="MC824" s="10">
        <v>0</v>
      </c>
      <c r="MD824" s="10">
        <v>0</v>
      </c>
      <c r="ME824" s="10">
        <v>0</v>
      </c>
      <c r="MF824" s="10">
        <v>0</v>
      </c>
      <c r="MG824" s="10">
        <v>0</v>
      </c>
      <c r="MH824" s="10">
        <v>0</v>
      </c>
      <c r="MI824" s="10">
        <v>0</v>
      </c>
      <c r="MJ824" s="10" t="s">
        <v>1977</v>
      </c>
      <c r="MK824" s="10">
        <v>0</v>
      </c>
      <c r="ML824" s="10">
        <v>0</v>
      </c>
      <c r="MM824" s="10">
        <v>0</v>
      </c>
      <c r="MN824" s="10">
        <v>0</v>
      </c>
      <c r="MO824" s="10">
        <v>0</v>
      </c>
      <c r="MP824" s="10">
        <v>0</v>
      </c>
      <c r="MQ824" s="10">
        <v>0</v>
      </c>
      <c r="MR824" s="10">
        <v>0</v>
      </c>
      <c r="MS824" s="10" t="s">
        <v>1977</v>
      </c>
      <c r="MT824" s="10">
        <v>0</v>
      </c>
      <c r="MU824" s="10">
        <v>0</v>
      </c>
      <c r="MV824" s="10">
        <v>0</v>
      </c>
      <c r="MW824" s="10">
        <v>0</v>
      </c>
      <c r="MX824" s="10">
        <v>0</v>
      </c>
      <c r="MY824" s="10">
        <v>0</v>
      </c>
      <c r="MZ824" s="10">
        <v>0</v>
      </c>
      <c r="NA824" s="10">
        <v>0</v>
      </c>
      <c r="NB824" s="10" t="s">
        <v>1977</v>
      </c>
      <c r="NC824" s="10">
        <v>0</v>
      </c>
      <c r="ND824" s="10">
        <v>0</v>
      </c>
      <c r="NE824" s="10">
        <v>0</v>
      </c>
      <c r="NF824" s="10">
        <v>0</v>
      </c>
      <c r="NG824" s="10">
        <v>0</v>
      </c>
      <c r="NH824" s="10">
        <v>0</v>
      </c>
      <c r="NI824" s="10">
        <v>0</v>
      </c>
      <c r="NJ824" s="10">
        <v>0</v>
      </c>
      <c r="NK824" s="10" t="s">
        <v>1977</v>
      </c>
      <c r="NL824" s="10">
        <v>0</v>
      </c>
      <c r="NM824" s="10">
        <v>0</v>
      </c>
      <c r="NN824" s="10">
        <v>0</v>
      </c>
      <c r="NO824" s="10">
        <v>0</v>
      </c>
      <c r="NP824" s="10">
        <v>0</v>
      </c>
      <c r="NQ824" s="10">
        <v>0</v>
      </c>
      <c r="NR824" s="10">
        <v>0</v>
      </c>
      <c r="NS824" s="10">
        <v>0</v>
      </c>
      <c r="NT824" s="10" t="s">
        <v>1977</v>
      </c>
      <c r="NU824" s="10">
        <v>0</v>
      </c>
      <c r="NV824" s="10">
        <v>0</v>
      </c>
      <c r="NW824" s="10">
        <v>0</v>
      </c>
      <c r="NX824" s="10">
        <v>0</v>
      </c>
      <c r="NY824" s="10">
        <v>0</v>
      </c>
      <c r="NZ824" s="10">
        <v>0</v>
      </c>
      <c r="OA824" s="10">
        <v>0</v>
      </c>
      <c r="OB824" s="10">
        <v>0</v>
      </c>
      <c r="OC824" s="10" t="s">
        <v>1977</v>
      </c>
      <c r="OD824" s="10">
        <v>0</v>
      </c>
      <c r="OE824" s="10">
        <v>0</v>
      </c>
      <c r="OF824" s="10">
        <v>0</v>
      </c>
      <c r="OG824" s="10">
        <v>0</v>
      </c>
      <c r="OH824" s="10">
        <v>0</v>
      </c>
      <c r="OI824" s="10">
        <v>0</v>
      </c>
      <c r="OJ824" s="10">
        <v>0</v>
      </c>
      <c r="OK824" s="10">
        <v>0</v>
      </c>
      <c r="OL824" s="10" t="s">
        <v>1977</v>
      </c>
      <c r="OM824" s="10">
        <v>0</v>
      </c>
      <c r="ON824" s="10">
        <v>0</v>
      </c>
      <c r="OO824" s="10">
        <v>0</v>
      </c>
      <c r="OP824" s="10">
        <v>0</v>
      </c>
      <c r="OQ824" s="10">
        <v>0</v>
      </c>
      <c r="OR824" s="10">
        <v>0</v>
      </c>
      <c r="OS824" s="10">
        <v>0</v>
      </c>
      <c r="OT824" s="10">
        <v>0</v>
      </c>
      <c r="OU824" s="10" t="s">
        <v>1977</v>
      </c>
      <c r="OV824" s="10">
        <v>0</v>
      </c>
      <c r="OW824" s="10">
        <v>0</v>
      </c>
      <c r="OX824" s="10">
        <v>0</v>
      </c>
      <c r="OY824" s="10">
        <v>0</v>
      </c>
      <c r="OZ824" s="10">
        <v>0</v>
      </c>
      <c r="PA824" s="10">
        <v>0</v>
      </c>
      <c r="PB824" s="10">
        <v>0</v>
      </c>
      <c r="PC824" s="10">
        <v>0</v>
      </c>
      <c r="PD824" s="10" t="s">
        <v>1977</v>
      </c>
      <c r="PE824" s="10">
        <v>0</v>
      </c>
      <c r="PF824" s="10">
        <v>0</v>
      </c>
      <c r="PG824" s="10">
        <v>0</v>
      </c>
      <c r="PH824" s="10">
        <v>0</v>
      </c>
      <c r="PI824" s="10">
        <v>0</v>
      </c>
      <c r="PJ824" s="10">
        <v>0</v>
      </c>
      <c r="PK824" s="10">
        <v>0</v>
      </c>
      <c r="PL824" s="10">
        <v>0</v>
      </c>
      <c r="PM824" s="10" t="s">
        <v>1977</v>
      </c>
      <c r="PN824" s="10">
        <v>0</v>
      </c>
      <c r="PO824" s="10">
        <v>0</v>
      </c>
      <c r="PP824" s="10">
        <v>0</v>
      </c>
      <c r="PQ824" s="10">
        <v>0</v>
      </c>
      <c r="PR824" s="10">
        <v>0</v>
      </c>
      <c r="PS824" s="10">
        <v>0</v>
      </c>
      <c r="PT824" s="10">
        <v>0</v>
      </c>
      <c r="PU824" s="10">
        <v>0</v>
      </c>
      <c r="PV824" s="10" t="s">
        <v>1977</v>
      </c>
      <c r="PW824" s="10">
        <v>0</v>
      </c>
      <c r="PX824" s="10">
        <v>0</v>
      </c>
      <c r="PY824" s="10">
        <v>0</v>
      </c>
      <c r="PZ824" s="10">
        <v>0</v>
      </c>
      <c r="QA824" s="10">
        <v>0</v>
      </c>
      <c r="QB824" s="10">
        <v>0</v>
      </c>
      <c r="QC824" s="10">
        <v>0</v>
      </c>
      <c r="QD824" s="10">
        <v>0</v>
      </c>
      <c r="QE824" s="10" t="s">
        <v>1977</v>
      </c>
      <c r="QF824" s="10">
        <v>0</v>
      </c>
      <c r="QG824" s="10">
        <v>0</v>
      </c>
      <c r="QH824" s="10">
        <v>0</v>
      </c>
      <c r="QI824" s="10">
        <v>0</v>
      </c>
      <c r="QJ824" s="10">
        <v>0</v>
      </c>
      <c r="QK824" s="10">
        <v>0</v>
      </c>
      <c r="QL824" s="10">
        <v>0</v>
      </c>
      <c r="QM824" s="10">
        <v>0</v>
      </c>
      <c r="QN824" s="10" t="s">
        <v>1977</v>
      </c>
      <c r="QO824" s="10">
        <v>0</v>
      </c>
      <c r="QP824" s="10">
        <v>0</v>
      </c>
      <c r="QQ824" s="10">
        <v>0</v>
      </c>
      <c r="QR824" s="10">
        <v>0</v>
      </c>
      <c r="QS824" s="10">
        <v>0</v>
      </c>
      <c r="QT824" s="10">
        <v>0</v>
      </c>
      <c r="QU824" s="10">
        <v>0</v>
      </c>
      <c r="QV824" s="10">
        <v>0</v>
      </c>
      <c r="QW824" s="10" t="s">
        <v>1977</v>
      </c>
      <c r="QX824" s="10">
        <v>0</v>
      </c>
      <c r="QY824" s="10">
        <v>0</v>
      </c>
      <c r="QZ824" s="10">
        <v>0</v>
      </c>
      <c r="RA824" s="10">
        <v>0</v>
      </c>
      <c r="RB824" s="10">
        <v>0</v>
      </c>
      <c r="RC824" s="10">
        <v>0</v>
      </c>
      <c r="RD824" s="10">
        <v>0</v>
      </c>
      <c r="RE824" s="10">
        <v>0</v>
      </c>
      <c r="RF824" s="10" t="s">
        <v>1977</v>
      </c>
      <c r="RG824" s="10">
        <v>0</v>
      </c>
      <c r="RH824" s="10">
        <v>0</v>
      </c>
      <c r="RI824" s="10">
        <v>0</v>
      </c>
      <c r="RJ824" s="10">
        <v>0</v>
      </c>
      <c r="RK824" s="10">
        <v>0</v>
      </c>
      <c r="RL824" s="10">
        <v>0</v>
      </c>
      <c r="RM824" s="10">
        <v>0</v>
      </c>
      <c r="RN824" s="10">
        <v>0</v>
      </c>
      <c r="RO824" s="10" t="s">
        <v>1977</v>
      </c>
      <c r="VS824" s="10">
        <v>1</v>
      </c>
      <c r="VT824" s="10">
        <v>1</v>
      </c>
      <c r="VZ824" s="10">
        <v>20</v>
      </c>
      <c r="WA824" s="10">
        <v>0</v>
      </c>
      <c r="WB824" s="10">
        <v>0</v>
      </c>
      <c r="WC824" s="10">
        <v>0</v>
      </c>
      <c r="WD824" s="10">
        <v>0</v>
      </c>
      <c r="WE824" s="10">
        <v>0</v>
      </c>
      <c r="WF824" s="10">
        <v>1</v>
      </c>
      <c r="WG824" s="10">
        <v>0</v>
      </c>
      <c r="WH824" s="10">
        <v>0</v>
      </c>
      <c r="WI824" s="10">
        <v>0</v>
      </c>
      <c r="WJ824" s="10">
        <v>0</v>
      </c>
      <c r="WK824" s="10">
        <v>0</v>
      </c>
      <c r="WL824" s="10">
        <v>0</v>
      </c>
      <c r="WM824" s="10">
        <v>0</v>
      </c>
      <c r="WN824" s="10">
        <v>0</v>
      </c>
      <c r="WO824" s="10">
        <v>0</v>
      </c>
      <c r="WP824" s="10">
        <v>0</v>
      </c>
      <c r="WQ824" s="10">
        <v>0</v>
      </c>
      <c r="WR824" s="10">
        <v>0</v>
      </c>
      <c r="WS824" s="10">
        <v>0</v>
      </c>
      <c r="WT824" s="10">
        <v>0</v>
      </c>
      <c r="WU824" s="10">
        <v>0</v>
      </c>
      <c r="WV824" s="10">
        <v>0</v>
      </c>
      <c r="WW824" s="10">
        <v>0</v>
      </c>
      <c r="WX824" s="10">
        <v>0</v>
      </c>
      <c r="WY824" s="10">
        <v>0</v>
      </c>
      <c r="WZ824" s="10">
        <v>0</v>
      </c>
      <c r="XA824" s="10">
        <v>0</v>
      </c>
      <c r="XB824" s="10">
        <v>0</v>
      </c>
      <c r="XC824" s="10">
        <v>0</v>
      </c>
      <c r="XD824" s="10">
        <v>0</v>
      </c>
      <c r="XE824" s="10">
        <v>0</v>
      </c>
      <c r="XF824" s="10">
        <v>0</v>
      </c>
      <c r="XG824" s="10">
        <v>0</v>
      </c>
      <c r="XH824" s="10">
        <v>0</v>
      </c>
      <c r="XI824" s="10">
        <v>0</v>
      </c>
      <c r="XJ824" s="10">
        <v>0</v>
      </c>
      <c r="XK824" s="10" t="s">
        <v>1978</v>
      </c>
      <c r="XL824" s="10">
        <v>0</v>
      </c>
      <c r="XM824" s="10">
        <v>0</v>
      </c>
      <c r="XN824" s="10" t="s">
        <v>1967</v>
      </c>
      <c r="XQ824" s="10" t="s">
        <v>1978</v>
      </c>
      <c r="XR824" s="10">
        <v>0</v>
      </c>
      <c r="XS824" s="10">
        <v>0</v>
      </c>
      <c r="XT824" s="10" t="s">
        <v>1967</v>
      </c>
      <c r="XW824" s="10" t="s">
        <v>1991</v>
      </c>
      <c r="YA824" s="10">
        <v>18</v>
      </c>
      <c r="YB824" s="10">
        <v>0</v>
      </c>
      <c r="YC824" s="10">
        <v>15</v>
      </c>
      <c r="YD824" s="10">
        <v>0</v>
      </c>
      <c r="YE824" s="10">
        <v>4</v>
      </c>
      <c r="YF824" s="10">
        <v>0</v>
      </c>
      <c r="YG824" s="10">
        <v>0</v>
      </c>
      <c r="YH824" s="10">
        <v>0</v>
      </c>
      <c r="YI824" s="10">
        <v>0</v>
      </c>
      <c r="YJ824" s="10">
        <v>0</v>
      </c>
      <c r="YK824" s="10">
        <v>3</v>
      </c>
      <c r="YL824" s="10">
        <v>0</v>
      </c>
      <c r="YM824" s="10">
        <v>10</v>
      </c>
      <c r="YN824" s="10">
        <v>0</v>
      </c>
      <c r="YO824" s="10">
        <v>0</v>
      </c>
      <c r="YP824" s="10">
        <v>0</v>
      </c>
      <c r="YQ824" s="10">
        <v>0</v>
      </c>
      <c r="YR824" s="10">
        <v>0</v>
      </c>
      <c r="YS824" s="10" t="s">
        <v>1970</v>
      </c>
      <c r="YT824" s="10">
        <v>9</v>
      </c>
      <c r="YU824" s="10">
        <v>0</v>
      </c>
      <c r="YV824" s="10">
        <v>3</v>
      </c>
      <c r="YW824" s="10">
        <v>0</v>
      </c>
      <c r="YX824" s="10">
        <v>2</v>
      </c>
      <c r="YY824" s="10">
        <v>0</v>
      </c>
      <c r="YZ824" s="10">
        <v>3</v>
      </c>
      <c r="ZA824" s="10">
        <v>0</v>
      </c>
      <c r="ZB824" s="10">
        <v>1</v>
      </c>
      <c r="ZC824" s="10">
        <v>0</v>
      </c>
      <c r="ZD824" s="10">
        <v>0</v>
      </c>
      <c r="ZE824" s="10">
        <v>0</v>
      </c>
      <c r="ZF824" s="10">
        <v>0</v>
      </c>
      <c r="ZG824" s="10">
        <v>0</v>
      </c>
      <c r="ZH824" s="10">
        <v>3</v>
      </c>
      <c r="ZI824" s="10">
        <v>0</v>
      </c>
      <c r="ZJ824" s="10" t="s">
        <v>1969</v>
      </c>
      <c r="ZK824" s="10">
        <v>3</v>
      </c>
      <c r="ZL824" s="10">
        <v>0</v>
      </c>
      <c r="ZM824" s="10">
        <v>2</v>
      </c>
      <c r="ZN824" s="10">
        <v>0</v>
      </c>
      <c r="ZO824" s="10">
        <v>16</v>
      </c>
      <c r="ZP824" s="10">
        <v>0</v>
      </c>
      <c r="ZQ824" s="10">
        <v>0</v>
      </c>
      <c r="ZR824" s="10">
        <v>0</v>
      </c>
      <c r="ZS824" s="10">
        <v>0</v>
      </c>
      <c r="ZT824" s="10">
        <v>0</v>
      </c>
      <c r="ZU824" s="10">
        <v>0</v>
      </c>
      <c r="ZV824" s="10">
        <v>0</v>
      </c>
      <c r="ZW824" s="10">
        <v>0</v>
      </c>
      <c r="ZX824" s="10">
        <v>0</v>
      </c>
      <c r="ZY824" s="10">
        <v>0</v>
      </c>
      <c r="ZZ824" s="10">
        <v>0</v>
      </c>
      <c r="AAA824" s="10">
        <v>0</v>
      </c>
      <c r="AAB824" s="10">
        <v>0</v>
      </c>
      <c r="AAC824" s="10">
        <v>0</v>
      </c>
      <c r="AAD824" s="10">
        <v>0</v>
      </c>
      <c r="AAE824" s="10">
        <v>0</v>
      </c>
      <c r="AAF824" s="10">
        <v>0</v>
      </c>
      <c r="AAG824" s="10">
        <v>0</v>
      </c>
      <c r="AAH824" s="10">
        <v>0</v>
      </c>
      <c r="AAI824" s="10">
        <v>0</v>
      </c>
      <c r="AAJ824" s="10">
        <v>0</v>
      </c>
      <c r="AAK824" s="10" t="s">
        <v>1970</v>
      </c>
      <c r="AAL824" s="10">
        <v>9</v>
      </c>
      <c r="AAM824" s="10">
        <v>0</v>
      </c>
      <c r="AAN824" s="10">
        <v>7</v>
      </c>
      <c r="AAO824" s="10">
        <v>0</v>
      </c>
      <c r="AAP824" s="10">
        <v>0</v>
      </c>
      <c r="AAQ824" s="10">
        <v>0</v>
      </c>
      <c r="AAR824" s="10">
        <v>0</v>
      </c>
      <c r="AAS824" s="10">
        <v>0</v>
      </c>
      <c r="AAT824" s="10">
        <v>0</v>
      </c>
      <c r="AAU824" s="10">
        <v>0</v>
      </c>
      <c r="AAV824" s="10">
        <v>0</v>
      </c>
      <c r="AAW824" s="10">
        <v>0</v>
      </c>
      <c r="AAX824" s="10">
        <v>5</v>
      </c>
      <c r="AAY824" s="10">
        <v>0</v>
      </c>
      <c r="AAZ824" s="10" t="s">
        <v>1969</v>
      </c>
      <c r="ABA824" s="10">
        <v>0</v>
      </c>
      <c r="ABB824" s="10">
        <v>0</v>
      </c>
      <c r="ABC824" s="10">
        <v>0</v>
      </c>
      <c r="ABD824" s="10">
        <v>0</v>
      </c>
      <c r="ABE824" s="10">
        <v>0</v>
      </c>
      <c r="ABF824" s="10">
        <v>0</v>
      </c>
      <c r="ABG824" s="10">
        <v>0</v>
      </c>
      <c r="ABH824" s="10">
        <v>0</v>
      </c>
      <c r="ABI824" s="10">
        <v>0</v>
      </c>
      <c r="ABJ824" s="10">
        <v>0</v>
      </c>
      <c r="ABK824" s="10">
        <v>0</v>
      </c>
      <c r="ABL824" s="10">
        <v>0</v>
      </c>
      <c r="ABM824" s="10">
        <v>0</v>
      </c>
      <c r="ABN824" s="10">
        <v>0</v>
      </c>
      <c r="ABO824" s="10" t="s">
        <v>1970</v>
      </c>
      <c r="ABP824" s="10">
        <v>0</v>
      </c>
      <c r="ABQ824" s="10">
        <v>0</v>
      </c>
      <c r="ABR824" s="10">
        <v>0</v>
      </c>
      <c r="ABS824" s="10">
        <v>0</v>
      </c>
      <c r="ABT824" s="10">
        <v>18</v>
      </c>
      <c r="ABU824" s="10">
        <v>0</v>
      </c>
      <c r="ABV824" s="10">
        <v>2</v>
      </c>
      <c r="ABW824" s="10">
        <v>0</v>
      </c>
      <c r="ABX824" s="10">
        <v>0</v>
      </c>
      <c r="ABY824" s="10">
        <v>0</v>
      </c>
      <c r="ABZ824" s="10">
        <v>0</v>
      </c>
      <c r="ACA824" s="10">
        <v>0</v>
      </c>
      <c r="ACB824" s="10">
        <v>0</v>
      </c>
      <c r="ACC824" s="10">
        <v>0</v>
      </c>
      <c r="ACD824" s="10">
        <v>0</v>
      </c>
      <c r="ACE824" s="10">
        <v>0</v>
      </c>
      <c r="ACF824" s="10">
        <v>0</v>
      </c>
      <c r="ACG824" s="10">
        <v>0</v>
      </c>
      <c r="ACH824" s="10">
        <v>1</v>
      </c>
      <c r="ACI824" s="10">
        <v>0</v>
      </c>
      <c r="ACJ824" s="10" t="s">
        <v>1968</v>
      </c>
      <c r="ACK824" s="10" t="s">
        <v>1968</v>
      </c>
      <c r="ADH824" s="10" t="s">
        <v>1969</v>
      </c>
      <c r="ADI824" s="10">
        <v>21</v>
      </c>
      <c r="ADJ824" s="10">
        <v>0</v>
      </c>
      <c r="ADK824" s="10">
        <v>0</v>
      </c>
      <c r="ADL824" s="10">
        <v>0</v>
      </c>
      <c r="ADM824" s="10">
        <v>0</v>
      </c>
      <c r="ADN824" s="10">
        <v>0</v>
      </c>
      <c r="ADO824" s="10">
        <v>0</v>
      </c>
      <c r="ADP824" s="10">
        <v>0</v>
      </c>
      <c r="ADQ824" s="10">
        <v>0</v>
      </c>
      <c r="ADR824" s="10">
        <v>0</v>
      </c>
      <c r="ADS824" s="10">
        <v>0</v>
      </c>
      <c r="ADT824" s="10">
        <v>0</v>
      </c>
      <c r="ADU824" s="10">
        <v>0</v>
      </c>
      <c r="ADV824" s="10">
        <v>0</v>
      </c>
      <c r="ADW824" s="10">
        <v>0</v>
      </c>
      <c r="ADX824" s="10">
        <v>0</v>
      </c>
      <c r="ADY824" s="10">
        <v>0</v>
      </c>
      <c r="ADZ824" s="10">
        <v>0</v>
      </c>
      <c r="AEA824" s="10">
        <v>0</v>
      </c>
      <c r="AEB824" s="10">
        <v>0</v>
      </c>
      <c r="AEC824" s="10">
        <v>0</v>
      </c>
      <c r="AED824" s="10">
        <v>0</v>
      </c>
      <c r="AEE824" s="10">
        <v>0</v>
      </c>
      <c r="AEF824" s="10">
        <v>0</v>
      </c>
      <c r="AEG824" s="10">
        <v>0</v>
      </c>
      <c r="AEH824" s="10">
        <v>0</v>
      </c>
      <c r="AEI824" s="10">
        <v>0</v>
      </c>
      <c r="AEJ824" s="10">
        <v>0</v>
      </c>
      <c r="AEK824" s="10">
        <v>0</v>
      </c>
      <c r="AEL824" s="10">
        <v>0</v>
      </c>
      <c r="AEM824" s="10">
        <v>0</v>
      </c>
      <c r="AEN824" s="10">
        <v>0</v>
      </c>
      <c r="AEO824" s="10">
        <v>0</v>
      </c>
      <c r="AEP824" s="10">
        <v>0</v>
      </c>
      <c r="AEQ824" s="10">
        <v>0</v>
      </c>
      <c r="AER824" s="10">
        <v>0</v>
      </c>
      <c r="AES824" s="10">
        <v>0</v>
      </c>
      <c r="AET824" s="10">
        <v>0</v>
      </c>
      <c r="AEU824" s="10">
        <v>0</v>
      </c>
      <c r="AEV824" s="10">
        <v>0</v>
      </c>
      <c r="AEW824" s="10">
        <v>0</v>
      </c>
      <c r="AEX824" s="10">
        <v>0</v>
      </c>
      <c r="AEY824" s="10">
        <v>0</v>
      </c>
      <c r="AEZ824" s="10">
        <v>0</v>
      </c>
      <c r="AFA824" s="10">
        <v>0</v>
      </c>
      <c r="AFB824" s="10">
        <v>0</v>
      </c>
      <c r="AFC824" s="10">
        <v>0</v>
      </c>
      <c r="AFD824" s="10">
        <v>0</v>
      </c>
      <c r="AFE824" s="10">
        <v>0</v>
      </c>
      <c r="AFF824" s="10">
        <v>0</v>
      </c>
      <c r="AFG824" s="10">
        <v>0</v>
      </c>
      <c r="AFH824" s="10">
        <v>0</v>
      </c>
      <c r="AFI824" s="10">
        <v>0</v>
      </c>
      <c r="AFJ824" s="10">
        <v>0</v>
      </c>
      <c r="AFK824" s="10">
        <v>0</v>
      </c>
      <c r="AFL824" s="10">
        <v>0</v>
      </c>
      <c r="AFM824" s="10">
        <v>0</v>
      </c>
      <c r="AFN824" s="10">
        <v>0</v>
      </c>
      <c r="AFO824" s="10">
        <v>0</v>
      </c>
      <c r="AFP824" s="10">
        <v>0</v>
      </c>
      <c r="AFQ824" s="10">
        <v>0</v>
      </c>
      <c r="AFR824" s="10">
        <v>0</v>
      </c>
      <c r="AFS824" s="10">
        <v>0</v>
      </c>
      <c r="AFT824" s="10">
        <v>0</v>
      </c>
      <c r="AFU824" s="10">
        <v>0</v>
      </c>
      <c r="AFV824" s="10">
        <v>0</v>
      </c>
      <c r="AFW824" s="10">
        <v>0</v>
      </c>
      <c r="AFX824" s="10">
        <v>0</v>
      </c>
      <c r="AFY824" s="10">
        <v>0</v>
      </c>
      <c r="AFZ824" s="10">
        <v>0</v>
      </c>
      <c r="AGA824" s="10">
        <v>0</v>
      </c>
      <c r="AGB824" s="10">
        <v>0</v>
      </c>
      <c r="AGC824" s="10">
        <v>0</v>
      </c>
      <c r="AGD824" s="10">
        <v>0</v>
      </c>
      <c r="AGE824" s="10">
        <v>0</v>
      </c>
      <c r="AGF824" s="10">
        <v>0</v>
      </c>
      <c r="AGG824" s="10">
        <v>0</v>
      </c>
      <c r="AGH824" s="10">
        <v>0</v>
      </c>
      <c r="AGI824" s="10">
        <v>0</v>
      </c>
      <c r="AGJ824" s="10">
        <v>0</v>
      </c>
      <c r="AGK824" s="10">
        <v>0</v>
      </c>
      <c r="AGL824" s="10">
        <v>0</v>
      </c>
      <c r="AGM824" s="10">
        <v>0</v>
      </c>
      <c r="AGN824" s="10">
        <v>0</v>
      </c>
      <c r="AGO824" s="10">
        <v>0</v>
      </c>
      <c r="AGP824" s="10">
        <v>0</v>
      </c>
      <c r="AGQ824" s="10">
        <v>0</v>
      </c>
      <c r="AGR824" s="10">
        <v>0</v>
      </c>
      <c r="AGS824" s="10">
        <v>0</v>
      </c>
      <c r="AGT824" s="10">
        <v>0</v>
      </c>
      <c r="AGU824" s="10">
        <v>0</v>
      </c>
      <c r="AGV824" s="10">
        <v>0</v>
      </c>
      <c r="AGW824" s="10">
        <v>0</v>
      </c>
      <c r="AGX824" s="10">
        <v>0</v>
      </c>
      <c r="AGY824" s="10">
        <v>0</v>
      </c>
      <c r="AGZ824" s="10">
        <v>0</v>
      </c>
      <c r="AHA824" s="10">
        <v>0</v>
      </c>
      <c r="AHB824" s="10">
        <v>0</v>
      </c>
      <c r="AHC824" s="10">
        <v>0</v>
      </c>
      <c r="AHD824" s="10">
        <v>0</v>
      </c>
      <c r="AHE824" s="10">
        <v>0</v>
      </c>
      <c r="AHF824" s="10">
        <v>0</v>
      </c>
      <c r="AHG824" s="10">
        <v>0</v>
      </c>
      <c r="AHH824" s="10">
        <v>0</v>
      </c>
      <c r="AHI824" s="10">
        <v>0</v>
      </c>
      <c r="AHJ824" s="10">
        <v>0</v>
      </c>
      <c r="AHK824" s="10">
        <v>0</v>
      </c>
      <c r="AHL824" s="10">
        <v>0</v>
      </c>
      <c r="AHM824" s="10">
        <v>0</v>
      </c>
      <c r="AHN824" s="10">
        <v>0</v>
      </c>
      <c r="AHO824" s="10">
        <v>0</v>
      </c>
      <c r="AHP824" s="10">
        <v>0</v>
      </c>
      <c r="AHQ824" s="10">
        <v>0</v>
      </c>
      <c r="AHR824" s="10">
        <v>0</v>
      </c>
      <c r="AHS824" s="10">
        <v>0</v>
      </c>
      <c r="AHT824" s="10">
        <v>0</v>
      </c>
      <c r="AHU824" s="10">
        <v>0</v>
      </c>
      <c r="AHV824" s="10">
        <v>0</v>
      </c>
      <c r="AHW824" s="10">
        <v>0</v>
      </c>
      <c r="AHX824" s="10">
        <v>0</v>
      </c>
      <c r="AHY824" s="10">
        <v>0</v>
      </c>
      <c r="AHZ824" s="10">
        <v>0</v>
      </c>
      <c r="AIA824" s="10">
        <v>0</v>
      </c>
      <c r="AIB824" s="10">
        <v>0</v>
      </c>
      <c r="AIC824" s="10">
        <v>0</v>
      </c>
      <c r="AID824" s="10">
        <v>0</v>
      </c>
      <c r="AIE824" s="10">
        <v>0</v>
      </c>
      <c r="AIF824" s="10">
        <v>0</v>
      </c>
      <c r="AIG824" s="10">
        <v>0</v>
      </c>
      <c r="AIH824" s="10">
        <v>0</v>
      </c>
      <c r="AII824" s="10">
        <v>0</v>
      </c>
      <c r="AIJ824" s="10">
        <v>0</v>
      </c>
      <c r="AIK824" s="10">
        <v>0</v>
      </c>
      <c r="AIL824" s="10">
        <v>0</v>
      </c>
      <c r="AIM824" s="10">
        <v>0</v>
      </c>
      <c r="AIN824" s="10">
        <v>0</v>
      </c>
      <c r="AIO824" s="10">
        <v>0</v>
      </c>
      <c r="AIP824" s="10">
        <v>0</v>
      </c>
      <c r="AIQ824" s="10">
        <v>0</v>
      </c>
      <c r="AIR824" s="10">
        <v>0</v>
      </c>
      <c r="AIS824" s="10">
        <v>0</v>
      </c>
      <c r="AIT824" s="10">
        <v>0</v>
      </c>
      <c r="AIU824" s="10">
        <v>0</v>
      </c>
      <c r="AIV824" s="10">
        <v>0</v>
      </c>
      <c r="AIW824" s="10">
        <v>0</v>
      </c>
      <c r="AIX824" s="10">
        <v>0</v>
      </c>
      <c r="AIY824" s="10">
        <v>0</v>
      </c>
      <c r="AIZ824" s="10">
        <v>0</v>
      </c>
      <c r="AJA824" s="10">
        <v>0</v>
      </c>
      <c r="AJB824" s="10">
        <v>0</v>
      </c>
      <c r="AJC824" s="10">
        <v>0</v>
      </c>
      <c r="AJD824" s="10">
        <v>0</v>
      </c>
      <c r="AJE824" s="10">
        <v>0</v>
      </c>
      <c r="AJF824" s="10">
        <v>0</v>
      </c>
      <c r="AJG824" s="10">
        <v>0</v>
      </c>
      <c r="AJH824" s="10">
        <v>0</v>
      </c>
      <c r="AJI824" s="10">
        <v>0</v>
      </c>
      <c r="AJJ824" s="10">
        <v>0</v>
      </c>
      <c r="AJK824" s="10">
        <v>0</v>
      </c>
      <c r="AJL824" s="10">
        <v>0</v>
      </c>
      <c r="AJM824" s="10">
        <v>0</v>
      </c>
      <c r="AJN824" s="10">
        <v>0</v>
      </c>
      <c r="AJO824" s="10">
        <v>0</v>
      </c>
      <c r="AJP824" s="10">
        <v>0</v>
      </c>
      <c r="AJQ824" s="10">
        <v>0</v>
      </c>
      <c r="AJR824" s="10">
        <v>0</v>
      </c>
      <c r="AJS824" s="10">
        <v>0</v>
      </c>
      <c r="AJT824" s="10">
        <v>0</v>
      </c>
      <c r="AJU824" s="10">
        <v>0</v>
      </c>
      <c r="AJV824" s="10">
        <v>0</v>
      </c>
      <c r="AJW824" s="10">
        <v>0</v>
      </c>
      <c r="AJX824" s="10">
        <v>0</v>
      </c>
      <c r="AJY824" s="10">
        <v>0</v>
      </c>
      <c r="AJZ824" s="10">
        <v>0</v>
      </c>
      <c r="AKA824" s="10">
        <v>0</v>
      </c>
      <c r="AKB824" s="10">
        <v>0</v>
      </c>
      <c r="AKC824" s="10">
        <v>0</v>
      </c>
      <c r="AKD824" s="10">
        <v>0</v>
      </c>
      <c r="AKE824" s="10">
        <v>0</v>
      </c>
      <c r="AKF824" s="10">
        <v>0</v>
      </c>
      <c r="AKG824" s="10">
        <v>0</v>
      </c>
      <c r="AKH824" s="10">
        <v>0</v>
      </c>
      <c r="AKI824" s="10">
        <v>0</v>
      </c>
      <c r="AKJ824" s="10">
        <v>0</v>
      </c>
      <c r="AKK824" s="10">
        <v>0</v>
      </c>
      <c r="AKL824" s="10">
        <v>0</v>
      </c>
      <c r="AKM824" s="10">
        <v>0</v>
      </c>
      <c r="AKN824" s="10">
        <v>0</v>
      </c>
      <c r="AKO824" s="10">
        <v>0</v>
      </c>
      <c r="AKP824" s="10">
        <v>0</v>
      </c>
      <c r="AKQ824" s="10">
        <v>0</v>
      </c>
      <c r="AKR824" s="10">
        <v>0</v>
      </c>
      <c r="AKS824" s="10">
        <v>0</v>
      </c>
      <c r="AKT824" s="10">
        <v>0</v>
      </c>
      <c r="AKU824" s="10">
        <v>0</v>
      </c>
      <c r="AKV824" s="10">
        <v>0</v>
      </c>
      <c r="AKW824" s="10">
        <v>0</v>
      </c>
      <c r="AKX824" s="10">
        <v>0</v>
      </c>
      <c r="AKY824" s="10">
        <v>0</v>
      </c>
      <c r="AKZ824" s="10">
        <v>0</v>
      </c>
      <c r="ALA824" s="10">
        <v>0</v>
      </c>
      <c r="ALB824" s="10">
        <v>0</v>
      </c>
      <c r="ALC824" s="10">
        <v>0</v>
      </c>
      <c r="ALD824" s="10">
        <v>0</v>
      </c>
      <c r="ALE824" s="10">
        <v>0</v>
      </c>
      <c r="ALF824" s="10">
        <v>0</v>
      </c>
      <c r="ALG824" s="10">
        <v>0</v>
      </c>
      <c r="ALH824" s="10">
        <v>0</v>
      </c>
      <c r="ALI824" s="10">
        <v>0</v>
      </c>
      <c r="ALJ824" s="10">
        <v>0</v>
      </c>
      <c r="ALK824" s="10">
        <v>0</v>
      </c>
      <c r="ALL824" s="10">
        <v>0</v>
      </c>
      <c r="ALM824" s="10">
        <v>0</v>
      </c>
      <c r="ALN824" s="10">
        <v>0</v>
      </c>
      <c r="ALO824" s="10">
        <v>0</v>
      </c>
      <c r="ALP824" s="10">
        <v>0</v>
      </c>
      <c r="ALQ824" s="10">
        <v>0</v>
      </c>
      <c r="ALR824" s="10">
        <v>0</v>
      </c>
      <c r="ALS824" s="10">
        <v>0</v>
      </c>
      <c r="ALT824" s="10">
        <v>0</v>
      </c>
      <c r="ALU824" s="10">
        <v>0</v>
      </c>
      <c r="ALV824" s="10">
        <v>0</v>
      </c>
      <c r="ALW824" s="10">
        <v>0</v>
      </c>
      <c r="ALX824" s="10">
        <v>0</v>
      </c>
      <c r="ALY824" s="10">
        <v>0</v>
      </c>
      <c r="ALZ824" s="10">
        <v>0</v>
      </c>
      <c r="AMA824" s="10">
        <v>0</v>
      </c>
      <c r="AMB824" s="10">
        <v>0</v>
      </c>
      <c r="AMC824" s="10">
        <v>0</v>
      </c>
      <c r="AMD824" s="10">
        <v>0</v>
      </c>
      <c r="AME824" s="10">
        <v>0</v>
      </c>
      <c r="AMF824" s="10">
        <v>0</v>
      </c>
      <c r="AMG824" s="10">
        <v>0</v>
      </c>
      <c r="AMH824" s="10">
        <v>0</v>
      </c>
      <c r="AMI824" s="10">
        <v>0</v>
      </c>
      <c r="AMJ824" s="10">
        <v>0</v>
      </c>
      <c r="AMK824" s="10">
        <v>0</v>
      </c>
      <c r="AML824" s="10" t="s">
        <v>1970</v>
      </c>
      <c r="AMM824" s="10">
        <v>10</v>
      </c>
      <c r="AMN824" s="10">
        <v>0</v>
      </c>
      <c r="AMO824" s="10">
        <v>2</v>
      </c>
      <c r="AMP824" s="10">
        <v>0</v>
      </c>
      <c r="AMQ824" s="10">
        <v>0</v>
      </c>
      <c r="AMR824" s="10">
        <v>0</v>
      </c>
      <c r="AMS824" s="10">
        <v>0</v>
      </c>
      <c r="AMT824" s="10">
        <v>0</v>
      </c>
      <c r="AMU824" s="10">
        <v>0</v>
      </c>
      <c r="AMV824" s="10">
        <v>0</v>
      </c>
      <c r="AMW824" s="10">
        <v>0</v>
      </c>
      <c r="AMX824" s="10">
        <v>0</v>
      </c>
      <c r="AMY824" s="10">
        <v>0</v>
      </c>
      <c r="AMZ824" s="10">
        <v>0</v>
      </c>
      <c r="ANA824" s="10">
        <v>0</v>
      </c>
      <c r="ANB824" s="10">
        <v>0</v>
      </c>
      <c r="ANC824" s="10">
        <v>0</v>
      </c>
      <c r="AND824" s="10">
        <v>0</v>
      </c>
      <c r="ANE824" s="10">
        <v>0</v>
      </c>
      <c r="ANF824" s="10">
        <v>0</v>
      </c>
      <c r="ANG824" s="10">
        <v>0</v>
      </c>
      <c r="ANH824" s="10">
        <v>0</v>
      </c>
      <c r="ANI824" s="10">
        <v>0</v>
      </c>
      <c r="ANJ824" s="10">
        <v>0</v>
      </c>
      <c r="ANK824" s="10">
        <v>9</v>
      </c>
      <c r="ANL824" s="10">
        <v>0</v>
      </c>
      <c r="ANM824" s="10">
        <v>0</v>
      </c>
      <c r="ANN824" s="10">
        <v>0</v>
      </c>
      <c r="ANO824" s="10" t="s">
        <v>1970</v>
      </c>
      <c r="ANP824" s="10" t="s">
        <v>1971</v>
      </c>
      <c r="ANQ824" s="10">
        <v>0</v>
      </c>
      <c r="ANR824" s="10">
        <v>0</v>
      </c>
      <c r="ANS824" s="10">
        <v>0</v>
      </c>
      <c r="ANT824" s="10">
        <v>0</v>
      </c>
      <c r="ANU824" s="10">
        <v>0</v>
      </c>
      <c r="ANV824" s="10">
        <v>0</v>
      </c>
      <c r="ANW824" s="10">
        <v>0</v>
      </c>
      <c r="ANX824" s="10">
        <v>0</v>
      </c>
      <c r="ANY824" s="10">
        <v>0</v>
      </c>
      <c r="ANZ824" s="10">
        <v>0</v>
      </c>
      <c r="AOA824" s="10">
        <v>0</v>
      </c>
      <c r="AOB824" s="10">
        <v>0</v>
      </c>
      <c r="AOC824" s="10">
        <v>0</v>
      </c>
      <c r="AOD824" s="10">
        <v>0</v>
      </c>
      <c r="AOE824" s="10">
        <v>1</v>
      </c>
      <c r="AOF824" s="10">
        <v>0</v>
      </c>
      <c r="AOG824" s="10">
        <v>0</v>
      </c>
      <c r="AOH824" s="10">
        <v>0</v>
      </c>
      <c r="AOI824" s="10">
        <v>0</v>
      </c>
      <c r="AOJ824" s="10">
        <v>0</v>
      </c>
      <c r="AOK824" s="10">
        <v>0</v>
      </c>
      <c r="AOL824" s="10">
        <v>0</v>
      </c>
      <c r="AOM824" s="10">
        <v>0</v>
      </c>
      <c r="AON824" s="10">
        <v>0</v>
      </c>
      <c r="AOO824" s="10" t="s">
        <v>1970</v>
      </c>
      <c r="AOP824" s="10">
        <v>0</v>
      </c>
      <c r="AOQ824" s="10">
        <v>0</v>
      </c>
      <c r="AOR824" s="10">
        <v>0</v>
      </c>
      <c r="AOS824" s="10">
        <v>0</v>
      </c>
      <c r="AOT824" s="10">
        <v>0</v>
      </c>
      <c r="AOU824" s="10">
        <v>0</v>
      </c>
      <c r="AOV824" s="10">
        <v>0</v>
      </c>
      <c r="AOW824" s="10">
        <v>0</v>
      </c>
      <c r="AOX824" s="10">
        <v>0</v>
      </c>
      <c r="AOY824" s="10">
        <v>0</v>
      </c>
      <c r="AOZ824" s="10">
        <v>0</v>
      </c>
      <c r="APA824" s="10">
        <v>0</v>
      </c>
      <c r="APB824" s="10">
        <v>0</v>
      </c>
      <c r="APC824" s="10">
        <v>0</v>
      </c>
      <c r="APD824" s="10">
        <v>0</v>
      </c>
      <c r="APE824" s="10">
        <v>0</v>
      </c>
      <c r="APF824" s="10">
        <v>0</v>
      </c>
      <c r="APG824" s="10">
        <v>0</v>
      </c>
      <c r="APH824" s="10">
        <v>0</v>
      </c>
      <c r="API824" s="10">
        <v>0</v>
      </c>
      <c r="APJ824" s="10">
        <v>0</v>
      </c>
      <c r="APK824" s="10">
        <v>0</v>
      </c>
      <c r="APL824" s="10">
        <v>0</v>
      </c>
      <c r="APM824" s="10">
        <v>0</v>
      </c>
      <c r="APN824" s="10" t="s">
        <v>1970</v>
      </c>
      <c r="APO824" s="10" t="s">
        <v>1971</v>
      </c>
      <c r="APP824" s="10">
        <v>5</v>
      </c>
      <c r="APQ824" s="10">
        <v>5</v>
      </c>
      <c r="APR824" s="10">
        <v>0</v>
      </c>
      <c r="APS824" s="10">
        <v>0</v>
      </c>
      <c r="APT824" s="10">
        <v>0</v>
      </c>
      <c r="APU824" s="10">
        <v>0</v>
      </c>
      <c r="APV824" s="10">
        <v>3</v>
      </c>
      <c r="APW824" s="10">
        <v>0</v>
      </c>
      <c r="APX824" s="10">
        <v>0</v>
      </c>
      <c r="APY824" s="10">
        <v>0</v>
      </c>
      <c r="APZ824" s="10">
        <v>0</v>
      </c>
      <c r="AQA824" s="10">
        <v>0</v>
      </c>
      <c r="AQB824" s="10">
        <v>0</v>
      </c>
      <c r="AQC824" s="10">
        <v>0</v>
      </c>
      <c r="AQD824" s="10">
        <v>0</v>
      </c>
      <c r="AQE824" s="10">
        <v>0</v>
      </c>
      <c r="AQF824" s="10">
        <v>18</v>
      </c>
      <c r="AQG824" s="10">
        <v>0</v>
      </c>
      <c r="AQH824" s="10">
        <v>0</v>
      </c>
      <c r="AQI824" s="10">
        <v>0</v>
      </c>
      <c r="AQJ824" s="10">
        <v>0</v>
      </c>
      <c r="AQK824" s="10">
        <v>0</v>
      </c>
      <c r="AQL824" s="10">
        <v>0</v>
      </c>
      <c r="AQM824" s="10">
        <v>0</v>
      </c>
      <c r="AQN824" s="10">
        <v>0</v>
      </c>
      <c r="AQO824" s="10">
        <v>0</v>
      </c>
      <c r="AQP824" s="10">
        <v>0</v>
      </c>
      <c r="AQQ824" s="10">
        <v>0</v>
      </c>
      <c r="AQR824" s="10">
        <v>1</v>
      </c>
      <c r="AQS824" s="10">
        <v>0</v>
      </c>
      <c r="AQT824" s="10">
        <v>0</v>
      </c>
      <c r="AQU824" s="10">
        <v>0</v>
      </c>
      <c r="AQV824" s="10">
        <v>0</v>
      </c>
      <c r="AQW824" s="10">
        <v>0</v>
      </c>
      <c r="AQX824" s="10">
        <v>0</v>
      </c>
      <c r="AQY824" s="10">
        <v>0</v>
      </c>
      <c r="AQZ824" s="10">
        <v>0</v>
      </c>
      <c r="ARA824" s="10">
        <v>0</v>
      </c>
      <c r="ARB824" s="10">
        <v>3</v>
      </c>
      <c r="ARC824" s="10">
        <v>0</v>
      </c>
      <c r="ARD824" s="10">
        <v>0</v>
      </c>
      <c r="ARE824" s="10">
        <v>0</v>
      </c>
      <c r="ARF824" s="10">
        <v>0</v>
      </c>
      <c r="ARG824" s="10">
        <v>0</v>
      </c>
      <c r="ARH824" s="10">
        <v>0</v>
      </c>
      <c r="ARI824" s="10">
        <v>0</v>
      </c>
      <c r="ARJ824" s="10">
        <v>0</v>
      </c>
      <c r="ARK824" s="10">
        <v>0</v>
      </c>
      <c r="ARL824" s="10">
        <v>0</v>
      </c>
      <c r="ARM824" s="10">
        <v>0</v>
      </c>
      <c r="ARN824" s="10">
        <v>0</v>
      </c>
      <c r="ARO824" s="10">
        <v>0</v>
      </c>
      <c r="ARP824" s="10">
        <v>0</v>
      </c>
      <c r="ARQ824" s="10">
        <v>0</v>
      </c>
      <c r="ARR824" s="10">
        <v>0</v>
      </c>
      <c r="ARS824" s="10">
        <v>0</v>
      </c>
      <c r="ART824" s="10">
        <v>0</v>
      </c>
      <c r="ARU824" s="10">
        <v>0</v>
      </c>
      <c r="ARV824" s="10">
        <v>0</v>
      </c>
      <c r="ARW824" s="10">
        <v>0</v>
      </c>
      <c r="ARX824" s="10">
        <v>0</v>
      </c>
      <c r="ARY824" s="10">
        <v>0</v>
      </c>
      <c r="ARZ824" s="10">
        <v>0</v>
      </c>
      <c r="ASA824" s="10">
        <v>0</v>
      </c>
      <c r="ASB824" s="10">
        <v>0</v>
      </c>
      <c r="ASC824" s="10">
        <v>0</v>
      </c>
      <c r="ASD824" s="10">
        <v>0</v>
      </c>
      <c r="ASE824" s="10">
        <v>0</v>
      </c>
      <c r="ASF824" s="10">
        <v>0</v>
      </c>
      <c r="ASG824" s="10">
        <v>0</v>
      </c>
      <c r="ASH824" s="10">
        <v>0</v>
      </c>
      <c r="ASI824" s="10">
        <v>0</v>
      </c>
      <c r="ASJ824" s="10">
        <v>0</v>
      </c>
      <c r="ASK824" s="10">
        <v>0</v>
      </c>
      <c r="ASL824" s="10">
        <v>0</v>
      </c>
      <c r="ASM824" s="10">
        <v>0</v>
      </c>
      <c r="ASN824" s="10">
        <v>0</v>
      </c>
      <c r="ASO824" s="10">
        <v>0</v>
      </c>
      <c r="ASP824" s="10">
        <v>1</v>
      </c>
      <c r="ASQ824" s="10">
        <v>0</v>
      </c>
      <c r="ASR824" s="10">
        <v>2</v>
      </c>
      <c r="ASS824" s="10">
        <v>0</v>
      </c>
      <c r="AST824" s="10">
        <v>4</v>
      </c>
      <c r="ASU824" s="10">
        <v>0</v>
      </c>
      <c r="ASV824" s="10">
        <v>0</v>
      </c>
      <c r="ASW824" s="10">
        <v>0</v>
      </c>
      <c r="ASX824" s="10">
        <v>0</v>
      </c>
      <c r="ASY824" s="10">
        <v>0</v>
      </c>
      <c r="ASZ824" s="10">
        <v>3</v>
      </c>
      <c r="ATA824" s="10">
        <v>0</v>
      </c>
      <c r="ATB824" s="10">
        <v>0</v>
      </c>
      <c r="ATC824" s="10">
        <v>0</v>
      </c>
      <c r="ATD824" s="10">
        <v>0</v>
      </c>
      <c r="ATE824" s="10">
        <v>0</v>
      </c>
      <c r="ATF824" s="10">
        <v>0</v>
      </c>
      <c r="ATG824" s="10">
        <v>0</v>
      </c>
      <c r="ATH824" s="10">
        <v>0</v>
      </c>
      <c r="ATI824" s="10">
        <v>0</v>
      </c>
      <c r="ATJ824" s="10">
        <v>0</v>
      </c>
      <c r="ATK824" s="10">
        <v>0</v>
      </c>
      <c r="ATL824" s="10">
        <v>0</v>
      </c>
      <c r="ATM824" s="10">
        <v>0</v>
      </c>
      <c r="ATN824" s="10">
        <v>0</v>
      </c>
      <c r="ATO824" s="10">
        <v>0</v>
      </c>
      <c r="ATP824" s="10">
        <v>0</v>
      </c>
      <c r="ATQ824" s="10">
        <v>0</v>
      </c>
      <c r="ATR824" s="10">
        <v>18</v>
      </c>
      <c r="ATS824" s="10">
        <v>0</v>
      </c>
      <c r="ATT824" s="10">
        <v>3</v>
      </c>
      <c r="ATU824" s="10">
        <v>0</v>
      </c>
      <c r="ATV824" s="10" t="s">
        <v>1968</v>
      </c>
      <c r="ATW824" s="10">
        <v>0</v>
      </c>
      <c r="ATX824" s="10">
        <v>0</v>
      </c>
      <c r="ATY824" s="10">
        <v>0</v>
      </c>
      <c r="ATZ824" s="10">
        <v>0</v>
      </c>
      <c r="AUA824" s="10">
        <v>0</v>
      </c>
      <c r="AUB824" s="10">
        <v>0</v>
      </c>
      <c r="AUC824" s="10">
        <v>0</v>
      </c>
      <c r="AUD824" s="10">
        <v>0</v>
      </c>
      <c r="AUE824" s="64">
        <v>1</v>
      </c>
      <c r="AUF824" s="10">
        <v>0</v>
      </c>
      <c r="AUG824" s="10">
        <v>1</v>
      </c>
      <c r="AUH824" s="10">
        <v>0</v>
      </c>
      <c r="AVU824" s="10" t="s">
        <v>1968</v>
      </c>
      <c r="AWH824" s="10" t="s">
        <v>1968</v>
      </c>
      <c r="AWI824" s="10">
        <v>0</v>
      </c>
      <c r="AWJ824" s="10">
        <v>0</v>
      </c>
      <c r="AWK824" s="10">
        <v>0</v>
      </c>
      <c r="AWL824" s="10">
        <v>0</v>
      </c>
      <c r="AWM824" s="10">
        <v>0</v>
      </c>
      <c r="AWN824" s="10">
        <v>0</v>
      </c>
      <c r="AWO824" s="10">
        <v>0</v>
      </c>
      <c r="AWP824" s="10">
        <v>0</v>
      </c>
      <c r="AWQ824" s="10">
        <v>0</v>
      </c>
      <c r="AWR824" s="10">
        <v>0</v>
      </c>
      <c r="AWS824" s="10">
        <v>0</v>
      </c>
      <c r="AWT824" s="10">
        <v>0</v>
      </c>
      <c r="AWU824" s="10">
        <v>0</v>
      </c>
      <c r="AWV824" s="10">
        <v>0</v>
      </c>
      <c r="AWW824" s="10">
        <v>0</v>
      </c>
      <c r="AWX824" s="10">
        <v>0</v>
      </c>
      <c r="AWY824" s="10">
        <v>0</v>
      </c>
      <c r="AWZ824" s="10">
        <v>0</v>
      </c>
      <c r="AXA824" s="10">
        <v>0</v>
      </c>
      <c r="AXB824" s="10">
        <v>0</v>
      </c>
      <c r="AXC824" s="10">
        <v>0</v>
      </c>
      <c r="AXD824" s="10">
        <v>0</v>
      </c>
      <c r="AXE824" s="10">
        <v>0</v>
      </c>
      <c r="AXF824" s="10">
        <v>0</v>
      </c>
      <c r="AXG824" s="10">
        <v>0</v>
      </c>
      <c r="AXH824" s="10">
        <v>0</v>
      </c>
      <c r="AXI824" s="10">
        <v>0</v>
      </c>
      <c r="AXJ824" s="10">
        <v>0</v>
      </c>
      <c r="AXK824" s="10">
        <v>0</v>
      </c>
      <c r="AXL824" s="10">
        <v>0</v>
      </c>
      <c r="AXM824" s="10">
        <v>0</v>
      </c>
      <c r="AXN824" s="10">
        <v>0</v>
      </c>
      <c r="AXO824" s="10">
        <v>0</v>
      </c>
      <c r="AXP824" s="10">
        <v>0</v>
      </c>
      <c r="AXQ824" s="10">
        <v>0</v>
      </c>
      <c r="AXR824" s="10">
        <v>0</v>
      </c>
      <c r="AXS824" s="10">
        <v>0</v>
      </c>
      <c r="AXT824" s="10">
        <v>0</v>
      </c>
      <c r="AXU824" s="10">
        <v>0</v>
      </c>
      <c r="AXV824" s="10">
        <v>0</v>
      </c>
      <c r="AXW824" s="10">
        <v>0</v>
      </c>
      <c r="AXX824" s="10">
        <v>0</v>
      </c>
      <c r="AXY824" s="10">
        <v>0</v>
      </c>
      <c r="AXZ824" s="10">
        <v>0</v>
      </c>
      <c r="AYA824" s="10">
        <v>0</v>
      </c>
      <c r="AYB824" s="10">
        <v>0</v>
      </c>
      <c r="AYC824" s="10">
        <v>0</v>
      </c>
      <c r="AYD824" s="10">
        <v>0</v>
      </c>
      <c r="AYE824" s="10">
        <v>0</v>
      </c>
      <c r="AYF824" s="10">
        <v>0</v>
      </c>
      <c r="AYG824" s="10">
        <v>0</v>
      </c>
      <c r="AYH824" s="10">
        <v>0</v>
      </c>
      <c r="AYI824" s="10">
        <v>0</v>
      </c>
      <c r="AYJ824" s="10">
        <v>0</v>
      </c>
      <c r="AYK824" s="10">
        <v>0</v>
      </c>
      <c r="AYL824" s="10">
        <v>0</v>
      </c>
      <c r="AYM824" s="10">
        <v>0</v>
      </c>
      <c r="AYN824" s="10">
        <v>0</v>
      </c>
      <c r="AYO824" s="10">
        <v>0</v>
      </c>
      <c r="AYP824" s="10">
        <v>0</v>
      </c>
      <c r="AYQ824" s="10">
        <v>0</v>
      </c>
      <c r="AYR824" s="10">
        <v>0</v>
      </c>
      <c r="AYS824" s="10" t="s">
        <v>1968</v>
      </c>
      <c r="AYT824" s="10">
        <v>0</v>
      </c>
      <c r="AYU824" s="10">
        <v>0</v>
      </c>
      <c r="AYV824" s="10">
        <v>15</v>
      </c>
      <c r="AYW824" s="10">
        <v>0</v>
      </c>
      <c r="AYX824" s="10">
        <v>96</v>
      </c>
      <c r="AYY824" s="10">
        <v>0</v>
      </c>
      <c r="AYZ824" s="10">
        <v>0</v>
      </c>
      <c r="AZA824" s="10">
        <v>0</v>
      </c>
      <c r="AZB824" s="10">
        <v>25</v>
      </c>
      <c r="AZC824" s="10">
        <v>0</v>
      </c>
      <c r="AZD824" s="10">
        <v>8</v>
      </c>
      <c r="AZE824" s="10">
        <v>0</v>
      </c>
      <c r="AZF824" s="10">
        <v>0</v>
      </c>
      <c r="AZG824" s="10">
        <v>0</v>
      </c>
      <c r="AZH824" s="10">
        <v>0</v>
      </c>
      <c r="AZI824" s="10">
        <v>0</v>
      </c>
      <c r="AZJ824" s="10">
        <v>0</v>
      </c>
      <c r="AZK824" s="10">
        <v>0</v>
      </c>
      <c r="AZL824" s="10">
        <v>0</v>
      </c>
      <c r="AZM824" s="10">
        <v>0</v>
      </c>
      <c r="AZN824" s="10">
        <v>0</v>
      </c>
      <c r="AZO824" s="10">
        <v>0</v>
      </c>
      <c r="AZP824" s="10">
        <v>0</v>
      </c>
      <c r="AZQ824" s="10">
        <v>0</v>
      </c>
      <c r="AZR824" s="10">
        <v>1</v>
      </c>
      <c r="AZS824" s="10">
        <v>0</v>
      </c>
      <c r="AZT824" s="10">
        <v>0</v>
      </c>
      <c r="AZU824" s="10">
        <v>0</v>
      </c>
      <c r="AZV824" s="10">
        <v>0</v>
      </c>
      <c r="AZW824" s="10">
        <v>0</v>
      </c>
      <c r="AZX824" s="10">
        <v>0</v>
      </c>
      <c r="AZY824" s="10">
        <v>0</v>
      </c>
      <c r="AZZ824" s="10">
        <v>0</v>
      </c>
      <c r="BAA824" s="10">
        <v>0</v>
      </c>
      <c r="BAB824" s="10">
        <v>0</v>
      </c>
      <c r="BAC824" s="10">
        <v>0</v>
      </c>
      <c r="BAD824" s="10">
        <v>0</v>
      </c>
      <c r="BAE824" s="10">
        <v>0</v>
      </c>
      <c r="BAF824" s="10">
        <v>0</v>
      </c>
      <c r="BAG824" s="10">
        <v>0</v>
      </c>
      <c r="BAH824" s="10">
        <v>0</v>
      </c>
      <c r="BAI824" s="10">
        <v>0</v>
      </c>
      <c r="BAJ824" s="10">
        <v>0</v>
      </c>
      <c r="BAK824" s="10">
        <v>0</v>
      </c>
      <c r="BAL824" s="10">
        <v>0</v>
      </c>
      <c r="BAM824" s="10">
        <v>0</v>
      </c>
      <c r="BAN824" s="10">
        <v>0</v>
      </c>
      <c r="BAO824" s="10">
        <v>0</v>
      </c>
      <c r="BAP824" s="10">
        <v>0</v>
      </c>
      <c r="BAQ824" s="10">
        <v>0</v>
      </c>
      <c r="BAR824" s="10">
        <v>0</v>
      </c>
      <c r="BAS824" s="10">
        <v>0</v>
      </c>
      <c r="BAT824" s="10">
        <v>0</v>
      </c>
      <c r="BAU824" s="10">
        <v>0</v>
      </c>
      <c r="BAV824" s="10">
        <v>0</v>
      </c>
      <c r="BAW824" s="10">
        <v>0</v>
      </c>
      <c r="BAX824" s="10">
        <v>0</v>
      </c>
      <c r="BAY824" s="10">
        <v>0</v>
      </c>
      <c r="BAZ824" s="10">
        <v>1</v>
      </c>
      <c r="BBA824" s="10" t="s">
        <v>1969</v>
      </c>
      <c r="BBB824" s="10">
        <v>917</v>
      </c>
      <c r="BBC824" s="10">
        <v>69</v>
      </c>
      <c r="BBD824" s="10">
        <v>0</v>
      </c>
      <c r="BBE824" s="10">
        <v>5</v>
      </c>
      <c r="BBF824" s="10">
        <v>0</v>
      </c>
      <c r="BBG824" s="10">
        <v>0</v>
      </c>
      <c r="BBH824" s="10">
        <v>0</v>
      </c>
      <c r="BBI824" s="10">
        <v>6</v>
      </c>
      <c r="BBJ824" s="10">
        <v>0</v>
      </c>
      <c r="BBK824" s="10">
        <v>13</v>
      </c>
      <c r="BBL824" s="10">
        <v>0</v>
      </c>
      <c r="BBM824" s="10">
        <v>6</v>
      </c>
      <c r="BBN824" s="10">
        <v>0</v>
      </c>
      <c r="BBO824" s="10" t="s">
        <v>1972</v>
      </c>
      <c r="BBQ824" s="10">
        <v>1</v>
      </c>
      <c r="BBV824" s="10">
        <v>1</v>
      </c>
    </row>
    <row r="825" spans="1:1428" x14ac:dyDescent="0.25">
      <c r="A825" s="10" t="s">
        <v>1965</v>
      </c>
      <c r="B825" s="17" t="s">
        <v>2116</v>
      </c>
      <c r="C825" s="17" t="s">
        <v>2001</v>
      </c>
      <c r="D825" s="10" t="s">
        <v>2117</v>
      </c>
      <c r="E825" s="10" t="s">
        <v>2118</v>
      </c>
      <c r="F825" s="10" t="s">
        <v>2119</v>
      </c>
      <c r="G825" s="10">
        <v>56200000</v>
      </c>
      <c r="H825" s="10" t="s">
        <v>2005</v>
      </c>
      <c r="I825" s="10" t="s">
        <v>2120</v>
      </c>
      <c r="J825" s="10" t="s">
        <v>2121</v>
      </c>
      <c r="K825" s="10" t="s">
        <v>5</v>
      </c>
      <c r="L825" s="10" t="s">
        <v>2508</v>
      </c>
      <c r="N825" s="10">
        <v>40</v>
      </c>
      <c r="O825" s="10">
        <v>0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0</v>
      </c>
      <c r="W825" s="10">
        <v>0</v>
      </c>
      <c r="X825" s="10">
        <v>0</v>
      </c>
      <c r="Y825" s="10">
        <v>0</v>
      </c>
      <c r="Z825" s="10">
        <v>0</v>
      </c>
      <c r="AA825" s="10">
        <v>0</v>
      </c>
      <c r="AC825" s="10">
        <v>0</v>
      </c>
      <c r="AD825" s="10">
        <v>0</v>
      </c>
      <c r="AE825" s="10">
        <v>0</v>
      </c>
      <c r="AF825" s="10" t="s">
        <v>40</v>
      </c>
      <c r="AG825" s="10">
        <v>1</v>
      </c>
      <c r="AT825" s="18">
        <v>38323</v>
      </c>
      <c r="AU825" s="10" t="s">
        <v>2495</v>
      </c>
      <c r="AV825" s="10" t="s">
        <v>1968</v>
      </c>
      <c r="AY825" s="10" t="s">
        <v>1973</v>
      </c>
      <c r="BF825" s="10" t="s">
        <v>1968</v>
      </c>
      <c r="BI825" s="10" t="s">
        <v>1968</v>
      </c>
      <c r="BL825" s="10" t="s">
        <v>1968</v>
      </c>
      <c r="BO825" s="10" t="s">
        <v>1968</v>
      </c>
      <c r="BR825" s="10" t="s">
        <v>1968</v>
      </c>
      <c r="BU825" s="10" t="s">
        <v>1968</v>
      </c>
      <c r="BX825" s="10" t="s">
        <v>1968</v>
      </c>
      <c r="CA825" s="10" t="s">
        <v>1968</v>
      </c>
      <c r="CD825" s="10" t="s">
        <v>1968</v>
      </c>
      <c r="CG825" s="10" t="s">
        <v>1968</v>
      </c>
      <c r="CJ825" s="10" t="s">
        <v>1968</v>
      </c>
      <c r="CM825" s="10" t="s">
        <v>1968</v>
      </c>
      <c r="CP825" s="10" t="s">
        <v>1968</v>
      </c>
      <c r="CS825" s="10" t="s">
        <v>1968</v>
      </c>
      <c r="CV825" s="10" t="s">
        <v>1968</v>
      </c>
      <c r="CY825" s="10" t="s">
        <v>1968</v>
      </c>
      <c r="DB825" s="10" t="s">
        <v>1968</v>
      </c>
      <c r="DE825" s="10" t="s">
        <v>1968</v>
      </c>
      <c r="DH825" s="10" t="s">
        <v>1968</v>
      </c>
      <c r="DK825" s="10" t="s">
        <v>1968</v>
      </c>
      <c r="DN825" s="10" t="s">
        <v>1968</v>
      </c>
      <c r="EU825" s="10" t="s">
        <v>1968</v>
      </c>
      <c r="EX825" s="10" t="s">
        <v>1968</v>
      </c>
      <c r="FA825" s="10" t="s">
        <v>1968</v>
      </c>
      <c r="FD825" s="10" t="s">
        <v>1968</v>
      </c>
      <c r="FG825" s="10" t="s">
        <v>1968</v>
      </c>
      <c r="FJ825" s="10" t="s">
        <v>1968</v>
      </c>
      <c r="GQ825" s="10">
        <v>1</v>
      </c>
      <c r="HP825" s="10">
        <v>0</v>
      </c>
      <c r="HR825" s="10">
        <v>0</v>
      </c>
      <c r="HT825" s="10">
        <v>0</v>
      </c>
      <c r="HV825" s="10">
        <v>0</v>
      </c>
      <c r="HX825" s="10">
        <v>0</v>
      </c>
      <c r="HZ825" s="10">
        <v>0</v>
      </c>
      <c r="IB825" s="10">
        <v>0</v>
      </c>
      <c r="ID825" s="10">
        <v>0</v>
      </c>
      <c r="IF825" s="10">
        <v>0</v>
      </c>
      <c r="IH825" s="10">
        <v>0</v>
      </c>
      <c r="II825" s="10" t="s">
        <v>1972</v>
      </c>
      <c r="IJ825" s="10" t="s">
        <v>1972</v>
      </c>
      <c r="IK825" s="10" t="s">
        <v>1968</v>
      </c>
      <c r="IL825" s="10" t="s">
        <v>1968</v>
      </c>
      <c r="IM825" s="10" t="s">
        <v>1968</v>
      </c>
      <c r="IN825" s="10" t="s">
        <v>1968</v>
      </c>
      <c r="IO825" s="10" t="s">
        <v>1968</v>
      </c>
      <c r="IP825" s="10" t="s">
        <v>1968</v>
      </c>
      <c r="IR825" s="10" t="s">
        <v>1968</v>
      </c>
      <c r="IT825" s="10" t="s">
        <v>1968</v>
      </c>
      <c r="IV825" s="10" t="s">
        <v>1968</v>
      </c>
      <c r="IX825" s="10" t="s">
        <v>1968</v>
      </c>
      <c r="IZ825" s="10" t="s">
        <v>1972</v>
      </c>
      <c r="JA825" s="10" t="s">
        <v>1968</v>
      </c>
      <c r="JD825" s="10" t="s">
        <v>1968</v>
      </c>
      <c r="JG825" s="10" t="s">
        <v>1968</v>
      </c>
      <c r="JJ825" s="10" t="s">
        <v>1968</v>
      </c>
      <c r="JM825" s="10" t="s">
        <v>1968</v>
      </c>
      <c r="JP825" s="10" t="s">
        <v>1968</v>
      </c>
      <c r="JS825" s="10" t="s">
        <v>1968</v>
      </c>
      <c r="KZ825" s="10" t="s">
        <v>1976</v>
      </c>
      <c r="LA825" s="10">
        <v>1</v>
      </c>
      <c r="LB825" s="10">
        <v>0</v>
      </c>
      <c r="LC825" s="10">
        <v>0</v>
      </c>
      <c r="LD825" s="10">
        <v>0</v>
      </c>
      <c r="LE825" s="10">
        <v>0</v>
      </c>
      <c r="LF825" s="10">
        <v>0</v>
      </c>
      <c r="LG825" s="10">
        <v>0</v>
      </c>
      <c r="LH825" s="10">
        <v>0</v>
      </c>
      <c r="LI825" s="10" t="s">
        <v>1966</v>
      </c>
      <c r="LJ825" s="10">
        <v>0</v>
      </c>
      <c r="LK825" s="10">
        <v>0</v>
      </c>
      <c r="LL825" s="10">
        <v>0</v>
      </c>
      <c r="LM825" s="10">
        <v>0</v>
      </c>
      <c r="LN825" s="10">
        <v>0</v>
      </c>
      <c r="LO825" s="10">
        <v>0</v>
      </c>
      <c r="LP825" s="10">
        <v>0</v>
      </c>
      <c r="LQ825" s="10">
        <v>0</v>
      </c>
      <c r="LR825" s="10" t="s">
        <v>1977</v>
      </c>
      <c r="LS825" s="10">
        <v>0</v>
      </c>
      <c r="LT825" s="10">
        <v>0</v>
      </c>
      <c r="LU825" s="10">
        <v>0</v>
      </c>
      <c r="LV825" s="10">
        <v>0</v>
      </c>
      <c r="LW825" s="10">
        <v>0</v>
      </c>
      <c r="LX825" s="10">
        <v>0</v>
      </c>
      <c r="LY825" s="10">
        <v>0</v>
      </c>
      <c r="LZ825" s="10">
        <v>0</v>
      </c>
      <c r="MA825" s="10" t="s">
        <v>1977</v>
      </c>
      <c r="MB825" s="10">
        <v>0</v>
      </c>
      <c r="MC825" s="10">
        <v>0</v>
      </c>
      <c r="MD825" s="10">
        <v>0</v>
      </c>
      <c r="ME825" s="10">
        <v>0</v>
      </c>
      <c r="MF825" s="10">
        <v>0</v>
      </c>
      <c r="MG825" s="10">
        <v>0</v>
      </c>
      <c r="MH825" s="10">
        <v>0</v>
      </c>
      <c r="MI825" s="10">
        <v>0</v>
      </c>
      <c r="MJ825" s="10" t="s">
        <v>1977</v>
      </c>
      <c r="MK825" s="10">
        <v>0</v>
      </c>
      <c r="ML825" s="10">
        <v>0</v>
      </c>
      <c r="MM825" s="10">
        <v>0</v>
      </c>
      <c r="MN825" s="10">
        <v>0</v>
      </c>
      <c r="MO825" s="10">
        <v>0</v>
      </c>
      <c r="MP825" s="10">
        <v>0</v>
      </c>
      <c r="MQ825" s="10">
        <v>0</v>
      </c>
      <c r="MR825" s="10">
        <v>0</v>
      </c>
      <c r="MS825" s="10" t="s">
        <v>1977</v>
      </c>
      <c r="MT825" s="10">
        <v>0</v>
      </c>
      <c r="MU825" s="10">
        <v>0</v>
      </c>
      <c r="MV825" s="10">
        <v>0</v>
      </c>
      <c r="MW825" s="10">
        <v>0</v>
      </c>
      <c r="MX825" s="10">
        <v>0</v>
      </c>
      <c r="MY825" s="10">
        <v>0</v>
      </c>
      <c r="MZ825" s="10">
        <v>0</v>
      </c>
      <c r="NA825" s="10">
        <v>0</v>
      </c>
      <c r="NB825" s="10" t="s">
        <v>1977</v>
      </c>
      <c r="NC825" s="10">
        <v>0</v>
      </c>
      <c r="ND825" s="10">
        <v>0</v>
      </c>
      <c r="NE825" s="10">
        <v>0</v>
      </c>
      <c r="NF825" s="10">
        <v>0</v>
      </c>
      <c r="NG825" s="10">
        <v>0</v>
      </c>
      <c r="NH825" s="10">
        <v>0</v>
      </c>
      <c r="NI825" s="10">
        <v>0</v>
      </c>
      <c r="NJ825" s="10">
        <v>0</v>
      </c>
      <c r="NK825" s="10" t="s">
        <v>1977</v>
      </c>
      <c r="NL825" s="10">
        <v>0</v>
      </c>
      <c r="NM825" s="10">
        <v>0</v>
      </c>
      <c r="NN825" s="10">
        <v>0</v>
      </c>
      <c r="NO825" s="10">
        <v>0</v>
      </c>
      <c r="NP825" s="10">
        <v>0</v>
      </c>
      <c r="NQ825" s="10">
        <v>0</v>
      </c>
      <c r="NR825" s="10">
        <v>0</v>
      </c>
      <c r="NS825" s="10">
        <v>0</v>
      </c>
      <c r="NT825" s="10" t="s">
        <v>1977</v>
      </c>
      <c r="NU825" s="10">
        <v>0</v>
      </c>
      <c r="NV825" s="10">
        <v>0</v>
      </c>
      <c r="NW825" s="10">
        <v>0</v>
      </c>
      <c r="NX825" s="10">
        <v>0</v>
      </c>
      <c r="NY825" s="10">
        <v>0</v>
      </c>
      <c r="NZ825" s="10">
        <v>0</v>
      </c>
      <c r="OA825" s="10">
        <v>0</v>
      </c>
      <c r="OB825" s="10">
        <v>0</v>
      </c>
      <c r="OC825" s="10" t="s">
        <v>1977</v>
      </c>
      <c r="OD825" s="10">
        <v>0</v>
      </c>
      <c r="OE825" s="10">
        <v>0</v>
      </c>
      <c r="OF825" s="10">
        <v>0</v>
      </c>
      <c r="OG825" s="10">
        <v>0</v>
      </c>
      <c r="OH825" s="10">
        <v>0</v>
      </c>
      <c r="OI825" s="10">
        <v>0</v>
      </c>
      <c r="OJ825" s="10">
        <v>0</v>
      </c>
      <c r="OK825" s="10">
        <v>0</v>
      </c>
      <c r="OL825" s="10" t="s">
        <v>1977</v>
      </c>
      <c r="OM825" s="10">
        <v>0</v>
      </c>
      <c r="ON825" s="10">
        <v>0</v>
      </c>
      <c r="OO825" s="10">
        <v>0</v>
      </c>
      <c r="OP825" s="10">
        <v>0</v>
      </c>
      <c r="OQ825" s="10">
        <v>0</v>
      </c>
      <c r="OR825" s="10">
        <v>0</v>
      </c>
      <c r="OS825" s="10">
        <v>0</v>
      </c>
      <c r="OT825" s="10">
        <v>0</v>
      </c>
      <c r="OU825" s="10" t="s">
        <v>1977</v>
      </c>
      <c r="OV825" s="10">
        <v>0</v>
      </c>
      <c r="OW825" s="10">
        <v>0</v>
      </c>
      <c r="OX825" s="10">
        <v>0</v>
      </c>
      <c r="OY825" s="10">
        <v>0</v>
      </c>
      <c r="OZ825" s="10">
        <v>0</v>
      </c>
      <c r="PA825" s="10">
        <v>0</v>
      </c>
      <c r="PB825" s="10">
        <v>0</v>
      </c>
      <c r="PC825" s="10">
        <v>0</v>
      </c>
      <c r="PD825" s="10" t="s">
        <v>1977</v>
      </c>
      <c r="PE825" s="10">
        <v>0</v>
      </c>
      <c r="PF825" s="10">
        <v>0</v>
      </c>
      <c r="PG825" s="10">
        <v>0</v>
      </c>
      <c r="PH825" s="10">
        <v>0</v>
      </c>
      <c r="PI825" s="10">
        <v>0</v>
      </c>
      <c r="PJ825" s="10">
        <v>0</v>
      </c>
      <c r="PK825" s="10">
        <v>0</v>
      </c>
      <c r="PL825" s="10">
        <v>0</v>
      </c>
      <c r="PM825" s="10" t="s">
        <v>1977</v>
      </c>
      <c r="PN825" s="10">
        <v>0</v>
      </c>
      <c r="PO825" s="10">
        <v>0</v>
      </c>
      <c r="PP825" s="10">
        <v>0</v>
      </c>
      <c r="PQ825" s="10">
        <v>0</v>
      </c>
      <c r="PR825" s="10">
        <v>0</v>
      </c>
      <c r="PS825" s="10">
        <v>0</v>
      </c>
      <c r="PT825" s="10">
        <v>0</v>
      </c>
      <c r="PU825" s="10">
        <v>0</v>
      </c>
      <c r="PV825" s="10" t="s">
        <v>1977</v>
      </c>
      <c r="PW825" s="10">
        <v>0</v>
      </c>
      <c r="PX825" s="10">
        <v>0</v>
      </c>
      <c r="PY825" s="10">
        <v>0</v>
      </c>
      <c r="PZ825" s="10">
        <v>0</v>
      </c>
      <c r="QA825" s="10">
        <v>0</v>
      </c>
      <c r="QB825" s="10">
        <v>0</v>
      </c>
      <c r="QC825" s="10">
        <v>0</v>
      </c>
      <c r="QD825" s="10">
        <v>0</v>
      </c>
      <c r="QE825" s="10" t="s">
        <v>1977</v>
      </c>
      <c r="QF825" s="10">
        <v>0</v>
      </c>
      <c r="QG825" s="10">
        <v>0</v>
      </c>
      <c r="QH825" s="10">
        <v>0</v>
      </c>
      <c r="QI825" s="10">
        <v>0</v>
      </c>
      <c r="QJ825" s="10">
        <v>0</v>
      </c>
      <c r="QK825" s="10">
        <v>0</v>
      </c>
      <c r="QL825" s="10">
        <v>0</v>
      </c>
      <c r="QM825" s="10">
        <v>0</v>
      </c>
      <c r="QN825" s="10" t="s">
        <v>1977</v>
      </c>
      <c r="QO825" s="10">
        <v>0</v>
      </c>
      <c r="QP825" s="10">
        <v>0</v>
      </c>
      <c r="QQ825" s="10">
        <v>0</v>
      </c>
      <c r="QR825" s="10">
        <v>0</v>
      </c>
      <c r="QS825" s="10">
        <v>0</v>
      </c>
      <c r="QT825" s="10">
        <v>0</v>
      </c>
      <c r="QU825" s="10">
        <v>0</v>
      </c>
      <c r="QV825" s="10">
        <v>0</v>
      </c>
      <c r="QW825" s="10" t="s">
        <v>1977</v>
      </c>
      <c r="QX825" s="10">
        <v>2</v>
      </c>
      <c r="QY825" s="10">
        <v>0</v>
      </c>
      <c r="QZ825" s="10">
        <v>0</v>
      </c>
      <c r="RA825" s="10">
        <v>0</v>
      </c>
      <c r="RB825" s="10">
        <v>0</v>
      </c>
      <c r="RC825" s="10">
        <v>0</v>
      </c>
      <c r="RD825" s="10">
        <v>0</v>
      </c>
      <c r="RE825" s="10">
        <v>0</v>
      </c>
      <c r="RF825" s="10" t="s">
        <v>1977</v>
      </c>
      <c r="RG825" s="10">
        <v>0</v>
      </c>
      <c r="RH825" s="10">
        <v>0</v>
      </c>
      <c r="RI825" s="10">
        <v>0</v>
      </c>
      <c r="RJ825" s="10">
        <v>0</v>
      </c>
      <c r="RK825" s="10">
        <v>0</v>
      </c>
      <c r="RL825" s="10">
        <v>0</v>
      </c>
      <c r="RM825" s="10">
        <v>0</v>
      </c>
      <c r="RN825" s="10">
        <v>0</v>
      </c>
      <c r="RO825" s="10" t="s">
        <v>1977</v>
      </c>
      <c r="VS825" s="10">
        <v>1</v>
      </c>
      <c r="VT825" s="10">
        <v>1</v>
      </c>
      <c r="VZ825" s="10">
        <v>52</v>
      </c>
      <c r="WA825" s="10">
        <v>0</v>
      </c>
      <c r="WB825" s="10">
        <v>0</v>
      </c>
      <c r="WC825" s="10">
        <v>0</v>
      </c>
      <c r="WD825" s="10">
        <v>0</v>
      </c>
      <c r="WE825" s="10">
        <v>0</v>
      </c>
      <c r="WF825" s="10">
        <v>0</v>
      </c>
      <c r="WG825" s="10">
        <v>0</v>
      </c>
      <c r="WH825" s="10">
        <v>0</v>
      </c>
      <c r="WI825" s="10">
        <v>0</v>
      </c>
      <c r="WJ825" s="10">
        <v>0</v>
      </c>
      <c r="WK825" s="10">
        <v>0</v>
      </c>
      <c r="WL825" s="10">
        <v>0</v>
      </c>
      <c r="WM825" s="10">
        <v>0</v>
      </c>
      <c r="WN825" s="10">
        <v>0</v>
      </c>
      <c r="WO825" s="10">
        <v>0</v>
      </c>
      <c r="WP825" s="10">
        <v>0</v>
      </c>
      <c r="WQ825" s="10">
        <v>0</v>
      </c>
      <c r="WR825" s="10">
        <v>0</v>
      </c>
      <c r="WS825" s="10">
        <v>0</v>
      </c>
      <c r="WT825" s="10">
        <v>0</v>
      </c>
      <c r="WU825" s="10">
        <v>0</v>
      </c>
      <c r="WV825" s="10">
        <v>0</v>
      </c>
      <c r="WW825" s="10">
        <v>0</v>
      </c>
      <c r="WX825" s="10">
        <v>0</v>
      </c>
      <c r="WY825" s="10">
        <v>0</v>
      </c>
      <c r="WZ825" s="10">
        <v>0</v>
      </c>
      <c r="XA825" s="10">
        <v>0</v>
      </c>
      <c r="XB825" s="10">
        <v>0</v>
      </c>
      <c r="XC825" s="10">
        <v>0</v>
      </c>
      <c r="XD825" s="10">
        <v>0</v>
      </c>
      <c r="XE825" s="10">
        <v>0</v>
      </c>
      <c r="XF825" s="10">
        <v>0</v>
      </c>
      <c r="XG825" s="10">
        <v>0</v>
      </c>
      <c r="XH825" s="10">
        <v>0</v>
      </c>
      <c r="XI825" s="10">
        <v>0</v>
      </c>
      <c r="XJ825" s="10">
        <v>0</v>
      </c>
      <c r="XK825" s="10" t="s">
        <v>1978</v>
      </c>
      <c r="XL825" s="10">
        <v>37</v>
      </c>
      <c r="XM825" s="10">
        <v>0</v>
      </c>
      <c r="XN825" s="10" t="s">
        <v>1967</v>
      </c>
      <c r="XQ825" s="10" t="s">
        <v>1967</v>
      </c>
      <c r="XT825" s="10" t="s">
        <v>1978</v>
      </c>
      <c r="XW825" s="10" t="s">
        <v>1979</v>
      </c>
      <c r="XX825" s="10">
        <v>0</v>
      </c>
      <c r="XY825" s="10">
        <v>0</v>
      </c>
      <c r="YA825" s="10">
        <v>15</v>
      </c>
      <c r="YB825" s="10">
        <v>0</v>
      </c>
      <c r="YC825" s="10">
        <v>3</v>
      </c>
      <c r="YD825" s="10">
        <v>0</v>
      </c>
      <c r="YE825" s="10">
        <v>0</v>
      </c>
      <c r="YF825" s="10">
        <v>0</v>
      </c>
      <c r="YG825" s="10">
        <v>0</v>
      </c>
      <c r="YH825" s="10">
        <v>0</v>
      </c>
      <c r="YI825" s="10">
        <v>0</v>
      </c>
      <c r="YJ825" s="10">
        <v>0</v>
      </c>
      <c r="YK825" s="10">
        <v>2</v>
      </c>
      <c r="YL825" s="10">
        <v>0</v>
      </c>
      <c r="YM825" s="10">
        <v>10</v>
      </c>
      <c r="YN825" s="10">
        <v>0</v>
      </c>
      <c r="YO825" s="10">
        <v>0</v>
      </c>
      <c r="YP825" s="10">
        <v>0</v>
      </c>
      <c r="YQ825" s="10">
        <v>0</v>
      </c>
      <c r="YR825" s="10">
        <v>0</v>
      </c>
      <c r="YS825" s="10" t="s">
        <v>1968</v>
      </c>
      <c r="ZJ825" s="10" t="s">
        <v>1968</v>
      </c>
      <c r="AAK825" s="10" t="s">
        <v>1968</v>
      </c>
      <c r="AAZ825" s="10" t="s">
        <v>1969</v>
      </c>
      <c r="ABA825" s="10">
        <v>1</v>
      </c>
      <c r="ABB825" s="10">
        <v>0</v>
      </c>
      <c r="ABC825" s="10">
        <v>0</v>
      </c>
      <c r="ABD825" s="10">
        <v>0</v>
      </c>
      <c r="ABE825" s="10">
        <v>1</v>
      </c>
      <c r="ABF825" s="10">
        <v>0</v>
      </c>
      <c r="ABG825" s="10">
        <v>0</v>
      </c>
      <c r="ABH825" s="10">
        <v>0</v>
      </c>
      <c r="ABI825" s="10">
        <v>0</v>
      </c>
      <c r="ABJ825" s="10">
        <v>0</v>
      </c>
      <c r="ABK825" s="10">
        <v>0</v>
      </c>
      <c r="ABL825" s="10">
        <v>0</v>
      </c>
      <c r="ABM825" s="10">
        <v>0</v>
      </c>
      <c r="ABN825" s="10">
        <v>0</v>
      </c>
      <c r="ABO825" s="10" t="s">
        <v>1968</v>
      </c>
      <c r="ACJ825" s="10" t="s">
        <v>1968</v>
      </c>
      <c r="ADH825" s="10" t="s">
        <v>1969</v>
      </c>
      <c r="ADI825" s="10">
        <v>52</v>
      </c>
      <c r="ADJ825" s="10">
        <v>0</v>
      </c>
      <c r="ADK825" s="10">
        <v>0</v>
      </c>
      <c r="ADL825" s="10">
        <v>0</v>
      </c>
      <c r="ADM825" s="10">
        <v>0</v>
      </c>
      <c r="ADN825" s="10">
        <v>0</v>
      </c>
      <c r="ADO825" s="10">
        <v>0</v>
      </c>
      <c r="ADP825" s="10">
        <v>0</v>
      </c>
      <c r="ADQ825" s="10">
        <v>0</v>
      </c>
      <c r="ADR825" s="10">
        <v>0</v>
      </c>
      <c r="ADS825" s="10">
        <v>0</v>
      </c>
      <c r="ADT825" s="10">
        <v>0</v>
      </c>
      <c r="ADU825" s="10">
        <v>0</v>
      </c>
      <c r="ADV825" s="10">
        <v>0</v>
      </c>
      <c r="ADW825" s="10">
        <v>0</v>
      </c>
      <c r="ADX825" s="10">
        <v>0</v>
      </c>
      <c r="ADY825" s="10">
        <v>0</v>
      </c>
      <c r="ADZ825" s="10">
        <v>0</v>
      </c>
      <c r="AEA825" s="10">
        <v>0</v>
      </c>
      <c r="AEB825" s="10">
        <v>0</v>
      </c>
      <c r="AEC825" s="10">
        <v>0</v>
      </c>
      <c r="AED825" s="10">
        <v>0</v>
      </c>
      <c r="AEE825" s="10">
        <v>0</v>
      </c>
      <c r="AEF825" s="10">
        <v>0</v>
      </c>
      <c r="AEG825" s="10">
        <v>0</v>
      </c>
      <c r="AEH825" s="10">
        <v>0</v>
      </c>
      <c r="AEI825" s="10">
        <v>0</v>
      </c>
      <c r="AEJ825" s="10">
        <v>0</v>
      </c>
      <c r="AEK825" s="10">
        <v>0</v>
      </c>
      <c r="AEL825" s="10">
        <v>0</v>
      </c>
      <c r="AEM825" s="10">
        <v>0</v>
      </c>
      <c r="AEN825" s="10">
        <v>0</v>
      </c>
      <c r="AEO825" s="10">
        <v>0</v>
      </c>
      <c r="AEP825" s="10">
        <v>0</v>
      </c>
      <c r="AEQ825" s="10">
        <v>0</v>
      </c>
      <c r="AER825" s="10">
        <v>0</v>
      </c>
      <c r="AES825" s="10">
        <v>0</v>
      </c>
      <c r="AET825" s="10">
        <v>0</v>
      </c>
      <c r="AEU825" s="10">
        <v>0</v>
      </c>
      <c r="AEV825" s="10">
        <v>0</v>
      </c>
      <c r="AEW825" s="10">
        <v>0</v>
      </c>
      <c r="AEX825" s="10">
        <v>0</v>
      </c>
      <c r="AEY825" s="10">
        <v>0</v>
      </c>
      <c r="AEZ825" s="10">
        <v>0</v>
      </c>
      <c r="AFA825" s="10">
        <v>0</v>
      </c>
      <c r="AFB825" s="10">
        <v>0</v>
      </c>
      <c r="AFC825" s="10">
        <v>0</v>
      </c>
      <c r="AFD825" s="10">
        <v>0</v>
      </c>
      <c r="AFE825" s="10">
        <v>0</v>
      </c>
      <c r="AFF825" s="10">
        <v>0</v>
      </c>
      <c r="AFG825" s="10">
        <v>0</v>
      </c>
      <c r="AFH825" s="10">
        <v>0</v>
      </c>
      <c r="AFI825" s="10">
        <v>0</v>
      </c>
      <c r="AFJ825" s="10">
        <v>0</v>
      </c>
      <c r="AFK825" s="10">
        <v>0</v>
      </c>
      <c r="AFL825" s="10">
        <v>0</v>
      </c>
      <c r="AFM825" s="10">
        <v>0</v>
      </c>
      <c r="AFN825" s="10">
        <v>0</v>
      </c>
      <c r="AFO825" s="10">
        <v>0</v>
      </c>
      <c r="AFP825" s="10">
        <v>0</v>
      </c>
      <c r="AFQ825" s="10">
        <v>0</v>
      </c>
      <c r="AFR825" s="10">
        <v>0</v>
      </c>
      <c r="AFS825" s="10">
        <v>0</v>
      </c>
      <c r="AFT825" s="10">
        <v>0</v>
      </c>
      <c r="AFU825" s="10">
        <v>0</v>
      </c>
      <c r="AFV825" s="10">
        <v>0</v>
      </c>
      <c r="AFW825" s="10">
        <v>0</v>
      </c>
      <c r="AFX825" s="10">
        <v>0</v>
      </c>
      <c r="AFY825" s="10">
        <v>0</v>
      </c>
      <c r="AFZ825" s="10">
        <v>0</v>
      </c>
      <c r="AGA825" s="10">
        <v>0</v>
      </c>
      <c r="AGB825" s="10">
        <v>0</v>
      </c>
      <c r="AGC825" s="10">
        <v>0</v>
      </c>
      <c r="AGD825" s="10">
        <v>0</v>
      </c>
      <c r="AGE825" s="10">
        <v>0</v>
      </c>
      <c r="AGF825" s="10">
        <v>0</v>
      </c>
      <c r="AGG825" s="10">
        <v>0</v>
      </c>
      <c r="AGH825" s="10">
        <v>0</v>
      </c>
      <c r="AGI825" s="10">
        <v>0</v>
      </c>
      <c r="AGJ825" s="10">
        <v>0</v>
      </c>
      <c r="AGK825" s="10">
        <v>0</v>
      </c>
      <c r="AGL825" s="10">
        <v>0</v>
      </c>
      <c r="AGM825" s="10">
        <v>0</v>
      </c>
      <c r="AGN825" s="10">
        <v>0</v>
      </c>
      <c r="AGO825" s="10">
        <v>0</v>
      </c>
      <c r="AGP825" s="10">
        <v>0</v>
      </c>
      <c r="AGQ825" s="10">
        <v>0</v>
      </c>
      <c r="AGR825" s="10">
        <v>0</v>
      </c>
      <c r="AGS825" s="10">
        <v>0</v>
      </c>
      <c r="AGT825" s="10">
        <v>0</v>
      </c>
      <c r="AGU825" s="10">
        <v>0</v>
      </c>
      <c r="AGV825" s="10">
        <v>0</v>
      </c>
      <c r="AGW825" s="10">
        <v>0</v>
      </c>
      <c r="AGX825" s="10">
        <v>0</v>
      </c>
      <c r="AGY825" s="10">
        <v>0</v>
      </c>
      <c r="AGZ825" s="10">
        <v>0</v>
      </c>
      <c r="AHA825" s="10">
        <v>0</v>
      </c>
      <c r="AHB825" s="10">
        <v>0</v>
      </c>
      <c r="AHC825" s="10">
        <v>0</v>
      </c>
      <c r="AHD825" s="10">
        <v>0</v>
      </c>
      <c r="AHE825" s="10">
        <v>0</v>
      </c>
      <c r="AHF825" s="10">
        <v>0</v>
      </c>
      <c r="AHG825" s="10">
        <v>0</v>
      </c>
      <c r="AHH825" s="10">
        <v>0</v>
      </c>
      <c r="AHI825" s="10">
        <v>0</v>
      </c>
      <c r="AHJ825" s="10">
        <v>0</v>
      </c>
      <c r="AHK825" s="10">
        <v>0</v>
      </c>
      <c r="AHL825" s="10">
        <v>0</v>
      </c>
      <c r="AHM825" s="10">
        <v>0</v>
      </c>
      <c r="AHN825" s="10">
        <v>0</v>
      </c>
      <c r="AHO825" s="10">
        <v>0</v>
      </c>
      <c r="AHP825" s="10">
        <v>0</v>
      </c>
      <c r="AHQ825" s="10">
        <v>0</v>
      </c>
      <c r="AHR825" s="10">
        <v>0</v>
      </c>
      <c r="AHS825" s="10">
        <v>0</v>
      </c>
      <c r="AHT825" s="10">
        <v>0</v>
      </c>
      <c r="AHU825" s="10">
        <v>0</v>
      </c>
      <c r="AHV825" s="10">
        <v>0</v>
      </c>
      <c r="AHW825" s="10">
        <v>0</v>
      </c>
      <c r="AHX825" s="10">
        <v>0</v>
      </c>
      <c r="AHY825" s="10">
        <v>0</v>
      </c>
      <c r="AHZ825" s="10">
        <v>0</v>
      </c>
      <c r="AIA825" s="10">
        <v>0</v>
      </c>
      <c r="AIB825" s="10">
        <v>0</v>
      </c>
      <c r="AIC825" s="10">
        <v>0</v>
      </c>
      <c r="AID825" s="10">
        <v>0</v>
      </c>
      <c r="AIE825" s="10">
        <v>0</v>
      </c>
      <c r="AIF825" s="10">
        <v>0</v>
      </c>
      <c r="AIG825" s="10">
        <v>0</v>
      </c>
      <c r="AIH825" s="10">
        <v>0</v>
      </c>
      <c r="AII825" s="10">
        <v>0</v>
      </c>
      <c r="AIJ825" s="10">
        <v>0</v>
      </c>
      <c r="AIK825" s="10">
        <v>0</v>
      </c>
      <c r="AIL825" s="10">
        <v>0</v>
      </c>
      <c r="AIM825" s="10">
        <v>0</v>
      </c>
      <c r="AIN825" s="10">
        <v>0</v>
      </c>
      <c r="AIO825" s="10">
        <v>0</v>
      </c>
      <c r="AIP825" s="10">
        <v>0</v>
      </c>
      <c r="AIQ825" s="10">
        <v>0</v>
      </c>
      <c r="AIR825" s="10">
        <v>0</v>
      </c>
      <c r="AIS825" s="10">
        <v>0</v>
      </c>
      <c r="AIT825" s="10">
        <v>0</v>
      </c>
      <c r="AIU825" s="10">
        <v>0</v>
      </c>
      <c r="AIV825" s="10">
        <v>0</v>
      </c>
      <c r="AIW825" s="10">
        <v>0</v>
      </c>
      <c r="AIX825" s="10">
        <v>0</v>
      </c>
      <c r="AIY825" s="10">
        <v>0</v>
      </c>
      <c r="AIZ825" s="10">
        <v>0</v>
      </c>
      <c r="AJA825" s="10">
        <v>0</v>
      </c>
      <c r="AJB825" s="10">
        <v>0</v>
      </c>
      <c r="AJC825" s="10">
        <v>0</v>
      </c>
      <c r="AJD825" s="10">
        <v>0</v>
      </c>
      <c r="AJE825" s="10">
        <v>0</v>
      </c>
      <c r="AJF825" s="10">
        <v>0</v>
      </c>
      <c r="AJG825" s="10">
        <v>0</v>
      </c>
      <c r="AJH825" s="10">
        <v>0</v>
      </c>
      <c r="AJI825" s="10">
        <v>0</v>
      </c>
      <c r="AJJ825" s="10">
        <v>0</v>
      </c>
      <c r="AJK825" s="10">
        <v>0</v>
      </c>
      <c r="AJL825" s="10">
        <v>0</v>
      </c>
      <c r="AJM825" s="10">
        <v>0</v>
      </c>
      <c r="AJN825" s="10">
        <v>0</v>
      </c>
      <c r="AJO825" s="10">
        <v>0</v>
      </c>
      <c r="AJP825" s="10">
        <v>0</v>
      </c>
      <c r="AJQ825" s="10">
        <v>0</v>
      </c>
      <c r="AJR825" s="10">
        <v>0</v>
      </c>
      <c r="AJS825" s="10">
        <v>0</v>
      </c>
      <c r="AJT825" s="10">
        <v>0</v>
      </c>
      <c r="AJU825" s="10">
        <v>0</v>
      </c>
      <c r="AJV825" s="10">
        <v>0</v>
      </c>
      <c r="AJW825" s="10">
        <v>0</v>
      </c>
      <c r="AJX825" s="10">
        <v>0</v>
      </c>
      <c r="AJY825" s="10">
        <v>0</v>
      </c>
      <c r="AJZ825" s="10">
        <v>0</v>
      </c>
      <c r="AKA825" s="10">
        <v>0</v>
      </c>
      <c r="AKB825" s="10">
        <v>0</v>
      </c>
      <c r="AKC825" s="10">
        <v>0</v>
      </c>
      <c r="AKD825" s="10">
        <v>0</v>
      </c>
      <c r="AKE825" s="10">
        <v>0</v>
      </c>
      <c r="AKF825" s="10">
        <v>0</v>
      </c>
      <c r="AKG825" s="10">
        <v>0</v>
      </c>
      <c r="AKH825" s="10">
        <v>0</v>
      </c>
      <c r="AKI825" s="10">
        <v>0</v>
      </c>
      <c r="AKJ825" s="10">
        <v>0</v>
      </c>
      <c r="AKK825" s="10">
        <v>0</v>
      </c>
      <c r="AKL825" s="10">
        <v>0</v>
      </c>
      <c r="AKM825" s="10">
        <v>0</v>
      </c>
      <c r="AKN825" s="10">
        <v>0</v>
      </c>
      <c r="AKO825" s="10">
        <v>0</v>
      </c>
      <c r="AKP825" s="10">
        <v>0</v>
      </c>
      <c r="AKQ825" s="10">
        <v>0</v>
      </c>
      <c r="AKR825" s="10">
        <v>0</v>
      </c>
      <c r="AKS825" s="10">
        <v>0</v>
      </c>
      <c r="AKT825" s="10">
        <v>0</v>
      </c>
      <c r="AKU825" s="10">
        <v>0</v>
      </c>
      <c r="AKV825" s="10">
        <v>0</v>
      </c>
      <c r="AKW825" s="10">
        <v>0</v>
      </c>
      <c r="AKX825" s="10">
        <v>0</v>
      </c>
      <c r="AKY825" s="10">
        <v>0</v>
      </c>
      <c r="AKZ825" s="10">
        <v>0</v>
      </c>
      <c r="ALA825" s="10">
        <v>0</v>
      </c>
      <c r="ALB825" s="10">
        <v>0</v>
      </c>
      <c r="ALC825" s="10">
        <v>0</v>
      </c>
      <c r="ALD825" s="10">
        <v>0</v>
      </c>
      <c r="ALE825" s="10">
        <v>0</v>
      </c>
      <c r="ALF825" s="10">
        <v>0</v>
      </c>
      <c r="ALG825" s="10">
        <v>0</v>
      </c>
      <c r="ALH825" s="10">
        <v>0</v>
      </c>
      <c r="ALI825" s="10">
        <v>0</v>
      </c>
      <c r="ALJ825" s="10">
        <v>0</v>
      </c>
      <c r="ALK825" s="10">
        <v>0</v>
      </c>
      <c r="ALL825" s="10">
        <v>0</v>
      </c>
      <c r="ALM825" s="10">
        <v>0</v>
      </c>
      <c r="ALN825" s="10">
        <v>0</v>
      </c>
      <c r="ALO825" s="10">
        <v>0</v>
      </c>
      <c r="ALP825" s="10">
        <v>0</v>
      </c>
      <c r="ALQ825" s="10">
        <v>0</v>
      </c>
      <c r="ALR825" s="10">
        <v>0</v>
      </c>
      <c r="ALS825" s="10">
        <v>0</v>
      </c>
      <c r="ALT825" s="10">
        <v>0</v>
      </c>
      <c r="ALU825" s="10">
        <v>0</v>
      </c>
      <c r="ALV825" s="10">
        <v>0</v>
      </c>
      <c r="ALW825" s="10">
        <v>0</v>
      </c>
      <c r="ALX825" s="10">
        <v>0</v>
      </c>
      <c r="ALY825" s="10">
        <v>0</v>
      </c>
      <c r="ALZ825" s="10">
        <v>0</v>
      </c>
      <c r="AMA825" s="10">
        <v>0</v>
      </c>
      <c r="AMB825" s="10">
        <v>0</v>
      </c>
      <c r="AMC825" s="10">
        <v>0</v>
      </c>
      <c r="AMD825" s="10">
        <v>0</v>
      </c>
      <c r="AME825" s="10">
        <v>0</v>
      </c>
      <c r="AMF825" s="10">
        <v>0</v>
      </c>
      <c r="AMG825" s="10">
        <v>0</v>
      </c>
      <c r="AMH825" s="10">
        <v>0</v>
      </c>
      <c r="AMI825" s="10">
        <v>0</v>
      </c>
      <c r="AMJ825" s="10">
        <v>0</v>
      </c>
      <c r="AMK825" s="10">
        <v>0</v>
      </c>
      <c r="AML825" s="10" t="s">
        <v>1968</v>
      </c>
      <c r="ANM825" s="10">
        <v>52</v>
      </c>
      <c r="ANN825" s="10">
        <v>0</v>
      </c>
      <c r="ANO825" s="10" t="s">
        <v>1968</v>
      </c>
      <c r="ANP825" s="10" t="s">
        <v>1987</v>
      </c>
      <c r="ANQ825" s="10">
        <v>0</v>
      </c>
      <c r="ANR825" s="10">
        <v>0</v>
      </c>
      <c r="ANS825" s="10">
        <v>0</v>
      </c>
      <c r="ANT825" s="10">
        <v>0</v>
      </c>
      <c r="ANU825" s="10">
        <v>0</v>
      </c>
      <c r="ANV825" s="10">
        <v>0</v>
      </c>
      <c r="ANW825" s="10">
        <v>0</v>
      </c>
      <c r="ANX825" s="10">
        <v>0</v>
      </c>
      <c r="ANY825" s="10">
        <v>0</v>
      </c>
      <c r="ANZ825" s="10">
        <v>0</v>
      </c>
      <c r="AOA825" s="10">
        <v>0</v>
      </c>
      <c r="AOB825" s="10">
        <v>0</v>
      </c>
      <c r="AOC825" s="10">
        <v>0</v>
      </c>
      <c r="AOD825" s="10">
        <v>0</v>
      </c>
      <c r="AOE825" s="10">
        <v>0</v>
      </c>
      <c r="AOF825" s="10">
        <v>0</v>
      </c>
      <c r="AOG825" s="10">
        <v>0</v>
      </c>
      <c r="AOH825" s="10">
        <v>0</v>
      </c>
      <c r="AOI825" s="10">
        <v>0</v>
      </c>
      <c r="AOJ825" s="10">
        <v>0</v>
      </c>
      <c r="AOK825" s="10">
        <v>0</v>
      </c>
      <c r="AOL825" s="10">
        <v>0</v>
      </c>
      <c r="AOM825" s="10">
        <v>0</v>
      </c>
      <c r="AON825" s="10">
        <v>0</v>
      </c>
      <c r="AOO825" s="10" t="s">
        <v>1968</v>
      </c>
      <c r="AOP825" s="10">
        <v>0</v>
      </c>
      <c r="AOQ825" s="10">
        <v>0</v>
      </c>
      <c r="AOR825" s="10">
        <v>0</v>
      </c>
      <c r="AOS825" s="10">
        <v>0</v>
      </c>
      <c r="AOT825" s="10">
        <v>0</v>
      </c>
      <c r="AOU825" s="10">
        <v>0</v>
      </c>
      <c r="AOV825" s="10">
        <v>0</v>
      </c>
      <c r="AOW825" s="10">
        <v>0</v>
      </c>
      <c r="AOX825" s="10">
        <v>0</v>
      </c>
      <c r="AOY825" s="10">
        <v>0</v>
      </c>
      <c r="AOZ825" s="10">
        <v>0</v>
      </c>
      <c r="APA825" s="10">
        <v>0</v>
      </c>
      <c r="APB825" s="10">
        <v>0</v>
      </c>
      <c r="APC825" s="10">
        <v>0</v>
      </c>
      <c r="APD825" s="10">
        <v>0</v>
      </c>
      <c r="APE825" s="10">
        <v>0</v>
      </c>
      <c r="APF825" s="10">
        <v>0</v>
      </c>
      <c r="APG825" s="10">
        <v>0</v>
      </c>
      <c r="APH825" s="10">
        <v>0</v>
      </c>
      <c r="API825" s="10">
        <v>0</v>
      </c>
      <c r="APJ825" s="10">
        <v>0</v>
      </c>
      <c r="APK825" s="10">
        <v>0</v>
      </c>
      <c r="APL825" s="10">
        <v>0</v>
      </c>
      <c r="APM825" s="10">
        <v>0</v>
      </c>
      <c r="APN825" s="10" t="s">
        <v>1969</v>
      </c>
      <c r="APO825" s="10" t="s">
        <v>1971</v>
      </c>
      <c r="APP825" s="10">
        <v>15</v>
      </c>
      <c r="APQ825" s="10">
        <v>0</v>
      </c>
      <c r="APR825" s="10">
        <v>5</v>
      </c>
      <c r="APS825" s="10">
        <v>0</v>
      </c>
      <c r="APT825" s="10">
        <v>0</v>
      </c>
      <c r="APU825" s="10">
        <v>0</v>
      </c>
      <c r="APV825" s="10">
        <v>5</v>
      </c>
      <c r="APW825" s="10">
        <v>0</v>
      </c>
      <c r="APX825" s="10">
        <v>0</v>
      </c>
      <c r="APY825" s="10">
        <v>0</v>
      </c>
      <c r="APZ825" s="10">
        <v>2</v>
      </c>
      <c r="AQA825" s="10">
        <v>0</v>
      </c>
      <c r="AQB825" s="10">
        <v>15</v>
      </c>
      <c r="AQC825" s="10">
        <v>0</v>
      </c>
      <c r="AQD825" s="10">
        <v>0</v>
      </c>
      <c r="AQE825" s="10">
        <v>0</v>
      </c>
      <c r="AQF825" s="10">
        <v>17</v>
      </c>
      <c r="AQG825" s="10">
        <v>0</v>
      </c>
      <c r="AQH825" s="10">
        <v>1</v>
      </c>
      <c r="AQI825" s="10">
        <v>0</v>
      </c>
      <c r="AQJ825" s="10">
        <v>1</v>
      </c>
      <c r="AQK825" s="10">
        <v>0</v>
      </c>
      <c r="AQL825" s="10">
        <v>2</v>
      </c>
      <c r="AQM825" s="10">
        <v>0</v>
      </c>
      <c r="AQN825" s="10">
        <v>0</v>
      </c>
      <c r="AQO825" s="10">
        <v>0</v>
      </c>
      <c r="AQP825" s="10">
        <v>1</v>
      </c>
      <c r="AQQ825" s="10">
        <v>0</v>
      </c>
      <c r="AQR825" s="10">
        <v>0</v>
      </c>
      <c r="AQS825" s="10">
        <v>0</v>
      </c>
      <c r="AQT825" s="10">
        <v>0</v>
      </c>
      <c r="AQU825" s="10">
        <v>0</v>
      </c>
      <c r="AQV825" s="10">
        <v>0</v>
      </c>
      <c r="AQW825" s="10">
        <v>0</v>
      </c>
      <c r="AQX825" s="10">
        <v>0</v>
      </c>
      <c r="AQY825" s="10">
        <v>0</v>
      </c>
      <c r="AQZ825" s="10">
        <v>2</v>
      </c>
      <c r="ARA825" s="10">
        <v>0</v>
      </c>
      <c r="ARB825" s="10">
        <v>0</v>
      </c>
      <c r="ARC825" s="10">
        <v>0</v>
      </c>
      <c r="ARD825" s="10">
        <v>1</v>
      </c>
      <c r="ARE825" s="10">
        <v>0</v>
      </c>
      <c r="ARF825" s="10">
        <v>0</v>
      </c>
      <c r="ARG825" s="10">
        <v>0</v>
      </c>
      <c r="ARH825" s="10">
        <v>2</v>
      </c>
      <c r="ARI825" s="10">
        <v>0</v>
      </c>
      <c r="ARJ825" s="10">
        <v>1</v>
      </c>
      <c r="ARK825" s="10">
        <v>0</v>
      </c>
      <c r="ARL825" s="10">
        <v>1</v>
      </c>
      <c r="ARM825" s="10">
        <v>0</v>
      </c>
      <c r="ARN825" s="10">
        <v>0</v>
      </c>
      <c r="ARO825" s="10">
        <v>0</v>
      </c>
      <c r="ARP825" s="10">
        <v>0</v>
      </c>
      <c r="ARQ825" s="10">
        <v>0</v>
      </c>
      <c r="ARR825" s="10">
        <v>0</v>
      </c>
      <c r="ARS825" s="10">
        <v>0</v>
      </c>
      <c r="ART825" s="10">
        <v>0</v>
      </c>
      <c r="ARU825" s="10">
        <v>0</v>
      </c>
      <c r="ARV825" s="10">
        <v>0</v>
      </c>
      <c r="ARW825" s="10">
        <v>0</v>
      </c>
      <c r="ARX825" s="10">
        <v>0</v>
      </c>
      <c r="ARY825" s="10">
        <v>0</v>
      </c>
      <c r="ARZ825" s="10">
        <v>0</v>
      </c>
      <c r="ASA825" s="10">
        <v>0</v>
      </c>
      <c r="ASB825" s="10">
        <v>0</v>
      </c>
      <c r="ASC825" s="10">
        <v>0</v>
      </c>
      <c r="ASD825" s="10">
        <v>0</v>
      </c>
      <c r="ASE825" s="10">
        <v>0</v>
      </c>
      <c r="ASF825" s="10">
        <v>0</v>
      </c>
      <c r="ASG825" s="10">
        <v>0</v>
      </c>
      <c r="ASH825" s="10">
        <v>0</v>
      </c>
      <c r="ASI825" s="10">
        <v>0</v>
      </c>
      <c r="ASJ825" s="10">
        <v>0</v>
      </c>
      <c r="ASK825" s="10">
        <v>0</v>
      </c>
      <c r="ASL825" s="10">
        <v>0</v>
      </c>
      <c r="ASM825" s="10">
        <v>0</v>
      </c>
      <c r="ASN825" s="10">
        <v>0</v>
      </c>
      <c r="ASO825" s="10">
        <v>0</v>
      </c>
      <c r="ASP825" s="10">
        <v>20</v>
      </c>
      <c r="ASQ825" s="10">
        <v>0</v>
      </c>
      <c r="ASR825" s="10">
        <v>5</v>
      </c>
      <c r="ASS825" s="10">
        <v>0</v>
      </c>
      <c r="AST825" s="10">
        <v>0</v>
      </c>
      <c r="ASU825" s="10">
        <v>0</v>
      </c>
      <c r="ASV825" s="10">
        <v>8</v>
      </c>
      <c r="ASW825" s="10">
        <v>0</v>
      </c>
      <c r="ASX825" s="10">
        <v>0</v>
      </c>
      <c r="ASY825" s="10">
        <v>0</v>
      </c>
      <c r="ASZ825" s="10">
        <v>5</v>
      </c>
      <c r="ATA825" s="10">
        <v>0</v>
      </c>
      <c r="ATB825" s="10">
        <v>0</v>
      </c>
      <c r="ATC825" s="10">
        <v>0</v>
      </c>
      <c r="ATD825" s="10">
        <v>0</v>
      </c>
      <c r="ATE825" s="10">
        <v>0</v>
      </c>
      <c r="ATF825" s="10">
        <v>2</v>
      </c>
      <c r="ATG825" s="10">
        <v>0</v>
      </c>
      <c r="ATH825" s="10">
        <v>0</v>
      </c>
      <c r="ATI825" s="10">
        <v>0</v>
      </c>
      <c r="ATJ825" s="10">
        <v>2</v>
      </c>
      <c r="ATK825" s="10">
        <v>0</v>
      </c>
      <c r="ATL825" s="10">
        <v>0</v>
      </c>
      <c r="ATM825" s="10">
        <v>0</v>
      </c>
      <c r="ATN825" s="10">
        <v>0</v>
      </c>
      <c r="ATO825" s="10">
        <v>0</v>
      </c>
      <c r="ATP825" s="10">
        <v>0</v>
      </c>
      <c r="ATQ825" s="10">
        <v>0</v>
      </c>
      <c r="ATR825" s="10">
        <v>52</v>
      </c>
      <c r="ATS825" s="10">
        <v>0</v>
      </c>
      <c r="ATT825" s="10">
        <v>0</v>
      </c>
      <c r="ATU825" s="10">
        <v>0</v>
      </c>
      <c r="ATV825" s="10" t="s">
        <v>1968</v>
      </c>
      <c r="AVU825" s="10" t="s">
        <v>1968</v>
      </c>
      <c r="AVV825" s="10">
        <v>0</v>
      </c>
      <c r="AVX825" s="10">
        <v>0</v>
      </c>
      <c r="AVZ825" s="10">
        <v>0</v>
      </c>
      <c r="AWB825" s="10">
        <v>0</v>
      </c>
      <c r="AWD825" s="10">
        <v>0</v>
      </c>
      <c r="AWF825" s="10">
        <v>0</v>
      </c>
      <c r="AWH825" s="10" t="s">
        <v>1968</v>
      </c>
      <c r="AWI825" s="10">
        <v>0</v>
      </c>
      <c r="AWJ825" s="10">
        <v>0</v>
      </c>
      <c r="AWK825" s="10">
        <v>0</v>
      </c>
      <c r="AWL825" s="10">
        <v>0</v>
      </c>
      <c r="AWM825" s="10">
        <v>0</v>
      </c>
      <c r="AWN825" s="10">
        <v>0</v>
      </c>
      <c r="AWO825" s="10">
        <v>0</v>
      </c>
      <c r="AWP825" s="10">
        <v>0</v>
      </c>
      <c r="AWQ825" s="10">
        <v>0</v>
      </c>
      <c r="AWR825" s="10">
        <v>0</v>
      </c>
      <c r="AWS825" s="10">
        <v>0</v>
      </c>
      <c r="AWT825" s="10">
        <v>0</v>
      </c>
      <c r="AWU825" s="10">
        <v>0</v>
      </c>
      <c r="AWV825" s="10">
        <v>0</v>
      </c>
      <c r="AWW825" s="10">
        <v>0</v>
      </c>
      <c r="AWX825" s="10">
        <v>0</v>
      </c>
      <c r="AWY825" s="10">
        <v>0</v>
      </c>
      <c r="AWZ825" s="10">
        <v>0</v>
      </c>
      <c r="AXA825" s="10">
        <v>0</v>
      </c>
      <c r="AXB825" s="10">
        <v>0</v>
      </c>
      <c r="AXC825" s="10">
        <v>0</v>
      </c>
      <c r="AXD825" s="10">
        <v>0</v>
      </c>
      <c r="AXE825" s="10">
        <v>0</v>
      </c>
      <c r="AXF825" s="10">
        <v>0</v>
      </c>
      <c r="AXG825" s="10">
        <v>0</v>
      </c>
      <c r="AXH825" s="10">
        <v>0</v>
      </c>
      <c r="AXI825" s="10">
        <v>0</v>
      </c>
      <c r="AXJ825" s="10">
        <v>0</v>
      </c>
      <c r="AXK825" s="10">
        <v>0</v>
      </c>
      <c r="AXL825" s="10">
        <v>0</v>
      </c>
      <c r="AXM825" s="10">
        <v>0</v>
      </c>
      <c r="AXN825" s="10">
        <v>0</v>
      </c>
      <c r="AXO825" s="10">
        <v>0</v>
      </c>
      <c r="AXP825" s="10">
        <v>0</v>
      </c>
      <c r="AXQ825" s="10">
        <v>0</v>
      </c>
      <c r="AXR825" s="10">
        <v>0</v>
      </c>
      <c r="AXS825" s="10">
        <v>0</v>
      </c>
      <c r="AXT825" s="10">
        <v>0</v>
      </c>
      <c r="AXU825" s="10">
        <v>0</v>
      </c>
      <c r="AXV825" s="10">
        <v>0</v>
      </c>
      <c r="AXW825" s="10">
        <v>0</v>
      </c>
      <c r="AXX825" s="10">
        <v>0</v>
      </c>
      <c r="AXY825" s="10">
        <v>0</v>
      </c>
      <c r="AXZ825" s="10">
        <v>0</v>
      </c>
      <c r="AYA825" s="10">
        <v>0</v>
      </c>
      <c r="AYB825" s="10">
        <v>0</v>
      </c>
      <c r="AYC825" s="10">
        <v>0</v>
      </c>
      <c r="AYD825" s="10">
        <v>0</v>
      </c>
      <c r="AYE825" s="10">
        <v>0</v>
      </c>
      <c r="AYF825" s="10">
        <v>0</v>
      </c>
      <c r="AYG825" s="10">
        <v>0</v>
      </c>
      <c r="AYH825" s="10">
        <v>0</v>
      </c>
      <c r="AYI825" s="10">
        <v>0</v>
      </c>
      <c r="AYJ825" s="10">
        <v>0</v>
      </c>
      <c r="AYK825" s="10">
        <v>0</v>
      </c>
      <c r="AYL825" s="10">
        <v>0</v>
      </c>
      <c r="AYM825" s="10">
        <v>0</v>
      </c>
      <c r="AYN825" s="10">
        <v>0</v>
      </c>
      <c r="AYO825" s="10">
        <v>0</v>
      </c>
      <c r="AYP825" s="10">
        <v>0</v>
      </c>
      <c r="AYQ825" s="10">
        <v>0</v>
      </c>
      <c r="AYR825" s="10">
        <v>0</v>
      </c>
      <c r="AYS825" s="10" t="s">
        <v>1970</v>
      </c>
      <c r="AYT825" s="10">
        <v>10</v>
      </c>
      <c r="AYU825" s="10">
        <v>0</v>
      </c>
      <c r="AYV825" s="10">
        <v>40</v>
      </c>
      <c r="AYW825" s="10">
        <v>0</v>
      </c>
      <c r="AYX825" s="10">
        <v>15</v>
      </c>
      <c r="AYY825" s="10">
        <v>0</v>
      </c>
      <c r="AYZ825" s="10">
        <v>0</v>
      </c>
      <c r="AZA825" s="10">
        <v>0</v>
      </c>
      <c r="AZB825" s="10">
        <v>12</v>
      </c>
      <c r="AZC825" s="10">
        <v>0</v>
      </c>
      <c r="AZD825" s="10">
        <v>0</v>
      </c>
      <c r="AZE825" s="10">
        <v>0</v>
      </c>
      <c r="AZF825" s="10">
        <v>0</v>
      </c>
      <c r="AZG825" s="10">
        <v>0</v>
      </c>
      <c r="AZH825" s="10">
        <v>30</v>
      </c>
      <c r="AZI825" s="10">
        <v>0</v>
      </c>
      <c r="AZJ825" s="10">
        <v>0</v>
      </c>
      <c r="AZK825" s="10">
        <v>0</v>
      </c>
      <c r="AZL825" s="10">
        <v>0</v>
      </c>
      <c r="AZM825" s="10">
        <v>0</v>
      </c>
      <c r="AZN825" s="10">
        <v>0</v>
      </c>
      <c r="AZO825" s="10">
        <v>0</v>
      </c>
      <c r="AZP825" s="10">
        <v>0</v>
      </c>
      <c r="AZQ825" s="10">
        <v>0</v>
      </c>
      <c r="AZR825" s="10">
        <v>0</v>
      </c>
      <c r="AZS825" s="10">
        <v>0</v>
      </c>
      <c r="AZT825" s="10">
        <v>0</v>
      </c>
      <c r="AZU825" s="10">
        <v>0</v>
      </c>
      <c r="AZV825" s="10">
        <v>0</v>
      </c>
      <c r="AZW825" s="10">
        <v>0</v>
      </c>
      <c r="AZX825" s="10">
        <v>0</v>
      </c>
      <c r="AZY825" s="10">
        <v>0</v>
      </c>
      <c r="AZZ825" s="10">
        <v>0</v>
      </c>
      <c r="BAA825" s="10">
        <v>0</v>
      </c>
      <c r="BAB825" s="10">
        <v>0</v>
      </c>
      <c r="BAC825" s="10">
        <v>0</v>
      </c>
      <c r="BAD825" s="10">
        <v>0</v>
      </c>
      <c r="BAE825" s="10">
        <v>0</v>
      </c>
      <c r="BAF825" s="10">
        <v>0</v>
      </c>
      <c r="BAG825" s="10">
        <v>0</v>
      </c>
      <c r="BAH825" s="10">
        <v>0</v>
      </c>
      <c r="BAI825" s="10">
        <v>0</v>
      </c>
      <c r="BAJ825" s="10">
        <v>0</v>
      </c>
      <c r="BAK825" s="10">
        <v>0</v>
      </c>
      <c r="BAL825" s="10">
        <v>0</v>
      </c>
      <c r="BAM825" s="10">
        <v>0</v>
      </c>
      <c r="BAN825" s="10">
        <v>0</v>
      </c>
      <c r="BAO825" s="10">
        <v>0</v>
      </c>
      <c r="BAP825" s="10">
        <v>0</v>
      </c>
      <c r="BAQ825" s="10">
        <v>0</v>
      </c>
      <c r="BAR825" s="10">
        <v>0</v>
      </c>
      <c r="BAS825" s="10">
        <v>0</v>
      </c>
      <c r="BAT825" s="10">
        <v>0</v>
      </c>
      <c r="BAU825" s="10">
        <v>0</v>
      </c>
      <c r="BAV825" s="10">
        <v>0</v>
      </c>
      <c r="BAW825" s="10">
        <v>0</v>
      </c>
      <c r="BAX825" s="10">
        <v>0</v>
      </c>
      <c r="BAY825" s="10">
        <v>0</v>
      </c>
      <c r="BAZ825" s="10">
        <v>0</v>
      </c>
      <c r="BBA825" s="10" t="s">
        <v>1969</v>
      </c>
      <c r="BBB825" s="10">
        <v>900</v>
      </c>
      <c r="BBC825" s="10">
        <v>50</v>
      </c>
      <c r="BBD825" s="10">
        <v>0</v>
      </c>
      <c r="BBE825" s="10">
        <v>0</v>
      </c>
      <c r="BBF825" s="10">
        <v>0</v>
      </c>
      <c r="BBG825" s="10">
        <v>0</v>
      </c>
      <c r="BBH825" s="10">
        <v>0</v>
      </c>
      <c r="BBI825" s="10">
        <v>2</v>
      </c>
      <c r="BBJ825" s="10">
        <v>0</v>
      </c>
      <c r="BBK825" s="10">
        <v>5</v>
      </c>
      <c r="BBL825" s="10">
        <v>0</v>
      </c>
      <c r="BBM825" s="10">
        <v>5</v>
      </c>
      <c r="BBN825" s="10">
        <v>0</v>
      </c>
      <c r="BBO825" s="10" t="s">
        <v>1972</v>
      </c>
      <c r="BBS825" s="10">
        <v>1</v>
      </c>
      <c r="BBU825" s="10">
        <v>1</v>
      </c>
      <c r="BBV825" s="10">
        <v>1</v>
      </c>
    </row>
    <row r="826" spans="1:1428" x14ac:dyDescent="0.25">
      <c r="A826" s="10" t="s">
        <v>1965</v>
      </c>
      <c r="B826" s="17" t="s">
        <v>2122</v>
      </c>
      <c r="C826" s="17" t="s">
        <v>2001</v>
      </c>
      <c r="D826" s="10" t="s">
        <v>2123</v>
      </c>
      <c r="E826" s="10" t="s">
        <v>2124</v>
      </c>
      <c r="F826" s="10" t="s">
        <v>2125</v>
      </c>
      <c r="G826" s="10">
        <v>55640000</v>
      </c>
      <c r="H826" s="10" t="s">
        <v>2005</v>
      </c>
      <c r="I826" s="10" t="s">
        <v>2126</v>
      </c>
      <c r="J826" s="10" t="s">
        <v>2127</v>
      </c>
      <c r="K826" s="10" t="s">
        <v>5</v>
      </c>
      <c r="L826" s="10" t="s">
        <v>2508</v>
      </c>
      <c r="N826" s="10">
        <v>68</v>
      </c>
      <c r="O826" s="10">
        <v>0</v>
      </c>
      <c r="P826" s="10">
        <v>0</v>
      </c>
      <c r="Q826" s="10">
        <v>0</v>
      </c>
      <c r="R826" s="10">
        <v>0</v>
      </c>
      <c r="S826" s="10">
        <v>0</v>
      </c>
      <c r="T826" s="10">
        <v>0</v>
      </c>
      <c r="U826" s="10">
        <v>0</v>
      </c>
      <c r="V826" s="10">
        <v>0</v>
      </c>
      <c r="W826" s="10">
        <v>0</v>
      </c>
      <c r="X826" s="10">
        <v>0</v>
      </c>
      <c r="Y826" s="10">
        <v>0</v>
      </c>
      <c r="Z826" s="10">
        <v>0</v>
      </c>
      <c r="AA826" s="10">
        <v>0</v>
      </c>
      <c r="AC826" s="10">
        <v>8</v>
      </c>
      <c r="AD826" s="10">
        <v>0</v>
      </c>
      <c r="AE826" s="10">
        <v>0</v>
      </c>
      <c r="AF826" s="10" t="s">
        <v>40</v>
      </c>
      <c r="AG826" s="10">
        <v>1</v>
      </c>
      <c r="AT826" s="18">
        <v>41009</v>
      </c>
      <c r="AU826" s="10" t="s">
        <v>2495</v>
      </c>
      <c r="AV826" s="10" t="s">
        <v>1972</v>
      </c>
      <c r="AW826" s="10" t="s">
        <v>1989</v>
      </c>
      <c r="AY826" s="10" t="s">
        <v>1973</v>
      </c>
      <c r="BF826" s="10" t="s">
        <v>1968</v>
      </c>
      <c r="BI826" s="10" t="s">
        <v>1968</v>
      </c>
      <c r="BL826" s="10" t="s">
        <v>1968</v>
      </c>
      <c r="BO826" s="10" t="s">
        <v>1968</v>
      </c>
      <c r="BR826" s="10" t="s">
        <v>1968</v>
      </c>
      <c r="BU826" s="10" t="s">
        <v>1968</v>
      </c>
      <c r="BX826" s="10" t="s">
        <v>1968</v>
      </c>
      <c r="CA826" s="10" t="s">
        <v>1968</v>
      </c>
      <c r="CD826" s="10" t="s">
        <v>1968</v>
      </c>
      <c r="CG826" s="10" t="s">
        <v>1968</v>
      </c>
      <c r="CJ826" s="10" t="s">
        <v>1968</v>
      </c>
      <c r="CM826" s="10" t="s">
        <v>1968</v>
      </c>
      <c r="CP826" s="10" t="s">
        <v>1968</v>
      </c>
      <c r="CS826" s="10" t="s">
        <v>1968</v>
      </c>
      <c r="CV826" s="10" t="s">
        <v>1968</v>
      </c>
      <c r="CY826" s="10" t="s">
        <v>1968</v>
      </c>
      <c r="DB826" s="10" t="s">
        <v>1968</v>
      </c>
      <c r="DE826" s="10" t="s">
        <v>1968</v>
      </c>
      <c r="DH826" s="10" t="s">
        <v>1968</v>
      </c>
      <c r="DK826" s="10" t="s">
        <v>1968</v>
      </c>
      <c r="EU826" s="10" t="s">
        <v>1968</v>
      </c>
      <c r="EX826" s="10" t="s">
        <v>1968</v>
      </c>
      <c r="FA826" s="10" t="s">
        <v>1968</v>
      </c>
      <c r="FD826" s="10" t="s">
        <v>1968</v>
      </c>
      <c r="FG826" s="10" t="s">
        <v>1968</v>
      </c>
      <c r="GR826" s="10">
        <v>1</v>
      </c>
      <c r="GS826" s="10">
        <v>1</v>
      </c>
      <c r="GT826" s="10">
        <v>1</v>
      </c>
      <c r="GU826" s="10">
        <v>1</v>
      </c>
      <c r="GV826" s="10">
        <v>1</v>
      </c>
      <c r="GY826" s="10" t="s">
        <v>1968</v>
      </c>
      <c r="HA826" s="10" t="s">
        <v>1968</v>
      </c>
      <c r="HC826" s="10" t="s">
        <v>1968</v>
      </c>
      <c r="HE826" s="10" t="s">
        <v>1968</v>
      </c>
      <c r="HG826" s="10" t="s">
        <v>1968</v>
      </c>
      <c r="HI826" s="10" t="s">
        <v>1968</v>
      </c>
      <c r="HK826" s="10" t="s">
        <v>1968</v>
      </c>
      <c r="HM826" s="10" t="s">
        <v>1972</v>
      </c>
      <c r="HO826" s="10" t="s">
        <v>2128</v>
      </c>
      <c r="II826" s="10" t="s">
        <v>1968</v>
      </c>
      <c r="IJ826" s="10" t="s">
        <v>1968</v>
      </c>
      <c r="IK826" s="10" t="s">
        <v>1974</v>
      </c>
      <c r="IL826" s="10" t="s">
        <v>1974</v>
      </c>
      <c r="IM826" s="10" t="s">
        <v>1975</v>
      </c>
      <c r="IN826" s="10" t="s">
        <v>1968</v>
      </c>
      <c r="IO826" s="10" t="s">
        <v>1968</v>
      </c>
      <c r="IP826" s="10" t="s">
        <v>1968</v>
      </c>
      <c r="IR826" s="10" t="s">
        <v>1968</v>
      </c>
      <c r="IT826" s="10" t="s">
        <v>1968</v>
      </c>
      <c r="IV826" s="10" t="s">
        <v>1968</v>
      </c>
      <c r="IX826" s="10" t="s">
        <v>1968</v>
      </c>
      <c r="IZ826" s="10" t="s">
        <v>1972</v>
      </c>
      <c r="JA826" s="10" t="s">
        <v>1968</v>
      </c>
      <c r="JD826" s="10" t="s">
        <v>1968</v>
      </c>
      <c r="JG826" s="10" t="s">
        <v>1968</v>
      </c>
      <c r="JJ826" s="10" t="s">
        <v>1968</v>
      </c>
      <c r="JM826" s="10" t="s">
        <v>1968</v>
      </c>
      <c r="JP826" s="10" t="s">
        <v>1968</v>
      </c>
      <c r="KZ826" s="10" t="s">
        <v>1976</v>
      </c>
      <c r="LA826" s="10">
        <v>0</v>
      </c>
      <c r="LB826" s="10">
        <v>1</v>
      </c>
      <c r="LC826" s="10">
        <v>0</v>
      </c>
      <c r="LD826" s="10">
        <v>0</v>
      </c>
      <c r="LE826" s="10">
        <v>0</v>
      </c>
      <c r="LF826" s="10">
        <v>0</v>
      </c>
      <c r="LG826" s="10">
        <v>0</v>
      </c>
      <c r="LH826" s="10">
        <v>0</v>
      </c>
      <c r="LI826" s="10" t="s">
        <v>1977</v>
      </c>
      <c r="LJ826" s="10">
        <v>0</v>
      </c>
      <c r="LK826" s="10">
        <v>1</v>
      </c>
      <c r="LL826" s="10">
        <v>0</v>
      </c>
      <c r="LM826" s="10">
        <v>0</v>
      </c>
      <c r="LN826" s="10">
        <v>0</v>
      </c>
      <c r="LO826" s="10">
        <v>0</v>
      </c>
      <c r="LP826" s="10">
        <v>0</v>
      </c>
      <c r="LQ826" s="10">
        <v>0</v>
      </c>
      <c r="LR826" s="10" t="s">
        <v>1977</v>
      </c>
      <c r="LS826" s="10">
        <v>0</v>
      </c>
      <c r="LT826" s="10">
        <v>0</v>
      </c>
      <c r="LU826" s="10">
        <v>0</v>
      </c>
      <c r="LV826" s="10">
        <v>0</v>
      </c>
      <c r="LW826" s="10">
        <v>0</v>
      </c>
      <c r="LX826" s="10">
        <v>0</v>
      </c>
      <c r="LY826" s="10">
        <v>0</v>
      </c>
      <c r="LZ826" s="10">
        <v>0</v>
      </c>
      <c r="MA826" s="10" t="s">
        <v>1977</v>
      </c>
      <c r="MB826" s="10">
        <v>0</v>
      </c>
      <c r="MC826" s="10">
        <v>0</v>
      </c>
      <c r="MD826" s="10">
        <v>0</v>
      </c>
      <c r="ME826" s="10">
        <v>0</v>
      </c>
      <c r="MF826" s="10">
        <v>0</v>
      </c>
      <c r="MG826" s="10">
        <v>0</v>
      </c>
      <c r="MH826" s="10">
        <v>0</v>
      </c>
      <c r="MI826" s="10">
        <v>0</v>
      </c>
      <c r="MJ826" s="10" t="s">
        <v>1977</v>
      </c>
      <c r="MK826" s="10">
        <v>0</v>
      </c>
      <c r="ML826" s="10">
        <v>0</v>
      </c>
      <c r="MM826" s="10">
        <v>0</v>
      </c>
      <c r="MN826" s="10">
        <v>0</v>
      </c>
      <c r="MO826" s="10">
        <v>0</v>
      </c>
      <c r="MP826" s="10">
        <v>1</v>
      </c>
      <c r="MQ826" s="10">
        <v>0</v>
      </c>
      <c r="MR826" s="10">
        <v>0</v>
      </c>
      <c r="MS826" s="10" t="s">
        <v>1966</v>
      </c>
      <c r="MT826" s="10">
        <v>0</v>
      </c>
      <c r="MU826" s="10">
        <v>0</v>
      </c>
      <c r="MV826" s="10">
        <v>0</v>
      </c>
      <c r="MW826" s="10">
        <v>0</v>
      </c>
      <c r="MX826" s="10">
        <v>0</v>
      </c>
      <c r="MY826" s="10">
        <v>0</v>
      </c>
      <c r="MZ826" s="10">
        <v>0</v>
      </c>
      <c r="NA826" s="10">
        <v>0</v>
      </c>
      <c r="NB826" s="10" t="s">
        <v>1977</v>
      </c>
      <c r="NC826" s="10">
        <v>0</v>
      </c>
      <c r="ND826" s="10">
        <v>0</v>
      </c>
      <c r="NE826" s="10">
        <v>0</v>
      </c>
      <c r="NF826" s="10">
        <v>0</v>
      </c>
      <c r="NG826" s="10">
        <v>0</v>
      </c>
      <c r="NH826" s="10">
        <v>0</v>
      </c>
      <c r="NI826" s="10">
        <v>0</v>
      </c>
      <c r="NJ826" s="10">
        <v>0</v>
      </c>
      <c r="NK826" s="10" t="s">
        <v>1977</v>
      </c>
      <c r="NL826" s="10">
        <v>0</v>
      </c>
      <c r="NM826" s="10">
        <v>0</v>
      </c>
      <c r="NN826" s="10">
        <v>0</v>
      </c>
      <c r="NO826" s="10">
        <v>0</v>
      </c>
      <c r="NP826" s="10">
        <v>0</v>
      </c>
      <c r="NQ826" s="10">
        <v>0</v>
      </c>
      <c r="NR826" s="10">
        <v>0</v>
      </c>
      <c r="NS826" s="10">
        <v>0</v>
      </c>
      <c r="NT826" s="10" t="s">
        <v>1977</v>
      </c>
      <c r="NU826" s="10">
        <v>0</v>
      </c>
      <c r="NV826" s="10">
        <v>0</v>
      </c>
      <c r="NW826" s="10">
        <v>0</v>
      </c>
      <c r="NX826" s="10">
        <v>0</v>
      </c>
      <c r="NY826" s="10">
        <v>0</v>
      </c>
      <c r="NZ826" s="10">
        <v>2</v>
      </c>
      <c r="OA826" s="10">
        <v>0</v>
      </c>
      <c r="OB826" s="10">
        <v>0</v>
      </c>
      <c r="OC826" s="10" t="s">
        <v>1966</v>
      </c>
      <c r="OD826" s="10">
        <v>0</v>
      </c>
      <c r="OE826" s="10">
        <v>0</v>
      </c>
      <c r="OF826" s="10">
        <v>0</v>
      </c>
      <c r="OG826" s="10">
        <v>0</v>
      </c>
      <c r="OH826" s="10">
        <v>0</v>
      </c>
      <c r="OI826" s="10">
        <v>0</v>
      </c>
      <c r="OJ826" s="10">
        <v>0</v>
      </c>
      <c r="OK826" s="10">
        <v>0</v>
      </c>
      <c r="OL826" s="10" t="s">
        <v>1977</v>
      </c>
      <c r="OM826" s="10">
        <v>0</v>
      </c>
      <c r="ON826" s="10">
        <v>0</v>
      </c>
      <c r="OO826" s="10">
        <v>0</v>
      </c>
      <c r="OP826" s="10">
        <v>0</v>
      </c>
      <c r="OQ826" s="10">
        <v>0</v>
      </c>
      <c r="OR826" s="10">
        <v>0</v>
      </c>
      <c r="OS826" s="10">
        <v>0</v>
      </c>
      <c r="OT826" s="10">
        <v>0</v>
      </c>
      <c r="OU826" s="10" t="s">
        <v>1977</v>
      </c>
      <c r="OV826" s="10">
        <v>0</v>
      </c>
      <c r="OW826" s="10">
        <v>0</v>
      </c>
      <c r="OX826" s="10">
        <v>0</v>
      </c>
      <c r="OY826" s="10">
        <v>0</v>
      </c>
      <c r="OZ826" s="10">
        <v>0</v>
      </c>
      <c r="PA826" s="10">
        <v>0</v>
      </c>
      <c r="PB826" s="10">
        <v>0</v>
      </c>
      <c r="PC826" s="10">
        <v>0</v>
      </c>
      <c r="PD826" s="10" t="s">
        <v>1977</v>
      </c>
      <c r="PE826" s="10">
        <v>0</v>
      </c>
      <c r="PF826" s="10">
        <v>0</v>
      </c>
      <c r="PG826" s="10">
        <v>0</v>
      </c>
      <c r="PH826" s="10">
        <v>0</v>
      </c>
      <c r="PI826" s="10">
        <v>0</v>
      </c>
      <c r="PJ826" s="10">
        <v>0</v>
      </c>
      <c r="PK826" s="10">
        <v>0</v>
      </c>
      <c r="PL826" s="10">
        <v>0</v>
      </c>
      <c r="PM826" s="10" t="s">
        <v>1977</v>
      </c>
      <c r="PN826" s="10">
        <v>0</v>
      </c>
      <c r="PO826" s="10">
        <v>0</v>
      </c>
      <c r="PP826" s="10">
        <v>0</v>
      </c>
      <c r="PQ826" s="10">
        <v>0</v>
      </c>
      <c r="PR826" s="10">
        <v>0</v>
      </c>
      <c r="PS826" s="10">
        <v>0</v>
      </c>
      <c r="PT826" s="10">
        <v>0</v>
      </c>
      <c r="PU826" s="10">
        <v>0</v>
      </c>
      <c r="PV826" s="10" t="s">
        <v>1977</v>
      </c>
      <c r="PW826" s="10">
        <v>0</v>
      </c>
      <c r="PX826" s="10">
        <v>0</v>
      </c>
      <c r="PY826" s="10">
        <v>0</v>
      </c>
      <c r="PZ826" s="10">
        <v>0</v>
      </c>
      <c r="QA826" s="10">
        <v>0</v>
      </c>
      <c r="QB826" s="10">
        <v>0</v>
      </c>
      <c r="QC826" s="10">
        <v>0</v>
      </c>
      <c r="QD826" s="10">
        <v>0</v>
      </c>
      <c r="QE826" s="10" t="s">
        <v>1977</v>
      </c>
      <c r="QF826" s="10">
        <v>0</v>
      </c>
      <c r="QG826" s="10">
        <v>0</v>
      </c>
      <c r="QH826" s="10">
        <v>0</v>
      </c>
      <c r="QI826" s="10">
        <v>0</v>
      </c>
      <c r="QJ826" s="10">
        <v>0</v>
      </c>
      <c r="QK826" s="10">
        <v>0</v>
      </c>
      <c r="QL826" s="10">
        <v>0</v>
      </c>
      <c r="QM826" s="10">
        <v>0</v>
      </c>
      <c r="QN826" s="10" t="s">
        <v>1977</v>
      </c>
      <c r="QO826" s="10">
        <v>0</v>
      </c>
      <c r="QP826" s="10">
        <v>0</v>
      </c>
      <c r="QQ826" s="10">
        <v>0</v>
      </c>
      <c r="QR826" s="10">
        <v>0</v>
      </c>
      <c r="QS826" s="10">
        <v>0</v>
      </c>
      <c r="QT826" s="10">
        <v>0</v>
      </c>
      <c r="QU826" s="10">
        <v>0</v>
      </c>
      <c r="QV826" s="10">
        <v>0</v>
      </c>
      <c r="QW826" s="10" t="s">
        <v>1977</v>
      </c>
      <c r="QX826" s="10">
        <v>0</v>
      </c>
      <c r="QY826" s="10">
        <v>0</v>
      </c>
      <c r="QZ826" s="10">
        <v>0</v>
      </c>
      <c r="RA826" s="10">
        <v>0</v>
      </c>
      <c r="RB826" s="10">
        <v>0</v>
      </c>
      <c r="RC826" s="10">
        <v>0</v>
      </c>
      <c r="RD826" s="10">
        <v>0</v>
      </c>
      <c r="RE826" s="10">
        <v>0</v>
      </c>
      <c r="RF826" s="10" t="s">
        <v>1966</v>
      </c>
      <c r="RG826" s="10">
        <v>0</v>
      </c>
      <c r="RH826" s="10">
        <v>3</v>
      </c>
      <c r="RI826" s="10">
        <v>0</v>
      </c>
      <c r="RJ826" s="10">
        <v>0</v>
      </c>
      <c r="RK826" s="10">
        <v>0</v>
      </c>
      <c r="RL826" s="10">
        <v>0</v>
      </c>
      <c r="RM826" s="10">
        <v>0</v>
      </c>
      <c r="RN826" s="10">
        <v>0</v>
      </c>
      <c r="RO826" s="10" t="s">
        <v>1985</v>
      </c>
      <c r="RP826" s="10" t="s">
        <v>2129</v>
      </c>
      <c r="RQ826" s="10">
        <v>3</v>
      </c>
      <c r="RR826" s="10">
        <v>0</v>
      </c>
      <c r="VS826" s="10">
        <v>1</v>
      </c>
      <c r="VX826" s="10">
        <v>1</v>
      </c>
      <c r="VY826" s="10" t="s">
        <v>2130</v>
      </c>
      <c r="VZ826" s="10">
        <v>49</v>
      </c>
      <c r="WA826" s="10">
        <v>0</v>
      </c>
      <c r="WB826" s="10">
        <v>0</v>
      </c>
      <c r="WC826" s="10">
        <v>0</v>
      </c>
      <c r="WD826" s="10">
        <v>0</v>
      </c>
      <c r="WE826" s="10">
        <v>0</v>
      </c>
      <c r="WF826" s="10">
        <v>0</v>
      </c>
      <c r="WG826" s="10">
        <v>0</v>
      </c>
      <c r="WH826" s="10">
        <v>0</v>
      </c>
      <c r="WI826" s="10">
        <v>0</v>
      </c>
      <c r="WJ826" s="10">
        <v>0</v>
      </c>
      <c r="WK826" s="10">
        <v>0</v>
      </c>
      <c r="WL826" s="10">
        <v>0</v>
      </c>
      <c r="WM826" s="10">
        <v>0</v>
      </c>
      <c r="WN826" s="10">
        <v>0</v>
      </c>
      <c r="WO826" s="10">
        <v>0</v>
      </c>
      <c r="WP826" s="10">
        <v>0</v>
      </c>
      <c r="WQ826" s="10">
        <v>0</v>
      </c>
      <c r="WR826" s="10">
        <v>0</v>
      </c>
      <c r="WS826" s="10">
        <v>0</v>
      </c>
      <c r="WT826" s="10">
        <v>0</v>
      </c>
      <c r="WU826" s="10">
        <v>0</v>
      </c>
      <c r="WV826" s="10">
        <v>0</v>
      </c>
      <c r="WW826" s="10">
        <v>0</v>
      </c>
      <c r="WX826" s="10">
        <v>0</v>
      </c>
      <c r="WY826" s="10">
        <v>0</v>
      </c>
      <c r="WZ826" s="10">
        <v>0</v>
      </c>
      <c r="XA826" s="10">
        <v>0</v>
      </c>
      <c r="XB826" s="10">
        <v>0</v>
      </c>
      <c r="XC826" s="10">
        <v>0</v>
      </c>
      <c r="XD826" s="10">
        <v>0</v>
      </c>
      <c r="XE826" s="10">
        <v>0</v>
      </c>
      <c r="XF826" s="10">
        <v>0</v>
      </c>
      <c r="XG826" s="10">
        <v>0</v>
      </c>
      <c r="XH826" s="10">
        <v>0</v>
      </c>
      <c r="XI826" s="10">
        <v>0</v>
      </c>
      <c r="XJ826" s="10">
        <v>0</v>
      </c>
      <c r="XK826" s="10" t="s">
        <v>1978</v>
      </c>
      <c r="XL826" s="10">
        <v>49</v>
      </c>
      <c r="XM826" s="10">
        <v>0</v>
      </c>
      <c r="XN826" s="10" t="s">
        <v>1967</v>
      </c>
      <c r="XQ826" s="10" t="s">
        <v>1967</v>
      </c>
      <c r="XT826" s="10" t="s">
        <v>1978</v>
      </c>
      <c r="XW826" s="10" t="s">
        <v>1979</v>
      </c>
      <c r="XX826" s="10">
        <v>0</v>
      </c>
      <c r="XY826" s="10">
        <v>0</v>
      </c>
      <c r="YA826" s="10">
        <v>2</v>
      </c>
      <c r="YB826" s="10">
        <v>0</v>
      </c>
      <c r="YC826" s="10">
        <v>18</v>
      </c>
      <c r="YD826" s="10">
        <v>0</v>
      </c>
      <c r="YE826" s="10">
        <v>0</v>
      </c>
      <c r="YF826" s="10">
        <v>0</v>
      </c>
      <c r="YG826" s="10">
        <v>0</v>
      </c>
      <c r="YH826" s="10">
        <v>0</v>
      </c>
      <c r="YI826" s="10">
        <v>0</v>
      </c>
      <c r="YJ826" s="10">
        <v>0</v>
      </c>
      <c r="YK826" s="10">
        <v>49</v>
      </c>
      <c r="YL826" s="10">
        <v>0</v>
      </c>
      <c r="YM826" s="10">
        <v>8</v>
      </c>
      <c r="YN826" s="10">
        <v>0</v>
      </c>
      <c r="YO826" s="10">
        <v>0</v>
      </c>
      <c r="YP826" s="10">
        <v>0</v>
      </c>
      <c r="YQ826" s="10">
        <v>0</v>
      </c>
      <c r="YR826" s="10">
        <v>0</v>
      </c>
      <c r="YS826" s="10" t="s">
        <v>1969</v>
      </c>
      <c r="YT826" s="10">
        <v>23</v>
      </c>
      <c r="YU826" s="10">
        <v>0</v>
      </c>
      <c r="YV826" s="10">
        <v>10</v>
      </c>
      <c r="YW826" s="10">
        <v>0</v>
      </c>
      <c r="YX826" s="10">
        <v>7</v>
      </c>
      <c r="YY826" s="10">
        <v>0</v>
      </c>
      <c r="YZ826" s="10">
        <v>5</v>
      </c>
      <c r="ZA826" s="10">
        <v>0</v>
      </c>
      <c r="ZB826" s="10">
        <v>3</v>
      </c>
      <c r="ZC826" s="10">
        <v>0</v>
      </c>
      <c r="ZD826" s="10">
        <v>0</v>
      </c>
      <c r="ZE826" s="10">
        <v>0</v>
      </c>
      <c r="ZF826" s="10">
        <v>1</v>
      </c>
      <c r="ZG826" s="10">
        <v>0</v>
      </c>
      <c r="ZH826" s="10">
        <v>0</v>
      </c>
      <c r="ZI826" s="10">
        <v>0</v>
      </c>
      <c r="ZJ826" s="10" t="s">
        <v>1968</v>
      </c>
      <c r="AAK826" s="10" t="s">
        <v>1969</v>
      </c>
      <c r="AAL826" s="10">
        <v>5</v>
      </c>
      <c r="AAM826" s="10">
        <v>0</v>
      </c>
      <c r="AAN826" s="10">
        <v>42</v>
      </c>
      <c r="AAO826" s="10">
        <v>0</v>
      </c>
      <c r="AAP826" s="10">
        <v>2</v>
      </c>
      <c r="AAQ826" s="10">
        <v>0</v>
      </c>
      <c r="AAR826" s="10">
        <v>0</v>
      </c>
      <c r="AAS826" s="10">
        <v>0</v>
      </c>
      <c r="AAT826" s="10">
        <v>0</v>
      </c>
      <c r="AAU826" s="10">
        <v>0</v>
      </c>
      <c r="AAV826" s="10">
        <v>0</v>
      </c>
      <c r="AAW826" s="10">
        <v>0</v>
      </c>
      <c r="AAX826" s="10">
        <v>0</v>
      </c>
      <c r="AAY826" s="10">
        <v>0</v>
      </c>
      <c r="AAZ826" s="10" t="s">
        <v>1969</v>
      </c>
      <c r="ABA826" s="10">
        <v>0</v>
      </c>
      <c r="ABB826" s="10">
        <v>0</v>
      </c>
      <c r="ABC826" s="10">
        <v>0</v>
      </c>
      <c r="ABD826" s="10">
        <v>0</v>
      </c>
      <c r="ABE826" s="10">
        <v>0</v>
      </c>
      <c r="ABF826" s="10">
        <v>0</v>
      </c>
      <c r="ABG826" s="10">
        <v>0</v>
      </c>
      <c r="ABH826" s="10">
        <v>0</v>
      </c>
      <c r="ABI826" s="10">
        <v>0</v>
      </c>
      <c r="ABJ826" s="10">
        <v>0</v>
      </c>
      <c r="ABK826" s="10">
        <v>0</v>
      </c>
      <c r="ABL826" s="10">
        <v>0</v>
      </c>
      <c r="ABM826" s="10">
        <v>0</v>
      </c>
      <c r="ABN826" s="10">
        <v>0</v>
      </c>
      <c r="ABO826" s="10" t="s">
        <v>1969</v>
      </c>
      <c r="ABP826" s="10">
        <v>4</v>
      </c>
      <c r="ABQ826" s="10">
        <v>0</v>
      </c>
      <c r="ABR826" s="10">
        <v>40</v>
      </c>
      <c r="ABS826" s="10">
        <v>0</v>
      </c>
      <c r="ABT826" s="10">
        <v>5</v>
      </c>
      <c r="ABU826" s="10">
        <v>0</v>
      </c>
      <c r="ABV826" s="10">
        <v>0</v>
      </c>
      <c r="ABW826" s="10">
        <v>0</v>
      </c>
      <c r="ABX826" s="10">
        <v>0</v>
      </c>
      <c r="ABY826" s="10">
        <v>0</v>
      </c>
      <c r="ABZ826" s="10">
        <v>0</v>
      </c>
      <c r="ACA826" s="10">
        <v>0</v>
      </c>
      <c r="ACB826" s="10">
        <v>0</v>
      </c>
      <c r="ACC826" s="10">
        <v>0</v>
      </c>
      <c r="ACD826" s="10">
        <v>0</v>
      </c>
      <c r="ACE826" s="10">
        <v>0</v>
      </c>
      <c r="ACF826" s="10">
        <v>0</v>
      </c>
      <c r="ACG826" s="10">
        <v>0</v>
      </c>
      <c r="ACH826" s="10">
        <v>0</v>
      </c>
      <c r="ACI826" s="10">
        <v>0</v>
      </c>
      <c r="ACJ826" s="10" t="s">
        <v>1968</v>
      </c>
      <c r="ADH826" s="10" t="s">
        <v>1969</v>
      </c>
      <c r="ADI826" s="10">
        <v>49</v>
      </c>
      <c r="ADJ826" s="10">
        <v>0</v>
      </c>
      <c r="ADK826" s="10">
        <v>0</v>
      </c>
      <c r="ADL826" s="10">
        <v>0</v>
      </c>
      <c r="ADM826" s="10">
        <v>0</v>
      </c>
      <c r="ADN826" s="10">
        <v>0</v>
      </c>
      <c r="ADO826" s="10">
        <v>0</v>
      </c>
      <c r="ADP826" s="10">
        <v>0</v>
      </c>
      <c r="ADQ826" s="10">
        <v>0</v>
      </c>
      <c r="ADR826" s="10">
        <v>0</v>
      </c>
      <c r="ADS826" s="10">
        <v>0</v>
      </c>
      <c r="ADT826" s="10">
        <v>0</v>
      </c>
      <c r="ADU826" s="10">
        <v>0</v>
      </c>
      <c r="ADV826" s="10">
        <v>0</v>
      </c>
      <c r="ADW826" s="10">
        <v>0</v>
      </c>
      <c r="ADX826" s="10">
        <v>0</v>
      </c>
      <c r="ADY826" s="10">
        <v>0</v>
      </c>
      <c r="ADZ826" s="10">
        <v>0</v>
      </c>
      <c r="AEA826" s="10">
        <v>0</v>
      </c>
      <c r="AEB826" s="10">
        <v>0</v>
      </c>
      <c r="AEC826" s="10">
        <v>0</v>
      </c>
      <c r="AED826" s="10">
        <v>0</v>
      </c>
      <c r="AEE826" s="10">
        <v>0</v>
      </c>
      <c r="AEF826" s="10">
        <v>0</v>
      </c>
      <c r="AEG826" s="10">
        <v>0</v>
      </c>
      <c r="AEH826" s="10">
        <v>0</v>
      </c>
      <c r="AEI826" s="10">
        <v>0</v>
      </c>
      <c r="AEJ826" s="10">
        <v>0</v>
      </c>
      <c r="AEK826" s="10">
        <v>0</v>
      </c>
      <c r="AEL826" s="10">
        <v>0</v>
      </c>
      <c r="AEM826" s="10">
        <v>0</v>
      </c>
      <c r="AEN826" s="10">
        <v>0</v>
      </c>
      <c r="AEO826" s="10">
        <v>0</v>
      </c>
      <c r="AEP826" s="10">
        <v>0</v>
      </c>
      <c r="AEQ826" s="10">
        <v>0</v>
      </c>
      <c r="AER826" s="10">
        <v>0</v>
      </c>
      <c r="AES826" s="10">
        <v>0</v>
      </c>
      <c r="AET826" s="10">
        <v>0</v>
      </c>
      <c r="AEU826" s="10">
        <v>0</v>
      </c>
      <c r="AEV826" s="10">
        <v>0</v>
      </c>
      <c r="AEW826" s="10">
        <v>0</v>
      </c>
      <c r="AEX826" s="10">
        <v>0</v>
      </c>
      <c r="AEY826" s="10">
        <v>0</v>
      </c>
      <c r="AEZ826" s="10">
        <v>0</v>
      </c>
      <c r="AFA826" s="10">
        <v>0</v>
      </c>
      <c r="AFB826" s="10">
        <v>0</v>
      </c>
      <c r="AFC826" s="10">
        <v>0</v>
      </c>
      <c r="AFD826" s="10">
        <v>0</v>
      </c>
      <c r="AFE826" s="10">
        <v>0</v>
      </c>
      <c r="AFF826" s="10">
        <v>0</v>
      </c>
      <c r="AFG826" s="10">
        <v>0</v>
      </c>
      <c r="AFH826" s="10">
        <v>0</v>
      </c>
      <c r="AFI826" s="10">
        <v>0</v>
      </c>
      <c r="AFJ826" s="10">
        <v>0</v>
      </c>
      <c r="AFK826" s="10">
        <v>0</v>
      </c>
      <c r="AFL826" s="10">
        <v>0</v>
      </c>
      <c r="AFM826" s="10">
        <v>0</v>
      </c>
      <c r="AFN826" s="10">
        <v>0</v>
      </c>
      <c r="AFO826" s="10">
        <v>0</v>
      </c>
      <c r="AFP826" s="10">
        <v>0</v>
      </c>
      <c r="AFQ826" s="10">
        <v>0</v>
      </c>
      <c r="AFR826" s="10">
        <v>0</v>
      </c>
      <c r="AFS826" s="10">
        <v>0</v>
      </c>
      <c r="AFT826" s="10">
        <v>0</v>
      </c>
      <c r="AFU826" s="10">
        <v>0</v>
      </c>
      <c r="AFV826" s="10">
        <v>0</v>
      </c>
      <c r="AFW826" s="10">
        <v>0</v>
      </c>
      <c r="AFX826" s="10">
        <v>0</v>
      </c>
      <c r="AFY826" s="10">
        <v>0</v>
      </c>
      <c r="AFZ826" s="10">
        <v>0</v>
      </c>
      <c r="AGA826" s="10">
        <v>0</v>
      </c>
      <c r="AGB826" s="10">
        <v>0</v>
      </c>
      <c r="AGC826" s="10">
        <v>0</v>
      </c>
      <c r="AGD826" s="10">
        <v>0</v>
      </c>
      <c r="AGE826" s="10">
        <v>0</v>
      </c>
      <c r="AGF826" s="10">
        <v>0</v>
      </c>
      <c r="AGG826" s="10">
        <v>0</v>
      </c>
      <c r="AGH826" s="10">
        <v>0</v>
      </c>
      <c r="AGI826" s="10">
        <v>0</v>
      </c>
      <c r="AGJ826" s="10">
        <v>0</v>
      </c>
      <c r="AGK826" s="10">
        <v>0</v>
      </c>
      <c r="AGL826" s="10">
        <v>0</v>
      </c>
      <c r="AGM826" s="10">
        <v>0</v>
      </c>
      <c r="AGN826" s="10">
        <v>0</v>
      </c>
      <c r="AGO826" s="10">
        <v>0</v>
      </c>
      <c r="AGP826" s="10">
        <v>0</v>
      </c>
      <c r="AGQ826" s="10">
        <v>0</v>
      </c>
      <c r="AGR826" s="10">
        <v>0</v>
      </c>
      <c r="AGS826" s="10">
        <v>0</v>
      </c>
      <c r="AGT826" s="10">
        <v>0</v>
      </c>
      <c r="AGU826" s="10">
        <v>0</v>
      </c>
      <c r="AGV826" s="10">
        <v>0</v>
      </c>
      <c r="AGW826" s="10">
        <v>0</v>
      </c>
      <c r="AGX826" s="10">
        <v>0</v>
      </c>
      <c r="AGY826" s="10">
        <v>0</v>
      </c>
      <c r="AGZ826" s="10">
        <v>0</v>
      </c>
      <c r="AHA826" s="10">
        <v>0</v>
      </c>
      <c r="AHB826" s="10">
        <v>0</v>
      </c>
      <c r="AHC826" s="10">
        <v>0</v>
      </c>
      <c r="AHD826" s="10">
        <v>0</v>
      </c>
      <c r="AHE826" s="10">
        <v>0</v>
      </c>
      <c r="AHF826" s="10">
        <v>0</v>
      </c>
      <c r="AHG826" s="10">
        <v>0</v>
      </c>
      <c r="AHH826" s="10">
        <v>0</v>
      </c>
      <c r="AHI826" s="10">
        <v>0</v>
      </c>
      <c r="AHJ826" s="10">
        <v>0</v>
      </c>
      <c r="AHK826" s="10">
        <v>0</v>
      </c>
      <c r="AHL826" s="10">
        <v>0</v>
      </c>
      <c r="AHM826" s="10">
        <v>0</v>
      </c>
      <c r="AHN826" s="10">
        <v>0</v>
      </c>
      <c r="AHO826" s="10">
        <v>0</v>
      </c>
      <c r="AHP826" s="10">
        <v>0</v>
      </c>
      <c r="AHQ826" s="10">
        <v>0</v>
      </c>
      <c r="AHR826" s="10">
        <v>0</v>
      </c>
      <c r="AHS826" s="10">
        <v>0</v>
      </c>
      <c r="AHT826" s="10">
        <v>0</v>
      </c>
      <c r="AHU826" s="10">
        <v>0</v>
      </c>
      <c r="AHV826" s="10">
        <v>0</v>
      </c>
      <c r="AHW826" s="10">
        <v>0</v>
      </c>
      <c r="AHX826" s="10">
        <v>0</v>
      </c>
      <c r="AHY826" s="10">
        <v>0</v>
      </c>
      <c r="AHZ826" s="10">
        <v>0</v>
      </c>
      <c r="AIA826" s="10">
        <v>0</v>
      </c>
      <c r="AIB826" s="10">
        <v>0</v>
      </c>
      <c r="AIC826" s="10">
        <v>0</v>
      </c>
      <c r="AID826" s="10">
        <v>0</v>
      </c>
      <c r="AIE826" s="10">
        <v>0</v>
      </c>
      <c r="AIF826" s="10">
        <v>0</v>
      </c>
      <c r="AIG826" s="10">
        <v>0</v>
      </c>
      <c r="AIH826" s="10">
        <v>0</v>
      </c>
      <c r="AII826" s="10">
        <v>0</v>
      </c>
      <c r="AIJ826" s="10">
        <v>0</v>
      </c>
      <c r="AIK826" s="10">
        <v>0</v>
      </c>
      <c r="AIL826" s="10">
        <v>0</v>
      </c>
      <c r="AIM826" s="10">
        <v>0</v>
      </c>
      <c r="AIN826" s="10">
        <v>0</v>
      </c>
      <c r="AIO826" s="10">
        <v>0</v>
      </c>
      <c r="AIP826" s="10">
        <v>0</v>
      </c>
      <c r="AIQ826" s="10">
        <v>0</v>
      </c>
      <c r="AIR826" s="10">
        <v>0</v>
      </c>
      <c r="AIS826" s="10">
        <v>0</v>
      </c>
      <c r="AIT826" s="10">
        <v>0</v>
      </c>
      <c r="AIU826" s="10">
        <v>0</v>
      </c>
      <c r="AIV826" s="10">
        <v>0</v>
      </c>
      <c r="AIW826" s="10">
        <v>0</v>
      </c>
      <c r="AIX826" s="10">
        <v>0</v>
      </c>
      <c r="AIY826" s="10">
        <v>0</v>
      </c>
      <c r="AIZ826" s="10">
        <v>0</v>
      </c>
      <c r="AJA826" s="10">
        <v>0</v>
      </c>
      <c r="AJB826" s="10">
        <v>0</v>
      </c>
      <c r="AJC826" s="10">
        <v>0</v>
      </c>
      <c r="AJD826" s="10">
        <v>0</v>
      </c>
      <c r="AJE826" s="10">
        <v>0</v>
      </c>
      <c r="AJF826" s="10">
        <v>0</v>
      </c>
      <c r="AJG826" s="10">
        <v>0</v>
      </c>
      <c r="AJH826" s="10">
        <v>0</v>
      </c>
      <c r="AJI826" s="10">
        <v>0</v>
      </c>
      <c r="AJJ826" s="10">
        <v>0</v>
      </c>
      <c r="AJK826" s="10">
        <v>0</v>
      </c>
      <c r="AJL826" s="10">
        <v>0</v>
      </c>
      <c r="AJM826" s="10">
        <v>0</v>
      </c>
      <c r="AJN826" s="10">
        <v>0</v>
      </c>
      <c r="AJO826" s="10">
        <v>0</v>
      </c>
      <c r="AJP826" s="10">
        <v>0</v>
      </c>
      <c r="AJQ826" s="10">
        <v>0</v>
      </c>
      <c r="AJR826" s="10">
        <v>0</v>
      </c>
      <c r="AJS826" s="10">
        <v>0</v>
      </c>
      <c r="AJT826" s="10">
        <v>0</v>
      </c>
      <c r="AJU826" s="10">
        <v>0</v>
      </c>
      <c r="AJV826" s="10">
        <v>0</v>
      </c>
      <c r="AJW826" s="10">
        <v>0</v>
      </c>
      <c r="AJX826" s="10">
        <v>0</v>
      </c>
      <c r="AJY826" s="10">
        <v>0</v>
      </c>
      <c r="AJZ826" s="10">
        <v>0</v>
      </c>
      <c r="AKA826" s="10">
        <v>0</v>
      </c>
      <c r="AKB826" s="10">
        <v>0</v>
      </c>
      <c r="AKC826" s="10">
        <v>0</v>
      </c>
      <c r="AKD826" s="10">
        <v>0</v>
      </c>
      <c r="AKE826" s="10">
        <v>0</v>
      </c>
      <c r="AKF826" s="10">
        <v>0</v>
      </c>
      <c r="AKG826" s="10">
        <v>0</v>
      </c>
      <c r="AKH826" s="10">
        <v>0</v>
      </c>
      <c r="AKI826" s="10">
        <v>0</v>
      </c>
      <c r="AKJ826" s="10">
        <v>0</v>
      </c>
      <c r="AKK826" s="10">
        <v>0</v>
      </c>
      <c r="AKL826" s="10">
        <v>0</v>
      </c>
      <c r="AKM826" s="10">
        <v>0</v>
      </c>
      <c r="AKN826" s="10">
        <v>0</v>
      </c>
      <c r="AKO826" s="10">
        <v>0</v>
      </c>
      <c r="AKP826" s="10">
        <v>0</v>
      </c>
      <c r="AKQ826" s="10">
        <v>0</v>
      </c>
      <c r="AKR826" s="10">
        <v>0</v>
      </c>
      <c r="AKS826" s="10">
        <v>0</v>
      </c>
      <c r="AKT826" s="10">
        <v>0</v>
      </c>
      <c r="AKU826" s="10">
        <v>0</v>
      </c>
      <c r="AKV826" s="10">
        <v>0</v>
      </c>
      <c r="AKW826" s="10">
        <v>0</v>
      </c>
      <c r="AKX826" s="10">
        <v>0</v>
      </c>
      <c r="AKY826" s="10">
        <v>0</v>
      </c>
      <c r="AKZ826" s="10">
        <v>0</v>
      </c>
      <c r="ALA826" s="10">
        <v>0</v>
      </c>
      <c r="ALB826" s="10">
        <v>0</v>
      </c>
      <c r="ALC826" s="10">
        <v>0</v>
      </c>
      <c r="ALD826" s="10">
        <v>0</v>
      </c>
      <c r="ALE826" s="10">
        <v>0</v>
      </c>
      <c r="ALF826" s="10">
        <v>0</v>
      </c>
      <c r="ALG826" s="10">
        <v>0</v>
      </c>
      <c r="ALH826" s="10">
        <v>0</v>
      </c>
      <c r="ALI826" s="10">
        <v>0</v>
      </c>
      <c r="ALJ826" s="10">
        <v>0</v>
      </c>
      <c r="ALK826" s="10">
        <v>0</v>
      </c>
      <c r="ALL826" s="10">
        <v>0</v>
      </c>
      <c r="ALM826" s="10">
        <v>0</v>
      </c>
      <c r="ALN826" s="10">
        <v>0</v>
      </c>
      <c r="ALO826" s="10">
        <v>0</v>
      </c>
      <c r="ALP826" s="10">
        <v>0</v>
      </c>
      <c r="ALQ826" s="10">
        <v>0</v>
      </c>
      <c r="ALR826" s="10">
        <v>0</v>
      </c>
      <c r="ALS826" s="10">
        <v>0</v>
      </c>
      <c r="ALT826" s="10">
        <v>0</v>
      </c>
      <c r="ALU826" s="10">
        <v>0</v>
      </c>
      <c r="ALV826" s="10">
        <v>0</v>
      </c>
      <c r="ALW826" s="10">
        <v>0</v>
      </c>
      <c r="ALX826" s="10">
        <v>0</v>
      </c>
      <c r="ALY826" s="10">
        <v>0</v>
      </c>
      <c r="ALZ826" s="10">
        <v>0</v>
      </c>
      <c r="AMA826" s="10">
        <v>0</v>
      </c>
      <c r="AMB826" s="10">
        <v>0</v>
      </c>
      <c r="AMC826" s="10">
        <v>0</v>
      </c>
      <c r="AMD826" s="10">
        <v>0</v>
      </c>
      <c r="AME826" s="10">
        <v>0</v>
      </c>
      <c r="AMF826" s="10">
        <v>0</v>
      </c>
      <c r="AMG826" s="10">
        <v>0</v>
      </c>
      <c r="AMH826" s="10">
        <v>0</v>
      </c>
      <c r="AMI826" s="10">
        <v>0</v>
      </c>
      <c r="AMJ826" s="10">
        <v>0</v>
      </c>
      <c r="AMK826" s="10">
        <v>0</v>
      </c>
      <c r="AML826" s="10" t="s">
        <v>1968</v>
      </c>
      <c r="ANM826" s="10">
        <v>49</v>
      </c>
      <c r="ANN826" s="10">
        <v>0</v>
      </c>
      <c r="ANO826" s="10" t="s">
        <v>1968</v>
      </c>
      <c r="ANP826" s="10" t="s">
        <v>1987</v>
      </c>
      <c r="ANQ826" s="10">
        <v>0</v>
      </c>
      <c r="ANR826" s="10">
        <v>0</v>
      </c>
      <c r="ANS826" s="10">
        <v>0</v>
      </c>
      <c r="ANT826" s="10">
        <v>0</v>
      </c>
      <c r="ANU826" s="10">
        <v>0</v>
      </c>
      <c r="ANV826" s="10">
        <v>0</v>
      </c>
      <c r="ANW826" s="10">
        <v>0</v>
      </c>
      <c r="ANX826" s="10">
        <v>0</v>
      </c>
      <c r="ANY826" s="10">
        <v>0</v>
      </c>
      <c r="ANZ826" s="10">
        <v>0</v>
      </c>
      <c r="AOA826" s="10">
        <v>0</v>
      </c>
      <c r="AOB826" s="10">
        <v>0</v>
      </c>
      <c r="AOC826" s="10">
        <v>0</v>
      </c>
      <c r="AOD826" s="10">
        <v>0</v>
      </c>
      <c r="AOE826" s="10">
        <v>0</v>
      </c>
      <c r="AOF826" s="10">
        <v>0</v>
      </c>
      <c r="AOG826" s="10">
        <v>0</v>
      </c>
      <c r="AOH826" s="10">
        <v>0</v>
      </c>
      <c r="AOI826" s="10">
        <v>0</v>
      </c>
      <c r="AOJ826" s="10">
        <v>0</v>
      </c>
      <c r="AOK826" s="10">
        <v>0</v>
      </c>
      <c r="AOL826" s="10">
        <v>0</v>
      </c>
      <c r="AOM826" s="10">
        <v>0</v>
      </c>
      <c r="AON826" s="10">
        <v>0</v>
      </c>
      <c r="AOO826" s="10" t="s">
        <v>1968</v>
      </c>
      <c r="AOP826" s="10">
        <v>0</v>
      </c>
      <c r="AOQ826" s="10">
        <v>0</v>
      </c>
      <c r="AOR826" s="10">
        <v>0</v>
      </c>
      <c r="AOS826" s="10">
        <v>0</v>
      </c>
      <c r="AOT826" s="10">
        <v>0</v>
      </c>
      <c r="AOU826" s="10">
        <v>0</v>
      </c>
      <c r="AOV826" s="10">
        <v>0</v>
      </c>
      <c r="AOW826" s="10">
        <v>0</v>
      </c>
      <c r="AOX826" s="10">
        <v>0</v>
      </c>
      <c r="AOY826" s="10">
        <v>0</v>
      </c>
      <c r="AOZ826" s="10">
        <v>0</v>
      </c>
      <c r="APA826" s="10">
        <v>0</v>
      </c>
      <c r="APB826" s="10">
        <v>0</v>
      </c>
      <c r="APC826" s="10">
        <v>0</v>
      </c>
      <c r="APD826" s="10">
        <v>0</v>
      </c>
      <c r="APE826" s="10">
        <v>0</v>
      </c>
      <c r="APF826" s="10">
        <v>0</v>
      </c>
      <c r="APG826" s="10">
        <v>0</v>
      </c>
      <c r="APH826" s="10">
        <v>0</v>
      </c>
      <c r="API826" s="10">
        <v>0</v>
      </c>
      <c r="APJ826" s="10">
        <v>0</v>
      </c>
      <c r="APK826" s="10">
        <v>0</v>
      </c>
      <c r="APL826" s="10">
        <v>0</v>
      </c>
      <c r="APM826" s="10">
        <v>0</v>
      </c>
      <c r="APN826" s="10" t="s">
        <v>1969</v>
      </c>
      <c r="APO826" s="10" t="s">
        <v>1971</v>
      </c>
      <c r="APP826" s="10">
        <v>49</v>
      </c>
      <c r="APQ826" s="10">
        <v>0</v>
      </c>
      <c r="APR826" s="10">
        <v>2</v>
      </c>
      <c r="APS826" s="10">
        <v>0</v>
      </c>
      <c r="APT826" s="10">
        <v>1</v>
      </c>
      <c r="APU826" s="10">
        <v>0</v>
      </c>
      <c r="APV826" s="10">
        <v>3</v>
      </c>
      <c r="APW826" s="10">
        <v>0</v>
      </c>
      <c r="APX826" s="10">
        <v>0</v>
      </c>
      <c r="APY826" s="10">
        <v>0</v>
      </c>
      <c r="APZ826" s="10">
        <v>1</v>
      </c>
      <c r="AQA826" s="10">
        <v>0</v>
      </c>
      <c r="AQB826" s="10">
        <v>1</v>
      </c>
      <c r="AQC826" s="10">
        <v>0</v>
      </c>
      <c r="AQD826" s="10">
        <v>0</v>
      </c>
      <c r="AQE826" s="10">
        <v>0</v>
      </c>
      <c r="AQF826" s="10">
        <v>41</v>
      </c>
      <c r="AQG826" s="10">
        <v>0</v>
      </c>
      <c r="AQH826" s="10">
        <v>3</v>
      </c>
      <c r="AQI826" s="10">
        <v>0</v>
      </c>
      <c r="AQJ826" s="10">
        <v>4</v>
      </c>
      <c r="AQK826" s="10">
        <v>0</v>
      </c>
      <c r="AQL826" s="10">
        <v>0</v>
      </c>
      <c r="AQM826" s="10">
        <v>0</v>
      </c>
      <c r="AQN826" s="10">
        <v>15</v>
      </c>
      <c r="AQO826" s="10">
        <v>0</v>
      </c>
      <c r="AQP826" s="10">
        <v>1</v>
      </c>
      <c r="AQQ826" s="10">
        <v>0</v>
      </c>
      <c r="AQR826" s="10">
        <v>0</v>
      </c>
      <c r="AQS826" s="10">
        <v>0</v>
      </c>
      <c r="AQT826" s="10">
        <v>0</v>
      </c>
      <c r="AQU826" s="10">
        <v>0</v>
      </c>
      <c r="AQV826" s="10">
        <v>0</v>
      </c>
      <c r="AQW826" s="10">
        <v>0</v>
      </c>
      <c r="AQX826" s="10">
        <v>0</v>
      </c>
      <c r="AQY826" s="10">
        <v>0</v>
      </c>
      <c r="AQZ826" s="10">
        <v>0</v>
      </c>
      <c r="ARA826" s="10">
        <v>0</v>
      </c>
      <c r="ARB826" s="10">
        <v>2</v>
      </c>
      <c r="ARC826" s="10">
        <v>0</v>
      </c>
      <c r="ARD826" s="10">
        <v>0</v>
      </c>
      <c r="ARE826" s="10">
        <v>0</v>
      </c>
      <c r="ARF826" s="10">
        <v>0</v>
      </c>
      <c r="ARG826" s="10">
        <v>0</v>
      </c>
      <c r="ARH826" s="10">
        <v>6</v>
      </c>
      <c r="ARI826" s="10">
        <v>0</v>
      </c>
      <c r="ARJ826" s="10">
        <v>2</v>
      </c>
      <c r="ARK826" s="10">
        <v>0</v>
      </c>
      <c r="ARL826" s="10">
        <v>6</v>
      </c>
      <c r="ARM826" s="10">
        <v>0</v>
      </c>
      <c r="ARN826" s="10">
        <v>0</v>
      </c>
      <c r="ARO826" s="10">
        <v>0</v>
      </c>
      <c r="ARP826" s="10">
        <v>0</v>
      </c>
      <c r="ARQ826" s="10">
        <v>0</v>
      </c>
      <c r="ARR826" s="10">
        <v>0</v>
      </c>
      <c r="ARS826" s="10">
        <v>0</v>
      </c>
      <c r="ART826" s="10">
        <v>0</v>
      </c>
      <c r="ARU826" s="10">
        <v>0</v>
      </c>
      <c r="ARV826" s="10">
        <v>0</v>
      </c>
      <c r="ARW826" s="10">
        <v>0</v>
      </c>
      <c r="ARX826" s="10">
        <v>0</v>
      </c>
      <c r="ARY826" s="10">
        <v>0</v>
      </c>
      <c r="ARZ826" s="10">
        <v>0</v>
      </c>
      <c r="ASA826" s="10">
        <v>0</v>
      </c>
      <c r="ASB826" s="10">
        <v>0</v>
      </c>
      <c r="ASC826" s="10">
        <v>0</v>
      </c>
      <c r="ASD826" s="10">
        <v>0</v>
      </c>
      <c r="ASE826" s="10">
        <v>0</v>
      </c>
      <c r="ASF826" s="10">
        <v>0</v>
      </c>
      <c r="ASG826" s="10">
        <v>0</v>
      </c>
      <c r="ASH826" s="10">
        <v>0</v>
      </c>
      <c r="ASI826" s="10">
        <v>0</v>
      </c>
      <c r="ASJ826" s="10">
        <v>0</v>
      </c>
      <c r="ASK826" s="10">
        <v>0</v>
      </c>
      <c r="ASL826" s="10">
        <v>0</v>
      </c>
      <c r="ASM826" s="10">
        <v>0</v>
      </c>
      <c r="ASN826" s="10">
        <v>0</v>
      </c>
      <c r="ASO826" s="10">
        <v>0</v>
      </c>
      <c r="ASP826" s="10">
        <v>35</v>
      </c>
      <c r="ASQ826" s="10">
        <v>0</v>
      </c>
      <c r="ASR826" s="10">
        <v>35</v>
      </c>
      <c r="ASS826" s="10">
        <v>0</v>
      </c>
      <c r="AST826" s="10">
        <v>0</v>
      </c>
      <c r="ASU826" s="10">
        <v>0</v>
      </c>
      <c r="ASV826" s="10">
        <v>3</v>
      </c>
      <c r="ASW826" s="10">
        <v>0</v>
      </c>
      <c r="ASX826" s="10">
        <v>0</v>
      </c>
      <c r="ASY826" s="10">
        <v>0</v>
      </c>
      <c r="ASZ826" s="10">
        <v>0</v>
      </c>
      <c r="ATA826" s="10">
        <v>0</v>
      </c>
      <c r="ATB826" s="10">
        <v>0</v>
      </c>
      <c r="ATC826" s="10">
        <v>0</v>
      </c>
      <c r="ATD826" s="10">
        <v>0</v>
      </c>
      <c r="ATE826" s="10">
        <v>0</v>
      </c>
      <c r="ATF826" s="10">
        <v>0</v>
      </c>
      <c r="ATG826" s="10">
        <v>0</v>
      </c>
      <c r="ATH826" s="10">
        <v>0</v>
      </c>
      <c r="ATI826" s="10">
        <v>0</v>
      </c>
      <c r="ATJ826" s="10">
        <v>2</v>
      </c>
      <c r="ATK826" s="10">
        <v>0</v>
      </c>
      <c r="ATL826" s="10">
        <v>0</v>
      </c>
      <c r="ATM826" s="10">
        <v>0</v>
      </c>
      <c r="ATN826" s="10">
        <v>0</v>
      </c>
      <c r="ATO826" s="10">
        <v>0</v>
      </c>
      <c r="ATP826" s="10">
        <v>0</v>
      </c>
      <c r="ATQ826" s="10">
        <v>0</v>
      </c>
      <c r="ATR826" s="10">
        <v>49</v>
      </c>
      <c r="ATS826" s="10">
        <v>0</v>
      </c>
      <c r="ATT826" s="10">
        <v>0</v>
      </c>
      <c r="ATU826" s="10">
        <v>0</v>
      </c>
      <c r="ATV826" s="10" t="s">
        <v>1972</v>
      </c>
      <c r="ATW826" s="10">
        <v>0</v>
      </c>
      <c r="ATX826" s="10">
        <v>0</v>
      </c>
      <c r="ATY826" s="10">
        <v>6</v>
      </c>
      <c r="ATZ826" s="10">
        <v>0</v>
      </c>
      <c r="AUA826" s="10">
        <v>0</v>
      </c>
      <c r="AUB826" s="10">
        <v>0</v>
      </c>
      <c r="AUC826" s="10">
        <v>0</v>
      </c>
      <c r="AUD826" s="10">
        <v>0</v>
      </c>
      <c r="AUE826" s="64">
        <v>0</v>
      </c>
      <c r="AUF826" s="10">
        <v>0</v>
      </c>
      <c r="AUG826" s="10">
        <v>13</v>
      </c>
      <c r="AUH826" s="10">
        <v>0</v>
      </c>
      <c r="AUI826" s="10">
        <v>26</v>
      </c>
      <c r="AUJ826" s="10">
        <v>0</v>
      </c>
      <c r="AUK826" s="10">
        <v>0</v>
      </c>
      <c r="AUL826" s="10">
        <v>0</v>
      </c>
      <c r="AUM826" s="10">
        <v>0</v>
      </c>
      <c r="AUN826" s="10">
        <v>0</v>
      </c>
      <c r="AUO826" s="10">
        <v>0</v>
      </c>
      <c r="AUP826" s="10">
        <v>0</v>
      </c>
      <c r="AUQ826" s="10">
        <v>0</v>
      </c>
      <c r="AUR826" s="10">
        <v>0</v>
      </c>
      <c r="AUS826" s="10">
        <v>0</v>
      </c>
      <c r="AUT826" s="10">
        <v>0</v>
      </c>
      <c r="AUU826" s="10">
        <v>26</v>
      </c>
      <c r="AUV826" s="10">
        <v>0</v>
      </c>
      <c r="AUW826" s="10">
        <v>0</v>
      </c>
      <c r="AUX826" s="10">
        <v>0</v>
      </c>
      <c r="AUY826" s="10">
        <v>0</v>
      </c>
      <c r="AUZ826" s="10">
        <v>0</v>
      </c>
      <c r="AVA826" s="10">
        <v>0</v>
      </c>
      <c r="AVB826" s="10">
        <v>0</v>
      </c>
      <c r="AVC826" s="10">
        <v>0</v>
      </c>
      <c r="AVD826" s="10">
        <v>0</v>
      </c>
      <c r="AVE826" s="10">
        <v>0</v>
      </c>
      <c r="AVF826" s="10">
        <v>0</v>
      </c>
      <c r="AVG826" s="10">
        <v>13</v>
      </c>
      <c r="AVH826" s="10">
        <v>0</v>
      </c>
      <c r="AVI826" s="10">
        <v>0</v>
      </c>
      <c r="AVJ826" s="10">
        <v>0</v>
      </c>
      <c r="AVK826" s="10">
        <v>0</v>
      </c>
      <c r="AVL826" s="10">
        <v>0</v>
      </c>
      <c r="AVM826" s="10">
        <v>0</v>
      </c>
      <c r="AVN826" s="10">
        <v>0</v>
      </c>
      <c r="AVO826" s="10">
        <v>0</v>
      </c>
      <c r="AVP826" s="10">
        <v>0</v>
      </c>
      <c r="AVQ826" s="10">
        <v>0</v>
      </c>
      <c r="AVR826" s="10">
        <v>0</v>
      </c>
      <c r="AVS826" s="10">
        <v>0</v>
      </c>
      <c r="AVT826" s="10">
        <v>0</v>
      </c>
      <c r="AVU826" s="10" t="s">
        <v>1969</v>
      </c>
      <c r="AVV826" s="10">
        <v>0</v>
      </c>
      <c r="AVW826" s="10">
        <v>0</v>
      </c>
      <c r="AVX826" s="10">
        <v>0</v>
      </c>
      <c r="AVY826" s="10">
        <v>0</v>
      </c>
      <c r="AVZ826" s="10">
        <v>0</v>
      </c>
      <c r="AWA826" s="10">
        <v>0</v>
      </c>
      <c r="AWB826" s="10">
        <v>14</v>
      </c>
      <c r="AWC826" s="10">
        <v>0</v>
      </c>
      <c r="AWD826" s="10">
        <v>0</v>
      </c>
      <c r="AWE826" s="10">
        <v>0</v>
      </c>
      <c r="AWF826" s="10">
        <v>0</v>
      </c>
      <c r="AWG826" s="10">
        <v>0</v>
      </c>
      <c r="AWH826" s="10" t="s">
        <v>1968</v>
      </c>
      <c r="AWI826" s="10">
        <v>0</v>
      </c>
      <c r="AWJ826" s="10">
        <v>0</v>
      </c>
      <c r="AWK826" s="10">
        <v>0</v>
      </c>
      <c r="AWL826" s="10">
        <v>0</v>
      </c>
      <c r="AWM826" s="10">
        <v>0</v>
      </c>
      <c r="AWN826" s="10">
        <v>0</v>
      </c>
      <c r="AWO826" s="10">
        <v>0</v>
      </c>
      <c r="AWP826" s="10">
        <v>0</v>
      </c>
      <c r="AWQ826" s="10">
        <v>0</v>
      </c>
      <c r="AWR826" s="10">
        <v>0</v>
      </c>
      <c r="AWS826" s="10">
        <v>0</v>
      </c>
      <c r="AWT826" s="10">
        <v>0</v>
      </c>
      <c r="AWU826" s="10">
        <v>0</v>
      </c>
      <c r="AWV826" s="10">
        <v>0</v>
      </c>
      <c r="AWW826" s="10">
        <v>0</v>
      </c>
      <c r="AWX826" s="10">
        <v>0</v>
      </c>
      <c r="AWY826" s="10">
        <v>0</v>
      </c>
      <c r="AWZ826" s="10">
        <v>0</v>
      </c>
      <c r="AXA826" s="10">
        <v>0</v>
      </c>
      <c r="AXB826" s="10">
        <v>0</v>
      </c>
      <c r="AXC826" s="10">
        <v>0</v>
      </c>
      <c r="AXD826" s="10">
        <v>0</v>
      </c>
      <c r="AXE826" s="10">
        <v>0</v>
      </c>
      <c r="AXF826" s="10">
        <v>0</v>
      </c>
      <c r="AXG826" s="10">
        <v>0</v>
      </c>
      <c r="AXH826" s="10">
        <v>0</v>
      </c>
      <c r="AXI826" s="10">
        <v>0</v>
      </c>
      <c r="AXJ826" s="10">
        <v>0</v>
      </c>
      <c r="AXK826" s="10">
        <v>0</v>
      </c>
      <c r="AXL826" s="10">
        <v>0</v>
      </c>
      <c r="AXM826" s="10">
        <v>0</v>
      </c>
      <c r="AXN826" s="10">
        <v>0</v>
      </c>
      <c r="AXO826" s="10">
        <v>0</v>
      </c>
      <c r="AXP826" s="10">
        <v>0</v>
      </c>
      <c r="AXQ826" s="10">
        <v>0</v>
      </c>
      <c r="AXR826" s="10">
        <v>0</v>
      </c>
      <c r="AXS826" s="10">
        <v>0</v>
      </c>
      <c r="AXT826" s="10">
        <v>0</v>
      </c>
      <c r="AXU826" s="10">
        <v>0</v>
      </c>
      <c r="AXV826" s="10">
        <v>0</v>
      </c>
      <c r="AXW826" s="10">
        <v>0</v>
      </c>
      <c r="AXX826" s="10">
        <v>0</v>
      </c>
      <c r="AXY826" s="10">
        <v>0</v>
      </c>
      <c r="AXZ826" s="10">
        <v>0</v>
      </c>
      <c r="AYA826" s="10">
        <v>0</v>
      </c>
      <c r="AYB826" s="10">
        <v>0</v>
      </c>
      <c r="AYC826" s="10">
        <v>0</v>
      </c>
      <c r="AYD826" s="10">
        <v>0</v>
      </c>
      <c r="AYE826" s="10">
        <v>0</v>
      </c>
      <c r="AYF826" s="10">
        <v>0</v>
      </c>
      <c r="AYG826" s="10">
        <v>0</v>
      </c>
      <c r="AYH826" s="10">
        <v>0</v>
      </c>
      <c r="AYI826" s="10">
        <v>0</v>
      </c>
      <c r="AYJ826" s="10">
        <v>0</v>
      </c>
      <c r="AYK826" s="10">
        <v>0</v>
      </c>
      <c r="AYL826" s="10">
        <v>0</v>
      </c>
      <c r="AYM826" s="10">
        <v>0</v>
      </c>
      <c r="AYN826" s="10">
        <v>0</v>
      </c>
      <c r="AYO826" s="10">
        <v>0</v>
      </c>
      <c r="AYP826" s="10">
        <v>0</v>
      </c>
      <c r="AYQ826" s="10">
        <v>0</v>
      </c>
      <c r="AYR826" s="10">
        <v>0</v>
      </c>
      <c r="AYS826" s="10" t="s">
        <v>1968</v>
      </c>
      <c r="AYT826" s="10">
        <v>0</v>
      </c>
      <c r="AYU826" s="10">
        <v>0</v>
      </c>
      <c r="AYV826" s="10">
        <v>50</v>
      </c>
      <c r="AYW826" s="10">
        <v>0</v>
      </c>
      <c r="AYX826" s="10">
        <v>275</v>
      </c>
      <c r="AYY826" s="10">
        <v>0</v>
      </c>
      <c r="AYZ826" s="10">
        <v>50</v>
      </c>
      <c r="AZA826" s="10">
        <v>0</v>
      </c>
      <c r="AZB826" s="10">
        <v>30</v>
      </c>
      <c r="AZC826" s="10">
        <v>0</v>
      </c>
      <c r="AZD826" s="10">
        <v>6</v>
      </c>
      <c r="AZE826" s="10">
        <v>0</v>
      </c>
      <c r="AZF826" s="10">
        <v>0</v>
      </c>
      <c r="AZG826" s="10">
        <v>0</v>
      </c>
      <c r="AZH826" s="10">
        <v>94</v>
      </c>
      <c r="AZI826" s="10">
        <v>0</v>
      </c>
      <c r="AZJ826" s="10">
        <v>0</v>
      </c>
      <c r="AZK826" s="10">
        <v>0</v>
      </c>
      <c r="AZL826" s="10">
        <v>2</v>
      </c>
      <c r="AZM826" s="10">
        <v>0</v>
      </c>
      <c r="AZN826" s="10">
        <v>1</v>
      </c>
      <c r="AZO826" s="10">
        <v>0</v>
      </c>
      <c r="AZP826" s="10">
        <v>0</v>
      </c>
      <c r="AZQ826" s="10">
        <v>0</v>
      </c>
      <c r="AZR826" s="10">
        <v>0</v>
      </c>
      <c r="AZS826" s="10">
        <v>0</v>
      </c>
      <c r="AZT826" s="10">
        <v>0</v>
      </c>
      <c r="AZU826" s="10">
        <v>0</v>
      </c>
      <c r="AZV826" s="10">
        <v>0</v>
      </c>
      <c r="AZW826" s="10">
        <v>0</v>
      </c>
      <c r="AZX826" s="10">
        <v>0</v>
      </c>
      <c r="AZY826" s="10">
        <v>0</v>
      </c>
      <c r="AZZ826" s="10">
        <v>0</v>
      </c>
      <c r="BAA826" s="10">
        <v>0</v>
      </c>
      <c r="BAB826" s="10">
        <v>0</v>
      </c>
      <c r="BAC826" s="10">
        <v>0</v>
      </c>
      <c r="BAD826" s="10">
        <v>0</v>
      </c>
      <c r="BAE826" s="10">
        <v>0</v>
      </c>
      <c r="BAF826" s="10">
        <v>0</v>
      </c>
      <c r="BAG826" s="10">
        <v>0</v>
      </c>
      <c r="BAH826" s="10">
        <v>0</v>
      </c>
      <c r="BAI826" s="10">
        <v>0</v>
      </c>
      <c r="BAJ826" s="10">
        <v>0</v>
      </c>
      <c r="BAK826" s="10">
        <v>0</v>
      </c>
      <c r="BAL826" s="10">
        <v>0</v>
      </c>
      <c r="BAM826" s="10">
        <v>0</v>
      </c>
      <c r="BAN826" s="10">
        <v>0</v>
      </c>
      <c r="BAO826" s="10">
        <v>0</v>
      </c>
      <c r="BAP826" s="10">
        <v>0</v>
      </c>
      <c r="BAQ826" s="10">
        <v>0</v>
      </c>
      <c r="BAR826" s="10">
        <v>0</v>
      </c>
      <c r="BAS826" s="10">
        <v>0</v>
      </c>
      <c r="BAT826" s="10">
        <v>0</v>
      </c>
      <c r="BAU826" s="10">
        <v>0</v>
      </c>
      <c r="BAV826" s="10">
        <v>0</v>
      </c>
      <c r="BAW826" s="10">
        <v>0</v>
      </c>
      <c r="BAX826" s="10">
        <v>0</v>
      </c>
      <c r="BAY826" s="10">
        <v>0</v>
      </c>
      <c r="BAZ826" s="10">
        <v>0</v>
      </c>
      <c r="BBA826" s="10" t="s">
        <v>1969</v>
      </c>
      <c r="BBB826" s="10">
        <v>1730</v>
      </c>
      <c r="BBC826" s="10">
        <v>275</v>
      </c>
      <c r="BBD826" s="10">
        <v>0</v>
      </c>
      <c r="BBE826" s="10">
        <v>45</v>
      </c>
      <c r="BBF826" s="10">
        <v>0</v>
      </c>
      <c r="BBG826" s="10">
        <v>0</v>
      </c>
      <c r="BBH826" s="10">
        <v>0</v>
      </c>
      <c r="BBI826" s="10">
        <v>3</v>
      </c>
      <c r="BBJ826" s="10">
        <v>0</v>
      </c>
      <c r="BBK826" s="10">
        <v>20</v>
      </c>
      <c r="BBL826" s="10">
        <v>0</v>
      </c>
      <c r="BBM826" s="10">
        <v>27</v>
      </c>
      <c r="BBN826" s="10">
        <v>0</v>
      </c>
      <c r="BBO826" s="10" t="s">
        <v>1972</v>
      </c>
      <c r="BBQ826" s="10">
        <v>1</v>
      </c>
      <c r="BBR826" s="10">
        <v>1</v>
      </c>
      <c r="BBU826" s="10">
        <v>1</v>
      </c>
      <c r="BBV826" s="10">
        <v>1</v>
      </c>
    </row>
    <row r="827" spans="1:1428" x14ac:dyDescent="0.25">
      <c r="A827" s="10" t="s">
        <v>1965</v>
      </c>
      <c r="B827" s="17" t="s">
        <v>2131</v>
      </c>
      <c r="C827" s="17" t="s">
        <v>2001</v>
      </c>
      <c r="D827" s="10" t="s">
        <v>2131</v>
      </c>
      <c r="E827" s="10" t="s">
        <v>2132</v>
      </c>
      <c r="F827" s="10" t="s">
        <v>2133</v>
      </c>
      <c r="G827" s="10">
        <v>55810000</v>
      </c>
      <c r="H827" s="10" t="s">
        <v>2005</v>
      </c>
      <c r="I827" s="10" t="s">
        <v>2134</v>
      </c>
      <c r="J827" s="10" t="s">
        <v>2135</v>
      </c>
      <c r="K827" s="10" t="s">
        <v>5</v>
      </c>
      <c r="L827" s="10" t="s">
        <v>2508</v>
      </c>
      <c r="N827" s="10">
        <v>24</v>
      </c>
      <c r="O827" s="10">
        <v>0</v>
      </c>
      <c r="P827" s="10">
        <v>24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10">
        <v>0</v>
      </c>
      <c r="X827" s="10">
        <v>0</v>
      </c>
      <c r="Y827" s="10">
        <v>0</v>
      </c>
      <c r="AC827" s="10">
        <v>0</v>
      </c>
      <c r="AD827" s="10">
        <v>0</v>
      </c>
      <c r="AE827" s="10">
        <v>0</v>
      </c>
      <c r="AF827" s="10" t="s">
        <v>40</v>
      </c>
      <c r="AG827" s="10">
        <v>1</v>
      </c>
      <c r="AT827" s="18">
        <v>40998</v>
      </c>
      <c r="AU827" s="10" t="s">
        <v>2495</v>
      </c>
      <c r="AV827" s="10" t="s">
        <v>1968</v>
      </c>
      <c r="AY827" s="10" t="s">
        <v>1973</v>
      </c>
      <c r="BF827" s="10" t="s">
        <v>1968</v>
      </c>
      <c r="BI827" s="10" t="s">
        <v>1968</v>
      </c>
      <c r="BL827" s="10" t="s">
        <v>1968</v>
      </c>
      <c r="BO827" s="10" t="s">
        <v>1968</v>
      </c>
      <c r="BR827" s="10" t="s">
        <v>1968</v>
      </c>
      <c r="BU827" s="10" t="s">
        <v>1968</v>
      </c>
      <c r="BX827" s="10" t="s">
        <v>1968</v>
      </c>
      <c r="CA827" s="10" t="s">
        <v>1968</v>
      </c>
      <c r="CD827" s="10" t="s">
        <v>1968</v>
      </c>
      <c r="CG827" s="10" t="s">
        <v>1968</v>
      </c>
      <c r="CJ827" s="10" t="s">
        <v>1968</v>
      </c>
      <c r="CM827" s="10" t="s">
        <v>1968</v>
      </c>
      <c r="CP827" s="10" t="s">
        <v>1968</v>
      </c>
      <c r="CS827" s="10" t="s">
        <v>1968</v>
      </c>
      <c r="CV827" s="10" t="s">
        <v>1968</v>
      </c>
      <c r="CY827" s="10" t="s">
        <v>1968</v>
      </c>
      <c r="DB827" s="10" t="s">
        <v>1968</v>
      </c>
      <c r="DE827" s="10" t="s">
        <v>1968</v>
      </c>
      <c r="DH827" s="10" t="s">
        <v>1968</v>
      </c>
      <c r="DK827" s="10" t="s">
        <v>1968</v>
      </c>
      <c r="DN827" s="10" t="s">
        <v>1968</v>
      </c>
      <c r="EU827" s="10" t="s">
        <v>1968</v>
      </c>
      <c r="EX827" s="10" t="s">
        <v>1968</v>
      </c>
      <c r="FA827" s="10" t="s">
        <v>1968</v>
      </c>
      <c r="FD827" s="10" t="s">
        <v>1968</v>
      </c>
      <c r="FG827" s="10" t="s">
        <v>1968</v>
      </c>
      <c r="FJ827" s="10" t="s">
        <v>1968</v>
      </c>
      <c r="GQ827" s="10">
        <v>1</v>
      </c>
      <c r="II827" s="10" t="s">
        <v>1968</v>
      </c>
      <c r="IJ827" s="10" t="s">
        <v>1972</v>
      </c>
      <c r="IK827" s="10" t="s">
        <v>1968</v>
      </c>
      <c r="IL827" s="10" t="s">
        <v>1968</v>
      </c>
      <c r="IM827" s="10" t="s">
        <v>1968</v>
      </c>
      <c r="IN827" s="10" t="s">
        <v>1968</v>
      </c>
      <c r="IO827" s="10" t="s">
        <v>1968</v>
      </c>
      <c r="IP827" s="10" t="s">
        <v>1968</v>
      </c>
      <c r="IR827" s="10" t="s">
        <v>1968</v>
      </c>
      <c r="IT827" s="10" t="s">
        <v>1968</v>
      </c>
      <c r="IV827" s="10" t="s">
        <v>1968</v>
      </c>
      <c r="IX827" s="10" t="s">
        <v>1968</v>
      </c>
      <c r="IZ827" s="10" t="s">
        <v>1968</v>
      </c>
      <c r="JA827" s="10" t="s">
        <v>1968</v>
      </c>
      <c r="JD827" s="10" t="s">
        <v>1968</v>
      </c>
      <c r="JG827" s="10" t="s">
        <v>1968</v>
      </c>
      <c r="JJ827" s="10" t="s">
        <v>1968</v>
      </c>
      <c r="JM827" s="10" t="s">
        <v>1968</v>
      </c>
      <c r="JP827" s="10" t="s">
        <v>1968</v>
      </c>
      <c r="JS827" s="10" t="s">
        <v>1968</v>
      </c>
      <c r="KZ827" s="10" t="s">
        <v>1976</v>
      </c>
      <c r="LA827" s="10">
        <v>0</v>
      </c>
      <c r="LB827" s="10">
        <v>1</v>
      </c>
      <c r="LC827" s="10">
        <v>0</v>
      </c>
      <c r="LD827" s="10">
        <v>0</v>
      </c>
      <c r="LE827" s="10">
        <v>0</v>
      </c>
      <c r="LF827" s="10">
        <v>0</v>
      </c>
      <c r="LG827" s="10">
        <v>0</v>
      </c>
      <c r="LH827" s="10">
        <v>0</v>
      </c>
      <c r="LI827" s="10" t="s">
        <v>1966</v>
      </c>
      <c r="LJ827" s="10">
        <v>0</v>
      </c>
      <c r="LK827" s="10">
        <v>0</v>
      </c>
      <c r="LL827" s="10">
        <v>0</v>
      </c>
      <c r="LM827" s="10">
        <v>0</v>
      </c>
      <c r="LN827" s="10">
        <v>0</v>
      </c>
      <c r="LO827" s="10">
        <v>0</v>
      </c>
      <c r="LP827" s="10">
        <v>0</v>
      </c>
      <c r="LQ827" s="10">
        <v>0</v>
      </c>
      <c r="LR827" s="10" t="s">
        <v>1977</v>
      </c>
      <c r="LS827" s="10">
        <v>0</v>
      </c>
      <c r="LT827" s="10">
        <v>0</v>
      </c>
      <c r="LU827" s="10">
        <v>0</v>
      </c>
      <c r="LV827" s="10">
        <v>0</v>
      </c>
      <c r="LW827" s="10">
        <v>0</v>
      </c>
      <c r="LX827" s="10">
        <v>0</v>
      </c>
      <c r="LY827" s="10">
        <v>0</v>
      </c>
      <c r="LZ827" s="10">
        <v>0</v>
      </c>
      <c r="MA827" s="10" t="s">
        <v>1977</v>
      </c>
      <c r="MB827" s="10">
        <v>0</v>
      </c>
      <c r="MC827" s="10">
        <v>0</v>
      </c>
      <c r="MD827" s="10">
        <v>0</v>
      </c>
      <c r="ME827" s="10">
        <v>0</v>
      </c>
      <c r="MF827" s="10">
        <v>0</v>
      </c>
      <c r="MG827" s="10">
        <v>0</v>
      </c>
      <c r="MH827" s="10">
        <v>0</v>
      </c>
      <c r="MI827" s="10">
        <v>0</v>
      </c>
      <c r="MJ827" s="10" t="s">
        <v>1977</v>
      </c>
      <c r="MK827" s="10">
        <v>0</v>
      </c>
      <c r="ML827" s="10">
        <v>0</v>
      </c>
      <c r="MM827" s="10">
        <v>0</v>
      </c>
      <c r="MN827" s="10">
        <v>0</v>
      </c>
      <c r="MO827" s="10">
        <v>0</v>
      </c>
      <c r="MP827" s="10">
        <v>0</v>
      </c>
      <c r="MQ827" s="10">
        <v>0</v>
      </c>
      <c r="MR827" s="10">
        <v>0</v>
      </c>
      <c r="MS827" s="10" t="s">
        <v>1977</v>
      </c>
      <c r="MT827" s="10">
        <v>0</v>
      </c>
      <c r="MU827" s="10">
        <v>0</v>
      </c>
      <c r="MV827" s="10">
        <v>0</v>
      </c>
      <c r="MW827" s="10">
        <v>0</v>
      </c>
      <c r="MX827" s="10">
        <v>0</v>
      </c>
      <c r="MY827" s="10">
        <v>0</v>
      </c>
      <c r="MZ827" s="10">
        <v>0</v>
      </c>
      <c r="NA827" s="10">
        <v>0</v>
      </c>
      <c r="NB827" s="10" t="s">
        <v>1977</v>
      </c>
      <c r="NC827" s="10">
        <v>0</v>
      </c>
      <c r="ND827" s="10">
        <v>0</v>
      </c>
      <c r="NE827" s="10">
        <v>0</v>
      </c>
      <c r="NF827" s="10">
        <v>0</v>
      </c>
      <c r="NG827" s="10">
        <v>0</v>
      </c>
      <c r="NH827" s="10">
        <v>0</v>
      </c>
      <c r="NI827" s="10">
        <v>0</v>
      </c>
      <c r="NJ827" s="10">
        <v>0</v>
      </c>
      <c r="NK827" s="10" t="s">
        <v>1977</v>
      </c>
      <c r="NL827" s="10">
        <v>0</v>
      </c>
      <c r="NM827" s="10">
        <v>0</v>
      </c>
      <c r="NN827" s="10">
        <v>0</v>
      </c>
      <c r="NO827" s="10">
        <v>0</v>
      </c>
      <c r="NP827" s="10">
        <v>0</v>
      </c>
      <c r="NQ827" s="10">
        <v>0</v>
      </c>
      <c r="NR827" s="10">
        <v>0</v>
      </c>
      <c r="NS827" s="10">
        <v>0</v>
      </c>
      <c r="NT827" s="10" t="s">
        <v>1977</v>
      </c>
      <c r="NU827" s="10">
        <v>0</v>
      </c>
      <c r="NV827" s="10">
        <v>0</v>
      </c>
      <c r="NW827" s="10">
        <v>0</v>
      </c>
      <c r="NX827" s="10">
        <v>0</v>
      </c>
      <c r="NY827" s="10">
        <v>0</v>
      </c>
      <c r="NZ827" s="10">
        <v>0</v>
      </c>
      <c r="OA827" s="10">
        <v>0</v>
      </c>
      <c r="OB827" s="10">
        <v>0</v>
      </c>
      <c r="OC827" s="10" t="s">
        <v>1977</v>
      </c>
      <c r="OD827" s="10">
        <v>0</v>
      </c>
      <c r="OE827" s="10">
        <v>0</v>
      </c>
      <c r="OF827" s="10">
        <v>0</v>
      </c>
      <c r="OG827" s="10">
        <v>0</v>
      </c>
      <c r="OH827" s="10">
        <v>0</v>
      </c>
      <c r="OI827" s="10">
        <v>0</v>
      </c>
      <c r="OJ827" s="10">
        <v>0</v>
      </c>
      <c r="OK827" s="10">
        <v>0</v>
      </c>
      <c r="OL827" s="10" t="s">
        <v>1977</v>
      </c>
      <c r="OM827" s="10">
        <v>0</v>
      </c>
      <c r="ON827" s="10">
        <v>0</v>
      </c>
      <c r="OO827" s="10">
        <v>0</v>
      </c>
      <c r="OP827" s="10">
        <v>0</v>
      </c>
      <c r="OQ827" s="10">
        <v>0</v>
      </c>
      <c r="OR827" s="10">
        <v>0</v>
      </c>
      <c r="OS827" s="10">
        <v>0</v>
      </c>
      <c r="OT827" s="10">
        <v>0</v>
      </c>
      <c r="OU827" s="10" t="s">
        <v>1977</v>
      </c>
      <c r="OV827" s="10">
        <v>0</v>
      </c>
      <c r="OW827" s="10">
        <v>0</v>
      </c>
      <c r="OX827" s="10">
        <v>0</v>
      </c>
      <c r="OY827" s="10">
        <v>0</v>
      </c>
      <c r="OZ827" s="10">
        <v>0</v>
      </c>
      <c r="PA827" s="10">
        <v>0</v>
      </c>
      <c r="PB827" s="10">
        <v>0</v>
      </c>
      <c r="PC827" s="10">
        <v>0</v>
      </c>
      <c r="PD827" s="10" t="s">
        <v>1977</v>
      </c>
      <c r="PE827" s="10">
        <v>0</v>
      </c>
      <c r="PF827" s="10">
        <v>0</v>
      </c>
      <c r="PG827" s="10">
        <v>0</v>
      </c>
      <c r="PH827" s="10">
        <v>0</v>
      </c>
      <c r="PI827" s="10">
        <v>0</v>
      </c>
      <c r="PJ827" s="10">
        <v>0</v>
      </c>
      <c r="PK827" s="10">
        <v>0</v>
      </c>
      <c r="PL827" s="10">
        <v>0</v>
      </c>
      <c r="PM827" s="10" t="s">
        <v>1977</v>
      </c>
      <c r="PN827" s="10">
        <v>0</v>
      </c>
      <c r="PO827" s="10">
        <v>0</v>
      </c>
      <c r="PP827" s="10">
        <v>0</v>
      </c>
      <c r="PQ827" s="10">
        <v>0</v>
      </c>
      <c r="PR827" s="10">
        <v>0</v>
      </c>
      <c r="PS827" s="10">
        <v>0</v>
      </c>
      <c r="PT827" s="10">
        <v>0</v>
      </c>
      <c r="PU827" s="10">
        <v>0</v>
      </c>
      <c r="PV827" s="10" t="s">
        <v>1977</v>
      </c>
      <c r="PW827" s="10">
        <v>0</v>
      </c>
      <c r="PX827" s="10">
        <v>0</v>
      </c>
      <c r="PY827" s="10">
        <v>0</v>
      </c>
      <c r="PZ827" s="10">
        <v>0</v>
      </c>
      <c r="QA827" s="10">
        <v>0</v>
      </c>
      <c r="QB827" s="10">
        <v>0</v>
      </c>
      <c r="QC827" s="10">
        <v>0</v>
      </c>
      <c r="QD827" s="10">
        <v>0</v>
      </c>
      <c r="QE827" s="10" t="s">
        <v>1977</v>
      </c>
      <c r="QF827" s="10">
        <v>0</v>
      </c>
      <c r="QG827" s="10">
        <v>0</v>
      </c>
      <c r="QH827" s="10">
        <v>0</v>
      </c>
      <c r="QI827" s="10">
        <v>0</v>
      </c>
      <c r="QJ827" s="10">
        <v>0</v>
      </c>
      <c r="QK827" s="10">
        <v>0</v>
      </c>
      <c r="QL827" s="10">
        <v>0</v>
      </c>
      <c r="QM827" s="10">
        <v>0</v>
      </c>
      <c r="QN827" s="10" t="s">
        <v>1977</v>
      </c>
      <c r="QO827" s="10">
        <v>0</v>
      </c>
      <c r="QP827" s="10">
        <v>0</v>
      </c>
      <c r="QQ827" s="10">
        <v>0</v>
      </c>
      <c r="QR827" s="10">
        <v>0</v>
      </c>
      <c r="QS827" s="10">
        <v>0</v>
      </c>
      <c r="QT827" s="10">
        <v>0</v>
      </c>
      <c r="QU827" s="10">
        <v>0</v>
      </c>
      <c r="QV827" s="10">
        <v>0</v>
      </c>
      <c r="QW827" s="10" t="s">
        <v>1977</v>
      </c>
      <c r="QX827" s="10">
        <v>4</v>
      </c>
      <c r="QY827" s="10">
        <v>0</v>
      </c>
      <c r="QZ827" s="10">
        <v>0</v>
      </c>
      <c r="RA827" s="10">
        <v>0</v>
      </c>
      <c r="RB827" s="10">
        <v>0</v>
      </c>
      <c r="RC827" s="10">
        <v>0</v>
      </c>
      <c r="RD827" s="10">
        <v>10</v>
      </c>
      <c r="RE827" s="10">
        <v>1</v>
      </c>
      <c r="RF827" s="10" t="s">
        <v>1985</v>
      </c>
      <c r="RG827" s="10">
        <v>0</v>
      </c>
      <c r="RH827" s="10">
        <v>0</v>
      </c>
      <c r="RI827" s="10">
        <v>0</v>
      </c>
      <c r="RJ827" s="10">
        <v>0</v>
      </c>
      <c r="RK827" s="10">
        <v>0</v>
      </c>
      <c r="RL827" s="10">
        <v>0</v>
      </c>
      <c r="RM827" s="10">
        <v>0</v>
      </c>
      <c r="RN827" s="10">
        <v>0</v>
      </c>
      <c r="RO827" s="10" t="s">
        <v>1977</v>
      </c>
      <c r="RP827" s="10">
        <v>0</v>
      </c>
      <c r="RQ827" s="10">
        <v>0</v>
      </c>
      <c r="RR827" s="10">
        <v>0</v>
      </c>
      <c r="RS827" s="10">
        <v>0</v>
      </c>
      <c r="RT827" s="10">
        <v>0</v>
      </c>
      <c r="RU827" s="10">
        <v>0</v>
      </c>
      <c r="RV827" s="10">
        <v>0</v>
      </c>
      <c r="RW827" s="10">
        <v>0</v>
      </c>
      <c r="RX827" s="10">
        <v>0</v>
      </c>
      <c r="RZ827" s="10">
        <v>0</v>
      </c>
      <c r="SA827" s="10">
        <v>0</v>
      </c>
      <c r="SB827" s="10">
        <v>0</v>
      </c>
      <c r="SC827" s="10">
        <v>0</v>
      </c>
      <c r="SD827" s="10">
        <v>0</v>
      </c>
      <c r="SE827" s="10">
        <v>0</v>
      </c>
      <c r="SF827" s="10">
        <v>0</v>
      </c>
      <c r="SG827" s="10">
        <v>0</v>
      </c>
      <c r="SH827" s="10">
        <v>0</v>
      </c>
      <c r="SJ827" s="10">
        <v>0</v>
      </c>
      <c r="VS827" s="10">
        <v>1</v>
      </c>
      <c r="VT827" s="10">
        <v>1</v>
      </c>
      <c r="VZ827" s="10">
        <v>25</v>
      </c>
      <c r="WA827" s="10">
        <v>0</v>
      </c>
      <c r="WB827" s="10">
        <v>0</v>
      </c>
      <c r="WC827" s="10">
        <v>0</v>
      </c>
      <c r="WD827" s="10">
        <v>0</v>
      </c>
      <c r="WE827" s="10">
        <v>0</v>
      </c>
      <c r="WF827" s="10">
        <v>0</v>
      </c>
      <c r="WG827" s="10">
        <v>0</v>
      </c>
      <c r="WH827" s="10">
        <v>0</v>
      </c>
      <c r="WI827" s="10">
        <v>0</v>
      </c>
      <c r="WJ827" s="10">
        <v>0</v>
      </c>
      <c r="WK827" s="10">
        <v>0</v>
      </c>
      <c r="WL827" s="10">
        <v>0</v>
      </c>
      <c r="WM827" s="10">
        <v>0</v>
      </c>
      <c r="WN827" s="10">
        <v>0</v>
      </c>
      <c r="WO827" s="10">
        <v>0</v>
      </c>
      <c r="WP827" s="10">
        <v>0</v>
      </c>
      <c r="WQ827" s="10">
        <v>0</v>
      </c>
      <c r="WR827" s="10">
        <v>0</v>
      </c>
      <c r="WS827" s="10">
        <v>0</v>
      </c>
      <c r="WT827" s="10">
        <v>0</v>
      </c>
      <c r="WU827" s="10">
        <v>0</v>
      </c>
      <c r="WV827" s="10">
        <v>0</v>
      </c>
      <c r="WW827" s="10">
        <v>0</v>
      </c>
      <c r="WX827" s="10">
        <v>0</v>
      </c>
      <c r="WY827" s="10">
        <v>0</v>
      </c>
      <c r="WZ827" s="10">
        <v>0</v>
      </c>
      <c r="XA827" s="10">
        <v>0</v>
      </c>
      <c r="XB827" s="10">
        <v>0</v>
      </c>
      <c r="XC827" s="10">
        <v>0</v>
      </c>
      <c r="XD827" s="10">
        <v>0</v>
      </c>
      <c r="XE827" s="10">
        <v>0</v>
      </c>
      <c r="XF827" s="10">
        <v>0</v>
      </c>
      <c r="XG827" s="10">
        <v>0</v>
      </c>
      <c r="XH827" s="10">
        <v>0</v>
      </c>
      <c r="XI827" s="10">
        <v>0</v>
      </c>
      <c r="XJ827" s="10">
        <v>0</v>
      </c>
      <c r="XK827" s="10" t="s">
        <v>1978</v>
      </c>
      <c r="XL827" s="10">
        <v>15</v>
      </c>
      <c r="XM827" s="10">
        <v>0</v>
      </c>
      <c r="XN827" s="10" t="s">
        <v>1967</v>
      </c>
      <c r="XQ827" s="10" t="s">
        <v>1967</v>
      </c>
      <c r="XT827" s="10" t="s">
        <v>1978</v>
      </c>
      <c r="XW827" s="10" t="s">
        <v>1992</v>
      </c>
      <c r="YA827" s="10">
        <v>7</v>
      </c>
      <c r="YB827" s="10">
        <v>0</v>
      </c>
      <c r="YC827" s="10">
        <v>9</v>
      </c>
      <c r="YD827" s="10">
        <v>0</v>
      </c>
      <c r="YE827" s="10">
        <v>0</v>
      </c>
      <c r="YF827" s="10">
        <v>0</v>
      </c>
      <c r="YG827" s="10">
        <v>0</v>
      </c>
      <c r="YH827" s="10">
        <v>0</v>
      </c>
      <c r="YI827" s="10">
        <v>0</v>
      </c>
      <c r="YJ827" s="10">
        <v>0</v>
      </c>
      <c r="YK827" s="10">
        <v>7</v>
      </c>
      <c r="YL827" s="10">
        <v>0</v>
      </c>
      <c r="YM827" s="10">
        <v>11</v>
      </c>
      <c r="YN827" s="10">
        <v>0</v>
      </c>
      <c r="YO827" s="10">
        <v>0</v>
      </c>
      <c r="YP827" s="10">
        <v>0</v>
      </c>
      <c r="YQ827" s="10">
        <v>0</v>
      </c>
      <c r="YR827" s="10">
        <v>0</v>
      </c>
      <c r="YS827" s="10" t="s">
        <v>1969</v>
      </c>
      <c r="YT827" s="10">
        <v>8</v>
      </c>
      <c r="YU827" s="10">
        <v>0</v>
      </c>
      <c r="YV827" s="10">
        <v>7</v>
      </c>
      <c r="YW827" s="10">
        <v>0</v>
      </c>
      <c r="YX827" s="10">
        <v>2</v>
      </c>
      <c r="YY827" s="10">
        <v>0</v>
      </c>
      <c r="YZ827" s="10">
        <v>5</v>
      </c>
      <c r="ZA827" s="10">
        <v>0</v>
      </c>
      <c r="ZB827" s="10">
        <v>3</v>
      </c>
      <c r="ZC827" s="10">
        <v>0</v>
      </c>
      <c r="ZD827" s="10">
        <v>0</v>
      </c>
      <c r="ZE827" s="10">
        <v>0</v>
      </c>
      <c r="ZF827" s="10">
        <v>0</v>
      </c>
      <c r="ZG827" s="10">
        <v>0</v>
      </c>
      <c r="ZH827" s="10">
        <v>0</v>
      </c>
      <c r="ZI827" s="10">
        <v>0</v>
      </c>
      <c r="ZJ827" s="10" t="s">
        <v>1968</v>
      </c>
      <c r="AAK827" s="10" t="s">
        <v>1968</v>
      </c>
      <c r="AAZ827" s="10" t="s">
        <v>1968</v>
      </c>
      <c r="ABO827" s="10" t="s">
        <v>1968</v>
      </c>
      <c r="ACJ827" s="10" t="s">
        <v>1968</v>
      </c>
      <c r="ADH827" s="10" t="s">
        <v>1969</v>
      </c>
      <c r="ADI827" s="10">
        <v>25</v>
      </c>
      <c r="ADJ827" s="10">
        <v>0</v>
      </c>
      <c r="ADK827" s="10">
        <v>0</v>
      </c>
      <c r="ADL827" s="10">
        <v>0</v>
      </c>
      <c r="ADM827" s="10">
        <v>0</v>
      </c>
      <c r="ADN827" s="10">
        <v>0</v>
      </c>
      <c r="ADO827" s="10">
        <v>0</v>
      </c>
      <c r="ADP827" s="10">
        <v>0</v>
      </c>
      <c r="ADQ827" s="10">
        <v>0</v>
      </c>
      <c r="ADR827" s="10">
        <v>0</v>
      </c>
      <c r="ADS827" s="10">
        <v>0</v>
      </c>
      <c r="ADT827" s="10">
        <v>0</v>
      </c>
      <c r="ADU827" s="10">
        <v>0</v>
      </c>
      <c r="ADV827" s="10">
        <v>0</v>
      </c>
      <c r="ADW827" s="10">
        <v>0</v>
      </c>
      <c r="ADX827" s="10">
        <v>0</v>
      </c>
      <c r="ADY827" s="10">
        <v>0</v>
      </c>
      <c r="ADZ827" s="10">
        <v>0</v>
      </c>
      <c r="AEA827" s="10">
        <v>0</v>
      </c>
      <c r="AEB827" s="10">
        <v>0</v>
      </c>
      <c r="AEC827" s="10">
        <v>0</v>
      </c>
      <c r="AED827" s="10">
        <v>0</v>
      </c>
      <c r="AEE827" s="10">
        <v>0</v>
      </c>
      <c r="AEF827" s="10">
        <v>0</v>
      </c>
      <c r="AEG827" s="10">
        <v>0</v>
      </c>
      <c r="AEH827" s="10">
        <v>0</v>
      </c>
      <c r="AEI827" s="10">
        <v>0</v>
      </c>
      <c r="AEJ827" s="10">
        <v>0</v>
      </c>
      <c r="AEK827" s="10">
        <v>0</v>
      </c>
      <c r="AEL827" s="10">
        <v>0</v>
      </c>
      <c r="AEM827" s="10">
        <v>0</v>
      </c>
      <c r="AEN827" s="10">
        <v>0</v>
      </c>
      <c r="AEO827" s="10">
        <v>0</v>
      </c>
      <c r="AEP827" s="10">
        <v>0</v>
      </c>
      <c r="AEQ827" s="10">
        <v>0</v>
      </c>
      <c r="AER827" s="10">
        <v>0</v>
      </c>
      <c r="AES827" s="10">
        <v>0</v>
      </c>
      <c r="AET827" s="10">
        <v>0</v>
      </c>
      <c r="AEU827" s="10">
        <v>0</v>
      </c>
      <c r="AEV827" s="10">
        <v>0</v>
      </c>
      <c r="AEW827" s="10">
        <v>0</v>
      </c>
      <c r="AEX827" s="10">
        <v>0</v>
      </c>
      <c r="AEY827" s="10">
        <v>0</v>
      </c>
      <c r="AEZ827" s="10">
        <v>0</v>
      </c>
      <c r="AFA827" s="10">
        <v>0</v>
      </c>
      <c r="AFB827" s="10">
        <v>0</v>
      </c>
      <c r="AFC827" s="10">
        <v>0</v>
      </c>
      <c r="AFD827" s="10">
        <v>0</v>
      </c>
      <c r="AFE827" s="10">
        <v>0</v>
      </c>
      <c r="AFF827" s="10">
        <v>0</v>
      </c>
      <c r="AFG827" s="10">
        <v>0</v>
      </c>
      <c r="AFH827" s="10">
        <v>0</v>
      </c>
      <c r="AFI827" s="10">
        <v>0</v>
      </c>
      <c r="AFJ827" s="10">
        <v>0</v>
      </c>
      <c r="AFK827" s="10">
        <v>0</v>
      </c>
      <c r="AFL827" s="10">
        <v>0</v>
      </c>
      <c r="AFM827" s="10">
        <v>0</v>
      </c>
      <c r="AFN827" s="10">
        <v>0</v>
      </c>
      <c r="AFO827" s="10">
        <v>0</v>
      </c>
      <c r="AFP827" s="10">
        <v>0</v>
      </c>
      <c r="AFQ827" s="10">
        <v>0</v>
      </c>
      <c r="AFR827" s="10">
        <v>0</v>
      </c>
      <c r="AFS827" s="10">
        <v>0</v>
      </c>
      <c r="AFT827" s="10">
        <v>0</v>
      </c>
      <c r="AFU827" s="10">
        <v>0</v>
      </c>
      <c r="AFV827" s="10">
        <v>0</v>
      </c>
      <c r="AFW827" s="10">
        <v>0</v>
      </c>
      <c r="AFX827" s="10">
        <v>0</v>
      </c>
      <c r="AFY827" s="10">
        <v>0</v>
      </c>
      <c r="AFZ827" s="10">
        <v>0</v>
      </c>
      <c r="AGA827" s="10">
        <v>0</v>
      </c>
      <c r="AGB827" s="10">
        <v>0</v>
      </c>
      <c r="AGC827" s="10">
        <v>0</v>
      </c>
      <c r="AGD827" s="10">
        <v>0</v>
      </c>
      <c r="AGE827" s="10">
        <v>0</v>
      </c>
      <c r="AGF827" s="10">
        <v>0</v>
      </c>
      <c r="AGG827" s="10">
        <v>0</v>
      </c>
      <c r="AGH827" s="10">
        <v>0</v>
      </c>
      <c r="AGI827" s="10">
        <v>0</v>
      </c>
      <c r="AGJ827" s="10">
        <v>0</v>
      </c>
      <c r="AGK827" s="10">
        <v>0</v>
      </c>
      <c r="AGL827" s="10">
        <v>0</v>
      </c>
      <c r="AGM827" s="10">
        <v>0</v>
      </c>
      <c r="AGN827" s="10">
        <v>0</v>
      </c>
      <c r="AGO827" s="10">
        <v>0</v>
      </c>
      <c r="AGP827" s="10">
        <v>0</v>
      </c>
      <c r="AGQ827" s="10">
        <v>0</v>
      </c>
      <c r="AGR827" s="10">
        <v>0</v>
      </c>
      <c r="AGS827" s="10">
        <v>0</v>
      </c>
      <c r="AGT827" s="10">
        <v>0</v>
      </c>
      <c r="AGU827" s="10">
        <v>0</v>
      </c>
      <c r="AGV827" s="10">
        <v>0</v>
      </c>
      <c r="AGW827" s="10">
        <v>0</v>
      </c>
      <c r="AGX827" s="10">
        <v>0</v>
      </c>
      <c r="AGY827" s="10">
        <v>0</v>
      </c>
      <c r="AGZ827" s="10">
        <v>0</v>
      </c>
      <c r="AHA827" s="10">
        <v>0</v>
      </c>
      <c r="AHB827" s="10">
        <v>0</v>
      </c>
      <c r="AHC827" s="10">
        <v>0</v>
      </c>
      <c r="AHD827" s="10">
        <v>0</v>
      </c>
      <c r="AHE827" s="10">
        <v>0</v>
      </c>
      <c r="AHF827" s="10">
        <v>0</v>
      </c>
      <c r="AHG827" s="10">
        <v>0</v>
      </c>
      <c r="AHH827" s="10">
        <v>0</v>
      </c>
      <c r="AHI827" s="10">
        <v>0</v>
      </c>
      <c r="AHJ827" s="10">
        <v>0</v>
      </c>
      <c r="AHK827" s="10">
        <v>0</v>
      </c>
      <c r="AHL827" s="10">
        <v>0</v>
      </c>
      <c r="AHM827" s="10">
        <v>0</v>
      </c>
      <c r="AHN827" s="10">
        <v>0</v>
      </c>
      <c r="AHO827" s="10">
        <v>0</v>
      </c>
      <c r="AHP827" s="10">
        <v>0</v>
      </c>
      <c r="AHQ827" s="10">
        <v>0</v>
      </c>
      <c r="AHR827" s="10">
        <v>0</v>
      </c>
      <c r="AHS827" s="10">
        <v>0</v>
      </c>
      <c r="AHT827" s="10">
        <v>0</v>
      </c>
      <c r="AHU827" s="10">
        <v>0</v>
      </c>
      <c r="AHV827" s="10">
        <v>0</v>
      </c>
      <c r="AHW827" s="10">
        <v>0</v>
      </c>
      <c r="AHX827" s="10">
        <v>0</v>
      </c>
      <c r="AHY827" s="10">
        <v>0</v>
      </c>
      <c r="AHZ827" s="10">
        <v>0</v>
      </c>
      <c r="AIA827" s="10">
        <v>0</v>
      </c>
      <c r="AIB827" s="10">
        <v>0</v>
      </c>
      <c r="AIC827" s="10">
        <v>0</v>
      </c>
      <c r="AID827" s="10">
        <v>0</v>
      </c>
      <c r="AIE827" s="10">
        <v>0</v>
      </c>
      <c r="AIF827" s="10">
        <v>0</v>
      </c>
      <c r="AIG827" s="10">
        <v>0</v>
      </c>
      <c r="AIH827" s="10">
        <v>0</v>
      </c>
      <c r="AII827" s="10">
        <v>0</v>
      </c>
      <c r="AIJ827" s="10">
        <v>0</v>
      </c>
      <c r="AIK827" s="10">
        <v>0</v>
      </c>
      <c r="AIL827" s="10">
        <v>0</v>
      </c>
      <c r="AIM827" s="10">
        <v>0</v>
      </c>
      <c r="AIN827" s="10">
        <v>0</v>
      </c>
      <c r="AIO827" s="10">
        <v>0</v>
      </c>
      <c r="AIP827" s="10">
        <v>0</v>
      </c>
      <c r="AIQ827" s="10">
        <v>0</v>
      </c>
      <c r="AIR827" s="10">
        <v>0</v>
      </c>
      <c r="AIS827" s="10">
        <v>0</v>
      </c>
      <c r="AIT827" s="10">
        <v>0</v>
      </c>
      <c r="AIU827" s="10">
        <v>0</v>
      </c>
      <c r="AIV827" s="10">
        <v>0</v>
      </c>
      <c r="AIW827" s="10">
        <v>0</v>
      </c>
      <c r="AIX827" s="10">
        <v>0</v>
      </c>
      <c r="AIY827" s="10">
        <v>0</v>
      </c>
      <c r="AIZ827" s="10">
        <v>0</v>
      </c>
      <c r="AJA827" s="10">
        <v>0</v>
      </c>
      <c r="AJB827" s="10">
        <v>0</v>
      </c>
      <c r="AJC827" s="10">
        <v>0</v>
      </c>
      <c r="AJD827" s="10">
        <v>0</v>
      </c>
      <c r="AJE827" s="10">
        <v>0</v>
      </c>
      <c r="AJF827" s="10">
        <v>0</v>
      </c>
      <c r="AJG827" s="10">
        <v>0</v>
      </c>
      <c r="AJH827" s="10">
        <v>0</v>
      </c>
      <c r="AJI827" s="10">
        <v>0</v>
      </c>
      <c r="AJJ827" s="10">
        <v>0</v>
      </c>
      <c r="AJK827" s="10">
        <v>0</v>
      </c>
      <c r="AJL827" s="10">
        <v>0</v>
      </c>
      <c r="AJM827" s="10">
        <v>0</v>
      </c>
      <c r="AJN827" s="10">
        <v>0</v>
      </c>
      <c r="AJO827" s="10">
        <v>0</v>
      </c>
      <c r="AJP827" s="10">
        <v>0</v>
      </c>
      <c r="AJQ827" s="10">
        <v>0</v>
      </c>
      <c r="AJR827" s="10">
        <v>0</v>
      </c>
      <c r="AJS827" s="10">
        <v>0</v>
      </c>
      <c r="AJT827" s="10">
        <v>0</v>
      </c>
      <c r="AJU827" s="10">
        <v>0</v>
      </c>
      <c r="AJV827" s="10">
        <v>0</v>
      </c>
      <c r="AJW827" s="10">
        <v>0</v>
      </c>
      <c r="AJX827" s="10">
        <v>0</v>
      </c>
      <c r="AJY827" s="10">
        <v>0</v>
      </c>
      <c r="AJZ827" s="10">
        <v>0</v>
      </c>
      <c r="AKA827" s="10">
        <v>0</v>
      </c>
      <c r="AKB827" s="10">
        <v>0</v>
      </c>
      <c r="AKC827" s="10">
        <v>0</v>
      </c>
      <c r="AKD827" s="10">
        <v>0</v>
      </c>
      <c r="AKE827" s="10">
        <v>0</v>
      </c>
      <c r="AKF827" s="10">
        <v>0</v>
      </c>
      <c r="AKG827" s="10">
        <v>0</v>
      </c>
      <c r="AKH827" s="10">
        <v>0</v>
      </c>
      <c r="AKI827" s="10">
        <v>0</v>
      </c>
      <c r="AKJ827" s="10">
        <v>0</v>
      </c>
      <c r="AKK827" s="10">
        <v>0</v>
      </c>
      <c r="AKL827" s="10">
        <v>0</v>
      </c>
      <c r="AKM827" s="10">
        <v>0</v>
      </c>
      <c r="AKN827" s="10">
        <v>0</v>
      </c>
      <c r="AKO827" s="10">
        <v>0</v>
      </c>
      <c r="AKP827" s="10">
        <v>0</v>
      </c>
      <c r="AKQ827" s="10">
        <v>0</v>
      </c>
      <c r="AKR827" s="10">
        <v>0</v>
      </c>
      <c r="AKS827" s="10">
        <v>0</v>
      </c>
      <c r="AKT827" s="10">
        <v>0</v>
      </c>
      <c r="AKU827" s="10">
        <v>0</v>
      </c>
      <c r="AKV827" s="10">
        <v>0</v>
      </c>
      <c r="AKW827" s="10">
        <v>0</v>
      </c>
      <c r="AKX827" s="10">
        <v>0</v>
      </c>
      <c r="AKY827" s="10">
        <v>0</v>
      </c>
      <c r="AKZ827" s="10">
        <v>0</v>
      </c>
      <c r="ALA827" s="10">
        <v>0</v>
      </c>
      <c r="ALB827" s="10">
        <v>0</v>
      </c>
      <c r="ALC827" s="10">
        <v>0</v>
      </c>
      <c r="ALD827" s="10">
        <v>0</v>
      </c>
      <c r="ALE827" s="10">
        <v>0</v>
      </c>
      <c r="ALF827" s="10">
        <v>0</v>
      </c>
      <c r="ALG827" s="10">
        <v>0</v>
      </c>
      <c r="ALH827" s="10">
        <v>0</v>
      </c>
      <c r="ALI827" s="10">
        <v>0</v>
      </c>
      <c r="ALJ827" s="10">
        <v>0</v>
      </c>
      <c r="ALK827" s="10">
        <v>0</v>
      </c>
      <c r="ALL827" s="10">
        <v>0</v>
      </c>
      <c r="ALM827" s="10">
        <v>0</v>
      </c>
      <c r="ALN827" s="10">
        <v>0</v>
      </c>
      <c r="ALO827" s="10">
        <v>0</v>
      </c>
      <c r="ALP827" s="10">
        <v>0</v>
      </c>
      <c r="ALQ827" s="10">
        <v>0</v>
      </c>
      <c r="ALR827" s="10">
        <v>0</v>
      </c>
      <c r="ALS827" s="10">
        <v>0</v>
      </c>
      <c r="ALT827" s="10">
        <v>0</v>
      </c>
      <c r="ALU827" s="10">
        <v>0</v>
      </c>
      <c r="ALV827" s="10">
        <v>0</v>
      </c>
      <c r="ALW827" s="10">
        <v>0</v>
      </c>
      <c r="ALX827" s="10">
        <v>0</v>
      </c>
      <c r="ALY827" s="10">
        <v>0</v>
      </c>
      <c r="ALZ827" s="10">
        <v>0</v>
      </c>
      <c r="AMA827" s="10">
        <v>0</v>
      </c>
      <c r="AMB827" s="10">
        <v>0</v>
      </c>
      <c r="AMC827" s="10">
        <v>0</v>
      </c>
      <c r="AMD827" s="10">
        <v>0</v>
      </c>
      <c r="AME827" s="10">
        <v>0</v>
      </c>
      <c r="AMF827" s="10">
        <v>0</v>
      </c>
      <c r="AML827" s="10" t="s">
        <v>1968</v>
      </c>
      <c r="ANM827" s="10">
        <v>25</v>
      </c>
      <c r="ANN827" s="10">
        <v>0</v>
      </c>
      <c r="ANO827" s="10" t="s">
        <v>1968</v>
      </c>
      <c r="ANP827" s="10" t="s">
        <v>1987</v>
      </c>
      <c r="AOO827" s="10" t="s">
        <v>1968</v>
      </c>
      <c r="APN827" s="10" t="s">
        <v>1970</v>
      </c>
      <c r="APO827" s="10" t="s">
        <v>1971</v>
      </c>
      <c r="APP827" s="10">
        <v>25</v>
      </c>
      <c r="APQ827" s="10">
        <v>0</v>
      </c>
      <c r="APR827" s="10">
        <v>0</v>
      </c>
      <c r="APS827" s="10">
        <v>0</v>
      </c>
      <c r="APT827" s="10">
        <v>0</v>
      </c>
      <c r="APU827" s="10">
        <v>0</v>
      </c>
      <c r="APV827" s="10">
        <v>2</v>
      </c>
      <c r="APW827" s="10">
        <v>0</v>
      </c>
      <c r="APX827" s="10">
        <v>0</v>
      </c>
      <c r="APY827" s="10">
        <v>0</v>
      </c>
      <c r="APZ827" s="10">
        <v>0</v>
      </c>
      <c r="AQA827" s="10">
        <v>0</v>
      </c>
      <c r="AQB827" s="10">
        <v>0</v>
      </c>
      <c r="AQC827" s="10">
        <v>0</v>
      </c>
      <c r="AQD827" s="10">
        <v>0</v>
      </c>
      <c r="AQE827" s="10">
        <v>0</v>
      </c>
      <c r="AQF827" s="10">
        <v>0</v>
      </c>
      <c r="AQG827" s="10">
        <v>0</v>
      </c>
      <c r="AQH827" s="10">
        <v>0</v>
      </c>
      <c r="AQI827" s="10">
        <v>0</v>
      </c>
      <c r="AQJ827" s="10">
        <v>0</v>
      </c>
      <c r="AQK827" s="10">
        <v>0</v>
      </c>
      <c r="AQL827" s="10">
        <v>0</v>
      </c>
      <c r="AQM827" s="10">
        <v>0</v>
      </c>
      <c r="AQN827" s="10">
        <v>5</v>
      </c>
      <c r="AQO827" s="10">
        <v>0</v>
      </c>
      <c r="AQP827" s="10">
        <v>0</v>
      </c>
      <c r="AQQ827" s="10">
        <v>0</v>
      </c>
      <c r="AQR827" s="10">
        <v>0</v>
      </c>
      <c r="AQS827" s="10">
        <v>0</v>
      </c>
      <c r="AQT827" s="10">
        <v>0</v>
      </c>
      <c r="AQU827" s="10">
        <v>0</v>
      </c>
      <c r="AQV827" s="10">
        <v>0</v>
      </c>
      <c r="AQW827" s="10">
        <v>0</v>
      </c>
      <c r="AQX827" s="10">
        <v>0</v>
      </c>
      <c r="AQY827" s="10">
        <v>0</v>
      </c>
      <c r="AQZ827" s="10">
        <v>0</v>
      </c>
      <c r="ARA827" s="10">
        <v>0</v>
      </c>
      <c r="ARB827" s="10">
        <v>0</v>
      </c>
      <c r="ARC827" s="10">
        <v>0</v>
      </c>
      <c r="ARD827" s="10">
        <v>0</v>
      </c>
      <c r="ARE827" s="10">
        <v>0</v>
      </c>
      <c r="ARF827" s="10">
        <v>0</v>
      </c>
      <c r="ARG827" s="10">
        <v>0</v>
      </c>
      <c r="ARH827" s="10">
        <v>0</v>
      </c>
      <c r="ARI827" s="10">
        <v>0</v>
      </c>
      <c r="ARJ827" s="10">
        <v>0</v>
      </c>
      <c r="ARK827" s="10">
        <v>0</v>
      </c>
      <c r="ARL827" s="10">
        <v>0</v>
      </c>
      <c r="ARM827" s="10">
        <v>0</v>
      </c>
      <c r="ARN827" s="10">
        <v>0</v>
      </c>
      <c r="ARO827" s="10">
        <v>0</v>
      </c>
      <c r="ARP827" s="10">
        <v>0</v>
      </c>
      <c r="ARQ827" s="10">
        <v>0</v>
      </c>
      <c r="ARR827" s="10">
        <v>0</v>
      </c>
      <c r="ARS827" s="10">
        <v>0</v>
      </c>
      <c r="ART827" s="10">
        <v>0</v>
      </c>
      <c r="ARU827" s="10">
        <v>0</v>
      </c>
      <c r="ARV827" s="10">
        <v>0</v>
      </c>
      <c r="ARW827" s="10">
        <v>0</v>
      </c>
      <c r="ARX827" s="10">
        <v>0</v>
      </c>
      <c r="ARY827" s="10">
        <v>0</v>
      </c>
      <c r="ARZ827" s="10">
        <v>0</v>
      </c>
      <c r="ASA827" s="10">
        <v>0</v>
      </c>
      <c r="ASB827" s="10">
        <v>0</v>
      </c>
      <c r="ASC827" s="10">
        <v>0</v>
      </c>
      <c r="ASD827" s="10">
        <v>0</v>
      </c>
      <c r="ASE827" s="10">
        <v>0</v>
      </c>
      <c r="ASF827" s="10">
        <v>0</v>
      </c>
      <c r="ASG827" s="10">
        <v>0</v>
      </c>
      <c r="ASH827" s="10">
        <v>0</v>
      </c>
      <c r="ASI827" s="10">
        <v>0</v>
      </c>
      <c r="ASJ827" s="10">
        <v>0</v>
      </c>
      <c r="ASK827" s="10">
        <v>0</v>
      </c>
      <c r="ASL827" s="10">
        <v>0</v>
      </c>
      <c r="ASM827" s="10">
        <v>0</v>
      </c>
      <c r="ASN827" s="10">
        <v>0</v>
      </c>
      <c r="ASO827" s="10">
        <v>0</v>
      </c>
      <c r="ASP827" s="10">
        <v>1</v>
      </c>
      <c r="ASQ827" s="10">
        <v>0</v>
      </c>
      <c r="ASR827" s="10">
        <v>0</v>
      </c>
      <c r="ASS827" s="10">
        <v>0</v>
      </c>
      <c r="AST827" s="10">
        <v>0</v>
      </c>
      <c r="ASU827" s="10">
        <v>0</v>
      </c>
      <c r="ASV827" s="10">
        <v>0</v>
      </c>
      <c r="ASW827" s="10">
        <v>0</v>
      </c>
      <c r="ASX827" s="10">
        <v>0</v>
      </c>
      <c r="ASY827" s="10">
        <v>0</v>
      </c>
      <c r="ASZ827" s="10">
        <v>0</v>
      </c>
      <c r="ATA827" s="10">
        <v>0</v>
      </c>
      <c r="ATB827" s="10">
        <v>0</v>
      </c>
      <c r="ATC827" s="10">
        <v>0</v>
      </c>
      <c r="ATD827" s="10">
        <v>0</v>
      </c>
      <c r="ATE827" s="10">
        <v>0</v>
      </c>
      <c r="ATF827" s="10">
        <v>0</v>
      </c>
      <c r="ATG827" s="10">
        <v>0</v>
      </c>
      <c r="ATH827" s="10">
        <v>0</v>
      </c>
      <c r="ATI827" s="10">
        <v>0</v>
      </c>
      <c r="ATJ827" s="10">
        <v>0</v>
      </c>
      <c r="ATK827" s="10">
        <v>0</v>
      </c>
      <c r="ATL827" s="10">
        <v>0</v>
      </c>
      <c r="ATM827" s="10">
        <v>0</v>
      </c>
      <c r="ATN827" s="10">
        <v>0</v>
      </c>
      <c r="ATO827" s="10">
        <v>0</v>
      </c>
      <c r="ATP827" s="10">
        <v>0</v>
      </c>
      <c r="ATQ827" s="10">
        <v>0</v>
      </c>
      <c r="ATR827" s="10">
        <v>8</v>
      </c>
      <c r="ATS827" s="10">
        <v>0</v>
      </c>
      <c r="ATT827" s="10">
        <v>17</v>
      </c>
      <c r="ATU827" s="10">
        <v>0</v>
      </c>
      <c r="ATV827" s="10" t="s">
        <v>1968</v>
      </c>
      <c r="AVU827" s="10" t="s">
        <v>1968</v>
      </c>
      <c r="AWH827" s="10" t="s">
        <v>1968</v>
      </c>
      <c r="AYQ827" s="10">
        <v>0</v>
      </c>
      <c r="AYR827" s="10">
        <v>0</v>
      </c>
      <c r="AYS827" s="10" t="s">
        <v>1969</v>
      </c>
      <c r="AYT827" s="10">
        <v>5</v>
      </c>
      <c r="AYU827" s="10">
        <v>0</v>
      </c>
      <c r="AYV827" s="10">
        <v>1</v>
      </c>
      <c r="AYW827" s="10">
        <v>0</v>
      </c>
      <c r="AYX827" s="10">
        <v>0</v>
      </c>
      <c r="AYY827" s="10">
        <v>0</v>
      </c>
      <c r="AYZ827" s="10">
        <v>0</v>
      </c>
      <c r="AZA827" s="10">
        <v>0</v>
      </c>
      <c r="AZB827" s="10">
        <v>0</v>
      </c>
      <c r="AZC827" s="10">
        <v>0</v>
      </c>
      <c r="AZD827" s="10">
        <v>0</v>
      </c>
      <c r="AZE827" s="10">
        <v>0</v>
      </c>
      <c r="AZF827" s="10">
        <v>0</v>
      </c>
      <c r="AZG827" s="10">
        <v>0</v>
      </c>
      <c r="AZH827" s="10">
        <v>0</v>
      </c>
      <c r="AZI827" s="10">
        <v>0</v>
      </c>
      <c r="AZJ827" s="10">
        <v>0</v>
      </c>
      <c r="AZK827" s="10">
        <v>0</v>
      </c>
      <c r="AZL827" s="10">
        <v>0</v>
      </c>
      <c r="AZM827" s="10">
        <v>0</v>
      </c>
      <c r="AZN827" s="10">
        <v>0</v>
      </c>
      <c r="AZO827" s="10">
        <v>0</v>
      </c>
      <c r="AZP827" s="10">
        <v>0</v>
      </c>
      <c r="AZQ827" s="10">
        <v>0</v>
      </c>
      <c r="AZR827" s="10">
        <v>0</v>
      </c>
      <c r="AZS827" s="10">
        <v>0</v>
      </c>
      <c r="AZT827" s="10">
        <v>0</v>
      </c>
      <c r="AZU827" s="10">
        <v>0</v>
      </c>
      <c r="AZV827" s="10">
        <v>0</v>
      </c>
      <c r="AZW827" s="10">
        <v>0</v>
      </c>
      <c r="AZX827" s="10">
        <v>0</v>
      </c>
      <c r="AZY827" s="10">
        <v>0</v>
      </c>
      <c r="AZZ827" s="10">
        <v>0</v>
      </c>
      <c r="BAA827" s="10">
        <v>0</v>
      </c>
      <c r="BAB827" s="10">
        <v>0</v>
      </c>
      <c r="BAC827" s="10">
        <v>0</v>
      </c>
      <c r="BAD827" s="10">
        <v>0</v>
      </c>
      <c r="BAE827" s="10">
        <v>0</v>
      </c>
      <c r="BAF827" s="10">
        <v>0</v>
      </c>
      <c r="BAG827" s="10">
        <v>0</v>
      </c>
      <c r="BAH827" s="10">
        <v>0</v>
      </c>
      <c r="BAI827" s="10">
        <v>0</v>
      </c>
      <c r="BAJ827" s="10">
        <v>0</v>
      </c>
      <c r="BAK827" s="10">
        <v>0</v>
      </c>
      <c r="BAL827" s="10">
        <v>0</v>
      </c>
      <c r="BAM827" s="10">
        <v>0</v>
      </c>
      <c r="BAN827" s="10">
        <v>0</v>
      </c>
      <c r="BAO827" s="10">
        <v>0</v>
      </c>
      <c r="BAP827" s="10">
        <v>0</v>
      </c>
      <c r="BAQ827" s="10">
        <v>0</v>
      </c>
      <c r="BAR827" s="10">
        <v>0</v>
      </c>
      <c r="BAS827" s="10">
        <v>0</v>
      </c>
      <c r="BAT827" s="10">
        <v>0</v>
      </c>
      <c r="BAU827" s="10">
        <v>0</v>
      </c>
      <c r="BAV827" s="10">
        <v>0</v>
      </c>
      <c r="BAW827" s="10">
        <v>0</v>
      </c>
      <c r="BAX827" s="10">
        <v>0</v>
      </c>
      <c r="BAY827" s="10">
        <v>0</v>
      </c>
      <c r="BAZ827" s="10">
        <v>2</v>
      </c>
      <c r="BBA827" s="10" t="s">
        <v>1969</v>
      </c>
      <c r="BBB827" s="10">
        <v>1065</v>
      </c>
      <c r="BBC827" s="10">
        <v>35</v>
      </c>
      <c r="BBD827" s="10">
        <v>0</v>
      </c>
      <c r="BBE827" s="10">
        <v>1</v>
      </c>
      <c r="BBF827" s="10">
        <v>0</v>
      </c>
      <c r="BBG827" s="10">
        <v>0</v>
      </c>
      <c r="BBH827" s="10">
        <v>0</v>
      </c>
      <c r="BBI827" s="10">
        <v>0</v>
      </c>
      <c r="BBJ827" s="10">
        <v>0</v>
      </c>
      <c r="BBK827" s="10">
        <v>3</v>
      </c>
      <c r="BBL827" s="10">
        <v>0</v>
      </c>
      <c r="BBM827" s="10">
        <v>6</v>
      </c>
      <c r="BBN827" s="10">
        <v>0</v>
      </c>
      <c r="BBO827" s="10" t="s">
        <v>1972</v>
      </c>
      <c r="BBT827" s="10">
        <v>1</v>
      </c>
      <c r="BBU827" s="10">
        <v>1</v>
      </c>
      <c r="BBV827" s="10">
        <v>1</v>
      </c>
    </row>
    <row r="828" spans="1:1428" x14ac:dyDescent="0.25">
      <c r="A828" s="10" t="s">
        <v>1965</v>
      </c>
      <c r="B828" s="17" t="s">
        <v>2136</v>
      </c>
      <c r="C828" s="17" t="s">
        <v>2001</v>
      </c>
      <c r="D828" s="10" t="s">
        <v>2137</v>
      </c>
      <c r="E828" s="10" t="s">
        <v>2138</v>
      </c>
      <c r="F828" s="10" t="s">
        <v>2139</v>
      </c>
      <c r="G828" s="10">
        <v>55670000</v>
      </c>
      <c r="H828" s="10" t="s">
        <v>2005</v>
      </c>
      <c r="I828" s="10" t="s">
        <v>2140</v>
      </c>
      <c r="J828" s="10" t="s">
        <v>2141</v>
      </c>
      <c r="K828" s="10" t="s">
        <v>5</v>
      </c>
      <c r="L828" s="10" t="s">
        <v>2508</v>
      </c>
      <c r="N828" s="10">
        <v>30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10">
        <v>0</v>
      </c>
      <c r="X828" s="10">
        <v>0</v>
      </c>
      <c r="Y828" s="10">
        <v>0</v>
      </c>
      <c r="Z828" s="10">
        <v>0</v>
      </c>
      <c r="AA828" s="10">
        <v>0</v>
      </c>
      <c r="AC828" s="10">
        <v>0</v>
      </c>
      <c r="AD828" s="10">
        <v>0</v>
      </c>
      <c r="AE828" s="10">
        <v>0</v>
      </c>
      <c r="AF828" s="10" t="s">
        <v>40</v>
      </c>
      <c r="AG828" s="10">
        <v>1</v>
      </c>
      <c r="AT828" s="18">
        <v>41676</v>
      </c>
      <c r="AU828" s="10" t="s">
        <v>2495</v>
      </c>
      <c r="AV828" s="10" t="s">
        <v>1972</v>
      </c>
      <c r="AW828" s="10" t="s">
        <v>1989</v>
      </c>
      <c r="AY828" s="10" t="s">
        <v>1973</v>
      </c>
      <c r="BF828" s="10" t="s">
        <v>1968</v>
      </c>
      <c r="BI828" s="10" t="s">
        <v>1968</v>
      </c>
      <c r="BL828" s="10" t="s">
        <v>1968</v>
      </c>
      <c r="BO828" s="10" t="s">
        <v>1968</v>
      </c>
      <c r="BR828" s="10" t="s">
        <v>1968</v>
      </c>
      <c r="BU828" s="10" t="s">
        <v>1968</v>
      </c>
      <c r="BX828" s="10" t="s">
        <v>1968</v>
      </c>
      <c r="CA828" s="10" t="s">
        <v>1968</v>
      </c>
      <c r="CD828" s="10" t="s">
        <v>1968</v>
      </c>
      <c r="CG828" s="10" t="s">
        <v>1968</v>
      </c>
      <c r="CJ828" s="10" t="s">
        <v>1968</v>
      </c>
      <c r="CM828" s="10" t="s">
        <v>1968</v>
      </c>
      <c r="CP828" s="10" t="s">
        <v>1968</v>
      </c>
      <c r="CS828" s="10" t="s">
        <v>1968</v>
      </c>
      <c r="CV828" s="10" t="s">
        <v>1968</v>
      </c>
      <c r="CY828" s="10" t="s">
        <v>1968</v>
      </c>
      <c r="DB828" s="10" t="s">
        <v>1968</v>
      </c>
      <c r="DE828" s="10" t="s">
        <v>1968</v>
      </c>
      <c r="DH828" s="10" t="s">
        <v>1968</v>
      </c>
      <c r="DK828" s="10" t="s">
        <v>1968</v>
      </c>
      <c r="DN828" s="10" t="s">
        <v>1968</v>
      </c>
      <c r="EU828" s="10" t="s">
        <v>1968</v>
      </c>
      <c r="EX828" s="10" t="s">
        <v>1968</v>
      </c>
      <c r="FA828" s="10" t="s">
        <v>1968</v>
      </c>
      <c r="FD828" s="10" t="s">
        <v>1968</v>
      </c>
      <c r="FG828" s="10" t="s">
        <v>1968</v>
      </c>
      <c r="FJ828" s="10" t="s">
        <v>1968</v>
      </c>
      <c r="GQ828" s="10">
        <v>1</v>
      </c>
      <c r="II828" s="10" t="s">
        <v>1968</v>
      </c>
      <c r="IJ828" s="10" t="s">
        <v>1968</v>
      </c>
      <c r="IK828" s="10" t="s">
        <v>1968</v>
      </c>
      <c r="IL828" s="10" t="s">
        <v>1968</v>
      </c>
      <c r="IM828" s="10" t="s">
        <v>1968</v>
      </c>
      <c r="IN828" s="10" t="s">
        <v>1968</v>
      </c>
      <c r="IO828" s="10" t="s">
        <v>1968</v>
      </c>
      <c r="IP828" s="10" t="s">
        <v>1968</v>
      </c>
      <c r="IR828" s="10" t="s">
        <v>1968</v>
      </c>
      <c r="IT828" s="10" t="s">
        <v>1968</v>
      </c>
      <c r="IV828" s="10" t="s">
        <v>1968</v>
      </c>
      <c r="IX828" s="10" t="s">
        <v>1968</v>
      </c>
      <c r="IZ828" s="10" t="s">
        <v>1972</v>
      </c>
      <c r="JA828" s="10" t="s">
        <v>1968</v>
      </c>
      <c r="JD828" s="10" t="s">
        <v>1968</v>
      </c>
      <c r="JG828" s="10" t="s">
        <v>1968</v>
      </c>
      <c r="JJ828" s="10" t="s">
        <v>1968</v>
      </c>
      <c r="JM828" s="10" t="s">
        <v>1968</v>
      </c>
      <c r="JP828" s="10" t="s">
        <v>1968</v>
      </c>
      <c r="JS828" s="10" t="s">
        <v>1968</v>
      </c>
      <c r="KZ828" s="10" t="s">
        <v>1976</v>
      </c>
      <c r="LA828" s="10">
        <v>1</v>
      </c>
      <c r="LB828" s="10">
        <v>0</v>
      </c>
      <c r="LC828" s="10">
        <v>0</v>
      </c>
      <c r="LD828" s="10">
        <v>0</v>
      </c>
      <c r="LE828" s="10">
        <v>0</v>
      </c>
      <c r="LF828" s="10">
        <v>0</v>
      </c>
      <c r="LG828" s="10">
        <v>0</v>
      </c>
      <c r="LH828" s="10">
        <v>0</v>
      </c>
      <c r="LI828" s="10" t="s">
        <v>1977</v>
      </c>
      <c r="LJ828" s="10">
        <v>0</v>
      </c>
      <c r="LK828" s="10">
        <v>0</v>
      </c>
      <c r="LL828" s="10">
        <v>0</v>
      </c>
      <c r="LM828" s="10">
        <v>0</v>
      </c>
      <c r="LN828" s="10">
        <v>0</v>
      </c>
      <c r="LO828" s="10">
        <v>0</v>
      </c>
      <c r="LP828" s="10">
        <v>0</v>
      </c>
      <c r="LQ828" s="10">
        <v>0</v>
      </c>
      <c r="LR828" s="10" t="s">
        <v>1977</v>
      </c>
      <c r="LS828" s="10">
        <v>0</v>
      </c>
      <c r="LT828" s="10">
        <v>0</v>
      </c>
      <c r="LU828" s="10">
        <v>0</v>
      </c>
      <c r="LV828" s="10">
        <v>0</v>
      </c>
      <c r="LW828" s="10">
        <v>0</v>
      </c>
      <c r="LX828" s="10">
        <v>0</v>
      </c>
      <c r="LY828" s="10">
        <v>0</v>
      </c>
      <c r="LZ828" s="10">
        <v>0</v>
      </c>
      <c r="MA828" s="10" t="s">
        <v>1977</v>
      </c>
      <c r="MB828" s="10">
        <v>0</v>
      </c>
      <c r="MC828" s="10">
        <v>0</v>
      </c>
      <c r="MD828" s="10">
        <v>0</v>
      </c>
      <c r="ME828" s="10">
        <v>0</v>
      </c>
      <c r="MF828" s="10">
        <v>0</v>
      </c>
      <c r="MG828" s="10">
        <v>0</v>
      </c>
      <c r="MH828" s="10">
        <v>0</v>
      </c>
      <c r="MI828" s="10">
        <v>0</v>
      </c>
      <c r="MJ828" s="10" t="s">
        <v>1977</v>
      </c>
      <c r="MK828" s="10">
        <v>0</v>
      </c>
      <c r="ML828" s="10">
        <v>0</v>
      </c>
      <c r="MM828" s="10">
        <v>0</v>
      </c>
      <c r="MN828" s="10">
        <v>0</v>
      </c>
      <c r="MO828" s="10">
        <v>0</v>
      </c>
      <c r="MP828" s="10">
        <v>0</v>
      </c>
      <c r="MQ828" s="10">
        <v>0</v>
      </c>
      <c r="MR828" s="10">
        <v>0</v>
      </c>
      <c r="MS828" s="10" t="s">
        <v>1977</v>
      </c>
      <c r="MT828" s="10">
        <v>0</v>
      </c>
      <c r="MU828" s="10">
        <v>0</v>
      </c>
      <c r="MV828" s="10">
        <v>0</v>
      </c>
      <c r="MW828" s="10">
        <v>0</v>
      </c>
      <c r="MX828" s="10">
        <v>0</v>
      </c>
      <c r="MY828" s="10">
        <v>0</v>
      </c>
      <c r="MZ828" s="10">
        <v>0</v>
      </c>
      <c r="NA828" s="10">
        <v>0</v>
      </c>
      <c r="NB828" s="10" t="s">
        <v>1977</v>
      </c>
      <c r="NC828" s="10">
        <v>0</v>
      </c>
      <c r="ND828" s="10">
        <v>0</v>
      </c>
      <c r="NE828" s="10">
        <v>0</v>
      </c>
      <c r="NF828" s="10">
        <v>0</v>
      </c>
      <c r="NG828" s="10">
        <v>0</v>
      </c>
      <c r="NH828" s="10">
        <v>0</v>
      </c>
      <c r="NI828" s="10">
        <v>0</v>
      </c>
      <c r="NJ828" s="10">
        <v>0</v>
      </c>
      <c r="NK828" s="10" t="s">
        <v>1977</v>
      </c>
      <c r="NL828" s="10">
        <v>0</v>
      </c>
      <c r="NM828" s="10">
        <v>0</v>
      </c>
      <c r="NN828" s="10">
        <v>0</v>
      </c>
      <c r="NO828" s="10">
        <v>0</v>
      </c>
      <c r="NP828" s="10">
        <v>0</v>
      </c>
      <c r="NQ828" s="10">
        <v>0</v>
      </c>
      <c r="NR828" s="10">
        <v>0</v>
      </c>
      <c r="NS828" s="10">
        <v>0</v>
      </c>
      <c r="NT828" s="10" t="s">
        <v>1977</v>
      </c>
      <c r="NU828" s="10">
        <v>0</v>
      </c>
      <c r="NV828" s="10">
        <v>0</v>
      </c>
      <c r="NW828" s="10">
        <v>0</v>
      </c>
      <c r="NX828" s="10">
        <v>0</v>
      </c>
      <c r="NY828" s="10">
        <v>0</v>
      </c>
      <c r="NZ828" s="10">
        <v>0</v>
      </c>
      <c r="OA828" s="10">
        <v>0</v>
      </c>
      <c r="OB828" s="10">
        <v>0</v>
      </c>
      <c r="OC828" s="10" t="s">
        <v>1977</v>
      </c>
      <c r="OD828" s="10">
        <v>0</v>
      </c>
      <c r="OE828" s="10">
        <v>0</v>
      </c>
      <c r="OF828" s="10">
        <v>0</v>
      </c>
      <c r="OG828" s="10">
        <v>0</v>
      </c>
      <c r="OH828" s="10">
        <v>0</v>
      </c>
      <c r="OI828" s="10">
        <v>0</v>
      </c>
      <c r="OJ828" s="10">
        <v>0</v>
      </c>
      <c r="OK828" s="10">
        <v>0</v>
      </c>
      <c r="OL828" s="10" t="s">
        <v>1977</v>
      </c>
      <c r="OM828" s="10">
        <v>0</v>
      </c>
      <c r="ON828" s="10">
        <v>0</v>
      </c>
      <c r="OO828" s="10">
        <v>0</v>
      </c>
      <c r="OP828" s="10">
        <v>0</v>
      </c>
      <c r="OQ828" s="10">
        <v>0</v>
      </c>
      <c r="OR828" s="10">
        <v>0</v>
      </c>
      <c r="OS828" s="10">
        <v>0</v>
      </c>
      <c r="OT828" s="10">
        <v>0</v>
      </c>
      <c r="OU828" s="10" t="s">
        <v>1977</v>
      </c>
      <c r="OV828" s="10">
        <v>0</v>
      </c>
      <c r="OW828" s="10">
        <v>0</v>
      </c>
      <c r="OX828" s="10">
        <v>0</v>
      </c>
      <c r="OY828" s="10">
        <v>0</v>
      </c>
      <c r="OZ828" s="10">
        <v>0</v>
      </c>
      <c r="PA828" s="10">
        <v>0</v>
      </c>
      <c r="PB828" s="10">
        <v>0</v>
      </c>
      <c r="PC828" s="10">
        <v>0</v>
      </c>
      <c r="PD828" s="10" t="s">
        <v>1977</v>
      </c>
      <c r="PE828" s="10">
        <v>0</v>
      </c>
      <c r="PF828" s="10">
        <v>0</v>
      </c>
      <c r="PG828" s="10">
        <v>0</v>
      </c>
      <c r="PH828" s="10">
        <v>0</v>
      </c>
      <c r="PI828" s="10">
        <v>0</v>
      </c>
      <c r="PJ828" s="10">
        <v>0</v>
      </c>
      <c r="PK828" s="10">
        <v>0</v>
      </c>
      <c r="PL828" s="10">
        <v>0</v>
      </c>
      <c r="PM828" s="10" t="s">
        <v>1977</v>
      </c>
      <c r="PN828" s="10">
        <v>0</v>
      </c>
      <c r="PO828" s="10">
        <v>0</v>
      </c>
      <c r="PP828" s="10">
        <v>0</v>
      </c>
      <c r="PQ828" s="10">
        <v>0</v>
      </c>
      <c r="PR828" s="10">
        <v>0</v>
      </c>
      <c r="PS828" s="10">
        <v>0</v>
      </c>
      <c r="PT828" s="10">
        <v>0</v>
      </c>
      <c r="PU828" s="10">
        <v>0</v>
      </c>
      <c r="PV828" s="10" t="s">
        <v>1977</v>
      </c>
      <c r="PW828" s="10">
        <v>0</v>
      </c>
      <c r="PX828" s="10">
        <v>0</v>
      </c>
      <c r="PY828" s="10">
        <v>0</v>
      </c>
      <c r="PZ828" s="10">
        <v>0</v>
      </c>
      <c r="QA828" s="10">
        <v>0</v>
      </c>
      <c r="QB828" s="10">
        <v>0</v>
      </c>
      <c r="QC828" s="10">
        <v>0</v>
      </c>
      <c r="QD828" s="10">
        <v>0</v>
      </c>
      <c r="QE828" s="10" t="s">
        <v>1977</v>
      </c>
      <c r="QF828" s="10">
        <v>0</v>
      </c>
      <c r="QG828" s="10">
        <v>0</v>
      </c>
      <c r="QH828" s="10">
        <v>0</v>
      </c>
      <c r="QI828" s="10">
        <v>0</v>
      </c>
      <c r="QJ828" s="10">
        <v>0</v>
      </c>
      <c r="QK828" s="10">
        <v>0</v>
      </c>
      <c r="QL828" s="10">
        <v>0</v>
      </c>
      <c r="QM828" s="10">
        <v>0</v>
      </c>
      <c r="QN828" s="10" t="s">
        <v>1977</v>
      </c>
      <c r="QO828" s="10">
        <v>0</v>
      </c>
      <c r="QP828" s="10">
        <v>0</v>
      </c>
      <c r="QQ828" s="10">
        <v>0</v>
      </c>
      <c r="QR828" s="10">
        <v>0</v>
      </c>
      <c r="QS828" s="10">
        <v>0</v>
      </c>
      <c r="QT828" s="10">
        <v>0</v>
      </c>
      <c r="QU828" s="10">
        <v>0</v>
      </c>
      <c r="QV828" s="10">
        <v>0</v>
      </c>
      <c r="QW828" s="10" t="s">
        <v>1977</v>
      </c>
      <c r="QX828" s="10">
        <v>1</v>
      </c>
      <c r="QY828" s="10">
        <v>0</v>
      </c>
      <c r="QZ828" s="10">
        <v>0</v>
      </c>
      <c r="RA828" s="10">
        <v>0</v>
      </c>
      <c r="RB828" s="10">
        <v>0</v>
      </c>
      <c r="RC828" s="10">
        <v>0</v>
      </c>
      <c r="RD828" s="10">
        <v>0</v>
      </c>
      <c r="RE828" s="10">
        <v>0</v>
      </c>
      <c r="RF828" s="10" t="s">
        <v>1985</v>
      </c>
      <c r="RG828" s="10">
        <v>0</v>
      </c>
      <c r="RH828" s="10">
        <v>0</v>
      </c>
      <c r="RI828" s="10">
        <v>0</v>
      </c>
      <c r="RJ828" s="10">
        <v>0</v>
      </c>
      <c r="RK828" s="10">
        <v>0</v>
      </c>
      <c r="RL828" s="10">
        <v>0</v>
      </c>
      <c r="RM828" s="10">
        <v>0</v>
      </c>
      <c r="RN828" s="10">
        <v>0</v>
      </c>
      <c r="RO828" s="10" t="s">
        <v>1977</v>
      </c>
      <c r="VS828" s="10">
        <v>1</v>
      </c>
      <c r="VT828" s="10">
        <v>1</v>
      </c>
      <c r="VZ828" s="10">
        <v>30</v>
      </c>
      <c r="WA828" s="10">
        <v>0</v>
      </c>
      <c r="WB828" s="10">
        <v>0</v>
      </c>
      <c r="WC828" s="10">
        <v>0</v>
      </c>
      <c r="WD828" s="10">
        <v>0</v>
      </c>
      <c r="WE828" s="10">
        <v>0</v>
      </c>
      <c r="WF828" s="10">
        <v>0</v>
      </c>
      <c r="WG828" s="10">
        <v>0</v>
      </c>
      <c r="WH828" s="10">
        <v>0</v>
      </c>
      <c r="WI828" s="10">
        <v>0</v>
      </c>
      <c r="WJ828" s="10">
        <v>0</v>
      </c>
      <c r="WK828" s="10">
        <v>0</v>
      </c>
      <c r="WL828" s="10">
        <v>0</v>
      </c>
      <c r="WM828" s="10">
        <v>0</v>
      </c>
      <c r="WN828" s="10">
        <v>0</v>
      </c>
      <c r="WO828" s="10">
        <v>0</v>
      </c>
      <c r="WP828" s="10">
        <v>0</v>
      </c>
      <c r="WQ828" s="10">
        <v>0</v>
      </c>
      <c r="WR828" s="10">
        <v>0</v>
      </c>
      <c r="WS828" s="10">
        <v>0</v>
      </c>
      <c r="WT828" s="10">
        <v>0</v>
      </c>
      <c r="WU828" s="10">
        <v>0</v>
      </c>
      <c r="WV828" s="10">
        <v>0</v>
      </c>
      <c r="WW828" s="10">
        <v>0</v>
      </c>
      <c r="WX828" s="10">
        <v>0</v>
      </c>
      <c r="WY828" s="10">
        <v>0</v>
      </c>
      <c r="WZ828" s="10">
        <v>0</v>
      </c>
      <c r="XA828" s="10">
        <v>0</v>
      </c>
      <c r="XB828" s="10">
        <v>0</v>
      </c>
      <c r="XC828" s="10">
        <v>0</v>
      </c>
      <c r="XD828" s="10">
        <v>0</v>
      </c>
      <c r="XE828" s="10">
        <v>0</v>
      </c>
      <c r="XF828" s="10">
        <v>0</v>
      </c>
      <c r="XG828" s="10">
        <v>0</v>
      </c>
      <c r="XH828" s="10">
        <v>0</v>
      </c>
      <c r="XI828" s="10">
        <v>0</v>
      </c>
      <c r="XJ828" s="10">
        <v>0</v>
      </c>
      <c r="XK828" s="10" t="s">
        <v>1967</v>
      </c>
      <c r="XN828" s="10" t="s">
        <v>1978</v>
      </c>
      <c r="XQ828" s="10" t="s">
        <v>1967</v>
      </c>
      <c r="XT828" s="10" t="s">
        <v>1978</v>
      </c>
      <c r="XW828" s="10" t="s">
        <v>1991</v>
      </c>
      <c r="YA828" s="10">
        <v>30</v>
      </c>
      <c r="YB828" s="10">
        <v>0</v>
      </c>
      <c r="YC828" s="10">
        <v>25</v>
      </c>
      <c r="YD828" s="10">
        <v>0</v>
      </c>
      <c r="YE828" s="10">
        <v>0</v>
      </c>
      <c r="YF828" s="10">
        <v>0</v>
      </c>
      <c r="YG828" s="10">
        <v>0</v>
      </c>
      <c r="YH828" s="10">
        <v>0</v>
      </c>
      <c r="YI828" s="10">
        <v>0</v>
      </c>
      <c r="YJ828" s="10">
        <v>0</v>
      </c>
      <c r="YK828" s="10">
        <v>4</v>
      </c>
      <c r="YL828" s="10">
        <v>0</v>
      </c>
      <c r="YM828" s="10">
        <v>6</v>
      </c>
      <c r="YN828" s="10">
        <v>0</v>
      </c>
      <c r="YO828" s="10">
        <v>0</v>
      </c>
      <c r="YP828" s="10">
        <v>0</v>
      </c>
      <c r="YQ828" s="10">
        <v>0</v>
      </c>
      <c r="YR828" s="10">
        <v>0</v>
      </c>
      <c r="YS828" s="10" t="s">
        <v>1968</v>
      </c>
      <c r="ZJ828" s="10" t="s">
        <v>1968</v>
      </c>
      <c r="AAK828" s="10" t="s">
        <v>1968</v>
      </c>
      <c r="AAZ828" s="10" t="s">
        <v>1968</v>
      </c>
      <c r="ABO828" s="10" t="s">
        <v>1968</v>
      </c>
      <c r="ACJ828" s="10" t="s">
        <v>1968</v>
      </c>
      <c r="ADH828" s="10" t="s">
        <v>1968</v>
      </c>
      <c r="ADI828" s="10">
        <v>30</v>
      </c>
      <c r="ADJ828" s="10">
        <v>0</v>
      </c>
      <c r="ADK828" s="10">
        <v>0</v>
      </c>
      <c r="ADL828" s="10">
        <v>0</v>
      </c>
      <c r="ADM828" s="10">
        <v>0</v>
      </c>
      <c r="ADN828" s="10">
        <v>0</v>
      </c>
      <c r="AML828" s="10" t="s">
        <v>1968</v>
      </c>
      <c r="ANM828" s="10">
        <v>30</v>
      </c>
      <c r="ANN828" s="10">
        <v>0</v>
      </c>
      <c r="ANO828" s="10" t="s">
        <v>1968</v>
      </c>
      <c r="ANP828" s="10" t="s">
        <v>1987</v>
      </c>
      <c r="AOO828" s="10" t="s">
        <v>1968</v>
      </c>
      <c r="APN828" s="10" t="s">
        <v>1968</v>
      </c>
      <c r="ATV828" s="10" t="s">
        <v>1968</v>
      </c>
      <c r="AVU828" s="10" t="s">
        <v>1968</v>
      </c>
      <c r="AWH828" s="10" t="s">
        <v>1968</v>
      </c>
      <c r="AYQ828" s="10">
        <v>0</v>
      </c>
      <c r="AYR828" s="10">
        <v>0</v>
      </c>
      <c r="AYS828" s="10" t="s">
        <v>1969</v>
      </c>
      <c r="AYT828" s="10">
        <v>2</v>
      </c>
      <c r="AYU828" s="10">
        <v>0</v>
      </c>
      <c r="AYV828" s="10">
        <v>26</v>
      </c>
      <c r="AYW828" s="10">
        <v>0</v>
      </c>
      <c r="AYX828" s="10">
        <v>0</v>
      </c>
      <c r="AYY828" s="10">
        <v>0</v>
      </c>
      <c r="AYZ828" s="10">
        <v>1</v>
      </c>
      <c r="AZA828" s="10">
        <v>0</v>
      </c>
      <c r="AZB828" s="10">
        <v>5</v>
      </c>
      <c r="AZC828" s="10">
        <v>0</v>
      </c>
      <c r="AZD828" s="10">
        <v>0</v>
      </c>
      <c r="AZE828" s="10">
        <v>0</v>
      </c>
      <c r="AZF828" s="10">
        <v>0</v>
      </c>
      <c r="AZG828" s="10">
        <v>0</v>
      </c>
      <c r="AZH828" s="10">
        <v>30</v>
      </c>
      <c r="AZI828" s="10">
        <v>0</v>
      </c>
      <c r="AZJ828" s="10">
        <v>2</v>
      </c>
      <c r="AZK828" s="10">
        <v>0</v>
      </c>
      <c r="AZL828" s="10">
        <v>0</v>
      </c>
      <c r="AZM828" s="10">
        <v>0</v>
      </c>
      <c r="AZN828" s="10">
        <v>0</v>
      </c>
      <c r="AZO828" s="10">
        <v>0</v>
      </c>
      <c r="AZP828" s="10">
        <v>0</v>
      </c>
      <c r="AZQ828" s="10">
        <v>0</v>
      </c>
      <c r="AZR828" s="10">
        <v>0</v>
      </c>
      <c r="AZS828" s="10">
        <v>0</v>
      </c>
      <c r="AZT828" s="10">
        <v>0</v>
      </c>
      <c r="AZU828" s="10">
        <v>0</v>
      </c>
      <c r="AZV828" s="10">
        <v>0</v>
      </c>
      <c r="AZW828" s="10">
        <v>0</v>
      </c>
      <c r="AZX828" s="10">
        <v>0</v>
      </c>
      <c r="AZY828" s="10">
        <v>0</v>
      </c>
      <c r="AZZ828" s="10">
        <v>0</v>
      </c>
      <c r="BAA828" s="10">
        <v>0</v>
      </c>
      <c r="BAB828" s="10">
        <v>0</v>
      </c>
      <c r="BAC828" s="10">
        <v>0</v>
      </c>
      <c r="BAD828" s="10">
        <v>0</v>
      </c>
      <c r="BAE828" s="10">
        <v>0</v>
      </c>
      <c r="BAF828" s="10">
        <v>20</v>
      </c>
      <c r="BAG828" s="10">
        <v>0</v>
      </c>
      <c r="BAH828" s="10">
        <v>10</v>
      </c>
      <c r="BAI828" s="10">
        <v>0</v>
      </c>
      <c r="BAJ828" s="10">
        <v>0</v>
      </c>
      <c r="BAK828" s="10">
        <v>0</v>
      </c>
      <c r="BAL828" s="10">
        <v>0</v>
      </c>
      <c r="BAM828" s="10">
        <v>0</v>
      </c>
      <c r="BAN828" s="10">
        <v>0</v>
      </c>
      <c r="BAO828" s="10">
        <v>0</v>
      </c>
      <c r="BAP828" s="10">
        <v>0</v>
      </c>
      <c r="BAQ828" s="10">
        <v>0</v>
      </c>
      <c r="BAR828" s="10">
        <v>0</v>
      </c>
      <c r="BAS828" s="10">
        <v>0</v>
      </c>
      <c r="BAT828" s="10">
        <v>0</v>
      </c>
      <c r="BAU828" s="10">
        <v>0</v>
      </c>
      <c r="BAV828" s="10">
        <v>0</v>
      </c>
      <c r="BAW828" s="10">
        <v>0</v>
      </c>
      <c r="BAX828" s="10">
        <v>0</v>
      </c>
      <c r="BAY828" s="10">
        <v>0</v>
      </c>
      <c r="BAZ828" s="10">
        <v>2</v>
      </c>
      <c r="BBA828" s="10" t="s">
        <v>1969</v>
      </c>
      <c r="BBB828" s="10">
        <v>285</v>
      </c>
      <c r="BBC828" s="10">
        <v>30</v>
      </c>
      <c r="BBD828" s="10">
        <v>0</v>
      </c>
      <c r="BBE828" s="10">
        <v>2</v>
      </c>
      <c r="BBF828" s="10">
        <v>0</v>
      </c>
      <c r="BBG828" s="10">
        <v>0</v>
      </c>
      <c r="BBH828" s="10">
        <v>0</v>
      </c>
      <c r="BBI828" s="10">
        <v>0</v>
      </c>
      <c r="BBJ828" s="10">
        <v>0</v>
      </c>
      <c r="BBK828" s="10">
        <v>0</v>
      </c>
      <c r="BBL828" s="10">
        <v>0</v>
      </c>
      <c r="BBM828" s="10">
        <v>0</v>
      </c>
      <c r="BBN828" s="10">
        <v>0</v>
      </c>
      <c r="BBO828" s="10" t="s">
        <v>1972</v>
      </c>
      <c r="BBV828" s="10">
        <v>1</v>
      </c>
      <c r="BBW828" s="10">
        <v>1</v>
      </c>
      <c r="BBX828" s="10" t="s">
        <v>2142</v>
      </c>
    </row>
    <row r="829" spans="1:1428" x14ac:dyDescent="0.25">
      <c r="A829" s="10" t="s">
        <v>1965</v>
      </c>
      <c r="B829" s="17" t="s">
        <v>2143</v>
      </c>
      <c r="C829" s="17" t="s">
        <v>2001</v>
      </c>
      <c r="D829" s="10" t="s">
        <v>2144</v>
      </c>
      <c r="E829" s="10" t="s">
        <v>2145</v>
      </c>
      <c r="F829" s="10" t="s">
        <v>2146</v>
      </c>
      <c r="G829" s="10">
        <v>56230000</v>
      </c>
      <c r="H829" s="10" t="s">
        <v>2005</v>
      </c>
      <c r="I829" s="10" t="s">
        <v>2147</v>
      </c>
      <c r="J829" s="10" t="s">
        <v>2148</v>
      </c>
      <c r="K829" s="10" t="s">
        <v>5</v>
      </c>
      <c r="L829" s="10" t="s">
        <v>2508</v>
      </c>
      <c r="N829" s="10">
        <v>30</v>
      </c>
      <c r="O829" s="10">
        <v>0</v>
      </c>
      <c r="P829" s="10">
        <v>30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10">
        <v>0</v>
      </c>
      <c r="X829" s="10">
        <v>0</v>
      </c>
      <c r="Y829" s="10">
        <v>0</v>
      </c>
      <c r="Z829" s="10">
        <v>0</v>
      </c>
      <c r="AA829" s="10">
        <v>0</v>
      </c>
      <c r="AC829" s="10">
        <v>0</v>
      </c>
      <c r="AD829" s="10">
        <v>0</v>
      </c>
      <c r="AE829" s="10">
        <v>0</v>
      </c>
      <c r="AF829" s="10" t="s">
        <v>40</v>
      </c>
      <c r="AG829" s="10">
        <v>1</v>
      </c>
      <c r="AT829" s="18">
        <v>40928</v>
      </c>
      <c r="AU829" s="10" t="s">
        <v>2495</v>
      </c>
      <c r="AV829" s="10" t="s">
        <v>1968</v>
      </c>
      <c r="AY829" s="10" t="s">
        <v>1973</v>
      </c>
      <c r="BF829" s="10" t="s">
        <v>1968</v>
      </c>
      <c r="BI829" s="10" t="s">
        <v>1968</v>
      </c>
      <c r="BL829" s="10" t="s">
        <v>1968</v>
      </c>
      <c r="BO829" s="10" t="s">
        <v>1968</v>
      </c>
      <c r="BR829" s="10" t="s">
        <v>1968</v>
      </c>
      <c r="BU829" s="10" t="s">
        <v>1968</v>
      </c>
      <c r="BX829" s="10" t="s">
        <v>1968</v>
      </c>
      <c r="CA829" s="10" t="s">
        <v>1968</v>
      </c>
      <c r="CD829" s="10" t="s">
        <v>1968</v>
      </c>
      <c r="CG829" s="10" t="s">
        <v>1968</v>
      </c>
      <c r="CJ829" s="10" t="s">
        <v>1968</v>
      </c>
      <c r="CM829" s="10" t="s">
        <v>1968</v>
      </c>
      <c r="CP829" s="10" t="s">
        <v>1968</v>
      </c>
      <c r="CS829" s="10" t="s">
        <v>1968</v>
      </c>
      <c r="CV829" s="10" t="s">
        <v>1968</v>
      </c>
      <c r="CY829" s="10" t="s">
        <v>1968</v>
      </c>
      <c r="DB829" s="10" t="s">
        <v>1968</v>
      </c>
      <c r="DE829" s="10" t="s">
        <v>1968</v>
      </c>
      <c r="DH829" s="10" t="s">
        <v>1968</v>
      </c>
      <c r="DK829" s="10" t="s">
        <v>1968</v>
      </c>
      <c r="DN829" s="10" t="s">
        <v>1968</v>
      </c>
      <c r="EU829" s="10" t="s">
        <v>1968</v>
      </c>
      <c r="EX829" s="10" t="s">
        <v>1968</v>
      </c>
      <c r="FA829" s="10" t="s">
        <v>1968</v>
      </c>
      <c r="FD829" s="10" t="s">
        <v>1968</v>
      </c>
      <c r="FG829" s="10" t="s">
        <v>1968</v>
      </c>
      <c r="FJ829" s="10" t="s">
        <v>1968</v>
      </c>
      <c r="GQ829" s="10">
        <v>1</v>
      </c>
      <c r="II829" s="10" t="s">
        <v>1968</v>
      </c>
      <c r="IJ829" s="10" t="s">
        <v>1968</v>
      </c>
      <c r="IK829" s="10" t="s">
        <v>1974</v>
      </c>
      <c r="IL829" s="10" t="s">
        <v>1974</v>
      </c>
      <c r="IM829" s="10" t="s">
        <v>1975</v>
      </c>
      <c r="IN829" s="10" t="s">
        <v>1968</v>
      </c>
      <c r="IO829" s="10" t="s">
        <v>1968</v>
      </c>
      <c r="IP829" s="10" t="s">
        <v>1968</v>
      </c>
      <c r="IR829" s="10" t="s">
        <v>1968</v>
      </c>
      <c r="IT829" s="10" t="s">
        <v>1968</v>
      </c>
      <c r="IV829" s="10" t="s">
        <v>1968</v>
      </c>
      <c r="IX829" s="10" t="s">
        <v>1968</v>
      </c>
      <c r="IZ829" s="10" t="s">
        <v>1972</v>
      </c>
      <c r="JA829" s="10" t="s">
        <v>1968</v>
      </c>
      <c r="JD829" s="10" t="s">
        <v>1968</v>
      </c>
      <c r="JG829" s="10" t="s">
        <v>1968</v>
      </c>
      <c r="JJ829" s="10" t="s">
        <v>1968</v>
      </c>
      <c r="JM829" s="10" t="s">
        <v>1968</v>
      </c>
      <c r="JP829" s="10" t="s">
        <v>1968</v>
      </c>
      <c r="JS829" s="10" t="s">
        <v>1968</v>
      </c>
      <c r="KZ829" s="10" t="s">
        <v>1976</v>
      </c>
      <c r="LA829" s="10">
        <v>0</v>
      </c>
      <c r="LB829" s="10">
        <v>0</v>
      </c>
      <c r="LC829" s="10">
        <v>0</v>
      </c>
      <c r="LD829" s="10">
        <v>0</v>
      </c>
      <c r="LE829" s="10">
        <v>0</v>
      </c>
      <c r="LF829" s="10">
        <v>0</v>
      </c>
      <c r="LG829" s="10">
        <v>0</v>
      </c>
      <c r="LH829" s="10">
        <v>0</v>
      </c>
      <c r="LI829" s="10" t="s">
        <v>1977</v>
      </c>
      <c r="LJ829" s="10">
        <v>1</v>
      </c>
      <c r="LK829" s="10">
        <v>0</v>
      </c>
      <c r="LL829" s="10">
        <v>0</v>
      </c>
      <c r="LM829" s="10">
        <v>0</v>
      </c>
      <c r="LN829" s="10">
        <v>0</v>
      </c>
      <c r="LO829" s="10">
        <v>0</v>
      </c>
      <c r="LP829" s="10">
        <v>0</v>
      </c>
      <c r="LQ829" s="10">
        <v>0</v>
      </c>
      <c r="LR829" s="10" t="s">
        <v>1966</v>
      </c>
      <c r="LS829" s="10">
        <v>0</v>
      </c>
      <c r="LT829" s="10">
        <v>0</v>
      </c>
      <c r="LU829" s="10">
        <v>0</v>
      </c>
      <c r="LV829" s="10">
        <v>0</v>
      </c>
      <c r="LW829" s="10">
        <v>0</v>
      </c>
      <c r="LX829" s="10">
        <v>0</v>
      </c>
      <c r="LY829" s="10">
        <v>0</v>
      </c>
      <c r="LZ829" s="10">
        <v>0</v>
      </c>
      <c r="MA829" s="10" t="s">
        <v>1977</v>
      </c>
      <c r="MB829" s="10">
        <v>0</v>
      </c>
      <c r="MC829" s="10">
        <v>0</v>
      </c>
      <c r="MD829" s="10">
        <v>0</v>
      </c>
      <c r="ME829" s="10">
        <v>0</v>
      </c>
      <c r="MF829" s="10">
        <v>0</v>
      </c>
      <c r="MG829" s="10">
        <v>0</v>
      </c>
      <c r="MH829" s="10">
        <v>0</v>
      </c>
      <c r="MI829" s="10">
        <v>0</v>
      </c>
      <c r="MJ829" s="10" t="s">
        <v>1977</v>
      </c>
      <c r="MK829" s="10">
        <v>0</v>
      </c>
      <c r="ML829" s="10">
        <v>0</v>
      </c>
      <c r="MM829" s="10">
        <v>0</v>
      </c>
      <c r="MN829" s="10">
        <v>0</v>
      </c>
      <c r="MO829" s="10">
        <v>0</v>
      </c>
      <c r="MP829" s="10">
        <v>0</v>
      </c>
      <c r="MQ829" s="10">
        <v>0</v>
      </c>
      <c r="MR829" s="10">
        <v>0</v>
      </c>
      <c r="MS829" s="10" t="s">
        <v>1977</v>
      </c>
      <c r="MT829" s="10">
        <v>0</v>
      </c>
      <c r="MU829" s="10">
        <v>0</v>
      </c>
      <c r="MV829" s="10">
        <v>0</v>
      </c>
      <c r="MW829" s="10">
        <v>0</v>
      </c>
      <c r="MX829" s="10">
        <v>0</v>
      </c>
      <c r="MY829" s="10">
        <v>0</v>
      </c>
      <c r="MZ829" s="10">
        <v>0</v>
      </c>
      <c r="NA829" s="10">
        <v>0</v>
      </c>
      <c r="NB829" s="10" t="s">
        <v>1977</v>
      </c>
      <c r="NC829" s="10">
        <v>0</v>
      </c>
      <c r="ND829" s="10">
        <v>0</v>
      </c>
      <c r="NE829" s="10">
        <v>0</v>
      </c>
      <c r="NF829" s="10">
        <v>0</v>
      </c>
      <c r="NG829" s="10">
        <v>0</v>
      </c>
      <c r="NH829" s="10">
        <v>0</v>
      </c>
      <c r="NI829" s="10">
        <v>0</v>
      </c>
      <c r="NJ829" s="10">
        <v>0</v>
      </c>
      <c r="NK829" s="10" t="s">
        <v>1977</v>
      </c>
      <c r="NL829" s="10">
        <v>0</v>
      </c>
      <c r="NM829" s="10">
        <v>0</v>
      </c>
      <c r="NN829" s="10">
        <v>0</v>
      </c>
      <c r="NO829" s="10">
        <v>0</v>
      </c>
      <c r="NP829" s="10">
        <v>0</v>
      </c>
      <c r="NQ829" s="10">
        <v>0</v>
      </c>
      <c r="NR829" s="10">
        <v>0</v>
      </c>
      <c r="NS829" s="10">
        <v>0</v>
      </c>
      <c r="NT829" s="10" t="s">
        <v>1977</v>
      </c>
      <c r="NU829" s="10">
        <v>0</v>
      </c>
      <c r="NV829" s="10">
        <v>0</v>
      </c>
      <c r="NW829" s="10">
        <v>0</v>
      </c>
      <c r="NX829" s="10">
        <v>0</v>
      </c>
      <c r="NY829" s="10">
        <v>0</v>
      </c>
      <c r="NZ829" s="10">
        <v>0</v>
      </c>
      <c r="OA829" s="10">
        <v>0</v>
      </c>
      <c r="OB829" s="10">
        <v>0</v>
      </c>
      <c r="OC829" s="10" t="s">
        <v>1977</v>
      </c>
      <c r="OD829" s="10">
        <v>0</v>
      </c>
      <c r="OE829" s="10">
        <v>0</v>
      </c>
      <c r="OF829" s="10">
        <v>0</v>
      </c>
      <c r="OG829" s="10">
        <v>0</v>
      </c>
      <c r="OH829" s="10">
        <v>0</v>
      </c>
      <c r="OI829" s="10">
        <v>0</v>
      </c>
      <c r="OJ829" s="10">
        <v>0</v>
      </c>
      <c r="OK829" s="10">
        <v>0</v>
      </c>
      <c r="OL829" s="10" t="s">
        <v>1977</v>
      </c>
      <c r="OM829" s="10">
        <v>0</v>
      </c>
      <c r="ON829" s="10">
        <v>0</v>
      </c>
      <c r="OO829" s="10">
        <v>0</v>
      </c>
      <c r="OP829" s="10">
        <v>0</v>
      </c>
      <c r="OQ829" s="10">
        <v>0</v>
      </c>
      <c r="OR829" s="10">
        <v>0</v>
      </c>
      <c r="OS829" s="10">
        <v>0</v>
      </c>
      <c r="OT829" s="10">
        <v>0</v>
      </c>
      <c r="OU829" s="10" t="s">
        <v>1977</v>
      </c>
      <c r="OV829" s="10">
        <v>0</v>
      </c>
      <c r="OW829" s="10">
        <v>0</v>
      </c>
      <c r="OX829" s="10">
        <v>0</v>
      </c>
      <c r="OY829" s="10">
        <v>0</v>
      </c>
      <c r="OZ829" s="10">
        <v>0</v>
      </c>
      <c r="PA829" s="10">
        <v>0</v>
      </c>
      <c r="PB829" s="10">
        <v>0</v>
      </c>
      <c r="PC829" s="10">
        <v>0</v>
      </c>
      <c r="PD829" s="10" t="s">
        <v>1977</v>
      </c>
      <c r="PE829" s="10">
        <v>0</v>
      </c>
      <c r="PF829" s="10">
        <v>0</v>
      </c>
      <c r="PG829" s="10">
        <v>0</v>
      </c>
      <c r="PH829" s="10">
        <v>0</v>
      </c>
      <c r="PI829" s="10">
        <v>0</v>
      </c>
      <c r="PJ829" s="10">
        <v>0</v>
      </c>
      <c r="PK829" s="10">
        <v>0</v>
      </c>
      <c r="PL829" s="10">
        <v>0</v>
      </c>
      <c r="PM829" s="10" t="s">
        <v>1977</v>
      </c>
      <c r="PN829" s="10">
        <v>0</v>
      </c>
      <c r="PO829" s="10">
        <v>0</v>
      </c>
      <c r="PP829" s="10">
        <v>0</v>
      </c>
      <c r="PQ829" s="10">
        <v>0</v>
      </c>
      <c r="PR829" s="10">
        <v>0</v>
      </c>
      <c r="PS829" s="10">
        <v>0</v>
      </c>
      <c r="PT829" s="10">
        <v>0</v>
      </c>
      <c r="PU829" s="10">
        <v>0</v>
      </c>
      <c r="PV829" s="10" t="s">
        <v>1977</v>
      </c>
      <c r="PW829" s="10">
        <v>0</v>
      </c>
      <c r="PX829" s="10">
        <v>0</v>
      </c>
      <c r="PY829" s="10">
        <v>0</v>
      </c>
      <c r="PZ829" s="10">
        <v>0</v>
      </c>
      <c r="QA829" s="10">
        <v>0</v>
      </c>
      <c r="QB829" s="10">
        <v>0</v>
      </c>
      <c r="QC829" s="10">
        <v>0</v>
      </c>
      <c r="QD829" s="10">
        <v>0</v>
      </c>
      <c r="QE829" s="10" t="s">
        <v>1977</v>
      </c>
      <c r="QF829" s="10">
        <v>0</v>
      </c>
      <c r="QG829" s="10">
        <v>0</v>
      </c>
      <c r="QH829" s="10">
        <v>0</v>
      </c>
      <c r="QI829" s="10">
        <v>0</v>
      </c>
      <c r="QJ829" s="10">
        <v>0</v>
      </c>
      <c r="QK829" s="10">
        <v>0</v>
      </c>
      <c r="QL829" s="10">
        <v>0</v>
      </c>
      <c r="QM829" s="10">
        <v>0</v>
      </c>
      <c r="QN829" s="10" t="s">
        <v>1977</v>
      </c>
      <c r="QO829" s="10">
        <v>0</v>
      </c>
      <c r="QP829" s="10">
        <v>0</v>
      </c>
      <c r="QQ829" s="10">
        <v>0</v>
      </c>
      <c r="QR829" s="10">
        <v>0</v>
      </c>
      <c r="QS829" s="10">
        <v>0</v>
      </c>
      <c r="QT829" s="10">
        <v>0</v>
      </c>
      <c r="QU829" s="10">
        <v>0</v>
      </c>
      <c r="QV829" s="10">
        <v>0</v>
      </c>
      <c r="QW829" s="10" t="s">
        <v>1977</v>
      </c>
      <c r="QX829" s="10">
        <v>2</v>
      </c>
      <c r="QY829" s="10">
        <v>0</v>
      </c>
      <c r="QZ829" s="10">
        <v>0</v>
      </c>
      <c r="RA829" s="10">
        <v>0</v>
      </c>
      <c r="RB829" s="10">
        <v>0</v>
      </c>
      <c r="RC829" s="10">
        <v>0</v>
      </c>
      <c r="RD829" s="10">
        <v>0</v>
      </c>
      <c r="RE829" s="10">
        <v>0</v>
      </c>
      <c r="RF829" s="10" t="s">
        <v>1977</v>
      </c>
      <c r="RG829" s="10">
        <v>0</v>
      </c>
      <c r="RH829" s="10">
        <v>0</v>
      </c>
      <c r="RI829" s="10">
        <v>0</v>
      </c>
      <c r="RJ829" s="10">
        <v>0</v>
      </c>
      <c r="RK829" s="10">
        <v>0</v>
      </c>
      <c r="RL829" s="10">
        <v>0</v>
      </c>
      <c r="RM829" s="10">
        <v>0</v>
      </c>
      <c r="RN829" s="10">
        <v>0</v>
      </c>
      <c r="RO829" s="10" t="s">
        <v>1977</v>
      </c>
      <c r="VS829" s="10">
        <v>1</v>
      </c>
      <c r="VT829" s="10">
        <v>1</v>
      </c>
      <c r="VZ829" s="10">
        <v>32</v>
      </c>
      <c r="WA829" s="10">
        <v>0</v>
      </c>
      <c r="WB829" s="10">
        <v>0</v>
      </c>
      <c r="WC829" s="10">
        <v>0</v>
      </c>
      <c r="WD829" s="10">
        <v>0</v>
      </c>
      <c r="WE829" s="10">
        <v>0</v>
      </c>
      <c r="WF829" s="10">
        <v>0</v>
      </c>
      <c r="WG829" s="10">
        <v>0</v>
      </c>
      <c r="WH829" s="10">
        <v>0</v>
      </c>
      <c r="WI829" s="10">
        <v>0</v>
      </c>
      <c r="WJ829" s="10">
        <v>0</v>
      </c>
      <c r="WK829" s="10">
        <v>0</v>
      </c>
      <c r="WL829" s="10">
        <v>0</v>
      </c>
      <c r="WM829" s="10">
        <v>0</v>
      </c>
      <c r="WN829" s="10">
        <v>0</v>
      </c>
      <c r="WO829" s="10">
        <v>0</v>
      </c>
      <c r="WP829" s="10">
        <v>0</v>
      </c>
      <c r="WQ829" s="10">
        <v>0</v>
      </c>
      <c r="WR829" s="10">
        <v>0</v>
      </c>
      <c r="WS829" s="10">
        <v>0</v>
      </c>
      <c r="WT829" s="10">
        <v>0</v>
      </c>
      <c r="WU829" s="10">
        <v>0</v>
      </c>
      <c r="WV829" s="10">
        <v>0</v>
      </c>
      <c r="WW829" s="10">
        <v>0</v>
      </c>
      <c r="WX829" s="10">
        <v>0</v>
      </c>
      <c r="WY829" s="10">
        <v>0</v>
      </c>
      <c r="WZ829" s="10">
        <v>0</v>
      </c>
      <c r="XA829" s="10">
        <v>0</v>
      </c>
      <c r="XB829" s="10">
        <v>0</v>
      </c>
      <c r="XC829" s="10">
        <v>0</v>
      </c>
      <c r="XD829" s="10">
        <v>0</v>
      </c>
      <c r="XE829" s="10">
        <v>0</v>
      </c>
      <c r="XF829" s="10">
        <v>0</v>
      </c>
      <c r="XG829" s="10">
        <v>0</v>
      </c>
      <c r="XH829" s="10">
        <v>0</v>
      </c>
      <c r="XI829" s="10">
        <v>0</v>
      </c>
      <c r="XJ829" s="10">
        <v>0</v>
      </c>
      <c r="XK829" s="10" t="s">
        <v>1967</v>
      </c>
      <c r="XN829" s="10" t="s">
        <v>1978</v>
      </c>
      <c r="XQ829" s="10" t="s">
        <v>1967</v>
      </c>
      <c r="XT829" s="10" t="s">
        <v>1978</v>
      </c>
      <c r="XW829" s="10" t="s">
        <v>1992</v>
      </c>
      <c r="YA829" s="10">
        <v>63</v>
      </c>
      <c r="YB829" s="10">
        <v>0</v>
      </c>
      <c r="YC829" s="10">
        <v>49</v>
      </c>
      <c r="YD829" s="10">
        <v>0</v>
      </c>
      <c r="YE829" s="10">
        <v>0</v>
      </c>
      <c r="YF829" s="10">
        <v>0</v>
      </c>
      <c r="YG829" s="10">
        <v>0</v>
      </c>
      <c r="YH829" s="10">
        <v>0</v>
      </c>
      <c r="YI829" s="10">
        <v>0</v>
      </c>
      <c r="YJ829" s="10">
        <v>0</v>
      </c>
      <c r="YK829" s="10">
        <v>0</v>
      </c>
      <c r="YL829" s="10">
        <v>0</v>
      </c>
      <c r="YM829" s="10">
        <v>7</v>
      </c>
      <c r="YN829" s="10">
        <v>0</v>
      </c>
      <c r="YO829" s="10">
        <v>0</v>
      </c>
      <c r="YP829" s="10">
        <v>0</v>
      </c>
      <c r="YQ829" s="10">
        <v>0</v>
      </c>
      <c r="YR829" s="10">
        <v>0</v>
      </c>
      <c r="YS829" s="10" t="s">
        <v>1968</v>
      </c>
      <c r="ZJ829" s="10" t="s">
        <v>1968</v>
      </c>
      <c r="AAK829" s="10" t="s">
        <v>1968</v>
      </c>
      <c r="AAZ829" s="10" t="s">
        <v>1968</v>
      </c>
      <c r="ABO829" s="10" t="s">
        <v>1968</v>
      </c>
      <c r="ACJ829" s="10" t="s">
        <v>1968</v>
      </c>
      <c r="ADH829" s="10" t="s">
        <v>1968</v>
      </c>
      <c r="AML829" s="10" t="s">
        <v>1968</v>
      </c>
      <c r="ANM829" s="10">
        <v>32</v>
      </c>
      <c r="ANN829" s="10">
        <v>0</v>
      </c>
      <c r="ANO829" s="10" t="s">
        <v>1968</v>
      </c>
      <c r="ANP829" s="10" t="s">
        <v>1987</v>
      </c>
      <c r="AOO829" s="10" t="s">
        <v>1968</v>
      </c>
      <c r="APN829" s="10" t="s">
        <v>1968</v>
      </c>
      <c r="ATV829" s="10" t="s">
        <v>1968</v>
      </c>
      <c r="AVU829" s="10" t="s">
        <v>1968</v>
      </c>
      <c r="AWH829" s="10" t="s">
        <v>1968</v>
      </c>
      <c r="AYQ829" s="10">
        <v>0</v>
      </c>
      <c r="AYR829" s="10">
        <v>0</v>
      </c>
      <c r="AYS829" s="10" t="s">
        <v>1968</v>
      </c>
      <c r="AYT829" s="10">
        <v>0</v>
      </c>
      <c r="AYU829" s="10">
        <v>0</v>
      </c>
      <c r="AYV829" s="10">
        <v>15</v>
      </c>
      <c r="AYW829" s="10">
        <v>0</v>
      </c>
      <c r="AYX829" s="10">
        <v>30</v>
      </c>
      <c r="AYY829" s="10">
        <v>0</v>
      </c>
      <c r="AYZ829" s="10">
        <v>0</v>
      </c>
      <c r="AZA829" s="10">
        <v>0</v>
      </c>
      <c r="AZB829" s="10">
        <v>0</v>
      </c>
      <c r="AZC829" s="10">
        <v>0</v>
      </c>
      <c r="AZD829" s="10">
        <v>0</v>
      </c>
      <c r="AZE829" s="10">
        <v>0</v>
      </c>
      <c r="AZF829" s="10">
        <v>0</v>
      </c>
      <c r="AZG829" s="10">
        <v>0</v>
      </c>
      <c r="AZH829" s="10">
        <v>0</v>
      </c>
      <c r="AZI829" s="10">
        <v>0</v>
      </c>
      <c r="AZJ829" s="10">
        <v>0</v>
      </c>
      <c r="AZK829" s="10">
        <v>0</v>
      </c>
      <c r="AZL829" s="10">
        <v>0</v>
      </c>
      <c r="AZM829" s="10">
        <v>0</v>
      </c>
      <c r="AZN829" s="10">
        <v>0</v>
      </c>
      <c r="AZO829" s="10">
        <v>0</v>
      </c>
      <c r="AZP829" s="10">
        <v>0</v>
      </c>
      <c r="AZQ829" s="10">
        <v>0</v>
      </c>
      <c r="AZR829" s="10">
        <v>0</v>
      </c>
      <c r="AZS829" s="10">
        <v>0</v>
      </c>
      <c r="AZT829" s="10">
        <v>0</v>
      </c>
      <c r="AZU829" s="10">
        <v>0</v>
      </c>
      <c r="AZV829" s="10">
        <v>0</v>
      </c>
      <c r="AZW829" s="10">
        <v>0</v>
      </c>
      <c r="AZX829" s="10">
        <v>0</v>
      </c>
      <c r="AZY829" s="10">
        <v>0</v>
      </c>
      <c r="AZZ829" s="10">
        <v>0</v>
      </c>
      <c r="BAA829" s="10">
        <v>0</v>
      </c>
      <c r="BAB829" s="10">
        <v>0</v>
      </c>
      <c r="BAC829" s="10">
        <v>0</v>
      </c>
      <c r="BAD829" s="10">
        <v>0</v>
      </c>
      <c r="BAE829" s="10">
        <v>0</v>
      </c>
      <c r="BAF829" s="10">
        <v>0</v>
      </c>
      <c r="BAG829" s="10">
        <v>0</v>
      </c>
      <c r="BAH829" s="10">
        <v>0</v>
      </c>
      <c r="BAI829" s="10">
        <v>0</v>
      </c>
      <c r="BAJ829" s="10">
        <v>0</v>
      </c>
      <c r="BAK829" s="10">
        <v>0</v>
      </c>
      <c r="BAL829" s="10">
        <v>0</v>
      </c>
      <c r="BAM829" s="10">
        <v>0</v>
      </c>
      <c r="BAN829" s="10">
        <v>0</v>
      </c>
      <c r="BAO829" s="10">
        <v>0</v>
      </c>
      <c r="BAP829" s="10">
        <v>0</v>
      </c>
      <c r="BAQ829" s="10">
        <v>0</v>
      </c>
      <c r="BAR829" s="10">
        <v>0</v>
      </c>
      <c r="BAS829" s="10">
        <v>0</v>
      </c>
      <c r="BAT829" s="10">
        <v>0</v>
      </c>
      <c r="BAU829" s="10">
        <v>0</v>
      </c>
      <c r="BAV829" s="10">
        <v>0</v>
      </c>
      <c r="BAW829" s="10">
        <v>0</v>
      </c>
      <c r="BAX829" s="10">
        <v>0</v>
      </c>
      <c r="BAY829" s="10">
        <v>0</v>
      </c>
      <c r="BAZ829" s="10">
        <v>0</v>
      </c>
      <c r="BBA829" s="10" t="s">
        <v>1969</v>
      </c>
      <c r="BBB829" s="10">
        <v>1520</v>
      </c>
      <c r="BBC829" s="10">
        <v>42</v>
      </c>
      <c r="BBD829" s="10">
        <v>0</v>
      </c>
      <c r="BBE829" s="10">
        <v>0</v>
      </c>
      <c r="BBF829" s="10">
        <v>0</v>
      </c>
      <c r="BBG829" s="10">
        <v>0</v>
      </c>
      <c r="BBH829" s="10">
        <v>0</v>
      </c>
      <c r="BBI829" s="10">
        <v>0</v>
      </c>
      <c r="BBJ829" s="10">
        <v>0</v>
      </c>
      <c r="BBK829" s="10">
        <v>0</v>
      </c>
      <c r="BBL829" s="10">
        <v>0</v>
      </c>
      <c r="BBM829" s="10">
        <v>0</v>
      </c>
      <c r="BBN829" s="10">
        <v>0</v>
      </c>
      <c r="BBO829" s="10" t="s">
        <v>1972</v>
      </c>
      <c r="BBS829" s="10">
        <v>1</v>
      </c>
      <c r="BBU829" s="10">
        <v>1</v>
      </c>
      <c r="BBV829" s="10">
        <v>1</v>
      </c>
    </row>
    <row r="830" spans="1:1428" x14ac:dyDescent="0.25">
      <c r="A830" s="10" t="s">
        <v>1965</v>
      </c>
      <c r="B830" s="17" t="s">
        <v>2149</v>
      </c>
      <c r="C830" s="17" t="s">
        <v>2001</v>
      </c>
      <c r="D830" s="10" t="s">
        <v>2150</v>
      </c>
      <c r="E830" s="10" t="s">
        <v>2151</v>
      </c>
      <c r="F830" s="10" t="s">
        <v>2152</v>
      </c>
      <c r="G830" s="10">
        <v>55500000</v>
      </c>
      <c r="H830" s="10" t="s">
        <v>2005</v>
      </c>
      <c r="I830" s="10" t="s">
        <v>2153</v>
      </c>
      <c r="J830" s="10" t="s">
        <v>2154</v>
      </c>
      <c r="K830" s="10" t="s">
        <v>5</v>
      </c>
      <c r="L830" s="10" t="s">
        <v>2508</v>
      </c>
      <c r="N830" s="10">
        <v>46</v>
      </c>
      <c r="O830" s="10">
        <v>0</v>
      </c>
      <c r="P830" s="10">
        <v>0</v>
      </c>
      <c r="Q830" s="10">
        <v>0</v>
      </c>
      <c r="R830" s="10">
        <v>6</v>
      </c>
      <c r="S830" s="10">
        <v>0</v>
      </c>
      <c r="T830" s="10">
        <v>0</v>
      </c>
      <c r="U830" s="10">
        <v>0</v>
      </c>
      <c r="V830" s="10">
        <v>0</v>
      </c>
      <c r="W830" s="10">
        <v>0</v>
      </c>
      <c r="X830" s="10">
        <v>0</v>
      </c>
      <c r="Y830" s="10">
        <v>0</v>
      </c>
      <c r="Z830" s="10">
        <v>0</v>
      </c>
      <c r="AA830" s="10">
        <v>0</v>
      </c>
      <c r="AC830" s="10">
        <v>0</v>
      </c>
      <c r="AD830" s="10">
        <v>0</v>
      </c>
      <c r="AE830" s="10">
        <v>0</v>
      </c>
      <c r="AF830" s="10" t="s">
        <v>40</v>
      </c>
      <c r="AG830" s="10">
        <v>1</v>
      </c>
      <c r="AT830" s="18">
        <v>41795</v>
      </c>
      <c r="AU830" s="10" t="s">
        <v>2495</v>
      </c>
      <c r="AV830" s="10" t="s">
        <v>1972</v>
      </c>
      <c r="AW830" s="10" t="s">
        <v>1989</v>
      </c>
      <c r="AY830" s="10" t="s">
        <v>1968</v>
      </c>
      <c r="AZ830" s="10">
        <v>0</v>
      </c>
      <c r="BA830" s="10">
        <v>0</v>
      </c>
      <c r="BB830" s="10" t="s">
        <v>1968</v>
      </c>
      <c r="BD830" s="10" t="s">
        <v>1968</v>
      </c>
      <c r="BF830" s="10" t="s">
        <v>1968</v>
      </c>
      <c r="BI830" s="10" t="s">
        <v>1968</v>
      </c>
      <c r="BL830" s="10" t="s">
        <v>1968</v>
      </c>
      <c r="BO830" s="10" t="s">
        <v>1968</v>
      </c>
      <c r="BR830" s="10" t="s">
        <v>1968</v>
      </c>
      <c r="BU830" s="10" t="s">
        <v>1968</v>
      </c>
      <c r="BX830" s="10" t="s">
        <v>1968</v>
      </c>
      <c r="CA830" s="10" t="s">
        <v>1968</v>
      </c>
      <c r="CD830" s="10" t="s">
        <v>1968</v>
      </c>
      <c r="CG830" s="10" t="s">
        <v>1968</v>
      </c>
      <c r="CJ830" s="10" t="s">
        <v>1968</v>
      </c>
      <c r="CM830" s="10" t="s">
        <v>1968</v>
      </c>
      <c r="CP830" s="10" t="s">
        <v>1968</v>
      </c>
      <c r="CS830" s="10" t="s">
        <v>1968</v>
      </c>
      <c r="CV830" s="10" t="s">
        <v>1968</v>
      </c>
      <c r="CY830" s="10" t="s">
        <v>1968</v>
      </c>
      <c r="DB830" s="10" t="s">
        <v>1968</v>
      </c>
      <c r="DE830" s="10" t="s">
        <v>1968</v>
      </c>
      <c r="DH830" s="10" t="s">
        <v>1968</v>
      </c>
      <c r="DK830" s="10" t="s">
        <v>1968</v>
      </c>
      <c r="DN830" s="10" t="s">
        <v>1968</v>
      </c>
      <c r="EU830" s="10" t="s">
        <v>1968</v>
      </c>
      <c r="EX830" s="10" t="s">
        <v>1968</v>
      </c>
      <c r="FA830" s="10" t="s">
        <v>1968</v>
      </c>
      <c r="FD830" s="10" t="s">
        <v>1968</v>
      </c>
      <c r="FG830" s="10" t="s">
        <v>1968</v>
      </c>
      <c r="FJ830" s="10" t="s">
        <v>1968</v>
      </c>
      <c r="GQ830" s="10">
        <v>1</v>
      </c>
      <c r="II830" s="10" t="s">
        <v>1968</v>
      </c>
      <c r="IJ830" s="10" t="s">
        <v>1968</v>
      </c>
      <c r="IK830" s="10" t="s">
        <v>1968</v>
      </c>
      <c r="IL830" s="10" t="s">
        <v>1968</v>
      </c>
      <c r="IM830" s="10" t="s">
        <v>1968</v>
      </c>
      <c r="IN830" s="10" t="s">
        <v>1968</v>
      </c>
      <c r="IO830" s="10" t="s">
        <v>1968</v>
      </c>
      <c r="IP830" s="10" t="s">
        <v>1968</v>
      </c>
      <c r="IR830" s="10" t="s">
        <v>1968</v>
      </c>
      <c r="IT830" s="10" t="s">
        <v>1968</v>
      </c>
      <c r="IV830" s="10" t="s">
        <v>1968</v>
      </c>
      <c r="IX830" s="10" t="s">
        <v>1968</v>
      </c>
      <c r="IZ830" s="10" t="s">
        <v>1968</v>
      </c>
      <c r="JA830" s="10" t="s">
        <v>1968</v>
      </c>
      <c r="JD830" s="10" t="s">
        <v>1968</v>
      </c>
      <c r="JG830" s="10" t="s">
        <v>1968</v>
      </c>
      <c r="JJ830" s="10" t="s">
        <v>1968</v>
      </c>
      <c r="JM830" s="10" t="s">
        <v>1968</v>
      </c>
      <c r="JP830" s="10" t="s">
        <v>1968</v>
      </c>
      <c r="JS830" s="10" t="s">
        <v>1968</v>
      </c>
      <c r="KZ830" s="10" t="s">
        <v>1976</v>
      </c>
      <c r="LA830" s="10">
        <v>0</v>
      </c>
      <c r="LB830" s="10">
        <v>0</v>
      </c>
      <c r="LC830" s="10">
        <v>0</v>
      </c>
      <c r="LD830" s="10">
        <v>0</v>
      </c>
      <c r="LE830" s="10">
        <v>0</v>
      </c>
      <c r="LF830" s="10">
        <v>0</v>
      </c>
      <c r="LG830" s="10">
        <v>0</v>
      </c>
      <c r="LH830" s="10">
        <v>0</v>
      </c>
      <c r="LI830" s="10" t="s">
        <v>1977</v>
      </c>
      <c r="LJ830" s="10">
        <v>1</v>
      </c>
      <c r="LK830" s="10">
        <v>0</v>
      </c>
      <c r="LL830" s="10">
        <v>0</v>
      </c>
      <c r="LM830" s="10">
        <v>0</v>
      </c>
      <c r="LN830" s="10">
        <v>0</v>
      </c>
      <c r="LO830" s="10">
        <v>0</v>
      </c>
      <c r="LP830" s="10">
        <v>0</v>
      </c>
      <c r="LQ830" s="10">
        <v>0</v>
      </c>
      <c r="LR830" s="10" t="s">
        <v>1966</v>
      </c>
      <c r="LS830" s="10">
        <v>0</v>
      </c>
      <c r="LT830" s="10">
        <v>0</v>
      </c>
      <c r="LU830" s="10">
        <v>0</v>
      </c>
      <c r="LV830" s="10">
        <v>0</v>
      </c>
      <c r="LW830" s="10">
        <v>0</v>
      </c>
      <c r="LX830" s="10">
        <v>0</v>
      </c>
      <c r="LY830" s="10">
        <v>0</v>
      </c>
      <c r="LZ830" s="10">
        <v>0</v>
      </c>
      <c r="MA830" s="10" t="s">
        <v>1977</v>
      </c>
      <c r="MB830" s="10">
        <v>0</v>
      </c>
      <c r="MC830" s="10">
        <v>0</v>
      </c>
      <c r="MD830" s="10">
        <v>0</v>
      </c>
      <c r="ME830" s="10">
        <v>0</v>
      </c>
      <c r="MF830" s="10">
        <v>0</v>
      </c>
      <c r="MG830" s="10">
        <v>0</v>
      </c>
      <c r="MH830" s="10">
        <v>0</v>
      </c>
      <c r="MI830" s="10">
        <v>0</v>
      </c>
      <c r="MJ830" s="10" t="s">
        <v>1977</v>
      </c>
      <c r="MK830" s="10">
        <v>0</v>
      </c>
      <c r="ML830" s="10">
        <v>0</v>
      </c>
      <c r="MM830" s="10">
        <v>0</v>
      </c>
      <c r="MN830" s="10">
        <v>0</v>
      </c>
      <c r="MO830" s="10">
        <v>0</v>
      </c>
      <c r="MP830" s="10">
        <v>0</v>
      </c>
      <c r="MQ830" s="10">
        <v>0</v>
      </c>
      <c r="MR830" s="10">
        <v>0</v>
      </c>
      <c r="MS830" s="10" t="s">
        <v>1977</v>
      </c>
      <c r="MT830" s="10">
        <v>0</v>
      </c>
      <c r="MU830" s="10">
        <v>0</v>
      </c>
      <c r="MV830" s="10">
        <v>0</v>
      </c>
      <c r="MW830" s="10">
        <v>0</v>
      </c>
      <c r="MX830" s="10">
        <v>0</v>
      </c>
      <c r="MY830" s="10">
        <v>0</v>
      </c>
      <c r="MZ830" s="10">
        <v>0</v>
      </c>
      <c r="NA830" s="10">
        <v>0</v>
      </c>
      <c r="NB830" s="10" t="s">
        <v>1977</v>
      </c>
      <c r="NC830" s="10">
        <v>0</v>
      </c>
      <c r="ND830" s="10">
        <v>0</v>
      </c>
      <c r="NE830" s="10">
        <v>0</v>
      </c>
      <c r="NF830" s="10">
        <v>0</v>
      </c>
      <c r="NG830" s="10">
        <v>0</v>
      </c>
      <c r="NH830" s="10">
        <v>0</v>
      </c>
      <c r="NI830" s="10">
        <v>0</v>
      </c>
      <c r="NJ830" s="10">
        <v>0</v>
      </c>
      <c r="NK830" s="10" t="s">
        <v>1977</v>
      </c>
      <c r="NL830" s="10">
        <v>0</v>
      </c>
      <c r="NM830" s="10">
        <v>0</v>
      </c>
      <c r="NN830" s="10">
        <v>0</v>
      </c>
      <c r="NO830" s="10">
        <v>0</v>
      </c>
      <c r="NP830" s="10">
        <v>0</v>
      </c>
      <c r="NQ830" s="10">
        <v>0</v>
      </c>
      <c r="NR830" s="10">
        <v>0</v>
      </c>
      <c r="NS830" s="10">
        <v>0</v>
      </c>
      <c r="NT830" s="10" t="s">
        <v>1977</v>
      </c>
      <c r="NU830" s="10">
        <v>0</v>
      </c>
      <c r="NV830" s="10">
        <v>0</v>
      </c>
      <c r="NW830" s="10">
        <v>0</v>
      </c>
      <c r="NX830" s="10">
        <v>0</v>
      </c>
      <c r="NY830" s="10">
        <v>0</v>
      </c>
      <c r="NZ830" s="10">
        <v>0</v>
      </c>
      <c r="OA830" s="10">
        <v>0</v>
      </c>
      <c r="OB830" s="10">
        <v>0</v>
      </c>
      <c r="OC830" s="10" t="s">
        <v>1977</v>
      </c>
      <c r="OD830" s="10">
        <v>0</v>
      </c>
      <c r="OE830" s="10">
        <v>0</v>
      </c>
      <c r="OF830" s="10">
        <v>0</v>
      </c>
      <c r="OG830" s="10">
        <v>0</v>
      </c>
      <c r="OH830" s="10">
        <v>0</v>
      </c>
      <c r="OI830" s="10">
        <v>0</v>
      </c>
      <c r="OJ830" s="10">
        <v>0</v>
      </c>
      <c r="OK830" s="10">
        <v>0</v>
      </c>
      <c r="OL830" s="10" t="s">
        <v>1977</v>
      </c>
      <c r="OM830" s="10">
        <v>0</v>
      </c>
      <c r="ON830" s="10">
        <v>0</v>
      </c>
      <c r="OO830" s="10">
        <v>0</v>
      </c>
      <c r="OP830" s="10">
        <v>0</v>
      </c>
      <c r="OQ830" s="10">
        <v>0</v>
      </c>
      <c r="OR830" s="10">
        <v>0</v>
      </c>
      <c r="OS830" s="10">
        <v>0</v>
      </c>
      <c r="OT830" s="10">
        <v>0</v>
      </c>
      <c r="OU830" s="10" t="s">
        <v>1977</v>
      </c>
      <c r="OV830" s="10">
        <v>0</v>
      </c>
      <c r="OW830" s="10">
        <v>0</v>
      </c>
      <c r="OX830" s="10">
        <v>0</v>
      </c>
      <c r="OY830" s="10">
        <v>0</v>
      </c>
      <c r="OZ830" s="10">
        <v>0</v>
      </c>
      <c r="PA830" s="10">
        <v>0</v>
      </c>
      <c r="PB830" s="10">
        <v>0</v>
      </c>
      <c r="PC830" s="10">
        <v>0</v>
      </c>
      <c r="PD830" s="10" t="s">
        <v>1977</v>
      </c>
      <c r="PE830" s="10">
        <v>0</v>
      </c>
      <c r="PF830" s="10">
        <v>0</v>
      </c>
      <c r="PG830" s="10">
        <v>0</v>
      </c>
      <c r="PH830" s="10">
        <v>0</v>
      </c>
      <c r="PI830" s="10">
        <v>0</v>
      </c>
      <c r="PJ830" s="10">
        <v>0</v>
      </c>
      <c r="PK830" s="10">
        <v>0</v>
      </c>
      <c r="PL830" s="10">
        <v>0</v>
      </c>
      <c r="PM830" s="10" t="s">
        <v>1977</v>
      </c>
      <c r="PN830" s="10">
        <v>0</v>
      </c>
      <c r="PO830" s="10">
        <v>0</v>
      </c>
      <c r="PP830" s="10">
        <v>0</v>
      </c>
      <c r="PQ830" s="10">
        <v>0</v>
      </c>
      <c r="PR830" s="10">
        <v>0</v>
      </c>
      <c r="PS830" s="10">
        <v>0</v>
      </c>
      <c r="PT830" s="10">
        <v>0</v>
      </c>
      <c r="PU830" s="10">
        <v>0</v>
      </c>
      <c r="PV830" s="10" t="s">
        <v>1977</v>
      </c>
      <c r="PW830" s="10">
        <v>0</v>
      </c>
      <c r="PX830" s="10">
        <v>0</v>
      </c>
      <c r="PY830" s="10">
        <v>0</v>
      </c>
      <c r="PZ830" s="10">
        <v>0</v>
      </c>
      <c r="QA830" s="10">
        <v>0</v>
      </c>
      <c r="QB830" s="10">
        <v>0</v>
      </c>
      <c r="QC830" s="10">
        <v>0</v>
      </c>
      <c r="QD830" s="10">
        <v>0</v>
      </c>
      <c r="QE830" s="10" t="s">
        <v>1977</v>
      </c>
      <c r="QF830" s="10">
        <v>0</v>
      </c>
      <c r="QG830" s="10">
        <v>0</v>
      </c>
      <c r="QH830" s="10">
        <v>0</v>
      </c>
      <c r="QI830" s="10">
        <v>0</v>
      </c>
      <c r="QJ830" s="10">
        <v>0</v>
      </c>
      <c r="QK830" s="10">
        <v>0</v>
      </c>
      <c r="QL830" s="10">
        <v>0</v>
      </c>
      <c r="QM830" s="10">
        <v>0</v>
      </c>
      <c r="QN830" s="10" t="s">
        <v>1977</v>
      </c>
      <c r="QO830" s="10">
        <v>0</v>
      </c>
      <c r="QP830" s="10">
        <v>0</v>
      </c>
      <c r="QQ830" s="10">
        <v>0</v>
      </c>
      <c r="QR830" s="10">
        <v>0</v>
      </c>
      <c r="QS830" s="10">
        <v>0</v>
      </c>
      <c r="QT830" s="10">
        <v>0</v>
      </c>
      <c r="QU830" s="10">
        <v>0</v>
      </c>
      <c r="QV830" s="10">
        <v>0</v>
      </c>
      <c r="QW830" s="10" t="s">
        <v>1977</v>
      </c>
      <c r="QX830" s="10">
        <v>3</v>
      </c>
      <c r="QY830" s="10">
        <v>0</v>
      </c>
      <c r="QZ830" s="10">
        <v>0</v>
      </c>
      <c r="RA830" s="10">
        <v>0</v>
      </c>
      <c r="RB830" s="10">
        <v>0</v>
      </c>
      <c r="RC830" s="10">
        <v>0</v>
      </c>
      <c r="RD830" s="10">
        <v>0</v>
      </c>
      <c r="RE830" s="10">
        <v>0</v>
      </c>
      <c r="RF830" s="10" t="s">
        <v>1985</v>
      </c>
      <c r="RG830" s="10">
        <v>0</v>
      </c>
      <c r="RH830" s="10">
        <v>0</v>
      </c>
      <c r="RI830" s="10">
        <v>0</v>
      </c>
      <c r="RJ830" s="10">
        <v>0</v>
      </c>
      <c r="RK830" s="10">
        <v>0</v>
      </c>
      <c r="RL830" s="10">
        <v>0</v>
      </c>
      <c r="RM830" s="10">
        <v>0</v>
      </c>
      <c r="RN830" s="10">
        <v>0</v>
      </c>
      <c r="RO830" s="10" t="s">
        <v>1977</v>
      </c>
      <c r="VR830" s="10">
        <v>1</v>
      </c>
      <c r="VT830" s="10">
        <v>1</v>
      </c>
      <c r="VZ830" s="10">
        <v>50</v>
      </c>
      <c r="WA830" s="10">
        <v>0</v>
      </c>
      <c r="WB830" s="10">
        <v>0</v>
      </c>
      <c r="WC830" s="10">
        <v>0</v>
      </c>
      <c r="WD830" s="10">
        <v>0</v>
      </c>
      <c r="WE830" s="10">
        <v>0</v>
      </c>
      <c r="WF830" s="10">
        <v>12</v>
      </c>
      <c r="WG830" s="10">
        <v>0</v>
      </c>
      <c r="WH830" s="10">
        <v>0</v>
      </c>
      <c r="WI830" s="10">
        <v>0</v>
      </c>
      <c r="WJ830" s="10">
        <v>0</v>
      </c>
      <c r="WK830" s="10">
        <v>0</v>
      </c>
      <c r="WL830" s="10">
        <v>7</v>
      </c>
      <c r="WM830" s="10">
        <v>0</v>
      </c>
      <c r="WN830" s="10">
        <v>0</v>
      </c>
      <c r="WO830" s="10">
        <v>0</v>
      </c>
      <c r="WP830" s="10">
        <v>0</v>
      </c>
      <c r="WQ830" s="10">
        <v>0</v>
      </c>
      <c r="WR830" s="10">
        <v>0</v>
      </c>
      <c r="WS830" s="10">
        <v>0</v>
      </c>
      <c r="WT830" s="10">
        <v>0</v>
      </c>
      <c r="WU830" s="10">
        <v>0</v>
      </c>
      <c r="WV830" s="10">
        <v>0</v>
      </c>
      <c r="WW830" s="10">
        <v>0</v>
      </c>
      <c r="WX830" s="10">
        <v>0</v>
      </c>
      <c r="WY830" s="10">
        <v>0</v>
      </c>
      <c r="WZ830" s="10">
        <v>0</v>
      </c>
      <c r="XA830" s="10">
        <v>0</v>
      </c>
      <c r="XB830" s="10">
        <v>0</v>
      </c>
      <c r="XC830" s="10">
        <v>0</v>
      </c>
      <c r="XD830" s="10">
        <v>0</v>
      </c>
      <c r="XE830" s="10">
        <v>0</v>
      </c>
      <c r="XF830" s="10">
        <v>0</v>
      </c>
      <c r="XG830" s="10">
        <v>0</v>
      </c>
      <c r="XH830" s="10">
        <v>0</v>
      </c>
      <c r="XI830" s="10">
        <v>0</v>
      </c>
      <c r="XJ830" s="10">
        <v>0</v>
      </c>
      <c r="XK830" s="10" t="s">
        <v>1967</v>
      </c>
      <c r="XN830" s="10" t="s">
        <v>1978</v>
      </c>
      <c r="XQ830" s="10" t="s">
        <v>1978</v>
      </c>
      <c r="XR830" s="10">
        <v>0</v>
      </c>
      <c r="XS830" s="10">
        <v>0</v>
      </c>
      <c r="XT830" s="10" t="s">
        <v>1967</v>
      </c>
      <c r="XW830" s="10" t="s">
        <v>1983</v>
      </c>
      <c r="XX830" s="10">
        <v>8</v>
      </c>
      <c r="XY830" s="10">
        <v>0</v>
      </c>
      <c r="YA830" s="10">
        <v>48</v>
      </c>
      <c r="YB830" s="10">
        <v>0</v>
      </c>
      <c r="YC830" s="10">
        <v>32</v>
      </c>
      <c r="YD830" s="10">
        <v>0</v>
      </c>
      <c r="YE830" s="10">
        <v>0</v>
      </c>
      <c r="YF830" s="10">
        <v>0</v>
      </c>
      <c r="YG830" s="10">
        <v>0</v>
      </c>
      <c r="YH830" s="10">
        <v>0</v>
      </c>
      <c r="YI830" s="10">
        <v>1</v>
      </c>
      <c r="YJ830" s="10">
        <v>0</v>
      </c>
      <c r="YK830" s="10">
        <v>9</v>
      </c>
      <c r="YL830" s="10">
        <v>0</v>
      </c>
      <c r="YM830" s="10">
        <v>9</v>
      </c>
      <c r="YN830" s="10">
        <v>0</v>
      </c>
      <c r="YO830" s="10">
        <v>0</v>
      </c>
      <c r="YP830" s="10">
        <v>0</v>
      </c>
      <c r="YQ830" s="10">
        <v>0</v>
      </c>
      <c r="YR830" s="10">
        <v>0</v>
      </c>
      <c r="YS830" s="10" t="s">
        <v>1969</v>
      </c>
      <c r="YT830" s="10">
        <v>23</v>
      </c>
      <c r="YU830" s="10">
        <v>0</v>
      </c>
      <c r="YV830" s="10">
        <v>18</v>
      </c>
      <c r="YW830" s="10">
        <v>0</v>
      </c>
      <c r="YX830" s="10">
        <v>12</v>
      </c>
      <c r="YY830" s="10">
        <v>0</v>
      </c>
      <c r="YZ830" s="10">
        <v>11</v>
      </c>
      <c r="ZA830" s="10">
        <v>0</v>
      </c>
      <c r="ZB830" s="10">
        <v>5</v>
      </c>
      <c r="ZC830" s="10">
        <v>0</v>
      </c>
      <c r="ZD830" s="10">
        <v>0</v>
      </c>
      <c r="ZE830" s="10">
        <v>0</v>
      </c>
      <c r="ZF830" s="10">
        <v>0</v>
      </c>
      <c r="ZG830" s="10">
        <v>0</v>
      </c>
      <c r="ZH830" s="10">
        <v>0</v>
      </c>
      <c r="ZI830" s="10">
        <v>0</v>
      </c>
      <c r="ZJ830" s="10" t="s">
        <v>1969</v>
      </c>
      <c r="ZK830" s="10">
        <v>8</v>
      </c>
      <c r="ZL830" s="10">
        <v>0</v>
      </c>
      <c r="ZM830" s="10">
        <v>32</v>
      </c>
      <c r="ZN830" s="10">
        <v>0</v>
      </c>
      <c r="ZO830" s="10">
        <v>29</v>
      </c>
      <c r="ZP830" s="10">
        <v>0</v>
      </c>
      <c r="ZQ830" s="10">
        <v>0</v>
      </c>
      <c r="ZR830" s="10">
        <v>0</v>
      </c>
      <c r="ZS830" s="10">
        <v>0</v>
      </c>
      <c r="ZT830" s="10">
        <v>0</v>
      </c>
      <c r="ZU830" s="10">
        <v>0</v>
      </c>
      <c r="ZV830" s="10">
        <v>0</v>
      </c>
      <c r="ZW830" s="10">
        <v>0</v>
      </c>
      <c r="ZX830" s="10">
        <v>0</v>
      </c>
      <c r="AAK830" s="10" t="s">
        <v>1968</v>
      </c>
      <c r="AAZ830" s="10" t="s">
        <v>1969</v>
      </c>
      <c r="ABA830" s="10">
        <v>0</v>
      </c>
      <c r="ABB830" s="10">
        <v>0</v>
      </c>
      <c r="ABC830" s="10">
        <v>0</v>
      </c>
      <c r="ABD830" s="10">
        <v>0</v>
      </c>
      <c r="ABE830" s="10">
        <v>0</v>
      </c>
      <c r="ABF830" s="10">
        <v>0</v>
      </c>
      <c r="ABG830" s="10">
        <v>0</v>
      </c>
      <c r="ABH830" s="10">
        <v>0</v>
      </c>
      <c r="ABI830" s="10">
        <v>0</v>
      </c>
      <c r="ABJ830" s="10">
        <v>0</v>
      </c>
      <c r="ABK830" s="10">
        <v>0</v>
      </c>
      <c r="ABL830" s="10">
        <v>0</v>
      </c>
      <c r="ABM830" s="10">
        <v>0</v>
      </c>
      <c r="ABN830" s="10">
        <v>0</v>
      </c>
      <c r="ABO830" s="10" t="s">
        <v>1968</v>
      </c>
      <c r="ACJ830" s="10" t="s">
        <v>1968</v>
      </c>
      <c r="ADH830" s="10" t="s">
        <v>1969</v>
      </c>
      <c r="ADI830" s="10">
        <v>69</v>
      </c>
      <c r="ADJ830" s="10">
        <v>0</v>
      </c>
      <c r="ADK830" s="10">
        <v>0</v>
      </c>
      <c r="ADL830" s="10">
        <v>0</v>
      </c>
      <c r="ADM830" s="10">
        <v>0</v>
      </c>
      <c r="ADN830" s="10">
        <v>0</v>
      </c>
      <c r="ADO830" s="10">
        <v>0</v>
      </c>
      <c r="ADP830" s="10">
        <v>0</v>
      </c>
      <c r="ADQ830" s="10">
        <v>0</v>
      </c>
      <c r="ADR830" s="10">
        <v>0</v>
      </c>
      <c r="ADS830" s="10">
        <v>0</v>
      </c>
      <c r="ADT830" s="10">
        <v>0</v>
      </c>
      <c r="ADU830" s="10">
        <v>0</v>
      </c>
      <c r="ADV830" s="10">
        <v>0</v>
      </c>
      <c r="ADW830" s="10">
        <v>0</v>
      </c>
      <c r="ADX830" s="10">
        <v>0</v>
      </c>
      <c r="ADY830" s="10">
        <v>0</v>
      </c>
      <c r="ADZ830" s="10">
        <v>0</v>
      </c>
      <c r="AEA830" s="10">
        <v>0</v>
      </c>
      <c r="AEB830" s="10">
        <v>0</v>
      </c>
      <c r="AEC830" s="10">
        <v>0</v>
      </c>
      <c r="AED830" s="10">
        <v>0</v>
      </c>
      <c r="AEE830" s="10">
        <v>0</v>
      </c>
      <c r="AEF830" s="10">
        <v>0</v>
      </c>
      <c r="AEG830" s="10">
        <v>0</v>
      </c>
      <c r="AEH830" s="10">
        <v>0</v>
      </c>
      <c r="AEI830" s="10">
        <v>0</v>
      </c>
      <c r="AEJ830" s="10">
        <v>0</v>
      </c>
      <c r="AEK830" s="10">
        <v>0</v>
      </c>
      <c r="AEL830" s="10">
        <v>0</v>
      </c>
      <c r="AEM830" s="10">
        <v>0</v>
      </c>
      <c r="AEN830" s="10">
        <v>0</v>
      </c>
      <c r="AEO830" s="10">
        <v>0</v>
      </c>
      <c r="AEP830" s="10">
        <v>0</v>
      </c>
      <c r="AEQ830" s="10">
        <v>0</v>
      </c>
      <c r="AER830" s="10">
        <v>0</v>
      </c>
      <c r="AES830" s="10">
        <v>0</v>
      </c>
      <c r="AET830" s="10">
        <v>0</v>
      </c>
      <c r="AEU830" s="10">
        <v>0</v>
      </c>
      <c r="AEV830" s="10">
        <v>0</v>
      </c>
      <c r="AEW830" s="10">
        <v>0</v>
      </c>
      <c r="AEX830" s="10">
        <v>0</v>
      </c>
      <c r="AEY830" s="10">
        <v>0</v>
      </c>
      <c r="AEZ830" s="10">
        <v>0</v>
      </c>
      <c r="AFA830" s="10">
        <v>0</v>
      </c>
      <c r="AFB830" s="10">
        <v>0</v>
      </c>
      <c r="AFC830" s="10">
        <v>0</v>
      </c>
      <c r="AFD830" s="10">
        <v>0</v>
      </c>
      <c r="AFE830" s="10">
        <v>0</v>
      </c>
      <c r="AFF830" s="10">
        <v>0</v>
      </c>
      <c r="AFG830" s="10">
        <v>0</v>
      </c>
      <c r="AFH830" s="10">
        <v>0</v>
      </c>
      <c r="AFI830" s="10">
        <v>0</v>
      </c>
      <c r="AFJ830" s="10">
        <v>0</v>
      </c>
      <c r="AFK830" s="10">
        <v>0</v>
      </c>
      <c r="AFL830" s="10">
        <v>0</v>
      </c>
      <c r="AFM830" s="10">
        <v>0</v>
      </c>
      <c r="AFN830" s="10">
        <v>0</v>
      </c>
      <c r="AFO830" s="10">
        <v>0</v>
      </c>
      <c r="AFP830" s="10">
        <v>0</v>
      </c>
      <c r="AFQ830" s="10">
        <v>0</v>
      </c>
      <c r="AFR830" s="10">
        <v>0</v>
      </c>
      <c r="AFS830" s="10">
        <v>0</v>
      </c>
      <c r="AFT830" s="10">
        <v>0</v>
      </c>
      <c r="AFU830" s="10">
        <v>0</v>
      </c>
      <c r="AFV830" s="10">
        <v>0</v>
      </c>
      <c r="AFW830" s="10">
        <v>0</v>
      </c>
      <c r="AFX830" s="10">
        <v>0</v>
      </c>
      <c r="AFY830" s="10">
        <v>0</v>
      </c>
      <c r="AFZ830" s="10">
        <v>0</v>
      </c>
      <c r="AGA830" s="10">
        <v>0</v>
      </c>
      <c r="AGB830" s="10">
        <v>0</v>
      </c>
      <c r="AGC830" s="10">
        <v>0</v>
      </c>
      <c r="AGD830" s="10">
        <v>0</v>
      </c>
      <c r="AGE830" s="10">
        <v>0</v>
      </c>
      <c r="AGF830" s="10">
        <v>0</v>
      </c>
      <c r="AGG830" s="10">
        <v>0</v>
      </c>
      <c r="AGH830" s="10">
        <v>0</v>
      </c>
      <c r="AGI830" s="10">
        <v>0</v>
      </c>
      <c r="AGJ830" s="10">
        <v>0</v>
      </c>
      <c r="AGK830" s="10">
        <v>0</v>
      </c>
      <c r="AGL830" s="10">
        <v>0</v>
      </c>
      <c r="AGM830" s="10">
        <v>0</v>
      </c>
      <c r="AGN830" s="10">
        <v>0</v>
      </c>
      <c r="AGO830" s="10">
        <v>0</v>
      </c>
      <c r="AGP830" s="10">
        <v>0</v>
      </c>
      <c r="AGQ830" s="10">
        <v>0</v>
      </c>
      <c r="AGR830" s="10">
        <v>0</v>
      </c>
      <c r="AGS830" s="10">
        <v>0</v>
      </c>
      <c r="AGT830" s="10">
        <v>0</v>
      </c>
      <c r="AGU830" s="10">
        <v>0</v>
      </c>
      <c r="AGV830" s="10">
        <v>0</v>
      </c>
      <c r="AGW830" s="10">
        <v>0</v>
      </c>
      <c r="AGX830" s="10">
        <v>0</v>
      </c>
      <c r="AGY830" s="10">
        <v>0</v>
      </c>
      <c r="AGZ830" s="10">
        <v>0</v>
      </c>
      <c r="AHA830" s="10">
        <v>0</v>
      </c>
      <c r="AHB830" s="10">
        <v>0</v>
      </c>
      <c r="AHC830" s="10">
        <v>0</v>
      </c>
      <c r="AHD830" s="10">
        <v>0</v>
      </c>
      <c r="AHE830" s="10">
        <v>0</v>
      </c>
      <c r="AHF830" s="10">
        <v>0</v>
      </c>
      <c r="AHG830" s="10">
        <v>0</v>
      </c>
      <c r="AHH830" s="10">
        <v>0</v>
      </c>
      <c r="AHI830" s="10">
        <v>0</v>
      </c>
      <c r="AHJ830" s="10">
        <v>0</v>
      </c>
      <c r="AHK830" s="10">
        <v>0</v>
      </c>
      <c r="AHL830" s="10">
        <v>0</v>
      </c>
      <c r="AHM830" s="10">
        <v>0</v>
      </c>
      <c r="AHN830" s="10">
        <v>0</v>
      </c>
      <c r="AHO830" s="10">
        <v>0</v>
      </c>
      <c r="AHP830" s="10">
        <v>0</v>
      </c>
      <c r="AHQ830" s="10">
        <v>0</v>
      </c>
      <c r="AHR830" s="10">
        <v>0</v>
      </c>
      <c r="AHS830" s="10">
        <v>0</v>
      </c>
      <c r="AHT830" s="10">
        <v>0</v>
      </c>
      <c r="AHU830" s="10">
        <v>0</v>
      </c>
      <c r="AHV830" s="10">
        <v>0</v>
      </c>
      <c r="AHW830" s="10">
        <v>0</v>
      </c>
      <c r="AHX830" s="10">
        <v>0</v>
      </c>
      <c r="AHY830" s="10">
        <v>0</v>
      </c>
      <c r="AHZ830" s="10">
        <v>0</v>
      </c>
      <c r="AIA830" s="10">
        <v>0</v>
      </c>
      <c r="AIB830" s="10">
        <v>0</v>
      </c>
      <c r="AIC830" s="10">
        <v>0</v>
      </c>
      <c r="AID830" s="10">
        <v>0</v>
      </c>
      <c r="AIE830" s="10">
        <v>0</v>
      </c>
      <c r="AIF830" s="10">
        <v>0</v>
      </c>
      <c r="AIG830" s="10">
        <v>0</v>
      </c>
      <c r="AIH830" s="10">
        <v>0</v>
      </c>
      <c r="AII830" s="10">
        <v>0</v>
      </c>
      <c r="AIJ830" s="10">
        <v>0</v>
      </c>
      <c r="AIK830" s="10">
        <v>0</v>
      </c>
      <c r="AIL830" s="10">
        <v>0</v>
      </c>
      <c r="AIM830" s="10">
        <v>0</v>
      </c>
      <c r="AIN830" s="10">
        <v>0</v>
      </c>
      <c r="AIO830" s="10">
        <v>0</v>
      </c>
      <c r="AIP830" s="10">
        <v>0</v>
      </c>
      <c r="AIQ830" s="10">
        <v>0</v>
      </c>
      <c r="AIR830" s="10">
        <v>0</v>
      </c>
      <c r="AIS830" s="10">
        <v>0</v>
      </c>
      <c r="AIT830" s="10">
        <v>0</v>
      </c>
      <c r="AIU830" s="10">
        <v>0</v>
      </c>
      <c r="AIV830" s="10">
        <v>0</v>
      </c>
      <c r="AIW830" s="10">
        <v>0</v>
      </c>
      <c r="AIX830" s="10">
        <v>0</v>
      </c>
      <c r="AIY830" s="10">
        <v>0</v>
      </c>
      <c r="AIZ830" s="10">
        <v>0</v>
      </c>
      <c r="AJA830" s="10">
        <v>0</v>
      </c>
      <c r="AJB830" s="10">
        <v>0</v>
      </c>
      <c r="AJC830" s="10">
        <v>0</v>
      </c>
      <c r="AJD830" s="10">
        <v>0</v>
      </c>
      <c r="AJE830" s="10">
        <v>0</v>
      </c>
      <c r="AJF830" s="10">
        <v>0</v>
      </c>
      <c r="AJG830" s="10">
        <v>0</v>
      </c>
      <c r="AJH830" s="10">
        <v>0</v>
      </c>
      <c r="AJI830" s="10">
        <v>0</v>
      </c>
      <c r="AJJ830" s="10">
        <v>0</v>
      </c>
      <c r="AJK830" s="10">
        <v>0</v>
      </c>
      <c r="AJL830" s="10">
        <v>0</v>
      </c>
      <c r="AJM830" s="10">
        <v>0</v>
      </c>
      <c r="AJN830" s="10">
        <v>0</v>
      </c>
      <c r="AJO830" s="10">
        <v>0</v>
      </c>
      <c r="AJP830" s="10">
        <v>0</v>
      </c>
      <c r="AJQ830" s="10">
        <v>0</v>
      </c>
      <c r="AJR830" s="10">
        <v>0</v>
      </c>
      <c r="AJS830" s="10">
        <v>0</v>
      </c>
      <c r="AJT830" s="10">
        <v>0</v>
      </c>
      <c r="AJU830" s="10">
        <v>0</v>
      </c>
      <c r="AJV830" s="10">
        <v>0</v>
      </c>
      <c r="AJW830" s="10">
        <v>0</v>
      </c>
      <c r="AJX830" s="10">
        <v>0</v>
      </c>
      <c r="AJY830" s="10">
        <v>0</v>
      </c>
      <c r="AJZ830" s="10">
        <v>0</v>
      </c>
      <c r="AKA830" s="10">
        <v>0</v>
      </c>
      <c r="AKB830" s="10">
        <v>0</v>
      </c>
      <c r="AKC830" s="10">
        <v>0</v>
      </c>
      <c r="AKD830" s="10">
        <v>0</v>
      </c>
      <c r="AKE830" s="10">
        <v>0</v>
      </c>
      <c r="AKF830" s="10">
        <v>0</v>
      </c>
      <c r="AKG830" s="10">
        <v>0</v>
      </c>
      <c r="AKH830" s="10">
        <v>0</v>
      </c>
      <c r="AKI830" s="10">
        <v>0</v>
      </c>
      <c r="AKJ830" s="10">
        <v>0</v>
      </c>
      <c r="AKK830" s="10">
        <v>0</v>
      </c>
      <c r="AKL830" s="10">
        <v>0</v>
      </c>
      <c r="AKM830" s="10">
        <v>0</v>
      </c>
      <c r="AKN830" s="10">
        <v>0</v>
      </c>
      <c r="AKO830" s="10">
        <v>0</v>
      </c>
      <c r="AKP830" s="10">
        <v>0</v>
      </c>
      <c r="AKQ830" s="10">
        <v>0</v>
      </c>
      <c r="AKR830" s="10">
        <v>0</v>
      </c>
      <c r="AKS830" s="10">
        <v>0</v>
      </c>
      <c r="AKT830" s="10">
        <v>0</v>
      </c>
      <c r="AKU830" s="10">
        <v>0</v>
      </c>
      <c r="AKV830" s="10">
        <v>0</v>
      </c>
      <c r="AKW830" s="10">
        <v>0</v>
      </c>
      <c r="AKX830" s="10">
        <v>0</v>
      </c>
      <c r="AKY830" s="10">
        <v>0</v>
      </c>
      <c r="AKZ830" s="10">
        <v>0</v>
      </c>
      <c r="ALA830" s="10">
        <v>0</v>
      </c>
      <c r="ALB830" s="10">
        <v>0</v>
      </c>
      <c r="ALC830" s="10">
        <v>0</v>
      </c>
      <c r="ALD830" s="10">
        <v>0</v>
      </c>
      <c r="ALE830" s="10">
        <v>0</v>
      </c>
      <c r="ALF830" s="10">
        <v>0</v>
      </c>
      <c r="ALG830" s="10">
        <v>0</v>
      </c>
      <c r="ALH830" s="10">
        <v>0</v>
      </c>
      <c r="ALI830" s="10">
        <v>0</v>
      </c>
      <c r="ALJ830" s="10">
        <v>0</v>
      </c>
      <c r="ALK830" s="10">
        <v>0</v>
      </c>
      <c r="ALL830" s="10">
        <v>0</v>
      </c>
      <c r="ALM830" s="10">
        <v>0</v>
      </c>
      <c r="ALN830" s="10">
        <v>0</v>
      </c>
      <c r="ALO830" s="10">
        <v>0</v>
      </c>
      <c r="ALP830" s="10">
        <v>0</v>
      </c>
      <c r="ALQ830" s="10">
        <v>0</v>
      </c>
      <c r="ALR830" s="10">
        <v>0</v>
      </c>
      <c r="ALS830" s="10">
        <v>0</v>
      </c>
      <c r="ALT830" s="10">
        <v>0</v>
      </c>
      <c r="ALU830" s="10">
        <v>0</v>
      </c>
      <c r="ALV830" s="10">
        <v>0</v>
      </c>
      <c r="ALW830" s="10">
        <v>0</v>
      </c>
      <c r="ALX830" s="10">
        <v>0</v>
      </c>
      <c r="ALY830" s="10">
        <v>0</v>
      </c>
      <c r="ALZ830" s="10">
        <v>0</v>
      </c>
      <c r="AMA830" s="10">
        <v>0</v>
      </c>
      <c r="AMB830" s="10">
        <v>0</v>
      </c>
      <c r="AMC830" s="10">
        <v>0</v>
      </c>
      <c r="AMD830" s="10">
        <v>0</v>
      </c>
      <c r="AME830" s="10">
        <v>0</v>
      </c>
      <c r="AMF830" s="10">
        <v>0</v>
      </c>
      <c r="AMG830" s="10">
        <v>0</v>
      </c>
      <c r="AMH830" s="10">
        <v>0</v>
      </c>
      <c r="AMI830" s="10">
        <v>0</v>
      </c>
      <c r="AMJ830" s="10">
        <v>0</v>
      </c>
      <c r="AMK830" s="10">
        <v>0</v>
      </c>
      <c r="AML830" s="10" t="s">
        <v>1968</v>
      </c>
      <c r="ANM830" s="10">
        <v>49</v>
      </c>
      <c r="ANN830" s="10">
        <v>0</v>
      </c>
      <c r="ANO830" s="10" t="s">
        <v>1968</v>
      </c>
      <c r="ANP830" s="10" t="s">
        <v>1987</v>
      </c>
      <c r="AOO830" s="10" t="s">
        <v>1968</v>
      </c>
      <c r="APN830" s="10" t="s">
        <v>1968</v>
      </c>
      <c r="APO830" s="10" t="s">
        <v>1990</v>
      </c>
      <c r="APP830" s="10">
        <v>69</v>
      </c>
      <c r="APQ830" s="10">
        <v>0</v>
      </c>
      <c r="ATV830" s="10" t="s">
        <v>1972</v>
      </c>
      <c r="ATW830" s="10">
        <v>0</v>
      </c>
      <c r="ATX830" s="10">
        <v>0</v>
      </c>
      <c r="ATY830" s="10">
        <v>0</v>
      </c>
      <c r="ATZ830" s="10">
        <v>0</v>
      </c>
      <c r="AUA830" s="10">
        <v>0</v>
      </c>
      <c r="AUB830" s="10">
        <v>0</v>
      </c>
      <c r="AUC830" s="10">
        <v>0</v>
      </c>
      <c r="AUD830" s="10">
        <v>0</v>
      </c>
      <c r="AUE830" s="64">
        <v>0</v>
      </c>
      <c r="AUF830" s="10">
        <v>0</v>
      </c>
      <c r="AUG830" s="10">
        <v>1</v>
      </c>
      <c r="AUH830" s="10">
        <v>0</v>
      </c>
      <c r="AUI830" s="10">
        <v>0</v>
      </c>
      <c r="AUJ830" s="10">
        <v>0</v>
      </c>
      <c r="AUK830" s="10">
        <v>0</v>
      </c>
      <c r="AUL830" s="10">
        <v>0</v>
      </c>
      <c r="AUM830" s="10">
        <v>0</v>
      </c>
      <c r="AUN830" s="10">
        <v>0</v>
      </c>
      <c r="AUO830" s="10">
        <v>0</v>
      </c>
      <c r="AUP830" s="10">
        <v>0</v>
      </c>
      <c r="AUQ830" s="10">
        <v>0</v>
      </c>
      <c r="AUR830" s="10">
        <v>0</v>
      </c>
      <c r="AUS830" s="10">
        <v>0</v>
      </c>
      <c r="AUT830" s="10">
        <v>0</v>
      </c>
      <c r="AUU830" s="10">
        <v>1</v>
      </c>
      <c r="AUV830" s="10">
        <v>0</v>
      </c>
      <c r="AUW830" s="10">
        <v>0</v>
      </c>
      <c r="AUX830" s="10">
        <v>0</v>
      </c>
      <c r="AUY830" s="10">
        <v>0</v>
      </c>
      <c r="AUZ830" s="10">
        <v>0</v>
      </c>
      <c r="AVA830" s="10">
        <v>0</v>
      </c>
      <c r="AVB830" s="10">
        <v>0</v>
      </c>
      <c r="AVC830" s="10">
        <v>0</v>
      </c>
      <c r="AVD830" s="10">
        <v>0</v>
      </c>
      <c r="AVE830" s="10">
        <v>0</v>
      </c>
      <c r="AVF830" s="10">
        <v>0</v>
      </c>
      <c r="AVG830" s="10">
        <v>0</v>
      </c>
      <c r="AVH830" s="10">
        <v>0</v>
      </c>
      <c r="AVI830" s="10">
        <v>0</v>
      </c>
      <c r="AVJ830" s="10">
        <v>0</v>
      </c>
      <c r="AVK830" s="10">
        <v>0</v>
      </c>
      <c r="AVL830" s="10">
        <v>0</v>
      </c>
      <c r="AVM830" s="10">
        <v>0</v>
      </c>
      <c r="AVN830" s="10">
        <v>0</v>
      </c>
      <c r="AVO830" s="10">
        <v>0</v>
      </c>
      <c r="AVP830" s="10">
        <v>0</v>
      </c>
      <c r="AVQ830" s="10">
        <v>0</v>
      </c>
      <c r="AVR830" s="10">
        <v>0</v>
      </c>
      <c r="AVS830" s="10">
        <v>0</v>
      </c>
      <c r="AVT830" s="10">
        <v>0</v>
      </c>
      <c r="AVU830" s="10" t="s">
        <v>1969</v>
      </c>
      <c r="AVV830" s="10">
        <v>0</v>
      </c>
      <c r="AVW830" s="10">
        <v>0</v>
      </c>
      <c r="AVX830" s="10">
        <v>0</v>
      </c>
      <c r="AVY830" s="10">
        <v>0</v>
      </c>
      <c r="AVZ830" s="10">
        <v>1</v>
      </c>
      <c r="AWA830" s="10">
        <v>0</v>
      </c>
      <c r="AWB830" s="10">
        <v>0</v>
      </c>
      <c r="AWC830" s="10">
        <v>0</v>
      </c>
      <c r="AWD830" s="10">
        <v>0</v>
      </c>
      <c r="AWE830" s="10">
        <v>0</v>
      </c>
      <c r="AWF830" s="10">
        <v>0</v>
      </c>
      <c r="AWG830" s="10">
        <v>0</v>
      </c>
      <c r="AWH830" s="10" t="s">
        <v>1968</v>
      </c>
      <c r="AYQ830" s="10">
        <v>0</v>
      </c>
      <c r="AYR830" s="10">
        <v>0</v>
      </c>
      <c r="AYS830" s="10" t="s">
        <v>1969</v>
      </c>
      <c r="AYT830" s="10">
        <v>20</v>
      </c>
      <c r="AYU830" s="10">
        <v>0</v>
      </c>
      <c r="AYV830" s="10">
        <v>21</v>
      </c>
      <c r="AYW830" s="10">
        <v>0</v>
      </c>
      <c r="AYX830" s="10">
        <v>0</v>
      </c>
      <c r="AYY830" s="10">
        <v>0</v>
      </c>
      <c r="AYZ830" s="10">
        <v>0</v>
      </c>
      <c r="AZA830" s="10">
        <v>0</v>
      </c>
      <c r="AZB830" s="10">
        <v>12</v>
      </c>
      <c r="AZC830" s="10">
        <v>0</v>
      </c>
      <c r="AZD830" s="10">
        <v>0</v>
      </c>
      <c r="AZE830" s="10">
        <v>0</v>
      </c>
      <c r="AZF830" s="10">
        <v>0</v>
      </c>
      <c r="AZG830" s="10">
        <v>0</v>
      </c>
      <c r="AZH830" s="10">
        <v>0</v>
      </c>
      <c r="AZI830" s="10">
        <v>0</v>
      </c>
      <c r="AZJ830" s="10">
        <v>0</v>
      </c>
      <c r="AZK830" s="10">
        <v>0</v>
      </c>
      <c r="AZL830" s="10">
        <v>1</v>
      </c>
      <c r="AZM830" s="10">
        <v>0</v>
      </c>
      <c r="AZN830" s="10">
        <v>0</v>
      </c>
      <c r="AZO830" s="10">
        <v>0</v>
      </c>
      <c r="AZP830" s="10">
        <v>0</v>
      </c>
      <c r="AZQ830" s="10">
        <v>0</v>
      </c>
      <c r="AZR830" s="10">
        <v>0</v>
      </c>
      <c r="AZS830" s="10">
        <v>0</v>
      </c>
      <c r="AZT830" s="10">
        <v>0</v>
      </c>
      <c r="AZU830" s="10">
        <v>0</v>
      </c>
      <c r="AZV830" s="10">
        <v>0</v>
      </c>
      <c r="AZW830" s="10">
        <v>0</v>
      </c>
      <c r="AZX830" s="10">
        <v>1</v>
      </c>
      <c r="AZY830" s="10">
        <v>0</v>
      </c>
      <c r="AZZ830" s="10">
        <v>0</v>
      </c>
      <c r="BAA830" s="10">
        <v>0</v>
      </c>
      <c r="BAB830" s="10">
        <v>0</v>
      </c>
      <c r="BAC830" s="10">
        <v>0</v>
      </c>
      <c r="BAD830" s="10">
        <v>0</v>
      </c>
      <c r="BAE830" s="10">
        <v>0</v>
      </c>
      <c r="BAF830" s="10">
        <v>0</v>
      </c>
      <c r="BAG830" s="10">
        <v>0</v>
      </c>
      <c r="BAH830" s="10">
        <v>0</v>
      </c>
      <c r="BAI830" s="10">
        <v>0</v>
      </c>
      <c r="BAJ830" s="10">
        <v>0</v>
      </c>
      <c r="BAK830" s="10">
        <v>0</v>
      </c>
      <c r="BAL830" s="10">
        <v>0</v>
      </c>
      <c r="BAM830" s="10">
        <v>0</v>
      </c>
      <c r="BAN830" s="10">
        <v>0</v>
      </c>
      <c r="BAO830" s="10">
        <v>0</v>
      </c>
      <c r="BAP830" s="10">
        <v>0</v>
      </c>
      <c r="BAQ830" s="10">
        <v>0</v>
      </c>
      <c r="BAR830" s="10">
        <v>0</v>
      </c>
      <c r="BAS830" s="10">
        <v>0</v>
      </c>
      <c r="BAT830" s="10">
        <v>0</v>
      </c>
      <c r="BAU830" s="10">
        <v>0</v>
      </c>
      <c r="BAV830" s="10">
        <v>0</v>
      </c>
      <c r="BAW830" s="10">
        <v>0</v>
      </c>
      <c r="BAX830" s="10">
        <v>0</v>
      </c>
      <c r="BAY830" s="10">
        <v>0</v>
      </c>
      <c r="BAZ830" s="10">
        <v>0</v>
      </c>
      <c r="BBA830" s="10" t="s">
        <v>1969</v>
      </c>
      <c r="BBB830" s="10">
        <v>1326</v>
      </c>
      <c r="BBC830" s="10">
        <v>62</v>
      </c>
      <c r="BBD830" s="10">
        <v>62</v>
      </c>
      <c r="BBE830" s="10">
        <v>4</v>
      </c>
      <c r="BBF830" s="10">
        <v>0</v>
      </c>
      <c r="BBG830" s="10">
        <v>0</v>
      </c>
      <c r="BBH830" s="10">
        <v>0</v>
      </c>
      <c r="BBI830" s="10">
        <v>0</v>
      </c>
      <c r="BBJ830" s="10">
        <v>0</v>
      </c>
      <c r="BBK830" s="10">
        <v>6</v>
      </c>
      <c r="BBL830" s="10">
        <v>0</v>
      </c>
      <c r="BBM830" s="10">
        <v>5</v>
      </c>
      <c r="BBN830" s="10">
        <v>0</v>
      </c>
      <c r="BBO830" s="10" t="s">
        <v>1968</v>
      </c>
    </row>
    <row r="831" spans="1:1428" x14ac:dyDescent="0.25">
      <c r="A831" s="10" t="s">
        <v>1965</v>
      </c>
      <c r="B831" s="17" t="s">
        <v>2155</v>
      </c>
      <c r="C831" s="17" t="s">
        <v>2001</v>
      </c>
      <c r="D831" s="10" t="s">
        <v>2156</v>
      </c>
      <c r="E831" s="10" t="s">
        <v>2157</v>
      </c>
      <c r="F831" s="10" t="s">
        <v>2158</v>
      </c>
      <c r="G831" s="10">
        <v>56150000</v>
      </c>
      <c r="H831" s="10" t="s">
        <v>2005</v>
      </c>
      <c r="I831" s="10" t="s">
        <v>2159</v>
      </c>
      <c r="J831" s="10">
        <v>38911800</v>
      </c>
      <c r="K831" s="10" t="s">
        <v>5</v>
      </c>
      <c r="L831" s="10" t="s">
        <v>2508</v>
      </c>
      <c r="N831" s="10">
        <v>30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0</v>
      </c>
      <c r="U831" s="10">
        <v>0</v>
      </c>
      <c r="V831" s="10">
        <v>0</v>
      </c>
      <c r="W831" s="10">
        <v>0</v>
      </c>
      <c r="X831" s="10">
        <v>0</v>
      </c>
      <c r="Y831" s="10">
        <v>0</v>
      </c>
      <c r="Z831" s="10">
        <v>0</v>
      </c>
      <c r="AA831" s="10">
        <v>0</v>
      </c>
      <c r="AC831" s="10">
        <v>0</v>
      </c>
      <c r="AD831" s="10">
        <v>0</v>
      </c>
      <c r="AE831" s="10">
        <v>0</v>
      </c>
      <c r="AF831" s="10" t="s">
        <v>40</v>
      </c>
      <c r="AG831" s="10">
        <v>1</v>
      </c>
      <c r="AT831" s="18">
        <v>40811</v>
      </c>
      <c r="AU831" s="10" t="s">
        <v>2495</v>
      </c>
      <c r="AV831" s="10" t="s">
        <v>1968</v>
      </c>
      <c r="AY831" s="10" t="s">
        <v>1973</v>
      </c>
      <c r="BF831" s="10" t="s">
        <v>1968</v>
      </c>
      <c r="BI831" s="10" t="s">
        <v>1968</v>
      </c>
      <c r="BL831" s="10" t="s">
        <v>1968</v>
      </c>
      <c r="BO831" s="10" t="s">
        <v>1968</v>
      </c>
      <c r="BR831" s="10" t="s">
        <v>1968</v>
      </c>
      <c r="BU831" s="10" t="s">
        <v>1968</v>
      </c>
      <c r="BX831" s="10" t="s">
        <v>1968</v>
      </c>
      <c r="CA831" s="10" t="s">
        <v>1968</v>
      </c>
      <c r="CD831" s="10" t="s">
        <v>1968</v>
      </c>
      <c r="CG831" s="10" t="s">
        <v>1968</v>
      </c>
      <c r="CJ831" s="10" t="s">
        <v>1968</v>
      </c>
      <c r="CM831" s="10" t="s">
        <v>1968</v>
      </c>
      <c r="CP831" s="10" t="s">
        <v>1968</v>
      </c>
      <c r="CS831" s="10" t="s">
        <v>1968</v>
      </c>
      <c r="CV831" s="10" t="s">
        <v>1968</v>
      </c>
      <c r="CY831" s="10" t="s">
        <v>1968</v>
      </c>
      <c r="DB831" s="10" t="s">
        <v>1968</v>
      </c>
      <c r="DE831" s="10" t="s">
        <v>1968</v>
      </c>
      <c r="DH831" s="10" t="s">
        <v>1968</v>
      </c>
      <c r="DK831" s="10" t="s">
        <v>1968</v>
      </c>
      <c r="DN831" s="10" t="s">
        <v>1968</v>
      </c>
      <c r="EU831" s="10" t="s">
        <v>1968</v>
      </c>
      <c r="EX831" s="10" t="s">
        <v>1968</v>
      </c>
      <c r="FA831" s="10" t="s">
        <v>1968</v>
      </c>
      <c r="FD831" s="10" t="s">
        <v>1968</v>
      </c>
      <c r="FG831" s="10" t="s">
        <v>1968</v>
      </c>
      <c r="FJ831" s="10" t="s">
        <v>1968</v>
      </c>
      <c r="GQ831" s="10">
        <v>1</v>
      </c>
      <c r="II831" s="10" t="s">
        <v>1968</v>
      </c>
      <c r="IJ831" s="10" t="s">
        <v>1968</v>
      </c>
      <c r="IK831" s="10" t="s">
        <v>1968</v>
      </c>
      <c r="IL831" s="10" t="s">
        <v>1968</v>
      </c>
      <c r="IM831" s="10" t="s">
        <v>1968</v>
      </c>
      <c r="IN831" s="10" t="s">
        <v>1968</v>
      </c>
      <c r="IO831" s="10" t="s">
        <v>1968</v>
      </c>
      <c r="IP831" s="10" t="s">
        <v>1968</v>
      </c>
      <c r="IR831" s="10" t="s">
        <v>1968</v>
      </c>
      <c r="IT831" s="10" t="s">
        <v>1968</v>
      </c>
      <c r="IV831" s="10" t="s">
        <v>1968</v>
      </c>
      <c r="IX831" s="10" t="s">
        <v>1968</v>
      </c>
      <c r="IZ831" s="10" t="s">
        <v>1972</v>
      </c>
      <c r="JA831" s="10" t="s">
        <v>1968</v>
      </c>
      <c r="JD831" s="10" t="s">
        <v>1968</v>
      </c>
      <c r="JG831" s="10" t="s">
        <v>1968</v>
      </c>
      <c r="JJ831" s="10" t="s">
        <v>1968</v>
      </c>
      <c r="JM831" s="10" t="s">
        <v>1968</v>
      </c>
      <c r="JP831" s="10" t="s">
        <v>1968</v>
      </c>
      <c r="JS831" s="10" t="s">
        <v>1968</v>
      </c>
      <c r="KZ831" s="10" t="s">
        <v>1976</v>
      </c>
      <c r="LA831" s="10">
        <v>0</v>
      </c>
      <c r="LB831" s="10">
        <v>0</v>
      </c>
      <c r="LC831" s="10">
        <v>0</v>
      </c>
      <c r="LD831" s="10">
        <v>0</v>
      </c>
      <c r="LE831" s="10">
        <v>0</v>
      </c>
      <c r="LF831" s="10">
        <v>0</v>
      </c>
      <c r="LG831" s="10">
        <v>0</v>
      </c>
      <c r="LH831" s="10">
        <v>0</v>
      </c>
      <c r="LI831" s="10" t="s">
        <v>1977</v>
      </c>
      <c r="LJ831" s="10">
        <v>1</v>
      </c>
      <c r="LK831" s="10">
        <v>0</v>
      </c>
      <c r="LL831" s="10">
        <v>0</v>
      </c>
      <c r="LM831" s="10">
        <v>0</v>
      </c>
      <c r="LN831" s="10">
        <v>0</v>
      </c>
      <c r="LO831" s="10">
        <v>0</v>
      </c>
      <c r="LP831" s="10">
        <v>0</v>
      </c>
      <c r="LQ831" s="10">
        <v>0</v>
      </c>
      <c r="LR831" s="10" t="s">
        <v>1966</v>
      </c>
      <c r="LS831" s="10">
        <v>0</v>
      </c>
      <c r="LT831" s="10">
        <v>0</v>
      </c>
      <c r="LU831" s="10">
        <v>0</v>
      </c>
      <c r="LV831" s="10">
        <v>0</v>
      </c>
      <c r="LW831" s="10">
        <v>0</v>
      </c>
      <c r="LX831" s="10">
        <v>0</v>
      </c>
      <c r="LY831" s="10">
        <v>0</v>
      </c>
      <c r="LZ831" s="10">
        <v>0</v>
      </c>
      <c r="MA831" s="10" t="s">
        <v>1977</v>
      </c>
      <c r="MB831" s="10">
        <v>0</v>
      </c>
      <c r="MC831" s="10">
        <v>0</v>
      </c>
      <c r="MD831" s="10">
        <v>0</v>
      </c>
      <c r="ME831" s="10">
        <v>0</v>
      </c>
      <c r="MF831" s="10">
        <v>0</v>
      </c>
      <c r="MG831" s="10">
        <v>0</v>
      </c>
      <c r="MH831" s="10">
        <v>0</v>
      </c>
      <c r="MI831" s="10">
        <v>0</v>
      </c>
      <c r="MJ831" s="10" t="s">
        <v>1977</v>
      </c>
      <c r="MK831" s="10">
        <v>0</v>
      </c>
      <c r="ML831" s="10">
        <v>0</v>
      </c>
      <c r="MM831" s="10">
        <v>0</v>
      </c>
      <c r="MN831" s="10">
        <v>0</v>
      </c>
      <c r="MO831" s="10">
        <v>0</v>
      </c>
      <c r="MP831" s="10">
        <v>0</v>
      </c>
      <c r="MQ831" s="10">
        <v>0</v>
      </c>
      <c r="MR831" s="10">
        <v>0</v>
      </c>
      <c r="MS831" s="10" t="s">
        <v>1977</v>
      </c>
      <c r="MT831" s="10">
        <v>0</v>
      </c>
      <c r="MU831" s="10">
        <v>0</v>
      </c>
      <c r="MV831" s="10">
        <v>0</v>
      </c>
      <c r="MW831" s="10">
        <v>0</v>
      </c>
      <c r="MX831" s="10">
        <v>0</v>
      </c>
      <c r="MY831" s="10">
        <v>0</v>
      </c>
      <c r="MZ831" s="10">
        <v>0</v>
      </c>
      <c r="NA831" s="10">
        <v>0</v>
      </c>
      <c r="NB831" s="10" t="s">
        <v>1977</v>
      </c>
      <c r="NC831" s="10">
        <v>0</v>
      </c>
      <c r="ND831" s="10">
        <v>0</v>
      </c>
      <c r="NE831" s="10">
        <v>0</v>
      </c>
      <c r="NF831" s="10">
        <v>0</v>
      </c>
      <c r="NG831" s="10">
        <v>0</v>
      </c>
      <c r="NH831" s="10">
        <v>0</v>
      </c>
      <c r="NI831" s="10">
        <v>0</v>
      </c>
      <c r="NJ831" s="10">
        <v>0</v>
      </c>
      <c r="NK831" s="10" t="s">
        <v>1977</v>
      </c>
      <c r="NL831" s="10">
        <v>0</v>
      </c>
      <c r="NM831" s="10">
        <v>0</v>
      </c>
      <c r="NN831" s="10">
        <v>0</v>
      </c>
      <c r="NO831" s="10">
        <v>0</v>
      </c>
      <c r="NP831" s="10">
        <v>0</v>
      </c>
      <c r="NQ831" s="10">
        <v>0</v>
      </c>
      <c r="NR831" s="10">
        <v>0</v>
      </c>
      <c r="NS831" s="10">
        <v>0</v>
      </c>
      <c r="NT831" s="10" t="s">
        <v>1977</v>
      </c>
      <c r="NU831" s="10">
        <v>0</v>
      </c>
      <c r="NV831" s="10">
        <v>0</v>
      </c>
      <c r="NW831" s="10">
        <v>0</v>
      </c>
      <c r="NX831" s="10">
        <v>0</v>
      </c>
      <c r="NY831" s="10">
        <v>0</v>
      </c>
      <c r="NZ831" s="10">
        <v>0</v>
      </c>
      <c r="OA831" s="10">
        <v>0</v>
      </c>
      <c r="OB831" s="10">
        <v>0</v>
      </c>
      <c r="OC831" s="10" t="s">
        <v>1977</v>
      </c>
      <c r="OD831" s="10">
        <v>0</v>
      </c>
      <c r="OE831" s="10">
        <v>0</v>
      </c>
      <c r="OF831" s="10">
        <v>0</v>
      </c>
      <c r="OG831" s="10">
        <v>0</v>
      </c>
      <c r="OH831" s="10">
        <v>0</v>
      </c>
      <c r="OI831" s="10">
        <v>0</v>
      </c>
      <c r="OJ831" s="10">
        <v>0</v>
      </c>
      <c r="OK831" s="10">
        <v>0</v>
      </c>
      <c r="OL831" s="10" t="s">
        <v>1977</v>
      </c>
      <c r="OM831" s="10">
        <v>0</v>
      </c>
      <c r="ON831" s="10">
        <v>0</v>
      </c>
      <c r="OO831" s="10">
        <v>0</v>
      </c>
      <c r="OP831" s="10">
        <v>0</v>
      </c>
      <c r="OQ831" s="10">
        <v>0</v>
      </c>
      <c r="OR831" s="10">
        <v>0</v>
      </c>
      <c r="OS831" s="10">
        <v>0</v>
      </c>
      <c r="OT831" s="10">
        <v>0</v>
      </c>
      <c r="OU831" s="10" t="s">
        <v>1977</v>
      </c>
      <c r="OV831" s="10">
        <v>0</v>
      </c>
      <c r="OW831" s="10">
        <v>0</v>
      </c>
      <c r="OX831" s="10">
        <v>0</v>
      </c>
      <c r="OY831" s="10">
        <v>0</v>
      </c>
      <c r="OZ831" s="10">
        <v>0</v>
      </c>
      <c r="PA831" s="10">
        <v>0</v>
      </c>
      <c r="PB831" s="10">
        <v>0</v>
      </c>
      <c r="PC831" s="10">
        <v>0</v>
      </c>
      <c r="PD831" s="10" t="s">
        <v>1977</v>
      </c>
      <c r="PE831" s="10">
        <v>0</v>
      </c>
      <c r="PF831" s="10">
        <v>0</v>
      </c>
      <c r="PG831" s="10">
        <v>0</v>
      </c>
      <c r="PH831" s="10">
        <v>0</v>
      </c>
      <c r="PI831" s="10">
        <v>0</v>
      </c>
      <c r="PJ831" s="10">
        <v>0</v>
      </c>
      <c r="PK831" s="10">
        <v>0</v>
      </c>
      <c r="PL831" s="10">
        <v>0</v>
      </c>
      <c r="PM831" s="10" t="s">
        <v>1977</v>
      </c>
      <c r="PN831" s="10">
        <v>0</v>
      </c>
      <c r="PO831" s="10">
        <v>0</v>
      </c>
      <c r="PP831" s="10">
        <v>0</v>
      </c>
      <c r="PQ831" s="10">
        <v>0</v>
      </c>
      <c r="PR831" s="10">
        <v>0</v>
      </c>
      <c r="PS831" s="10">
        <v>0</v>
      </c>
      <c r="PT831" s="10">
        <v>0</v>
      </c>
      <c r="PU831" s="10">
        <v>0</v>
      </c>
      <c r="PV831" s="10" t="s">
        <v>1977</v>
      </c>
      <c r="PW831" s="10">
        <v>0</v>
      </c>
      <c r="PX831" s="10">
        <v>0</v>
      </c>
      <c r="PY831" s="10">
        <v>0</v>
      </c>
      <c r="PZ831" s="10">
        <v>0</v>
      </c>
      <c r="QA831" s="10">
        <v>0</v>
      </c>
      <c r="QB831" s="10">
        <v>0</v>
      </c>
      <c r="QC831" s="10">
        <v>0</v>
      </c>
      <c r="QD831" s="10">
        <v>0</v>
      </c>
      <c r="QE831" s="10" t="s">
        <v>1977</v>
      </c>
      <c r="QF831" s="10">
        <v>0</v>
      </c>
      <c r="QG831" s="10">
        <v>0</v>
      </c>
      <c r="QH831" s="10">
        <v>0</v>
      </c>
      <c r="QI831" s="10">
        <v>0</v>
      </c>
      <c r="QJ831" s="10">
        <v>0</v>
      </c>
      <c r="QK831" s="10">
        <v>0</v>
      </c>
      <c r="QL831" s="10">
        <v>0</v>
      </c>
      <c r="QM831" s="10">
        <v>0</v>
      </c>
      <c r="QN831" s="10" t="s">
        <v>1977</v>
      </c>
      <c r="QO831" s="10">
        <v>0</v>
      </c>
      <c r="QP831" s="10">
        <v>0</v>
      </c>
      <c r="QQ831" s="10">
        <v>0</v>
      </c>
      <c r="QR831" s="10">
        <v>0</v>
      </c>
      <c r="QS831" s="10">
        <v>0</v>
      </c>
      <c r="QT831" s="10">
        <v>0</v>
      </c>
      <c r="QU831" s="10">
        <v>0</v>
      </c>
      <c r="QV831" s="10">
        <v>0</v>
      </c>
      <c r="QW831" s="10" t="s">
        <v>1977</v>
      </c>
      <c r="QX831" s="10">
        <v>2</v>
      </c>
      <c r="QY831" s="10">
        <v>0</v>
      </c>
      <c r="QZ831" s="10">
        <v>0</v>
      </c>
      <c r="RA831" s="10">
        <v>0</v>
      </c>
      <c r="RB831" s="10">
        <v>0</v>
      </c>
      <c r="RC831" s="10">
        <v>0</v>
      </c>
      <c r="RD831" s="10">
        <v>0</v>
      </c>
      <c r="RE831" s="10">
        <v>0</v>
      </c>
      <c r="RF831" s="10" t="s">
        <v>1977</v>
      </c>
      <c r="RG831" s="10">
        <v>0</v>
      </c>
      <c r="RH831" s="10">
        <v>0</v>
      </c>
      <c r="RI831" s="10">
        <v>0</v>
      </c>
      <c r="RJ831" s="10">
        <v>0</v>
      </c>
      <c r="RK831" s="10">
        <v>0</v>
      </c>
      <c r="RL831" s="10">
        <v>0</v>
      </c>
      <c r="RM831" s="10">
        <v>0</v>
      </c>
      <c r="RN831" s="10">
        <v>0</v>
      </c>
      <c r="RO831" s="10" t="s">
        <v>1977</v>
      </c>
      <c r="VS831" s="10">
        <v>1</v>
      </c>
      <c r="VT831" s="10">
        <v>1</v>
      </c>
      <c r="VZ831" s="10">
        <v>7</v>
      </c>
      <c r="WA831" s="10">
        <v>0</v>
      </c>
      <c r="WB831" s="10">
        <v>0</v>
      </c>
      <c r="WC831" s="10">
        <v>0</v>
      </c>
      <c r="WD831" s="10">
        <v>0</v>
      </c>
      <c r="WE831" s="10">
        <v>0</v>
      </c>
      <c r="WF831" s="10">
        <v>0</v>
      </c>
      <c r="WG831" s="10">
        <v>0</v>
      </c>
      <c r="WH831" s="10">
        <v>0</v>
      </c>
      <c r="WI831" s="10">
        <v>0</v>
      </c>
      <c r="WJ831" s="10">
        <v>0</v>
      </c>
      <c r="WK831" s="10">
        <v>0</v>
      </c>
      <c r="WL831" s="10">
        <v>0</v>
      </c>
      <c r="WM831" s="10">
        <v>0</v>
      </c>
      <c r="WN831" s="10">
        <v>0</v>
      </c>
      <c r="WO831" s="10">
        <v>0</v>
      </c>
      <c r="WP831" s="10">
        <v>0</v>
      </c>
      <c r="WQ831" s="10">
        <v>0</v>
      </c>
      <c r="WR831" s="10">
        <v>0</v>
      </c>
      <c r="WS831" s="10">
        <v>0</v>
      </c>
      <c r="WT831" s="10">
        <v>0</v>
      </c>
      <c r="WU831" s="10">
        <v>0</v>
      </c>
      <c r="WV831" s="10">
        <v>0</v>
      </c>
      <c r="WW831" s="10">
        <v>0</v>
      </c>
      <c r="WX831" s="10">
        <v>0</v>
      </c>
      <c r="WY831" s="10">
        <v>0</v>
      </c>
      <c r="WZ831" s="10">
        <v>0</v>
      </c>
      <c r="XA831" s="10">
        <v>0</v>
      </c>
      <c r="XB831" s="10">
        <v>0</v>
      </c>
      <c r="XC831" s="10">
        <v>0</v>
      </c>
      <c r="XD831" s="10">
        <v>0</v>
      </c>
      <c r="XE831" s="10">
        <v>0</v>
      </c>
      <c r="XF831" s="10">
        <v>0</v>
      </c>
      <c r="XG831" s="10">
        <v>0</v>
      </c>
      <c r="XH831" s="10">
        <v>0</v>
      </c>
      <c r="XI831" s="10">
        <v>0</v>
      </c>
      <c r="XJ831" s="10">
        <v>0</v>
      </c>
      <c r="XK831" s="10" t="s">
        <v>1967</v>
      </c>
      <c r="XN831" s="10" t="s">
        <v>1978</v>
      </c>
      <c r="XQ831" s="10" t="s">
        <v>1967</v>
      </c>
      <c r="XT831" s="10" t="s">
        <v>1978</v>
      </c>
      <c r="XW831" s="10" t="s">
        <v>1992</v>
      </c>
      <c r="YA831" s="10">
        <v>13</v>
      </c>
      <c r="YB831" s="10">
        <v>0</v>
      </c>
      <c r="YC831" s="10">
        <v>18</v>
      </c>
      <c r="YD831" s="10">
        <v>0</v>
      </c>
      <c r="YE831" s="10">
        <v>0</v>
      </c>
      <c r="YF831" s="10">
        <v>0</v>
      </c>
      <c r="YG831" s="10">
        <v>0</v>
      </c>
      <c r="YH831" s="10">
        <v>0</v>
      </c>
      <c r="YI831" s="10">
        <v>0</v>
      </c>
      <c r="YJ831" s="10">
        <v>0</v>
      </c>
      <c r="YK831" s="10">
        <v>0</v>
      </c>
      <c r="YL831" s="10">
        <v>0</v>
      </c>
      <c r="YM831" s="10">
        <v>3</v>
      </c>
      <c r="YN831" s="10">
        <v>0</v>
      </c>
      <c r="YO831" s="10">
        <v>0</v>
      </c>
      <c r="YP831" s="10">
        <v>0</v>
      </c>
      <c r="YQ831" s="10">
        <v>0</v>
      </c>
      <c r="YR831" s="10">
        <v>0</v>
      </c>
      <c r="YS831" s="10" t="s">
        <v>1968</v>
      </c>
      <c r="ZJ831" s="10" t="s">
        <v>1968</v>
      </c>
      <c r="AAK831" s="10" t="s">
        <v>1968</v>
      </c>
      <c r="AAZ831" s="10" t="s">
        <v>1968</v>
      </c>
      <c r="ABO831" s="10" t="s">
        <v>1968</v>
      </c>
      <c r="ACJ831" s="10" t="s">
        <v>1968</v>
      </c>
      <c r="ADH831" s="10" t="s">
        <v>1968</v>
      </c>
      <c r="AML831" s="10" t="s">
        <v>1968</v>
      </c>
      <c r="ANM831" s="10">
        <v>7</v>
      </c>
      <c r="ANN831" s="10">
        <v>0</v>
      </c>
      <c r="ANO831" s="10" t="s">
        <v>1968</v>
      </c>
      <c r="ANP831" s="10" t="s">
        <v>1987</v>
      </c>
      <c r="AOO831" s="10" t="s">
        <v>1968</v>
      </c>
      <c r="APN831" s="10" t="s">
        <v>1968</v>
      </c>
      <c r="ATV831" s="10" t="s">
        <v>1968</v>
      </c>
      <c r="AVU831" s="10" t="s">
        <v>1968</v>
      </c>
      <c r="AWH831" s="10" t="s">
        <v>1968</v>
      </c>
      <c r="AYQ831" s="10">
        <v>0</v>
      </c>
      <c r="AYR831" s="10">
        <v>0</v>
      </c>
      <c r="AYS831" s="10" t="s">
        <v>1968</v>
      </c>
      <c r="AYT831" s="10">
        <v>0</v>
      </c>
      <c r="AYU831" s="10">
        <v>0</v>
      </c>
      <c r="AYV831" s="10">
        <v>3</v>
      </c>
      <c r="AYW831" s="10">
        <v>0</v>
      </c>
      <c r="AYX831" s="10">
        <v>0</v>
      </c>
      <c r="AYY831" s="10">
        <v>0</v>
      </c>
      <c r="AYZ831" s="10">
        <v>0</v>
      </c>
      <c r="AZA831" s="10">
        <v>0</v>
      </c>
      <c r="AZB831" s="10">
        <v>0</v>
      </c>
      <c r="AZC831" s="10">
        <v>0</v>
      </c>
      <c r="AZD831" s="10">
        <v>0</v>
      </c>
      <c r="AZE831" s="10">
        <v>0</v>
      </c>
      <c r="AZF831" s="10">
        <v>0</v>
      </c>
      <c r="AZG831" s="10">
        <v>0</v>
      </c>
      <c r="AZH831" s="10">
        <v>0</v>
      </c>
      <c r="AZI831" s="10">
        <v>0</v>
      </c>
      <c r="AZJ831" s="10">
        <v>0</v>
      </c>
      <c r="AZK831" s="10">
        <v>0</v>
      </c>
      <c r="AZL831" s="10">
        <v>0</v>
      </c>
      <c r="AZM831" s="10">
        <v>0</v>
      </c>
      <c r="AZN831" s="10">
        <v>0</v>
      </c>
      <c r="AZO831" s="10">
        <v>0</v>
      </c>
      <c r="AZP831" s="10">
        <v>0</v>
      </c>
      <c r="AZQ831" s="10">
        <v>0</v>
      </c>
      <c r="AZR831" s="10">
        <v>0</v>
      </c>
      <c r="AZS831" s="10">
        <v>0</v>
      </c>
      <c r="AZT831" s="10">
        <v>0</v>
      </c>
      <c r="AZU831" s="10">
        <v>0</v>
      </c>
      <c r="AZV831" s="10">
        <v>0</v>
      </c>
      <c r="AZW831" s="10">
        <v>0</v>
      </c>
      <c r="AZX831" s="10">
        <v>0</v>
      </c>
      <c r="AZY831" s="10">
        <v>0</v>
      </c>
      <c r="AZZ831" s="10">
        <v>0</v>
      </c>
      <c r="BAA831" s="10">
        <v>0</v>
      </c>
      <c r="BAB831" s="10">
        <v>0</v>
      </c>
      <c r="BAC831" s="10">
        <v>0</v>
      </c>
      <c r="BAD831" s="10">
        <v>0</v>
      </c>
      <c r="BAE831" s="10">
        <v>0</v>
      </c>
      <c r="BAF831" s="10">
        <v>0</v>
      </c>
      <c r="BAG831" s="10">
        <v>0</v>
      </c>
      <c r="BAH831" s="10">
        <v>0</v>
      </c>
      <c r="BAI831" s="10">
        <v>0</v>
      </c>
      <c r="BAJ831" s="10">
        <v>0</v>
      </c>
      <c r="BAK831" s="10">
        <v>0</v>
      </c>
      <c r="BAL831" s="10">
        <v>0</v>
      </c>
      <c r="BAM831" s="10">
        <v>0</v>
      </c>
      <c r="BAN831" s="10">
        <v>0</v>
      </c>
      <c r="BAO831" s="10">
        <v>0</v>
      </c>
      <c r="BAP831" s="10">
        <v>0</v>
      </c>
      <c r="BAQ831" s="10">
        <v>0</v>
      </c>
      <c r="BAR831" s="10">
        <v>0</v>
      </c>
      <c r="BAS831" s="10">
        <v>0</v>
      </c>
      <c r="BAT831" s="10">
        <v>0</v>
      </c>
      <c r="BAU831" s="10">
        <v>0</v>
      </c>
      <c r="BAV831" s="10">
        <v>0</v>
      </c>
      <c r="BAW831" s="10">
        <v>0</v>
      </c>
      <c r="BAX831" s="10">
        <v>0</v>
      </c>
      <c r="BAY831" s="10">
        <v>0</v>
      </c>
      <c r="BAZ831" s="10">
        <v>0</v>
      </c>
      <c r="BBA831" s="10" t="s">
        <v>1969</v>
      </c>
      <c r="BBB831" s="10">
        <v>480</v>
      </c>
      <c r="BBC831" s="10">
        <v>11</v>
      </c>
      <c r="BBD831" s="10">
        <v>0</v>
      </c>
      <c r="BBE831" s="10">
        <v>0</v>
      </c>
      <c r="BBF831" s="10">
        <v>0</v>
      </c>
      <c r="BBG831" s="10">
        <v>0</v>
      </c>
      <c r="BBH831" s="10">
        <v>0</v>
      </c>
      <c r="BBI831" s="10">
        <v>0</v>
      </c>
      <c r="BBJ831" s="10">
        <v>0</v>
      </c>
      <c r="BBK831" s="10">
        <v>0</v>
      </c>
      <c r="BBL831" s="10">
        <v>0</v>
      </c>
      <c r="BBM831" s="10">
        <v>0</v>
      </c>
      <c r="BBN831" s="10">
        <v>0</v>
      </c>
      <c r="BBO831" s="10" t="s">
        <v>1972</v>
      </c>
      <c r="BBS831" s="10">
        <v>1</v>
      </c>
      <c r="BBU831" s="10">
        <v>1</v>
      </c>
      <c r="BBV831" s="10">
        <v>1</v>
      </c>
    </row>
    <row r="832" spans="1:1428" x14ac:dyDescent="0.25">
      <c r="A832" s="10" t="s">
        <v>1965</v>
      </c>
      <c r="B832" s="17" t="s">
        <v>2160</v>
      </c>
      <c r="C832" s="17" t="s">
        <v>2001</v>
      </c>
      <c r="D832" s="10" t="s">
        <v>2161</v>
      </c>
      <c r="E832" s="10" t="s">
        <v>2138</v>
      </c>
      <c r="F832" s="10" t="s">
        <v>2162</v>
      </c>
      <c r="G832" s="10">
        <v>55665000</v>
      </c>
      <c r="H832" s="10" t="s">
        <v>2005</v>
      </c>
      <c r="I832" s="10" t="s">
        <v>2163</v>
      </c>
      <c r="J832" s="10" t="s">
        <v>2164</v>
      </c>
      <c r="K832" s="10" t="s">
        <v>5</v>
      </c>
      <c r="L832" s="10" t="s">
        <v>2508</v>
      </c>
      <c r="N832" s="10">
        <v>9</v>
      </c>
      <c r="O832" s="10">
        <v>0</v>
      </c>
      <c r="P832" s="10">
        <v>0</v>
      </c>
      <c r="Q832" s="10">
        <v>0</v>
      </c>
      <c r="R832" s="10">
        <v>0</v>
      </c>
      <c r="S832" s="10">
        <v>0</v>
      </c>
      <c r="T832" s="10">
        <v>0</v>
      </c>
      <c r="U832" s="10">
        <v>0</v>
      </c>
      <c r="V832" s="10">
        <v>0</v>
      </c>
      <c r="W832" s="10">
        <v>0</v>
      </c>
      <c r="X832" s="10">
        <v>0</v>
      </c>
      <c r="Y832" s="10">
        <v>0</v>
      </c>
      <c r="Z832" s="10">
        <v>0</v>
      </c>
      <c r="AA832" s="10">
        <v>0</v>
      </c>
      <c r="AC832" s="10">
        <v>0</v>
      </c>
      <c r="AD832" s="10">
        <v>0</v>
      </c>
      <c r="AE832" s="10">
        <v>0</v>
      </c>
      <c r="AF832" s="10" t="s">
        <v>40</v>
      </c>
      <c r="AG832" s="10">
        <v>1</v>
      </c>
      <c r="AT832" s="18">
        <v>30022</v>
      </c>
      <c r="AU832" s="10" t="s">
        <v>2495</v>
      </c>
      <c r="AV832" s="10" t="s">
        <v>1972</v>
      </c>
      <c r="AW832" s="10" t="s">
        <v>1989</v>
      </c>
      <c r="AY832" s="10" t="s">
        <v>1973</v>
      </c>
      <c r="BF832" s="10" t="s">
        <v>1968</v>
      </c>
      <c r="BI832" s="10" t="s">
        <v>1968</v>
      </c>
      <c r="BL832" s="10" t="s">
        <v>1968</v>
      </c>
      <c r="BO832" s="10" t="s">
        <v>1968</v>
      </c>
      <c r="BR832" s="10" t="s">
        <v>1968</v>
      </c>
      <c r="BU832" s="10" t="s">
        <v>1968</v>
      </c>
      <c r="BX832" s="10" t="s">
        <v>1968</v>
      </c>
      <c r="CA832" s="10" t="s">
        <v>1968</v>
      </c>
      <c r="CD832" s="10" t="s">
        <v>1968</v>
      </c>
      <c r="CG832" s="10" t="s">
        <v>1968</v>
      </c>
      <c r="CJ832" s="10" t="s">
        <v>1968</v>
      </c>
      <c r="CM832" s="10" t="s">
        <v>1968</v>
      </c>
      <c r="CP832" s="10" t="s">
        <v>1968</v>
      </c>
      <c r="CS832" s="10" t="s">
        <v>1968</v>
      </c>
      <c r="CV832" s="10" t="s">
        <v>1968</v>
      </c>
      <c r="CY832" s="10" t="s">
        <v>1968</v>
      </c>
      <c r="DB832" s="10" t="s">
        <v>1968</v>
      </c>
      <c r="DE832" s="10" t="s">
        <v>1968</v>
      </c>
      <c r="DH832" s="10" t="s">
        <v>1968</v>
      </c>
      <c r="DK832" s="10" t="s">
        <v>1968</v>
      </c>
      <c r="DN832" s="10" t="s">
        <v>1968</v>
      </c>
      <c r="EU832" s="10" t="s">
        <v>1968</v>
      </c>
      <c r="EX832" s="10" t="s">
        <v>1968</v>
      </c>
      <c r="FA832" s="10" t="s">
        <v>1968</v>
      </c>
      <c r="FD832" s="10" t="s">
        <v>1968</v>
      </c>
      <c r="FG832" s="10" t="s">
        <v>1968</v>
      </c>
      <c r="FJ832" s="10" t="s">
        <v>1968</v>
      </c>
      <c r="GQ832" s="10">
        <v>1</v>
      </c>
      <c r="II832" s="10" t="s">
        <v>1968</v>
      </c>
      <c r="IJ832" s="10" t="s">
        <v>1968</v>
      </c>
      <c r="IK832" s="10" t="s">
        <v>1968</v>
      </c>
      <c r="IL832" s="10" t="s">
        <v>1968</v>
      </c>
      <c r="IM832" s="10" t="s">
        <v>1968</v>
      </c>
      <c r="IN832" s="10" t="s">
        <v>1968</v>
      </c>
      <c r="IO832" s="10" t="s">
        <v>1968</v>
      </c>
      <c r="IP832" s="10" t="s">
        <v>1968</v>
      </c>
      <c r="IR832" s="10" t="s">
        <v>1968</v>
      </c>
      <c r="IT832" s="10" t="s">
        <v>1968</v>
      </c>
      <c r="IV832" s="10" t="s">
        <v>1968</v>
      </c>
      <c r="IX832" s="10" t="s">
        <v>1968</v>
      </c>
      <c r="IZ832" s="10" t="s">
        <v>1968</v>
      </c>
      <c r="JA832" s="10" t="s">
        <v>1968</v>
      </c>
      <c r="JD832" s="10" t="s">
        <v>1968</v>
      </c>
      <c r="JG832" s="10" t="s">
        <v>1968</v>
      </c>
      <c r="JJ832" s="10" t="s">
        <v>1968</v>
      </c>
      <c r="JM832" s="10" t="s">
        <v>1968</v>
      </c>
      <c r="JP832" s="10" t="s">
        <v>1968</v>
      </c>
      <c r="JS832" s="10" t="s">
        <v>1968</v>
      </c>
      <c r="KZ832" s="10" t="s">
        <v>1976</v>
      </c>
      <c r="LA832" s="10">
        <v>1</v>
      </c>
      <c r="LB832" s="10">
        <v>0</v>
      </c>
      <c r="LC832" s="10">
        <v>0</v>
      </c>
      <c r="LD832" s="10">
        <v>0</v>
      </c>
      <c r="LE832" s="10">
        <v>0</v>
      </c>
      <c r="LF832" s="10">
        <v>0</v>
      </c>
      <c r="LG832" s="10">
        <v>0</v>
      </c>
      <c r="LH832" s="10">
        <v>0</v>
      </c>
      <c r="LI832" s="10" t="s">
        <v>1966</v>
      </c>
      <c r="LJ832" s="10">
        <v>0</v>
      </c>
      <c r="LK832" s="10">
        <v>0</v>
      </c>
      <c r="LL832" s="10">
        <v>0</v>
      </c>
      <c r="LM832" s="10">
        <v>0</v>
      </c>
      <c r="LN832" s="10">
        <v>0</v>
      </c>
      <c r="LO832" s="10">
        <v>0</v>
      </c>
      <c r="LP832" s="10">
        <v>0</v>
      </c>
      <c r="LQ832" s="10">
        <v>0</v>
      </c>
      <c r="LR832" s="10" t="s">
        <v>1977</v>
      </c>
      <c r="LS832" s="10">
        <v>0</v>
      </c>
      <c r="LT832" s="10">
        <v>0</v>
      </c>
      <c r="LU832" s="10">
        <v>0</v>
      </c>
      <c r="LV832" s="10">
        <v>0</v>
      </c>
      <c r="LW832" s="10">
        <v>0</v>
      </c>
      <c r="LX832" s="10">
        <v>0</v>
      </c>
      <c r="LY832" s="10">
        <v>0</v>
      </c>
      <c r="LZ832" s="10">
        <v>0</v>
      </c>
      <c r="MA832" s="10" t="s">
        <v>1977</v>
      </c>
      <c r="MB832" s="10">
        <v>0</v>
      </c>
      <c r="MC832" s="10">
        <v>0</v>
      </c>
      <c r="MD832" s="10">
        <v>0</v>
      </c>
      <c r="ME832" s="10">
        <v>0</v>
      </c>
      <c r="MF832" s="10">
        <v>0</v>
      </c>
      <c r="MG832" s="10">
        <v>0</v>
      </c>
      <c r="MH832" s="10">
        <v>0</v>
      </c>
      <c r="MI832" s="10">
        <v>0</v>
      </c>
      <c r="MJ832" s="10" t="s">
        <v>1977</v>
      </c>
      <c r="MK832" s="10">
        <v>0</v>
      </c>
      <c r="ML832" s="10">
        <v>0</v>
      </c>
      <c r="MM832" s="10">
        <v>0</v>
      </c>
      <c r="MN832" s="10">
        <v>0</v>
      </c>
      <c r="MO832" s="10">
        <v>0</v>
      </c>
      <c r="MP832" s="10">
        <v>0</v>
      </c>
      <c r="MQ832" s="10">
        <v>0</v>
      </c>
      <c r="MR832" s="10">
        <v>0</v>
      </c>
      <c r="MS832" s="10" t="s">
        <v>1977</v>
      </c>
      <c r="MT832" s="10">
        <v>0</v>
      </c>
      <c r="MU832" s="10">
        <v>0</v>
      </c>
      <c r="MV832" s="10">
        <v>0</v>
      </c>
      <c r="MW832" s="10">
        <v>0</v>
      </c>
      <c r="MX832" s="10">
        <v>0</v>
      </c>
      <c r="MY832" s="10">
        <v>0</v>
      </c>
      <c r="MZ832" s="10">
        <v>0</v>
      </c>
      <c r="NA832" s="10">
        <v>0</v>
      </c>
      <c r="NB832" s="10" t="s">
        <v>1977</v>
      </c>
      <c r="NC832" s="10">
        <v>0</v>
      </c>
      <c r="ND832" s="10">
        <v>0</v>
      </c>
      <c r="NE832" s="10">
        <v>0</v>
      </c>
      <c r="NF832" s="10">
        <v>0</v>
      </c>
      <c r="NG832" s="10">
        <v>0</v>
      </c>
      <c r="NH832" s="10">
        <v>0</v>
      </c>
      <c r="NI832" s="10">
        <v>0</v>
      </c>
      <c r="NJ832" s="10">
        <v>0</v>
      </c>
      <c r="NK832" s="10" t="s">
        <v>1977</v>
      </c>
      <c r="NL832" s="10">
        <v>0</v>
      </c>
      <c r="NM832" s="10">
        <v>0</v>
      </c>
      <c r="NN832" s="10">
        <v>0</v>
      </c>
      <c r="NO832" s="10">
        <v>0</v>
      </c>
      <c r="NP832" s="10">
        <v>0</v>
      </c>
      <c r="NQ832" s="10">
        <v>0</v>
      </c>
      <c r="NR832" s="10">
        <v>0</v>
      </c>
      <c r="NS832" s="10">
        <v>0</v>
      </c>
      <c r="NT832" s="10" t="s">
        <v>1977</v>
      </c>
      <c r="NU832" s="10">
        <v>0</v>
      </c>
      <c r="NV832" s="10">
        <v>0</v>
      </c>
      <c r="NW832" s="10">
        <v>0</v>
      </c>
      <c r="NX832" s="10">
        <v>0</v>
      </c>
      <c r="NY832" s="10">
        <v>0</v>
      </c>
      <c r="NZ832" s="10">
        <v>0</v>
      </c>
      <c r="OA832" s="10">
        <v>0</v>
      </c>
      <c r="OB832" s="10">
        <v>0</v>
      </c>
      <c r="OC832" s="10" t="s">
        <v>1977</v>
      </c>
      <c r="OD832" s="10">
        <v>0</v>
      </c>
      <c r="OE832" s="10">
        <v>0</v>
      </c>
      <c r="OF832" s="10">
        <v>0</v>
      </c>
      <c r="OG832" s="10">
        <v>0</v>
      </c>
      <c r="OH832" s="10">
        <v>0</v>
      </c>
      <c r="OI832" s="10">
        <v>0</v>
      </c>
      <c r="OJ832" s="10">
        <v>0</v>
      </c>
      <c r="OK832" s="10">
        <v>0</v>
      </c>
      <c r="OL832" s="10" t="s">
        <v>1977</v>
      </c>
      <c r="OM832" s="10">
        <v>0</v>
      </c>
      <c r="ON832" s="10">
        <v>0</v>
      </c>
      <c r="OO832" s="10">
        <v>0</v>
      </c>
      <c r="OP832" s="10">
        <v>0</v>
      </c>
      <c r="OQ832" s="10">
        <v>0</v>
      </c>
      <c r="OR832" s="10">
        <v>0</v>
      </c>
      <c r="OS832" s="10">
        <v>0</v>
      </c>
      <c r="OT832" s="10">
        <v>0</v>
      </c>
      <c r="OU832" s="10" t="s">
        <v>1977</v>
      </c>
      <c r="OV832" s="10">
        <v>0</v>
      </c>
      <c r="OW832" s="10">
        <v>0</v>
      </c>
      <c r="OX832" s="10">
        <v>0</v>
      </c>
      <c r="OY832" s="10">
        <v>0</v>
      </c>
      <c r="OZ832" s="10">
        <v>0</v>
      </c>
      <c r="PA832" s="10">
        <v>0</v>
      </c>
      <c r="PB832" s="10">
        <v>0</v>
      </c>
      <c r="PC832" s="10">
        <v>0</v>
      </c>
      <c r="PD832" s="10" t="s">
        <v>1977</v>
      </c>
      <c r="PE832" s="10">
        <v>0</v>
      </c>
      <c r="PF832" s="10">
        <v>0</v>
      </c>
      <c r="PG832" s="10">
        <v>0</v>
      </c>
      <c r="PH832" s="10">
        <v>0</v>
      </c>
      <c r="PI832" s="10">
        <v>0</v>
      </c>
      <c r="PJ832" s="10">
        <v>0</v>
      </c>
      <c r="PK832" s="10">
        <v>0</v>
      </c>
      <c r="PL832" s="10">
        <v>0</v>
      </c>
      <c r="PM832" s="10" t="s">
        <v>1977</v>
      </c>
      <c r="PN832" s="10">
        <v>0</v>
      </c>
      <c r="PO832" s="10">
        <v>0</v>
      </c>
      <c r="PP832" s="10">
        <v>0</v>
      </c>
      <c r="PQ832" s="10">
        <v>0</v>
      </c>
      <c r="PR832" s="10">
        <v>0</v>
      </c>
      <c r="PS832" s="10">
        <v>0</v>
      </c>
      <c r="PT832" s="10">
        <v>0</v>
      </c>
      <c r="PU832" s="10">
        <v>0</v>
      </c>
      <c r="PV832" s="10" t="s">
        <v>1977</v>
      </c>
      <c r="PW832" s="10">
        <v>0</v>
      </c>
      <c r="PX832" s="10">
        <v>0</v>
      </c>
      <c r="PY832" s="10">
        <v>0</v>
      </c>
      <c r="PZ832" s="10">
        <v>0</v>
      </c>
      <c r="QA832" s="10">
        <v>0</v>
      </c>
      <c r="QB832" s="10">
        <v>0</v>
      </c>
      <c r="QC832" s="10">
        <v>0</v>
      </c>
      <c r="QD832" s="10">
        <v>0</v>
      </c>
      <c r="QE832" s="10" t="s">
        <v>1977</v>
      </c>
      <c r="QF832" s="10">
        <v>0</v>
      </c>
      <c r="QG832" s="10">
        <v>0</v>
      </c>
      <c r="QH832" s="10">
        <v>0</v>
      </c>
      <c r="QI832" s="10">
        <v>0</v>
      </c>
      <c r="QJ832" s="10">
        <v>0</v>
      </c>
      <c r="QK832" s="10">
        <v>0</v>
      </c>
      <c r="QL832" s="10">
        <v>0</v>
      </c>
      <c r="QM832" s="10">
        <v>0</v>
      </c>
      <c r="QN832" s="10" t="s">
        <v>1977</v>
      </c>
      <c r="QO832" s="10">
        <v>0</v>
      </c>
      <c r="QP832" s="10">
        <v>0</v>
      </c>
      <c r="QQ832" s="10">
        <v>0</v>
      </c>
      <c r="QR832" s="10">
        <v>0</v>
      </c>
      <c r="QS832" s="10">
        <v>0</v>
      </c>
      <c r="QT832" s="10">
        <v>0</v>
      </c>
      <c r="QU832" s="10">
        <v>0</v>
      </c>
      <c r="QV832" s="10">
        <v>0</v>
      </c>
      <c r="QW832" s="10" t="s">
        <v>1977</v>
      </c>
      <c r="QX832" s="10">
        <v>1</v>
      </c>
      <c r="QY832" s="10">
        <v>0</v>
      </c>
      <c r="QZ832" s="10">
        <v>0</v>
      </c>
      <c r="RA832" s="10">
        <v>0</v>
      </c>
      <c r="RB832" s="10">
        <v>0</v>
      </c>
      <c r="RC832" s="10">
        <v>0</v>
      </c>
      <c r="RD832" s="10">
        <v>0</v>
      </c>
      <c r="RE832" s="10">
        <v>0</v>
      </c>
      <c r="RF832" s="10" t="s">
        <v>1985</v>
      </c>
      <c r="RG832" s="10">
        <v>0</v>
      </c>
      <c r="RH832" s="10">
        <v>0</v>
      </c>
      <c r="RI832" s="10">
        <v>0</v>
      </c>
      <c r="RJ832" s="10">
        <v>0</v>
      </c>
      <c r="RK832" s="10">
        <v>0</v>
      </c>
      <c r="RL832" s="10">
        <v>0</v>
      </c>
      <c r="RM832" s="10">
        <v>0</v>
      </c>
      <c r="RN832" s="10">
        <v>0</v>
      </c>
      <c r="RO832" s="10" t="s">
        <v>1977</v>
      </c>
      <c r="VS832" s="10">
        <v>1</v>
      </c>
      <c r="VT832" s="10">
        <v>1</v>
      </c>
      <c r="VZ832" s="10">
        <v>16</v>
      </c>
      <c r="WA832" s="10">
        <v>0</v>
      </c>
      <c r="WB832" s="10">
        <v>0</v>
      </c>
      <c r="WC832" s="10">
        <v>0</v>
      </c>
      <c r="WD832" s="10">
        <v>0</v>
      </c>
      <c r="WE832" s="10">
        <v>0</v>
      </c>
      <c r="WF832" s="10">
        <v>0</v>
      </c>
      <c r="WG832" s="10">
        <v>0</v>
      </c>
      <c r="WH832" s="10">
        <v>0</v>
      </c>
      <c r="WI832" s="10">
        <v>0</v>
      </c>
      <c r="WJ832" s="10">
        <v>0</v>
      </c>
      <c r="WK832" s="10">
        <v>0</v>
      </c>
      <c r="WL832" s="10">
        <v>0</v>
      </c>
      <c r="WM832" s="10">
        <v>0</v>
      </c>
      <c r="WN832" s="10">
        <v>0</v>
      </c>
      <c r="WO832" s="10">
        <v>0</v>
      </c>
      <c r="WP832" s="10">
        <v>0</v>
      </c>
      <c r="WQ832" s="10">
        <v>0</v>
      </c>
      <c r="WR832" s="10">
        <v>0</v>
      </c>
      <c r="WS832" s="10">
        <v>0</v>
      </c>
      <c r="WT832" s="10">
        <v>0</v>
      </c>
      <c r="WU832" s="10">
        <v>0</v>
      </c>
      <c r="WV832" s="10">
        <v>0</v>
      </c>
      <c r="WW832" s="10">
        <v>0</v>
      </c>
      <c r="WX832" s="10">
        <v>0</v>
      </c>
      <c r="WY832" s="10">
        <v>0</v>
      </c>
      <c r="WZ832" s="10">
        <v>0</v>
      </c>
      <c r="XA832" s="10">
        <v>0</v>
      </c>
      <c r="XB832" s="10">
        <v>0</v>
      </c>
      <c r="XC832" s="10">
        <v>0</v>
      </c>
      <c r="XD832" s="10">
        <v>0</v>
      </c>
      <c r="XE832" s="10">
        <v>0</v>
      </c>
      <c r="XF832" s="10">
        <v>0</v>
      </c>
      <c r="XG832" s="10">
        <v>0</v>
      </c>
      <c r="XH832" s="10">
        <v>0</v>
      </c>
      <c r="XI832" s="10">
        <v>0</v>
      </c>
      <c r="XJ832" s="10">
        <v>0</v>
      </c>
      <c r="XK832" s="10" t="s">
        <v>1967</v>
      </c>
      <c r="XN832" s="10" t="s">
        <v>1978</v>
      </c>
      <c r="XQ832" s="10" t="s">
        <v>1967</v>
      </c>
      <c r="XT832" s="10" t="s">
        <v>1978</v>
      </c>
      <c r="XW832" s="10" t="s">
        <v>1991</v>
      </c>
      <c r="YA832" s="10">
        <v>12</v>
      </c>
      <c r="YB832" s="10">
        <v>0</v>
      </c>
      <c r="YC832" s="10">
        <v>11</v>
      </c>
      <c r="YD832" s="10">
        <v>0</v>
      </c>
      <c r="YE832" s="10">
        <v>0</v>
      </c>
      <c r="YF832" s="10">
        <v>0</v>
      </c>
      <c r="YG832" s="10">
        <v>0</v>
      </c>
      <c r="YH832" s="10">
        <v>0</v>
      </c>
      <c r="YI832" s="10">
        <v>0</v>
      </c>
      <c r="YJ832" s="10">
        <v>0</v>
      </c>
      <c r="YK832" s="10">
        <v>0</v>
      </c>
      <c r="YL832" s="10">
        <v>0</v>
      </c>
      <c r="YM832" s="10">
        <v>8</v>
      </c>
      <c r="YN832" s="10">
        <v>0</v>
      </c>
      <c r="YO832" s="10">
        <v>0</v>
      </c>
      <c r="YP832" s="10">
        <v>0</v>
      </c>
      <c r="YQ832" s="10">
        <v>0</v>
      </c>
      <c r="YR832" s="10">
        <v>0</v>
      </c>
      <c r="YS832" s="10" t="s">
        <v>1968</v>
      </c>
      <c r="ZJ832" s="10" t="s">
        <v>1968</v>
      </c>
      <c r="AAK832" s="10" t="s">
        <v>1968</v>
      </c>
      <c r="AAZ832" s="10" t="s">
        <v>1968</v>
      </c>
      <c r="ABO832" s="10" t="s">
        <v>1968</v>
      </c>
      <c r="ACJ832" s="10" t="s">
        <v>1968</v>
      </c>
      <c r="ADH832" s="10" t="s">
        <v>1968</v>
      </c>
      <c r="AML832" s="10" t="s">
        <v>1968</v>
      </c>
      <c r="ANM832" s="10">
        <v>16</v>
      </c>
      <c r="ANN832" s="10">
        <v>0</v>
      </c>
      <c r="ANO832" s="10" t="s">
        <v>1968</v>
      </c>
      <c r="ANP832" s="10" t="s">
        <v>1987</v>
      </c>
      <c r="AOO832" s="10" t="s">
        <v>1968</v>
      </c>
      <c r="APN832" s="10" t="s">
        <v>1968</v>
      </c>
      <c r="ATV832" s="10" t="s">
        <v>1968</v>
      </c>
      <c r="AVU832" s="10" t="s">
        <v>1968</v>
      </c>
      <c r="AWH832" s="10" t="s">
        <v>1968</v>
      </c>
      <c r="AYQ832" s="10">
        <v>0</v>
      </c>
      <c r="AYR832" s="10">
        <v>0</v>
      </c>
      <c r="AYS832" s="10" t="s">
        <v>1968</v>
      </c>
      <c r="AYT832" s="10">
        <v>0</v>
      </c>
      <c r="AYU832" s="10">
        <v>0</v>
      </c>
      <c r="AYV832" s="10">
        <v>12</v>
      </c>
      <c r="AYW832" s="10">
        <v>0</v>
      </c>
      <c r="AYX832" s="10">
        <v>0</v>
      </c>
      <c r="AYY832" s="10">
        <v>0</v>
      </c>
      <c r="AYZ832" s="10">
        <v>1</v>
      </c>
      <c r="AZA832" s="10">
        <v>0</v>
      </c>
      <c r="AZB832" s="10">
        <v>3</v>
      </c>
      <c r="AZC832" s="10">
        <v>0</v>
      </c>
      <c r="AZD832" s="10">
        <v>0</v>
      </c>
      <c r="AZE832" s="10">
        <v>0</v>
      </c>
      <c r="AZF832" s="10">
        <v>0</v>
      </c>
      <c r="AZG832" s="10">
        <v>0</v>
      </c>
      <c r="AZH832" s="10">
        <v>16</v>
      </c>
      <c r="AZI832" s="10">
        <v>0</v>
      </c>
      <c r="AZJ832" s="10">
        <v>2</v>
      </c>
      <c r="AZK832" s="10">
        <v>0</v>
      </c>
      <c r="AZL832" s="10">
        <v>0</v>
      </c>
      <c r="AZM832" s="10">
        <v>0</v>
      </c>
      <c r="AZN832" s="10">
        <v>0</v>
      </c>
      <c r="AZO832" s="10">
        <v>0</v>
      </c>
      <c r="AZP832" s="10">
        <v>0</v>
      </c>
      <c r="AZQ832" s="10">
        <v>0</v>
      </c>
      <c r="AZR832" s="10">
        <v>0</v>
      </c>
      <c r="AZS832" s="10">
        <v>0</v>
      </c>
      <c r="AZT832" s="10">
        <v>0</v>
      </c>
      <c r="AZU832" s="10">
        <v>0</v>
      </c>
      <c r="AZV832" s="10">
        <v>0</v>
      </c>
      <c r="AZW832" s="10">
        <v>0</v>
      </c>
      <c r="AZX832" s="10">
        <v>0</v>
      </c>
      <c r="AZY832" s="10">
        <v>0</v>
      </c>
      <c r="AZZ832" s="10">
        <v>0</v>
      </c>
      <c r="BAA832" s="10">
        <v>0</v>
      </c>
      <c r="BAB832" s="10">
        <v>0</v>
      </c>
      <c r="BAC832" s="10">
        <v>0</v>
      </c>
      <c r="BAD832" s="10">
        <v>0</v>
      </c>
      <c r="BAE832" s="10">
        <v>0</v>
      </c>
      <c r="BAF832" s="10">
        <v>9</v>
      </c>
      <c r="BAG832" s="10">
        <v>0</v>
      </c>
      <c r="BAH832" s="10">
        <v>7</v>
      </c>
      <c r="BAI832" s="10">
        <v>0</v>
      </c>
      <c r="BAJ832" s="10">
        <v>0</v>
      </c>
      <c r="BAK832" s="10">
        <v>0</v>
      </c>
      <c r="BAL832" s="10">
        <v>0</v>
      </c>
      <c r="BAM832" s="10">
        <v>0</v>
      </c>
      <c r="BAN832" s="10">
        <v>0</v>
      </c>
      <c r="BAO832" s="10">
        <v>0</v>
      </c>
      <c r="BAP832" s="10">
        <v>0</v>
      </c>
      <c r="BAQ832" s="10">
        <v>0</v>
      </c>
      <c r="BAR832" s="10">
        <v>0</v>
      </c>
      <c r="BAS832" s="10">
        <v>0</v>
      </c>
      <c r="BAT832" s="10">
        <v>0</v>
      </c>
      <c r="BAU832" s="10">
        <v>0</v>
      </c>
      <c r="BAV832" s="10">
        <v>0</v>
      </c>
      <c r="BAW832" s="10">
        <v>0</v>
      </c>
      <c r="BAX832" s="10">
        <v>0</v>
      </c>
      <c r="BAY832" s="10">
        <v>0</v>
      </c>
      <c r="BAZ832" s="10">
        <v>1</v>
      </c>
      <c r="BBA832" s="10" t="s">
        <v>1969</v>
      </c>
      <c r="BBB832" s="10">
        <v>180</v>
      </c>
      <c r="BBC832" s="10">
        <v>16</v>
      </c>
      <c r="BBD832" s="10">
        <v>0</v>
      </c>
      <c r="BBE832" s="10">
        <v>0</v>
      </c>
      <c r="BBF832" s="10">
        <v>0</v>
      </c>
      <c r="BBG832" s="10">
        <v>0</v>
      </c>
      <c r="BBH832" s="10">
        <v>0</v>
      </c>
      <c r="BBI832" s="10">
        <v>0</v>
      </c>
      <c r="BBJ832" s="10">
        <v>0</v>
      </c>
      <c r="BBK832" s="10">
        <v>0</v>
      </c>
      <c r="BBL832" s="10">
        <v>0</v>
      </c>
      <c r="BBM832" s="10">
        <v>0</v>
      </c>
      <c r="BBN832" s="10">
        <v>0</v>
      </c>
      <c r="BBO832" s="10" t="s">
        <v>1972</v>
      </c>
      <c r="BBU832" s="10">
        <v>1</v>
      </c>
      <c r="BBW832" s="10">
        <v>1</v>
      </c>
      <c r="BBX832" s="10" t="s">
        <v>2142</v>
      </c>
    </row>
    <row r="833" spans="1:1426" x14ac:dyDescent="0.25">
      <c r="A833" s="10" t="s">
        <v>1965</v>
      </c>
      <c r="B833" s="17" t="s">
        <v>2165</v>
      </c>
      <c r="C833" s="17" t="s">
        <v>2001</v>
      </c>
      <c r="D833" s="10" t="s">
        <v>2166</v>
      </c>
      <c r="E833" s="10" t="s">
        <v>2167</v>
      </c>
      <c r="F833" s="10" t="s">
        <v>2168</v>
      </c>
      <c r="G833" s="10">
        <v>55120000</v>
      </c>
      <c r="H833" s="10" t="s">
        <v>2005</v>
      </c>
      <c r="I833" s="10" t="s">
        <v>2169</v>
      </c>
      <c r="J833" s="10" t="s">
        <v>2170</v>
      </c>
      <c r="K833" s="10" t="s">
        <v>5</v>
      </c>
      <c r="L833" s="10" t="s">
        <v>2508</v>
      </c>
      <c r="N833" s="10">
        <v>30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0</v>
      </c>
      <c r="U833" s="10">
        <v>0</v>
      </c>
      <c r="V833" s="10">
        <v>0</v>
      </c>
      <c r="W833" s="10">
        <v>0</v>
      </c>
      <c r="X833" s="10">
        <v>0</v>
      </c>
      <c r="Y833" s="10">
        <v>0</v>
      </c>
      <c r="Z833" s="10">
        <v>0</v>
      </c>
      <c r="AA833" s="10">
        <v>0</v>
      </c>
      <c r="AC833" s="10">
        <v>0</v>
      </c>
      <c r="AD833" s="10">
        <v>0</v>
      </c>
      <c r="AE833" s="10">
        <v>0</v>
      </c>
      <c r="AF833" s="10" t="s">
        <v>40</v>
      </c>
      <c r="AG833" s="10">
        <v>1</v>
      </c>
      <c r="AT833" s="18">
        <v>31846</v>
      </c>
      <c r="AU833" s="10" t="s">
        <v>2495</v>
      </c>
      <c r="AV833" s="10" t="s">
        <v>1968</v>
      </c>
      <c r="AY833" s="10" t="s">
        <v>1973</v>
      </c>
      <c r="BF833" s="10" t="s">
        <v>1968</v>
      </c>
      <c r="BI833" s="10" t="s">
        <v>1968</v>
      </c>
      <c r="BL833" s="10" t="s">
        <v>1968</v>
      </c>
      <c r="BO833" s="10" t="s">
        <v>1968</v>
      </c>
      <c r="BR833" s="10" t="s">
        <v>1968</v>
      </c>
      <c r="BU833" s="10" t="s">
        <v>1968</v>
      </c>
      <c r="BX833" s="10" t="s">
        <v>1968</v>
      </c>
      <c r="CA833" s="10" t="s">
        <v>1968</v>
      </c>
      <c r="CD833" s="10" t="s">
        <v>1968</v>
      </c>
      <c r="CG833" s="10" t="s">
        <v>1968</v>
      </c>
      <c r="CJ833" s="10" t="s">
        <v>1968</v>
      </c>
      <c r="CM833" s="10" t="s">
        <v>1968</v>
      </c>
      <c r="CP833" s="10" t="s">
        <v>1968</v>
      </c>
      <c r="CS833" s="10" t="s">
        <v>1968</v>
      </c>
      <c r="CV833" s="10" t="s">
        <v>1968</v>
      </c>
      <c r="CY833" s="10" t="s">
        <v>1968</v>
      </c>
      <c r="DB833" s="10" t="s">
        <v>1968</v>
      </c>
      <c r="DE833" s="10" t="s">
        <v>1968</v>
      </c>
      <c r="DH833" s="10" t="s">
        <v>1968</v>
      </c>
      <c r="DK833" s="10" t="s">
        <v>1968</v>
      </c>
      <c r="DN833" s="10" t="s">
        <v>1968</v>
      </c>
      <c r="EU833" s="10" t="s">
        <v>1968</v>
      </c>
      <c r="EX833" s="10" t="s">
        <v>1968</v>
      </c>
      <c r="FA833" s="10" t="s">
        <v>1968</v>
      </c>
      <c r="FD833" s="10" t="s">
        <v>1968</v>
      </c>
      <c r="FG833" s="10" t="s">
        <v>1968</v>
      </c>
      <c r="FJ833" s="10" t="s">
        <v>1968</v>
      </c>
      <c r="GQ833" s="10">
        <v>1</v>
      </c>
      <c r="II833" s="10" t="s">
        <v>1968</v>
      </c>
      <c r="IJ833" s="10" t="s">
        <v>1968</v>
      </c>
      <c r="IK833" s="10" t="s">
        <v>1968</v>
      </c>
      <c r="IL833" s="10" t="s">
        <v>1968</v>
      </c>
      <c r="IM833" s="10" t="s">
        <v>1968</v>
      </c>
      <c r="IN833" s="10" t="s">
        <v>1968</v>
      </c>
      <c r="IO833" s="10" t="s">
        <v>1968</v>
      </c>
      <c r="IP833" s="10" t="s">
        <v>1968</v>
      </c>
      <c r="IR833" s="10" t="s">
        <v>1968</v>
      </c>
      <c r="IT833" s="10" t="s">
        <v>1968</v>
      </c>
      <c r="IV833" s="10" t="s">
        <v>1968</v>
      </c>
      <c r="IX833" s="10" t="s">
        <v>1968</v>
      </c>
      <c r="IZ833" s="10" t="s">
        <v>1968</v>
      </c>
      <c r="JA833" s="10" t="s">
        <v>1968</v>
      </c>
      <c r="JD833" s="10" t="s">
        <v>1968</v>
      </c>
      <c r="JG833" s="10" t="s">
        <v>1968</v>
      </c>
      <c r="JJ833" s="10" t="s">
        <v>1968</v>
      </c>
      <c r="JM833" s="10" t="s">
        <v>1968</v>
      </c>
      <c r="JP833" s="10" t="s">
        <v>1968</v>
      </c>
      <c r="JS833" s="10" t="s">
        <v>1968</v>
      </c>
      <c r="KZ833" s="10" t="s">
        <v>1976</v>
      </c>
      <c r="LA833" s="10">
        <v>1</v>
      </c>
      <c r="LB833" s="10">
        <v>0</v>
      </c>
      <c r="LC833" s="10">
        <v>0</v>
      </c>
      <c r="LD833" s="10">
        <v>0</v>
      </c>
      <c r="LE833" s="10">
        <v>0</v>
      </c>
      <c r="LF833" s="10">
        <v>0</v>
      </c>
      <c r="LG833" s="10">
        <v>0</v>
      </c>
      <c r="LH833" s="10">
        <v>0</v>
      </c>
      <c r="LI833" s="10" t="s">
        <v>1966</v>
      </c>
      <c r="LJ833" s="10">
        <v>0</v>
      </c>
      <c r="LK833" s="10">
        <v>0</v>
      </c>
      <c r="LL833" s="10">
        <v>0</v>
      </c>
      <c r="LM833" s="10">
        <v>0</v>
      </c>
      <c r="LN833" s="10">
        <v>0</v>
      </c>
      <c r="LO833" s="10">
        <v>0</v>
      </c>
      <c r="LP833" s="10">
        <v>0</v>
      </c>
      <c r="LQ833" s="10">
        <v>0</v>
      </c>
      <c r="LR833" s="10" t="s">
        <v>1977</v>
      </c>
      <c r="LS833" s="10">
        <v>0</v>
      </c>
      <c r="LT833" s="10">
        <v>0</v>
      </c>
      <c r="LU833" s="10">
        <v>0</v>
      </c>
      <c r="LV833" s="10">
        <v>0</v>
      </c>
      <c r="LW833" s="10">
        <v>0</v>
      </c>
      <c r="LX833" s="10">
        <v>0</v>
      </c>
      <c r="LY833" s="10">
        <v>0</v>
      </c>
      <c r="LZ833" s="10">
        <v>0</v>
      </c>
      <c r="MA833" s="10" t="s">
        <v>1977</v>
      </c>
      <c r="MB833" s="10">
        <v>0</v>
      </c>
      <c r="MC833" s="10">
        <v>0</v>
      </c>
      <c r="MD833" s="10">
        <v>0</v>
      </c>
      <c r="ME833" s="10">
        <v>0</v>
      </c>
      <c r="MF833" s="10">
        <v>0</v>
      </c>
      <c r="MG833" s="10">
        <v>0</v>
      </c>
      <c r="MH833" s="10">
        <v>0</v>
      </c>
      <c r="MI833" s="10">
        <v>0</v>
      </c>
      <c r="MJ833" s="10" t="s">
        <v>1977</v>
      </c>
      <c r="MK833" s="10">
        <v>0</v>
      </c>
      <c r="ML833" s="10">
        <v>0</v>
      </c>
      <c r="MM833" s="10">
        <v>0</v>
      </c>
      <c r="MN833" s="10">
        <v>0</v>
      </c>
      <c r="MO833" s="10">
        <v>0</v>
      </c>
      <c r="MP833" s="10">
        <v>0</v>
      </c>
      <c r="MQ833" s="10">
        <v>0</v>
      </c>
      <c r="MR833" s="10">
        <v>1</v>
      </c>
      <c r="MS833" s="10" t="s">
        <v>1977</v>
      </c>
      <c r="MT833" s="10">
        <v>0</v>
      </c>
      <c r="MU833" s="10">
        <v>0</v>
      </c>
      <c r="MV833" s="10">
        <v>0</v>
      </c>
      <c r="MW833" s="10">
        <v>0</v>
      </c>
      <c r="MX833" s="10">
        <v>0</v>
      </c>
      <c r="MY833" s="10">
        <v>0</v>
      </c>
      <c r="MZ833" s="10">
        <v>0</v>
      </c>
      <c r="NA833" s="10">
        <v>0</v>
      </c>
      <c r="NB833" s="10" t="s">
        <v>1977</v>
      </c>
      <c r="NC833" s="10">
        <v>0</v>
      </c>
      <c r="ND833" s="10">
        <v>0</v>
      </c>
      <c r="NE833" s="10">
        <v>0</v>
      </c>
      <c r="NF833" s="10">
        <v>0</v>
      </c>
      <c r="NG833" s="10">
        <v>0</v>
      </c>
      <c r="NH833" s="10">
        <v>0</v>
      </c>
      <c r="NI833" s="10">
        <v>0</v>
      </c>
      <c r="NJ833" s="10">
        <v>0</v>
      </c>
      <c r="NK833" s="10" t="s">
        <v>1977</v>
      </c>
      <c r="NL833" s="10">
        <v>0</v>
      </c>
      <c r="NM833" s="10">
        <v>0</v>
      </c>
      <c r="NN833" s="10">
        <v>0</v>
      </c>
      <c r="NO833" s="10">
        <v>0</v>
      </c>
      <c r="NP833" s="10">
        <v>0</v>
      </c>
      <c r="NQ833" s="10">
        <v>0</v>
      </c>
      <c r="NR833" s="10">
        <v>0</v>
      </c>
      <c r="NS833" s="10">
        <v>0</v>
      </c>
      <c r="NT833" s="10" t="s">
        <v>1977</v>
      </c>
      <c r="NU833" s="10">
        <v>0</v>
      </c>
      <c r="NV833" s="10">
        <v>0</v>
      </c>
      <c r="NW833" s="10">
        <v>0</v>
      </c>
      <c r="NX833" s="10">
        <v>0</v>
      </c>
      <c r="NY833" s="10">
        <v>0</v>
      </c>
      <c r="NZ833" s="10">
        <v>0</v>
      </c>
      <c r="OA833" s="10">
        <v>0</v>
      </c>
      <c r="OB833" s="10">
        <v>2</v>
      </c>
      <c r="OC833" s="10" t="s">
        <v>1977</v>
      </c>
      <c r="OD833" s="10">
        <v>0</v>
      </c>
      <c r="OE833" s="10">
        <v>0</v>
      </c>
      <c r="OF833" s="10">
        <v>0</v>
      </c>
      <c r="OG833" s="10">
        <v>0</v>
      </c>
      <c r="OH833" s="10">
        <v>0</v>
      </c>
      <c r="OI833" s="10">
        <v>0</v>
      </c>
      <c r="OJ833" s="10">
        <v>0</v>
      </c>
      <c r="OK833" s="10">
        <v>0</v>
      </c>
      <c r="OL833" s="10" t="s">
        <v>1977</v>
      </c>
      <c r="OM833" s="10">
        <v>0</v>
      </c>
      <c r="ON833" s="10">
        <v>0</v>
      </c>
      <c r="OO833" s="10">
        <v>0</v>
      </c>
      <c r="OP833" s="10">
        <v>0</v>
      </c>
      <c r="OQ833" s="10">
        <v>0</v>
      </c>
      <c r="OR833" s="10">
        <v>0</v>
      </c>
      <c r="OS833" s="10">
        <v>0</v>
      </c>
      <c r="OT833" s="10">
        <v>0</v>
      </c>
      <c r="OU833" s="10" t="s">
        <v>1977</v>
      </c>
      <c r="OV833" s="10">
        <v>0</v>
      </c>
      <c r="OW833" s="10">
        <v>0</v>
      </c>
      <c r="OX833" s="10">
        <v>0</v>
      </c>
      <c r="OY833" s="10">
        <v>0</v>
      </c>
      <c r="OZ833" s="10">
        <v>0</v>
      </c>
      <c r="PA833" s="10">
        <v>0</v>
      </c>
      <c r="PB833" s="10">
        <v>0</v>
      </c>
      <c r="PC833" s="10">
        <v>0</v>
      </c>
      <c r="PD833" s="10" t="s">
        <v>1977</v>
      </c>
      <c r="PE833" s="10">
        <v>0</v>
      </c>
      <c r="PF833" s="10">
        <v>0</v>
      </c>
      <c r="PG833" s="10">
        <v>0</v>
      </c>
      <c r="PH833" s="10">
        <v>0</v>
      </c>
      <c r="PI833" s="10">
        <v>0</v>
      </c>
      <c r="PJ833" s="10">
        <v>0</v>
      </c>
      <c r="PK833" s="10">
        <v>0</v>
      </c>
      <c r="PL833" s="10">
        <v>0</v>
      </c>
      <c r="PM833" s="10" t="s">
        <v>1977</v>
      </c>
      <c r="PN833" s="10">
        <v>0</v>
      </c>
      <c r="PO833" s="10">
        <v>0</v>
      </c>
      <c r="PP833" s="10">
        <v>0</v>
      </c>
      <c r="PQ833" s="10">
        <v>0</v>
      </c>
      <c r="PR833" s="10">
        <v>0</v>
      </c>
      <c r="PS833" s="10">
        <v>0</v>
      </c>
      <c r="PT833" s="10">
        <v>0</v>
      </c>
      <c r="PU833" s="10">
        <v>0</v>
      </c>
      <c r="PV833" s="10" t="s">
        <v>1977</v>
      </c>
      <c r="PW833" s="10">
        <v>0</v>
      </c>
      <c r="PX833" s="10">
        <v>0</v>
      </c>
      <c r="PY833" s="10">
        <v>0</v>
      </c>
      <c r="PZ833" s="10">
        <v>0</v>
      </c>
      <c r="QA833" s="10">
        <v>0</v>
      </c>
      <c r="QB833" s="10">
        <v>0</v>
      </c>
      <c r="QC833" s="10">
        <v>0</v>
      </c>
      <c r="QD833" s="10">
        <v>0</v>
      </c>
      <c r="QE833" s="10" t="s">
        <v>1977</v>
      </c>
      <c r="QF833" s="10">
        <v>0</v>
      </c>
      <c r="QG833" s="10">
        <v>0</v>
      </c>
      <c r="QH833" s="10">
        <v>0</v>
      </c>
      <c r="QI833" s="10">
        <v>0</v>
      </c>
      <c r="QJ833" s="10">
        <v>0</v>
      </c>
      <c r="QK833" s="10">
        <v>0</v>
      </c>
      <c r="QL833" s="10">
        <v>0</v>
      </c>
      <c r="QM833" s="10">
        <v>0</v>
      </c>
      <c r="QN833" s="10" t="s">
        <v>1977</v>
      </c>
      <c r="QO833" s="10">
        <v>0</v>
      </c>
      <c r="QP833" s="10">
        <v>0</v>
      </c>
      <c r="QQ833" s="10">
        <v>0</v>
      </c>
      <c r="QR833" s="10">
        <v>0</v>
      </c>
      <c r="QS833" s="10">
        <v>0</v>
      </c>
      <c r="QT833" s="10">
        <v>0</v>
      </c>
      <c r="QU833" s="10">
        <v>0</v>
      </c>
      <c r="QV833" s="10">
        <v>0</v>
      </c>
      <c r="QW833" s="10" t="s">
        <v>1977</v>
      </c>
      <c r="QX833" s="10">
        <v>8</v>
      </c>
      <c r="QY833" s="10">
        <v>2</v>
      </c>
      <c r="QZ833" s="10">
        <v>0</v>
      </c>
      <c r="RA833" s="10">
        <v>0</v>
      </c>
      <c r="RB833" s="10">
        <v>0</v>
      </c>
      <c r="RC833" s="10">
        <v>0</v>
      </c>
      <c r="RD833" s="10">
        <v>0</v>
      </c>
      <c r="RE833" s="10">
        <v>0</v>
      </c>
      <c r="RF833" s="10" t="s">
        <v>1985</v>
      </c>
      <c r="RG833" s="10">
        <v>0</v>
      </c>
      <c r="RH833" s="10">
        <v>0</v>
      </c>
      <c r="RI833" s="10">
        <v>0</v>
      </c>
      <c r="RJ833" s="10">
        <v>0</v>
      </c>
      <c r="RK833" s="10">
        <v>0</v>
      </c>
      <c r="RL833" s="10">
        <v>0</v>
      </c>
      <c r="RM833" s="10">
        <v>0</v>
      </c>
      <c r="RN833" s="10">
        <v>0</v>
      </c>
      <c r="RO833" s="10" t="s">
        <v>1977</v>
      </c>
      <c r="VS833" s="10">
        <v>1</v>
      </c>
      <c r="VX833" s="10">
        <v>1</v>
      </c>
      <c r="VY833" s="10" t="s">
        <v>2171</v>
      </c>
      <c r="VZ833" s="10">
        <v>9</v>
      </c>
      <c r="WA833" s="10">
        <v>0</v>
      </c>
      <c r="WB833" s="10">
        <v>0</v>
      </c>
      <c r="WC833" s="10">
        <v>0</v>
      </c>
      <c r="WD833" s="10">
        <v>0</v>
      </c>
      <c r="WE833" s="10">
        <v>0</v>
      </c>
      <c r="WF833" s="10">
        <v>0</v>
      </c>
      <c r="WG833" s="10">
        <v>0</v>
      </c>
      <c r="WH833" s="10">
        <v>0</v>
      </c>
      <c r="WI833" s="10">
        <v>0</v>
      </c>
      <c r="WJ833" s="10">
        <v>0</v>
      </c>
      <c r="WK833" s="10">
        <v>0</v>
      </c>
      <c r="WL833" s="10">
        <v>0</v>
      </c>
      <c r="WM833" s="10">
        <v>0</v>
      </c>
      <c r="WN833" s="10">
        <v>0</v>
      </c>
      <c r="WO833" s="10">
        <v>0</v>
      </c>
      <c r="WP833" s="10">
        <v>0</v>
      </c>
      <c r="WQ833" s="10">
        <v>0</v>
      </c>
      <c r="WR833" s="10">
        <v>0</v>
      </c>
      <c r="WS833" s="10">
        <v>0</v>
      </c>
      <c r="WT833" s="10">
        <v>0</v>
      </c>
      <c r="WU833" s="10">
        <v>0</v>
      </c>
      <c r="WV833" s="10">
        <v>0</v>
      </c>
      <c r="WW833" s="10">
        <v>0</v>
      </c>
      <c r="WX833" s="10">
        <v>0</v>
      </c>
      <c r="WY833" s="10">
        <v>0</v>
      </c>
      <c r="WZ833" s="10">
        <v>0</v>
      </c>
      <c r="XA833" s="10">
        <v>0</v>
      </c>
      <c r="XB833" s="10">
        <v>0</v>
      </c>
      <c r="XC833" s="10">
        <v>0</v>
      </c>
      <c r="XD833" s="10">
        <v>0</v>
      </c>
      <c r="XE833" s="10">
        <v>0</v>
      </c>
      <c r="XF833" s="10">
        <v>0</v>
      </c>
      <c r="XG833" s="10">
        <v>0</v>
      </c>
      <c r="XH833" s="10">
        <v>0</v>
      </c>
      <c r="XI833" s="10">
        <v>0</v>
      </c>
      <c r="XJ833" s="10">
        <v>0</v>
      </c>
      <c r="XK833" s="10" t="s">
        <v>1978</v>
      </c>
      <c r="XL833" s="10">
        <v>4</v>
      </c>
      <c r="XM833" s="10">
        <v>0</v>
      </c>
      <c r="XN833" s="10" t="s">
        <v>1967</v>
      </c>
      <c r="XQ833" s="10" t="s">
        <v>1967</v>
      </c>
      <c r="XT833" s="10" t="s">
        <v>1978</v>
      </c>
      <c r="XW833" s="10" t="s">
        <v>1992</v>
      </c>
      <c r="YA833" s="10">
        <v>11</v>
      </c>
      <c r="YB833" s="10">
        <v>0</v>
      </c>
      <c r="YC833" s="10">
        <v>10</v>
      </c>
      <c r="YD833" s="10">
        <v>0</v>
      </c>
      <c r="YE833" s="10">
        <v>0</v>
      </c>
      <c r="YF833" s="10">
        <v>0</v>
      </c>
      <c r="YG833" s="10">
        <v>0</v>
      </c>
      <c r="YH833" s="10">
        <v>0</v>
      </c>
      <c r="YI833" s="10">
        <v>0</v>
      </c>
      <c r="YJ833" s="10">
        <v>0</v>
      </c>
      <c r="YK833" s="10">
        <v>0</v>
      </c>
      <c r="YL833" s="10">
        <v>0</v>
      </c>
      <c r="YM833" s="10">
        <v>0</v>
      </c>
      <c r="YN833" s="10">
        <v>0</v>
      </c>
      <c r="YO833" s="10">
        <v>0</v>
      </c>
      <c r="YP833" s="10">
        <v>0</v>
      </c>
      <c r="YQ833" s="10">
        <v>0</v>
      </c>
      <c r="YR833" s="10">
        <v>0</v>
      </c>
      <c r="YS833" s="10" t="s">
        <v>1969</v>
      </c>
      <c r="YT833" s="10">
        <v>5</v>
      </c>
      <c r="YU833" s="10">
        <v>0</v>
      </c>
      <c r="YV833" s="10">
        <v>3</v>
      </c>
      <c r="YW833" s="10">
        <v>0</v>
      </c>
      <c r="YX833" s="10">
        <v>1</v>
      </c>
      <c r="YY833" s="10">
        <v>0</v>
      </c>
      <c r="YZ833" s="10">
        <v>0</v>
      </c>
      <c r="ZA833" s="10">
        <v>0</v>
      </c>
      <c r="ZB833" s="10">
        <v>0</v>
      </c>
      <c r="ZC833" s="10">
        <v>0</v>
      </c>
      <c r="ZD833" s="10">
        <v>0</v>
      </c>
      <c r="ZE833" s="10">
        <v>0</v>
      </c>
      <c r="ZF833" s="10">
        <v>0</v>
      </c>
      <c r="ZG833" s="10">
        <v>0</v>
      </c>
      <c r="ZH833" s="10">
        <v>0</v>
      </c>
      <c r="ZI833" s="10">
        <v>0</v>
      </c>
      <c r="ZJ833" s="10" t="s">
        <v>1968</v>
      </c>
      <c r="AAK833" s="10" t="s">
        <v>1968</v>
      </c>
      <c r="AAZ833" s="10" t="s">
        <v>1969</v>
      </c>
      <c r="ABA833" s="10">
        <v>0</v>
      </c>
      <c r="ABB833" s="10">
        <v>0</v>
      </c>
      <c r="ABC833" s="10">
        <v>0</v>
      </c>
      <c r="ABD833" s="10">
        <v>0</v>
      </c>
      <c r="ABE833" s="10">
        <v>0</v>
      </c>
      <c r="ABF833" s="10">
        <v>0</v>
      </c>
      <c r="ABG833" s="10">
        <v>0</v>
      </c>
      <c r="ABH833" s="10">
        <v>0</v>
      </c>
      <c r="ABI833" s="10">
        <v>0</v>
      </c>
      <c r="ABJ833" s="10">
        <v>0</v>
      </c>
      <c r="ABK833" s="10">
        <v>0</v>
      </c>
      <c r="ABL833" s="10">
        <v>0</v>
      </c>
      <c r="ABM833" s="10">
        <v>0</v>
      </c>
      <c r="ABN833" s="10">
        <v>0</v>
      </c>
      <c r="ABO833" s="10" t="s">
        <v>1968</v>
      </c>
      <c r="ACJ833" s="10" t="s">
        <v>1968</v>
      </c>
      <c r="ADH833" s="10" t="s">
        <v>1969</v>
      </c>
      <c r="ADI833" s="10">
        <v>9</v>
      </c>
      <c r="ADJ833" s="10">
        <v>0</v>
      </c>
      <c r="ADK833" s="10">
        <v>0</v>
      </c>
      <c r="ADL833" s="10">
        <v>0</v>
      </c>
      <c r="ADM833" s="10">
        <v>0</v>
      </c>
      <c r="ADN833" s="10">
        <v>0</v>
      </c>
      <c r="ADO833" s="10">
        <v>0</v>
      </c>
      <c r="ADP833" s="10">
        <v>0</v>
      </c>
      <c r="ADQ833" s="10">
        <v>0</v>
      </c>
      <c r="ADR833" s="10">
        <v>0</v>
      </c>
      <c r="ADS833" s="10">
        <v>0</v>
      </c>
      <c r="ADT833" s="10">
        <v>0</v>
      </c>
      <c r="ADU833" s="10">
        <v>0</v>
      </c>
      <c r="ADV833" s="10">
        <v>0</v>
      </c>
      <c r="ADW833" s="10">
        <v>0</v>
      </c>
      <c r="ADX833" s="10">
        <v>0</v>
      </c>
      <c r="ADY833" s="10">
        <v>0</v>
      </c>
      <c r="ADZ833" s="10">
        <v>0</v>
      </c>
      <c r="AEA833" s="10">
        <v>0</v>
      </c>
      <c r="AEB833" s="10">
        <v>0</v>
      </c>
      <c r="AEC833" s="10">
        <v>0</v>
      </c>
      <c r="AED833" s="10">
        <v>0</v>
      </c>
      <c r="AEE833" s="10">
        <v>0</v>
      </c>
      <c r="AEF833" s="10">
        <v>0</v>
      </c>
      <c r="AEG833" s="10">
        <v>0</v>
      </c>
      <c r="AEH833" s="10">
        <v>0</v>
      </c>
      <c r="AEI833" s="10">
        <v>0</v>
      </c>
      <c r="AEJ833" s="10">
        <v>0</v>
      </c>
      <c r="AEK833" s="10">
        <v>0</v>
      </c>
      <c r="AEL833" s="10">
        <v>0</v>
      </c>
      <c r="AEM833" s="10">
        <v>0</v>
      </c>
      <c r="AEN833" s="10">
        <v>0</v>
      </c>
      <c r="AEO833" s="10">
        <v>0</v>
      </c>
      <c r="AEP833" s="10">
        <v>0</v>
      </c>
      <c r="AEQ833" s="10">
        <v>0</v>
      </c>
      <c r="AER833" s="10">
        <v>0</v>
      </c>
      <c r="AES833" s="10">
        <v>0</v>
      </c>
      <c r="AET833" s="10">
        <v>0</v>
      </c>
      <c r="AEU833" s="10">
        <v>0</v>
      </c>
      <c r="AEV833" s="10">
        <v>0</v>
      </c>
      <c r="AEW833" s="10">
        <v>0</v>
      </c>
      <c r="AEX833" s="10">
        <v>0</v>
      </c>
      <c r="AEY833" s="10">
        <v>0</v>
      </c>
      <c r="AEZ833" s="10">
        <v>0</v>
      </c>
      <c r="AFA833" s="10">
        <v>0</v>
      </c>
      <c r="AFB833" s="10">
        <v>0</v>
      </c>
      <c r="AFC833" s="10">
        <v>0</v>
      </c>
      <c r="AFD833" s="10">
        <v>0</v>
      </c>
      <c r="AFE833" s="10">
        <v>0</v>
      </c>
      <c r="AFF833" s="10">
        <v>0</v>
      </c>
      <c r="AFG833" s="10">
        <v>0</v>
      </c>
      <c r="AFH833" s="10">
        <v>0</v>
      </c>
      <c r="AFI833" s="10">
        <v>0</v>
      </c>
      <c r="AFJ833" s="10">
        <v>0</v>
      </c>
      <c r="AFK833" s="10">
        <v>0</v>
      </c>
      <c r="AFL833" s="10">
        <v>0</v>
      </c>
      <c r="AFM833" s="10">
        <v>0</v>
      </c>
      <c r="AFN833" s="10">
        <v>0</v>
      </c>
      <c r="AFO833" s="10">
        <v>0</v>
      </c>
      <c r="AFP833" s="10">
        <v>0</v>
      </c>
      <c r="AFQ833" s="10">
        <v>0</v>
      </c>
      <c r="AFR833" s="10">
        <v>0</v>
      </c>
      <c r="AFS833" s="10">
        <v>0</v>
      </c>
      <c r="AFT833" s="10">
        <v>0</v>
      </c>
      <c r="AFU833" s="10">
        <v>0</v>
      </c>
      <c r="AFV833" s="10">
        <v>0</v>
      </c>
      <c r="AFW833" s="10">
        <v>0</v>
      </c>
      <c r="AFX833" s="10">
        <v>0</v>
      </c>
      <c r="AFY833" s="10">
        <v>0</v>
      </c>
      <c r="AFZ833" s="10">
        <v>0</v>
      </c>
      <c r="AGA833" s="10">
        <v>0</v>
      </c>
      <c r="AGB833" s="10">
        <v>0</v>
      </c>
      <c r="AGC833" s="10">
        <v>0</v>
      </c>
      <c r="AGD833" s="10">
        <v>0</v>
      </c>
      <c r="AGE833" s="10">
        <v>0</v>
      </c>
      <c r="AGF833" s="10">
        <v>0</v>
      </c>
      <c r="AGG833" s="10">
        <v>0</v>
      </c>
      <c r="AGH833" s="10">
        <v>0</v>
      </c>
      <c r="AGI833" s="10">
        <v>0</v>
      </c>
      <c r="AGJ833" s="10">
        <v>0</v>
      </c>
      <c r="AGK833" s="10">
        <v>0</v>
      </c>
      <c r="AGL833" s="10">
        <v>0</v>
      </c>
      <c r="AGM833" s="10">
        <v>0</v>
      </c>
      <c r="AGN833" s="10">
        <v>0</v>
      </c>
      <c r="AGO833" s="10">
        <v>0</v>
      </c>
      <c r="AGP833" s="10">
        <v>0</v>
      </c>
      <c r="AGQ833" s="10">
        <v>0</v>
      </c>
      <c r="AGR833" s="10">
        <v>0</v>
      </c>
      <c r="AGS833" s="10">
        <v>0</v>
      </c>
      <c r="AGT833" s="10">
        <v>0</v>
      </c>
      <c r="AGU833" s="10">
        <v>0</v>
      </c>
      <c r="AGV833" s="10">
        <v>0</v>
      </c>
      <c r="AGW833" s="10">
        <v>0</v>
      </c>
      <c r="AGX833" s="10">
        <v>0</v>
      </c>
      <c r="AGY833" s="10">
        <v>0</v>
      </c>
      <c r="AGZ833" s="10">
        <v>0</v>
      </c>
      <c r="AHA833" s="10">
        <v>0</v>
      </c>
      <c r="AHB833" s="10">
        <v>0</v>
      </c>
      <c r="AHC833" s="10">
        <v>0</v>
      </c>
      <c r="AHD833" s="10">
        <v>0</v>
      </c>
      <c r="AHE833" s="10">
        <v>0</v>
      </c>
      <c r="AHF833" s="10">
        <v>0</v>
      </c>
      <c r="AHG833" s="10">
        <v>0</v>
      </c>
      <c r="AHH833" s="10">
        <v>0</v>
      </c>
      <c r="AHI833" s="10">
        <v>0</v>
      </c>
      <c r="AHJ833" s="10">
        <v>0</v>
      </c>
      <c r="AHK833" s="10">
        <v>0</v>
      </c>
      <c r="AHL833" s="10">
        <v>0</v>
      </c>
      <c r="AHM833" s="10">
        <v>0</v>
      </c>
      <c r="AHN833" s="10">
        <v>0</v>
      </c>
      <c r="AHO833" s="10">
        <v>0</v>
      </c>
      <c r="AHP833" s="10">
        <v>0</v>
      </c>
      <c r="AHQ833" s="10">
        <v>0</v>
      </c>
      <c r="AHR833" s="10">
        <v>0</v>
      </c>
      <c r="AHS833" s="10">
        <v>0</v>
      </c>
      <c r="AHT833" s="10">
        <v>0</v>
      </c>
      <c r="AHU833" s="10">
        <v>0</v>
      </c>
      <c r="AHV833" s="10">
        <v>0</v>
      </c>
      <c r="AHW833" s="10">
        <v>0</v>
      </c>
      <c r="AHX833" s="10">
        <v>0</v>
      </c>
      <c r="AHY833" s="10">
        <v>0</v>
      </c>
      <c r="AHZ833" s="10">
        <v>0</v>
      </c>
      <c r="AIA833" s="10">
        <v>0</v>
      </c>
      <c r="AIB833" s="10">
        <v>0</v>
      </c>
      <c r="AIC833" s="10">
        <v>0</v>
      </c>
      <c r="AID833" s="10">
        <v>0</v>
      </c>
      <c r="AIE833" s="10">
        <v>0</v>
      </c>
      <c r="AIF833" s="10">
        <v>0</v>
      </c>
      <c r="AIG833" s="10">
        <v>0</v>
      </c>
      <c r="AIH833" s="10">
        <v>0</v>
      </c>
      <c r="AII833" s="10">
        <v>0</v>
      </c>
      <c r="AIJ833" s="10">
        <v>0</v>
      </c>
      <c r="AIK833" s="10">
        <v>0</v>
      </c>
      <c r="AIL833" s="10">
        <v>0</v>
      </c>
      <c r="AIM833" s="10">
        <v>0</v>
      </c>
      <c r="AIN833" s="10">
        <v>0</v>
      </c>
      <c r="AIO833" s="10">
        <v>0</v>
      </c>
      <c r="AIP833" s="10">
        <v>0</v>
      </c>
      <c r="AIQ833" s="10">
        <v>0</v>
      </c>
      <c r="AIR833" s="10">
        <v>0</v>
      </c>
      <c r="AIS833" s="10">
        <v>0</v>
      </c>
      <c r="AIT833" s="10">
        <v>0</v>
      </c>
      <c r="AIU833" s="10">
        <v>0</v>
      </c>
      <c r="AIV833" s="10">
        <v>0</v>
      </c>
      <c r="AIW833" s="10">
        <v>0</v>
      </c>
      <c r="AIX833" s="10">
        <v>0</v>
      </c>
      <c r="AIY833" s="10">
        <v>0</v>
      </c>
      <c r="AIZ833" s="10">
        <v>0</v>
      </c>
      <c r="AJA833" s="10">
        <v>0</v>
      </c>
      <c r="AJB833" s="10">
        <v>0</v>
      </c>
      <c r="AJC833" s="10">
        <v>0</v>
      </c>
      <c r="AJD833" s="10">
        <v>0</v>
      </c>
      <c r="AJE833" s="10">
        <v>0</v>
      </c>
      <c r="AJF833" s="10">
        <v>0</v>
      </c>
      <c r="AJG833" s="10">
        <v>0</v>
      </c>
      <c r="AJH833" s="10">
        <v>0</v>
      </c>
      <c r="AJI833" s="10">
        <v>0</v>
      </c>
      <c r="AJJ833" s="10">
        <v>0</v>
      </c>
      <c r="AJK833" s="10">
        <v>0</v>
      </c>
      <c r="AJL833" s="10">
        <v>0</v>
      </c>
      <c r="AJM833" s="10">
        <v>0</v>
      </c>
      <c r="AJN833" s="10">
        <v>0</v>
      </c>
      <c r="AJO833" s="10">
        <v>0</v>
      </c>
      <c r="AJP833" s="10">
        <v>0</v>
      </c>
      <c r="AJQ833" s="10">
        <v>0</v>
      </c>
      <c r="AJR833" s="10">
        <v>0</v>
      </c>
      <c r="AJS833" s="10">
        <v>0</v>
      </c>
      <c r="AJT833" s="10">
        <v>0</v>
      </c>
      <c r="AJU833" s="10">
        <v>0</v>
      </c>
      <c r="AJV833" s="10">
        <v>0</v>
      </c>
      <c r="AJW833" s="10">
        <v>0</v>
      </c>
      <c r="AJX833" s="10">
        <v>0</v>
      </c>
      <c r="AJY833" s="10">
        <v>0</v>
      </c>
      <c r="AJZ833" s="10">
        <v>0</v>
      </c>
      <c r="AKA833" s="10">
        <v>0</v>
      </c>
      <c r="AKB833" s="10">
        <v>0</v>
      </c>
      <c r="AKC833" s="10">
        <v>0</v>
      </c>
      <c r="AKD833" s="10">
        <v>0</v>
      </c>
      <c r="AKE833" s="10">
        <v>0</v>
      </c>
      <c r="AKF833" s="10">
        <v>0</v>
      </c>
      <c r="AKG833" s="10">
        <v>0</v>
      </c>
      <c r="AKH833" s="10">
        <v>0</v>
      </c>
      <c r="AKI833" s="10">
        <v>0</v>
      </c>
      <c r="AKJ833" s="10">
        <v>0</v>
      </c>
      <c r="AKK833" s="10">
        <v>0</v>
      </c>
      <c r="AKL833" s="10">
        <v>0</v>
      </c>
      <c r="AKM833" s="10">
        <v>0</v>
      </c>
      <c r="AKN833" s="10">
        <v>0</v>
      </c>
      <c r="AKO833" s="10">
        <v>0</v>
      </c>
      <c r="AKP833" s="10">
        <v>0</v>
      </c>
      <c r="AKQ833" s="10">
        <v>0</v>
      </c>
      <c r="AKR833" s="10">
        <v>0</v>
      </c>
      <c r="AKS833" s="10">
        <v>0</v>
      </c>
      <c r="AKT833" s="10">
        <v>0</v>
      </c>
      <c r="AKU833" s="10">
        <v>0</v>
      </c>
      <c r="AKV833" s="10">
        <v>0</v>
      </c>
      <c r="AKW833" s="10">
        <v>0</v>
      </c>
      <c r="AKX833" s="10">
        <v>0</v>
      </c>
      <c r="AKY833" s="10">
        <v>0</v>
      </c>
      <c r="AKZ833" s="10">
        <v>0</v>
      </c>
      <c r="ALA833" s="10">
        <v>0</v>
      </c>
      <c r="ALB833" s="10">
        <v>0</v>
      </c>
      <c r="ALC833" s="10">
        <v>0</v>
      </c>
      <c r="ALD833" s="10">
        <v>0</v>
      </c>
      <c r="ALE833" s="10">
        <v>0</v>
      </c>
      <c r="ALF833" s="10">
        <v>0</v>
      </c>
      <c r="ALG833" s="10">
        <v>0</v>
      </c>
      <c r="ALH833" s="10">
        <v>0</v>
      </c>
      <c r="ALI833" s="10">
        <v>0</v>
      </c>
      <c r="ALJ833" s="10">
        <v>0</v>
      </c>
      <c r="ALK833" s="10">
        <v>0</v>
      </c>
      <c r="ALL833" s="10">
        <v>0</v>
      </c>
      <c r="ALM833" s="10">
        <v>0</v>
      </c>
      <c r="ALN833" s="10">
        <v>0</v>
      </c>
      <c r="ALO833" s="10">
        <v>0</v>
      </c>
      <c r="ALP833" s="10">
        <v>0</v>
      </c>
      <c r="ALQ833" s="10">
        <v>0</v>
      </c>
      <c r="ALR833" s="10">
        <v>0</v>
      </c>
      <c r="ALS833" s="10">
        <v>0</v>
      </c>
      <c r="ALT833" s="10">
        <v>0</v>
      </c>
      <c r="ALU833" s="10">
        <v>0</v>
      </c>
      <c r="ALV833" s="10">
        <v>0</v>
      </c>
      <c r="ALW833" s="10">
        <v>0</v>
      </c>
      <c r="ALX833" s="10">
        <v>0</v>
      </c>
      <c r="ALY833" s="10">
        <v>0</v>
      </c>
      <c r="ALZ833" s="10">
        <v>0</v>
      </c>
      <c r="AMA833" s="10">
        <v>0</v>
      </c>
      <c r="AMB833" s="10">
        <v>0</v>
      </c>
      <c r="AMC833" s="10">
        <v>0</v>
      </c>
      <c r="AMD833" s="10">
        <v>0</v>
      </c>
      <c r="AME833" s="10">
        <v>0</v>
      </c>
      <c r="AMF833" s="10">
        <v>0</v>
      </c>
      <c r="AML833" s="10" t="s">
        <v>1968</v>
      </c>
      <c r="ANM833" s="10">
        <v>9</v>
      </c>
      <c r="ANN833" s="10">
        <v>0</v>
      </c>
      <c r="ANO833" s="10" t="s">
        <v>1968</v>
      </c>
      <c r="ANP833" s="10" t="s">
        <v>1987</v>
      </c>
      <c r="AOO833" s="10" t="s">
        <v>1968</v>
      </c>
      <c r="APN833" s="10" t="s">
        <v>1969</v>
      </c>
      <c r="APO833" s="10" t="s">
        <v>1971</v>
      </c>
      <c r="APP833" s="10">
        <v>9</v>
      </c>
      <c r="APQ833" s="10">
        <v>0</v>
      </c>
      <c r="APR833" s="10">
        <v>0</v>
      </c>
      <c r="APS833" s="10">
        <v>0</v>
      </c>
      <c r="APT833" s="10">
        <v>0</v>
      </c>
      <c r="APU833" s="10">
        <v>0</v>
      </c>
      <c r="APV833" s="10">
        <v>0</v>
      </c>
      <c r="APW833" s="10">
        <v>0</v>
      </c>
      <c r="APX833" s="10">
        <v>0</v>
      </c>
      <c r="APY833" s="10">
        <v>0</v>
      </c>
      <c r="APZ833" s="10">
        <v>0</v>
      </c>
      <c r="AQA833" s="10">
        <v>0</v>
      </c>
      <c r="AQB833" s="10">
        <v>0</v>
      </c>
      <c r="AQC833" s="10">
        <v>0</v>
      </c>
      <c r="AQD833" s="10">
        <v>0</v>
      </c>
      <c r="AQE833" s="10">
        <v>0</v>
      </c>
      <c r="AQF833" s="10">
        <v>0</v>
      </c>
      <c r="AQG833" s="10">
        <v>0</v>
      </c>
      <c r="AQH833" s="10">
        <v>0</v>
      </c>
      <c r="AQI833" s="10">
        <v>0</v>
      </c>
      <c r="AQJ833" s="10">
        <v>2</v>
      </c>
      <c r="AQK833" s="10">
        <v>0</v>
      </c>
      <c r="AQL833" s="10">
        <v>1</v>
      </c>
      <c r="AQM833" s="10">
        <v>0</v>
      </c>
      <c r="AQN833" s="10">
        <v>4</v>
      </c>
      <c r="AQO833" s="10">
        <v>0</v>
      </c>
      <c r="AQP833" s="10">
        <v>0</v>
      </c>
      <c r="AQQ833" s="10">
        <v>0</v>
      </c>
      <c r="AQR833" s="10">
        <v>0</v>
      </c>
      <c r="AQS833" s="10">
        <v>0</v>
      </c>
      <c r="AQT833" s="10">
        <v>0</v>
      </c>
      <c r="AQU833" s="10">
        <v>0</v>
      </c>
      <c r="AQV833" s="10">
        <v>0</v>
      </c>
      <c r="AQW833" s="10">
        <v>0</v>
      </c>
      <c r="AQX833" s="10">
        <v>0</v>
      </c>
      <c r="AQY833" s="10">
        <v>0</v>
      </c>
      <c r="AQZ833" s="10">
        <v>0</v>
      </c>
      <c r="ARA833" s="10">
        <v>0</v>
      </c>
      <c r="ARB833" s="10">
        <v>0</v>
      </c>
      <c r="ARC833" s="10">
        <v>0</v>
      </c>
      <c r="ARD833" s="10">
        <v>0</v>
      </c>
      <c r="ARE833" s="10">
        <v>0</v>
      </c>
      <c r="ARF833" s="10">
        <v>0</v>
      </c>
      <c r="ARG833" s="10">
        <v>0</v>
      </c>
      <c r="ARH833" s="10">
        <v>1</v>
      </c>
      <c r="ARI833" s="10">
        <v>0</v>
      </c>
      <c r="ARJ833" s="10">
        <v>0</v>
      </c>
      <c r="ARK833" s="10">
        <v>0</v>
      </c>
      <c r="ARL833" s="10">
        <v>0</v>
      </c>
      <c r="ARM833" s="10">
        <v>0</v>
      </c>
      <c r="ARN833" s="10">
        <v>0</v>
      </c>
      <c r="ARO833" s="10">
        <v>0</v>
      </c>
      <c r="ARP833" s="10">
        <v>0</v>
      </c>
      <c r="ARQ833" s="10">
        <v>0</v>
      </c>
      <c r="ARR833" s="10">
        <v>0</v>
      </c>
      <c r="ARS833" s="10">
        <v>0</v>
      </c>
      <c r="ART833" s="10">
        <v>0</v>
      </c>
      <c r="ARU833" s="10">
        <v>0</v>
      </c>
      <c r="ARV833" s="10">
        <v>0</v>
      </c>
      <c r="ARW833" s="10">
        <v>0</v>
      </c>
      <c r="ARX833" s="10">
        <v>0</v>
      </c>
      <c r="ARY833" s="10">
        <v>0</v>
      </c>
      <c r="ARZ833" s="10">
        <v>0</v>
      </c>
      <c r="ASA833" s="10">
        <v>0</v>
      </c>
      <c r="ASB833" s="10">
        <v>0</v>
      </c>
      <c r="ASC833" s="10">
        <v>0</v>
      </c>
      <c r="ASD833" s="10">
        <v>0</v>
      </c>
      <c r="ASE833" s="10">
        <v>0</v>
      </c>
      <c r="ASF833" s="10">
        <v>0</v>
      </c>
      <c r="ASG833" s="10">
        <v>0</v>
      </c>
      <c r="ASH833" s="10">
        <v>0</v>
      </c>
      <c r="ASI833" s="10">
        <v>0</v>
      </c>
      <c r="ASJ833" s="10">
        <v>0</v>
      </c>
      <c r="ASK833" s="10">
        <v>0</v>
      </c>
      <c r="ASL833" s="10">
        <v>0</v>
      </c>
      <c r="ASM833" s="10">
        <v>0</v>
      </c>
      <c r="ASN833" s="10">
        <v>0</v>
      </c>
      <c r="ASO833" s="10">
        <v>0</v>
      </c>
      <c r="ASP833" s="10">
        <v>0</v>
      </c>
      <c r="ASQ833" s="10">
        <v>0</v>
      </c>
      <c r="ASR833" s="10">
        <v>0</v>
      </c>
      <c r="ASS833" s="10">
        <v>0</v>
      </c>
      <c r="AST833" s="10">
        <v>0</v>
      </c>
      <c r="ASU833" s="10">
        <v>0</v>
      </c>
      <c r="ASV833" s="10">
        <v>1</v>
      </c>
      <c r="ASW833" s="10">
        <v>0</v>
      </c>
      <c r="ASX833" s="10">
        <v>0</v>
      </c>
      <c r="ASY833" s="10">
        <v>0</v>
      </c>
      <c r="ASZ833" s="10">
        <v>0</v>
      </c>
      <c r="ATA833" s="10">
        <v>0</v>
      </c>
      <c r="ATB833" s="10">
        <v>0</v>
      </c>
      <c r="ATC833" s="10">
        <v>0</v>
      </c>
      <c r="ATD833" s="10">
        <v>0</v>
      </c>
      <c r="ATE833" s="10">
        <v>0</v>
      </c>
      <c r="ATF833" s="10">
        <v>0</v>
      </c>
      <c r="ATG833" s="10">
        <v>0</v>
      </c>
      <c r="ATH833" s="10">
        <v>0</v>
      </c>
      <c r="ATI833" s="10">
        <v>0</v>
      </c>
      <c r="ATJ833" s="10">
        <v>0</v>
      </c>
      <c r="ATK833" s="10">
        <v>0</v>
      </c>
      <c r="ATL833" s="10">
        <v>0</v>
      </c>
      <c r="ATM833" s="10">
        <v>0</v>
      </c>
      <c r="ATN833" s="10">
        <v>0</v>
      </c>
      <c r="ATO833" s="10">
        <v>0</v>
      </c>
      <c r="ATP833" s="10">
        <v>0</v>
      </c>
      <c r="ATQ833" s="10">
        <v>0</v>
      </c>
      <c r="ATR833" s="10">
        <v>0</v>
      </c>
      <c r="ATS833" s="10">
        <v>0</v>
      </c>
      <c r="ATT833" s="10">
        <v>0</v>
      </c>
      <c r="ATU833" s="10">
        <v>0</v>
      </c>
      <c r="ATV833" s="10" t="s">
        <v>1968</v>
      </c>
      <c r="AVU833" s="10" t="s">
        <v>1968</v>
      </c>
      <c r="AWH833" s="10" t="s">
        <v>1968</v>
      </c>
      <c r="AYQ833" s="10">
        <v>0</v>
      </c>
      <c r="AYR833" s="10">
        <v>0</v>
      </c>
      <c r="AYS833" s="10" t="s">
        <v>1968</v>
      </c>
      <c r="AYV833" s="10">
        <v>24</v>
      </c>
      <c r="AYW833" s="10">
        <v>0</v>
      </c>
      <c r="AYX833" s="10">
        <v>0</v>
      </c>
      <c r="AYY833" s="10">
        <v>0</v>
      </c>
      <c r="AYZ833" s="10">
        <v>0</v>
      </c>
      <c r="AZA833" s="10">
        <v>0</v>
      </c>
      <c r="AZB833" s="10">
        <v>0</v>
      </c>
      <c r="AZC833" s="10">
        <v>0</v>
      </c>
      <c r="AZD833" s="10">
        <v>0</v>
      </c>
      <c r="AZE833" s="10">
        <v>0</v>
      </c>
      <c r="AZF833" s="10">
        <v>0</v>
      </c>
      <c r="AZG833" s="10">
        <v>0</v>
      </c>
      <c r="AZH833" s="10">
        <v>0</v>
      </c>
      <c r="AZI833" s="10">
        <v>0</v>
      </c>
      <c r="AZJ833" s="10">
        <v>0</v>
      </c>
      <c r="AZK833" s="10">
        <v>0</v>
      </c>
      <c r="AZL833" s="10">
        <v>0</v>
      </c>
      <c r="AZM833" s="10">
        <v>0</v>
      </c>
      <c r="AZN833" s="10">
        <v>0</v>
      </c>
      <c r="AZO833" s="10">
        <v>0</v>
      </c>
      <c r="AZP833" s="10">
        <v>0</v>
      </c>
      <c r="AZQ833" s="10">
        <v>0</v>
      </c>
      <c r="AZR833" s="10">
        <v>0</v>
      </c>
      <c r="AZS833" s="10">
        <v>0</v>
      </c>
      <c r="AZT833" s="10">
        <v>0</v>
      </c>
      <c r="AZU833" s="10">
        <v>0</v>
      </c>
      <c r="AZV833" s="10">
        <v>0</v>
      </c>
      <c r="AZW833" s="10">
        <v>0</v>
      </c>
      <c r="AZX833" s="10">
        <v>0</v>
      </c>
      <c r="AZY833" s="10">
        <v>0</v>
      </c>
      <c r="AZZ833" s="10">
        <v>0</v>
      </c>
      <c r="BAA833" s="10">
        <v>0</v>
      </c>
      <c r="BAB833" s="10">
        <v>0</v>
      </c>
      <c r="BAC833" s="10">
        <v>0</v>
      </c>
      <c r="BAD833" s="10">
        <v>0</v>
      </c>
      <c r="BAE833" s="10">
        <v>0</v>
      </c>
      <c r="BAF833" s="10">
        <v>0</v>
      </c>
      <c r="BAG833" s="10">
        <v>0</v>
      </c>
      <c r="BAH833" s="10">
        <v>0</v>
      </c>
      <c r="BAI833" s="10">
        <v>0</v>
      </c>
      <c r="BAJ833" s="10">
        <v>0</v>
      </c>
      <c r="BAK833" s="10">
        <v>0</v>
      </c>
      <c r="BAL833" s="10">
        <v>0</v>
      </c>
      <c r="BAM833" s="10">
        <v>0</v>
      </c>
      <c r="BAN833" s="10">
        <v>0</v>
      </c>
      <c r="BAO833" s="10">
        <v>0</v>
      </c>
      <c r="BAP833" s="10">
        <v>0</v>
      </c>
      <c r="BAQ833" s="10">
        <v>0</v>
      </c>
      <c r="BAR833" s="10">
        <v>0</v>
      </c>
      <c r="BAS833" s="10">
        <v>0</v>
      </c>
      <c r="BAT833" s="10">
        <v>0</v>
      </c>
      <c r="BAU833" s="10">
        <v>0</v>
      </c>
      <c r="BAV833" s="10">
        <v>0</v>
      </c>
      <c r="BAW833" s="10">
        <v>0</v>
      </c>
      <c r="BAX833" s="10">
        <v>0</v>
      </c>
      <c r="BAY833" s="10">
        <v>0</v>
      </c>
      <c r="BAZ833" s="10">
        <v>0</v>
      </c>
      <c r="BBA833" s="10" t="s">
        <v>1968</v>
      </c>
      <c r="BBB833" s="10">
        <v>0</v>
      </c>
      <c r="BBC833" s="10">
        <v>61</v>
      </c>
      <c r="BBD833" s="10">
        <v>0</v>
      </c>
      <c r="BBE833" s="10">
        <v>0</v>
      </c>
      <c r="BBF833" s="10">
        <v>0</v>
      </c>
      <c r="BBG833" s="10">
        <v>0</v>
      </c>
      <c r="BBH833" s="10">
        <v>0</v>
      </c>
      <c r="BBI833" s="10">
        <v>0</v>
      </c>
      <c r="BBJ833" s="10">
        <v>0</v>
      </c>
      <c r="BBK833" s="10">
        <v>2</v>
      </c>
      <c r="BBL833" s="10">
        <v>0</v>
      </c>
      <c r="BBM833" s="10">
        <v>2</v>
      </c>
      <c r="BBN833" s="10">
        <v>0</v>
      </c>
      <c r="BBO833" s="10" t="s">
        <v>1972</v>
      </c>
      <c r="BBT833" s="10">
        <v>1</v>
      </c>
      <c r="BBU833" s="10">
        <v>1</v>
      </c>
      <c r="BBV833" s="10">
        <v>1</v>
      </c>
    </row>
    <row r="834" spans="1:1426" x14ac:dyDescent="0.25">
      <c r="A834" s="10" t="s">
        <v>1965</v>
      </c>
      <c r="B834" s="17" t="s">
        <v>2172</v>
      </c>
      <c r="C834" s="17" t="s">
        <v>2001</v>
      </c>
      <c r="D834" s="10" t="s">
        <v>2173</v>
      </c>
      <c r="E834" s="10" t="s">
        <v>2174</v>
      </c>
      <c r="F834" s="10" t="s">
        <v>2175</v>
      </c>
      <c r="G834" s="10">
        <v>55490000</v>
      </c>
      <c r="H834" s="10" t="s">
        <v>2005</v>
      </c>
      <c r="I834" s="10" t="s">
        <v>2176</v>
      </c>
      <c r="J834" s="10" t="s">
        <v>2177</v>
      </c>
      <c r="K834" s="10" t="s">
        <v>5</v>
      </c>
      <c r="L834" s="10" t="s">
        <v>2508</v>
      </c>
      <c r="N834" s="10">
        <v>30</v>
      </c>
      <c r="O834" s="10">
        <v>0</v>
      </c>
      <c r="P834" s="10">
        <v>30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10">
        <v>0</v>
      </c>
      <c r="X834" s="10">
        <v>0</v>
      </c>
      <c r="Y834" s="10">
        <v>0</v>
      </c>
      <c r="Z834" s="10">
        <v>0</v>
      </c>
      <c r="AA834" s="10">
        <v>0</v>
      </c>
      <c r="AC834" s="10">
        <v>0</v>
      </c>
      <c r="AD834" s="10">
        <v>0</v>
      </c>
      <c r="AE834" s="10">
        <v>0</v>
      </c>
      <c r="AF834" s="10" t="s">
        <v>40</v>
      </c>
      <c r="AG834" s="10">
        <v>1</v>
      </c>
      <c r="AT834" s="18">
        <v>38686</v>
      </c>
      <c r="AU834" s="10" t="s">
        <v>2495</v>
      </c>
      <c r="AV834" s="10" t="s">
        <v>1968</v>
      </c>
      <c r="AY834" s="10" t="s">
        <v>1973</v>
      </c>
      <c r="BF834" s="10" t="s">
        <v>1968</v>
      </c>
      <c r="BI834" s="10" t="s">
        <v>1968</v>
      </c>
      <c r="BL834" s="10" t="s">
        <v>1968</v>
      </c>
      <c r="BO834" s="10" t="s">
        <v>1968</v>
      </c>
      <c r="BR834" s="10" t="s">
        <v>1968</v>
      </c>
      <c r="BU834" s="10" t="s">
        <v>1968</v>
      </c>
      <c r="BX834" s="10" t="s">
        <v>1968</v>
      </c>
      <c r="CA834" s="10" t="s">
        <v>1968</v>
      </c>
      <c r="CD834" s="10" t="s">
        <v>1968</v>
      </c>
      <c r="CG834" s="10" t="s">
        <v>1968</v>
      </c>
      <c r="CJ834" s="10" t="s">
        <v>1968</v>
      </c>
      <c r="CM834" s="10" t="s">
        <v>1968</v>
      </c>
      <c r="CP834" s="10" t="s">
        <v>1968</v>
      </c>
      <c r="CS834" s="10" t="s">
        <v>1968</v>
      </c>
      <c r="CV834" s="10" t="s">
        <v>1968</v>
      </c>
      <c r="CY834" s="10" t="s">
        <v>1968</v>
      </c>
      <c r="DB834" s="10" t="s">
        <v>1968</v>
      </c>
      <c r="DE834" s="10" t="s">
        <v>1968</v>
      </c>
      <c r="DH834" s="10" t="s">
        <v>1968</v>
      </c>
      <c r="DK834" s="10" t="s">
        <v>1968</v>
      </c>
      <c r="DN834" s="10" t="s">
        <v>1968</v>
      </c>
      <c r="EU834" s="10" t="s">
        <v>1968</v>
      </c>
      <c r="EX834" s="10" t="s">
        <v>1968</v>
      </c>
      <c r="FA834" s="10" t="s">
        <v>1968</v>
      </c>
      <c r="FD834" s="10" t="s">
        <v>1968</v>
      </c>
      <c r="FG834" s="10" t="s">
        <v>1968</v>
      </c>
      <c r="FJ834" s="10" t="s">
        <v>1968</v>
      </c>
      <c r="GQ834" s="10">
        <v>1</v>
      </c>
      <c r="II834" s="10" t="s">
        <v>1968</v>
      </c>
      <c r="IJ834" s="10" t="s">
        <v>1968</v>
      </c>
      <c r="IK834" s="10" t="s">
        <v>1968</v>
      </c>
      <c r="IL834" s="10" t="s">
        <v>1968</v>
      </c>
      <c r="IM834" s="10" t="s">
        <v>1982</v>
      </c>
      <c r="IN834" s="10" t="s">
        <v>1968</v>
      </c>
      <c r="IO834" s="10" t="s">
        <v>1968</v>
      </c>
      <c r="IP834" s="10" t="s">
        <v>1968</v>
      </c>
      <c r="IR834" s="10" t="s">
        <v>1968</v>
      </c>
      <c r="IT834" s="10" t="s">
        <v>1968</v>
      </c>
      <c r="IV834" s="10" t="s">
        <v>1968</v>
      </c>
      <c r="IX834" s="10" t="s">
        <v>1968</v>
      </c>
      <c r="IZ834" s="10" t="s">
        <v>1968</v>
      </c>
      <c r="JA834" s="10" t="s">
        <v>1968</v>
      </c>
      <c r="JD834" s="10" t="s">
        <v>1968</v>
      </c>
      <c r="JG834" s="10" t="s">
        <v>1968</v>
      </c>
      <c r="JJ834" s="10" t="s">
        <v>1968</v>
      </c>
      <c r="JM834" s="10" t="s">
        <v>1968</v>
      </c>
      <c r="JP834" s="10" t="s">
        <v>1968</v>
      </c>
      <c r="JS834" s="10" t="s">
        <v>1968</v>
      </c>
      <c r="KZ834" s="10" t="s">
        <v>1976</v>
      </c>
      <c r="LA834" s="10">
        <v>0</v>
      </c>
      <c r="LB834" s="10">
        <v>1</v>
      </c>
      <c r="LC834" s="10">
        <v>0</v>
      </c>
      <c r="LD834" s="10">
        <v>0</v>
      </c>
      <c r="LE834" s="10">
        <v>0</v>
      </c>
      <c r="LF834" s="10">
        <v>0</v>
      </c>
      <c r="LG834" s="10">
        <v>0</v>
      </c>
      <c r="LH834" s="10">
        <v>0</v>
      </c>
      <c r="LI834" s="10" t="s">
        <v>1966</v>
      </c>
      <c r="LJ834" s="10">
        <v>0</v>
      </c>
      <c r="LK834" s="10">
        <v>0</v>
      </c>
      <c r="LL834" s="10">
        <v>0</v>
      </c>
      <c r="LM834" s="10">
        <v>0</v>
      </c>
      <c r="LN834" s="10">
        <v>0</v>
      </c>
      <c r="LO834" s="10">
        <v>0</v>
      </c>
      <c r="LP834" s="10">
        <v>0</v>
      </c>
      <c r="LQ834" s="10">
        <v>0</v>
      </c>
      <c r="LR834" s="10" t="s">
        <v>1977</v>
      </c>
      <c r="LS834" s="10">
        <v>0</v>
      </c>
      <c r="LT834" s="10">
        <v>0</v>
      </c>
      <c r="LU834" s="10">
        <v>0</v>
      </c>
      <c r="LV834" s="10">
        <v>0</v>
      </c>
      <c r="LW834" s="10">
        <v>0</v>
      </c>
      <c r="LX834" s="10">
        <v>0</v>
      </c>
      <c r="LY834" s="10">
        <v>0</v>
      </c>
      <c r="LZ834" s="10">
        <v>0</v>
      </c>
      <c r="MA834" s="10" t="s">
        <v>1977</v>
      </c>
      <c r="MB834" s="10">
        <v>0</v>
      </c>
      <c r="MC834" s="10">
        <v>0</v>
      </c>
      <c r="MD834" s="10">
        <v>0</v>
      </c>
      <c r="ME834" s="10">
        <v>0</v>
      </c>
      <c r="MF834" s="10">
        <v>0</v>
      </c>
      <c r="MG834" s="10">
        <v>0</v>
      </c>
      <c r="MH834" s="10">
        <v>0</v>
      </c>
      <c r="MI834" s="10">
        <v>0</v>
      </c>
      <c r="MJ834" s="10" t="s">
        <v>1977</v>
      </c>
      <c r="MK834" s="10">
        <v>0</v>
      </c>
      <c r="ML834" s="10">
        <v>0</v>
      </c>
      <c r="MM834" s="10">
        <v>0</v>
      </c>
      <c r="MN834" s="10">
        <v>0</v>
      </c>
      <c r="MO834" s="10">
        <v>0</v>
      </c>
      <c r="MP834" s="10">
        <v>0</v>
      </c>
      <c r="MQ834" s="10">
        <v>0</v>
      </c>
      <c r="MR834" s="10">
        <v>0</v>
      </c>
      <c r="MS834" s="10" t="s">
        <v>1977</v>
      </c>
      <c r="MT834" s="10">
        <v>0</v>
      </c>
      <c r="MU834" s="10">
        <v>0</v>
      </c>
      <c r="MV834" s="10">
        <v>0</v>
      </c>
      <c r="MW834" s="10">
        <v>0</v>
      </c>
      <c r="MX834" s="10">
        <v>0</v>
      </c>
      <c r="MY834" s="10">
        <v>0</v>
      </c>
      <c r="MZ834" s="10">
        <v>0</v>
      </c>
      <c r="NA834" s="10">
        <v>0</v>
      </c>
      <c r="NB834" s="10" t="s">
        <v>1977</v>
      </c>
      <c r="NC834" s="10">
        <v>0</v>
      </c>
      <c r="ND834" s="10">
        <v>0</v>
      </c>
      <c r="NE834" s="10">
        <v>0</v>
      </c>
      <c r="NF834" s="10">
        <v>0</v>
      </c>
      <c r="NG834" s="10">
        <v>0</v>
      </c>
      <c r="NH834" s="10">
        <v>0</v>
      </c>
      <c r="NI834" s="10">
        <v>0</v>
      </c>
      <c r="NJ834" s="10">
        <v>0</v>
      </c>
      <c r="NK834" s="10" t="s">
        <v>1977</v>
      </c>
      <c r="NL834" s="10">
        <v>0</v>
      </c>
      <c r="NM834" s="10">
        <v>0</v>
      </c>
      <c r="NN834" s="10">
        <v>0</v>
      </c>
      <c r="NO834" s="10">
        <v>0</v>
      </c>
      <c r="NP834" s="10">
        <v>0</v>
      </c>
      <c r="NQ834" s="10">
        <v>0</v>
      </c>
      <c r="NR834" s="10">
        <v>0</v>
      </c>
      <c r="NS834" s="10">
        <v>0</v>
      </c>
      <c r="NT834" s="10" t="s">
        <v>1977</v>
      </c>
      <c r="NU834" s="10">
        <v>0</v>
      </c>
      <c r="NV834" s="10">
        <v>0</v>
      </c>
      <c r="NW834" s="10">
        <v>0</v>
      </c>
      <c r="NX834" s="10">
        <v>0</v>
      </c>
      <c r="NY834" s="10">
        <v>0</v>
      </c>
      <c r="NZ834" s="10">
        <v>0</v>
      </c>
      <c r="OA834" s="10">
        <v>0</v>
      </c>
      <c r="OB834" s="10">
        <v>0</v>
      </c>
      <c r="OC834" s="10" t="s">
        <v>1977</v>
      </c>
      <c r="OD834" s="10">
        <v>0</v>
      </c>
      <c r="OE834" s="10">
        <v>0</v>
      </c>
      <c r="OF834" s="10">
        <v>0</v>
      </c>
      <c r="OG834" s="10">
        <v>0</v>
      </c>
      <c r="OH834" s="10">
        <v>0</v>
      </c>
      <c r="OI834" s="10">
        <v>0</v>
      </c>
      <c r="OJ834" s="10">
        <v>0</v>
      </c>
      <c r="OK834" s="10">
        <v>0</v>
      </c>
      <c r="OL834" s="10" t="s">
        <v>1977</v>
      </c>
      <c r="OM834" s="10">
        <v>0</v>
      </c>
      <c r="ON834" s="10">
        <v>0</v>
      </c>
      <c r="OO834" s="10">
        <v>0</v>
      </c>
      <c r="OP834" s="10">
        <v>0</v>
      </c>
      <c r="OQ834" s="10">
        <v>0</v>
      </c>
      <c r="OR834" s="10">
        <v>0</v>
      </c>
      <c r="OS834" s="10">
        <v>0</v>
      </c>
      <c r="OT834" s="10">
        <v>0</v>
      </c>
      <c r="OU834" s="10" t="s">
        <v>1977</v>
      </c>
      <c r="OV834" s="10">
        <v>0</v>
      </c>
      <c r="OW834" s="10">
        <v>0</v>
      </c>
      <c r="OX834" s="10">
        <v>0</v>
      </c>
      <c r="OY834" s="10">
        <v>0</v>
      </c>
      <c r="OZ834" s="10">
        <v>0</v>
      </c>
      <c r="PA834" s="10">
        <v>0</v>
      </c>
      <c r="PB834" s="10">
        <v>0</v>
      </c>
      <c r="PC834" s="10">
        <v>0</v>
      </c>
      <c r="PD834" s="10" t="s">
        <v>1977</v>
      </c>
      <c r="PE834" s="10">
        <v>0</v>
      </c>
      <c r="PF834" s="10">
        <v>0</v>
      </c>
      <c r="PG834" s="10">
        <v>0</v>
      </c>
      <c r="PH834" s="10">
        <v>0</v>
      </c>
      <c r="PI834" s="10">
        <v>0</v>
      </c>
      <c r="PJ834" s="10">
        <v>0</v>
      </c>
      <c r="PK834" s="10">
        <v>0</v>
      </c>
      <c r="PL834" s="10">
        <v>0</v>
      </c>
      <c r="PM834" s="10" t="s">
        <v>1977</v>
      </c>
      <c r="PN834" s="10">
        <v>0</v>
      </c>
      <c r="PO834" s="10">
        <v>0</v>
      </c>
      <c r="PP834" s="10">
        <v>0</v>
      </c>
      <c r="PQ834" s="10">
        <v>0</v>
      </c>
      <c r="PR834" s="10">
        <v>0</v>
      </c>
      <c r="PS834" s="10">
        <v>0</v>
      </c>
      <c r="PT834" s="10">
        <v>0</v>
      </c>
      <c r="PU834" s="10">
        <v>0</v>
      </c>
      <c r="PV834" s="10" t="s">
        <v>1977</v>
      </c>
      <c r="PW834" s="10">
        <v>0</v>
      </c>
      <c r="PX834" s="10">
        <v>0</v>
      </c>
      <c r="PY834" s="10">
        <v>0</v>
      </c>
      <c r="PZ834" s="10">
        <v>0</v>
      </c>
      <c r="QA834" s="10">
        <v>0</v>
      </c>
      <c r="QB834" s="10">
        <v>0</v>
      </c>
      <c r="QC834" s="10">
        <v>0</v>
      </c>
      <c r="QD834" s="10">
        <v>0</v>
      </c>
      <c r="QE834" s="10" t="s">
        <v>1977</v>
      </c>
      <c r="QF834" s="10">
        <v>0</v>
      </c>
      <c r="QG834" s="10">
        <v>0</v>
      </c>
      <c r="QH834" s="10">
        <v>0</v>
      </c>
      <c r="QI834" s="10">
        <v>0</v>
      </c>
      <c r="QJ834" s="10">
        <v>0</v>
      </c>
      <c r="QK834" s="10">
        <v>0</v>
      </c>
      <c r="QL834" s="10">
        <v>0</v>
      </c>
      <c r="QM834" s="10">
        <v>0</v>
      </c>
      <c r="QN834" s="10" t="s">
        <v>1977</v>
      </c>
      <c r="QO834" s="10">
        <v>0</v>
      </c>
      <c r="QP834" s="10">
        <v>0</v>
      </c>
      <c r="QQ834" s="10">
        <v>0</v>
      </c>
      <c r="QR834" s="10">
        <v>0</v>
      </c>
      <c r="QS834" s="10">
        <v>0</v>
      </c>
      <c r="QT834" s="10">
        <v>0</v>
      </c>
      <c r="QU834" s="10">
        <v>0</v>
      </c>
      <c r="QV834" s="10">
        <v>0</v>
      </c>
      <c r="QW834" s="10" t="s">
        <v>1977</v>
      </c>
      <c r="QX834" s="10">
        <v>2</v>
      </c>
      <c r="QY834" s="10">
        <v>0</v>
      </c>
      <c r="QZ834" s="10">
        <v>0</v>
      </c>
      <c r="RA834" s="10">
        <v>0</v>
      </c>
      <c r="RB834" s="10">
        <v>0</v>
      </c>
      <c r="RC834" s="10">
        <v>0</v>
      </c>
      <c r="RD834" s="10">
        <v>0</v>
      </c>
      <c r="RE834" s="10">
        <v>0</v>
      </c>
      <c r="RF834" s="10" t="s">
        <v>1985</v>
      </c>
      <c r="RG834" s="10">
        <v>0</v>
      </c>
      <c r="RH834" s="10">
        <v>0</v>
      </c>
      <c r="RI834" s="10">
        <v>0</v>
      </c>
      <c r="RJ834" s="10">
        <v>0</v>
      </c>
      <c r="RK834" s="10">
        <v>0</v>
      </c>
      <c r="RL834" s="10">
        <v>0</v>
      </c>
      <c r="RM834" s="10">
        <v>0</v>
      </c>
      <c r="RN834" s="10">
        <v>0</v>
      </c>
      <c r="RO834" s="10" t="s">
        <v>1977</v>
      </c>
      <c r="VS834" s="10">
        <v>1</v>
      </c>
      <c r="VV834" s="10">
        <v>1</v>
      </c>
      <c r="VX834" s="10">
        <v>1</v>
      </c>
      <c r="VY834" s="10" t="s">
        <v>2178</v>
      </c>
      <c r="VZ834" s="10">
        <v>12</v>
      </c>
      <c r="WA834" s="10">
        <v>0</v>
      </c>
      <c r="WB834" s="10">
        <v>0</v>
      </c>
      <c r="WC834" s="10">
        <v>0</v>
      </c>
      <c r="WD834" s="10">
        <v>0</v>
      </c>
      <c r="WE834" s="10">
        <v>0</v>
      </c>
      <c r="WF834" s="10">
        <v>0</v>
      </c>
      <c r="WG834" s="10">
        <v>0</v>
      </c>
      <c r="WH834" s="10">
        <v>0</v>
      </c>
      <c r="WI834" s="10">
        <v>0</v>
      </c>
      <c r="WJ834" s="10">
        <v>0</v>
      </c>
      <c r="WK834" s="10">
        <v>0</v>
      </c>
      <c r="WL834" s="10">
        <v>0</v>
      </c>
      <c r="WM834" s="10">
        <v>0</v>
      </c>
      <c r="WN834" s="10">
        <v>0</v>
      </c>
      <c r="WO834" s="10">
        <v>0</v>
      </c>
      <c r="WP834" s="10">
        <v>0</v>
      </c>
      <c r="WQ834" s="10">
        <v>0</v>
      </c>
      <c r="WR834" s="10">
        <v>0</v>
      </c>
      <c r="WS834" s="10">
        <v>0</v>
      </c>
      <c r="WT834" s="10">
        <v>0</v>
      </c>
      <c r="WU834" s="10">
        <v>0</v>
      </c>
      <c r="WV834" s="10">
        <v>0</v>
      </c>
      <c r="WW834" s="10">
        <v>0</v>
      </c>
      <c r="WX834" s="10">
        <v>0</v>
      </c>
      <c r="WY834" s="10">
        <v>0</v>
      </c>
      <c r="WZ834" s="10">
        <v>0</v>
      </c>
      <c r="XA834" s="10">
        <v>0</v>
      </c>
      <c r="XB834" s="10">
        <v>0</v>
      </c>
      <c r="XC834" s="10">
        <v>0</v>
      </c>
      <c r="XD834" s="10">
        <v>0</v>
      </c>
      <c r="XE834" s="10">
        <v>0</v>
      </c>
      <c r="XF834" s="10">
        <v>0</v>
      </c>
      <c r="XG834" s="10">
        <v>0</v>
      </c>
      <c r="XH834" s="10">
        <v>0</v>
      </c>
      <c r="XI834" s="10">
        <v>0</v>
      </c>
      <c r="XJ834" s="10">
        <v>0</v>
      </c>
      <c r="XK834" s="10" t="s">
        <v>1978</v>
      </c>
      <c r="XL834" s="10">
        <v>10</v>
      </c>
      <c r="XM834" s="10">
        <v>0</v>
      </c>
      <c r="XN834" s="10" t="s">
        <v>1967</v>
      </c>
      <c r="XQ834" s="10" t="s">
        <v>1978</v>
      </c>
      <c r="XR834" s="10">
        <v>0</v>
      </c>
      <c r="XS834" s="10">
        <v>0</v>
      </c>
      <c r="XT834" s="10" t="s">
        <v>1967</v>
      </c>
      <c r="XW834" s="10" t="s">
        <v>1991</v>
      </c>
      <c r="XX834" s="10">
        <v>0</v>
      </c>
      <c r="XY834" s="10">
        <v>0</v>
      </c>
      <c r="YA834" s="10">
        <v>17</v>
      </c>
      <c r="YB834" s="10">
        <v>0</v>
      </c>
      <c r="YC834" s="10">
        <v>10</v>
      </c>
      <c r="YD834" s="10">
        <v>0</v>
      </c>
      <c r="YE834" s="10">
        <v>0</v>
      </c>
      <c r="YF834" s="10">
        <v>0</v>
      </c>
      <c r="YG834" s="10">
        <v>0</v>
      </c>
      <c r="YH834" s="10">
        <v>0</v>
      </c>
      <c r="YI834" s="10">
        <v>0</v>
      </c>
      <c r="YJ834" s="10">
        <v>0</v>
      </c>
      <c r="YK834" s="10">
        <v>0</v>
      </c>
      <c r="YL834" s="10">
        <v>0</v>
      </c>
      <c r="YM834" s="10">
        <v>8</v>
      </c>
      <c r="YN834" s="10">
        <v>0</v>
      </c>
      <c r="YO834" s="10">
        <v>0</v>
      </c>
      <c r="YP834" s="10">
        <v>0</v>
      </c>
      <c r="YQ834" s="10">
        <v>0</v>
      </c>
      <c r="YR834" s="10">
        <v>0</v>
      </c>
      <c r="YS834" s="10" t="s">
        <v>1969</v>
      </c>
      <c r="YT834" s="10">
        <v>6</v>
      </c>
      <c r="YU834" s="10">
        <v>0</v>
      </c>
      <c r="YV834" s="10">
        <v>2</v>
      </c>
      <c r="YW834" s="10">
        <v>0</v>
      </c>
      <c r="YX834" s="10">
        <v>4</v>
      </c>
      <c r="YY834" s="10">
        <v>0</v>
      </c>
      <c r="YZ834" s="10">
        <v>0</v>
      </c>
      <c r="ZA834" s="10">
        <v>0</v>
      </c>
      <c r="ZB834" s="10">
        <v>0</v>
      </c>
      <c r="ZC834" s="10">
        <v>0</v>
      </c>
      <c r="ZD834" s="10">
        <v>0</v>
      </c>
      <c r="ZE834" s="10">
        <v>0</v>
      </c>
      <c r="ZF834" s="10">
        <v>0</v>
      </c>
      <c r="ZG834" s="10">
        <v>0</v>
      </c>
      <c r="ZH834" s="10">
        <v>0</v>
      </c>
      <c r="ZI834" s="10">
        <v>0</v>
      </c>
      <c r="ZJ834" s="10" t="s">
        <v>1969</v>
      </c>
      <c r="ZK834" s="10">
        <v>11</v>
      </c>
      <c r="ZL834" s="10">
        <v>0</v>
      </c>
      <c r="ZM834" s="10">
        <v>1</v>
      </c>
      <c r="ZN834" s="10">
        <v>0</v>
      </c>
      <c r="ZO834" s="10">
        <v>0</v>
      </c>
      <c r="ZP834" s="10">
        <v>0</v>
      </c>
      <c r="ZQ834" s="10">
        <v>0</v>
      </c>
      <c r="ZR834" s="10">
        <v>0</v>
      </c>
      <c r="ZS834" s="10">
        <v>0</v>
      </c>
      <c r="ZT834" s="10">
        <v>0</v>
      </c>
      <c r="ZU834" s="10">
        <v>0</v>
      </c>
      <c r="ZV834" s="10">
        <v>0</v>
      </c>
      <c r="ZW834" s="10">
        <v>0</v>
      </c>
      <c r="ZX834" s="10">
        <v>0</v>
      </c>
      <c r="ZY834" s="10">
        <v>0</v>
      </c>
      <c r="ZZ834" s="10">
        <v>0</v>
      </c>
      <c r="AAA834" s="10">
        <v>0</v>
      </c>
      <c r="AAB834" s="10">
        <v>0</v>
      </c>
      <c r="AAC834" s="10">
        <v>0</v>
      </c>
      <c r="AAD834" s="10">
        <v>0</v>
      </c>
      <c r="AAE834" s="10">
        <v>0</v>
      </c>
      <c r="AAF834" s="10">
        <v>0</v>
      </c>
      <c r="AAG834" s="10">
        <v>0</v>
      </c>
      <c r="AAH834" s="10">
        <v>0</v>
      </c>
      <c r="AAI834" s="10">
        <v>0</v>
      </c>
      <c r="AAJ834" s="10">
        <v>0</v>
      </c>
      <c r="AAK834" s="10" t="s">
        <v>1968</v>
      </c>
      <c r="AAZ834" s="10" t="s">
        <v>1969</v>
      </c>
      <c r="ABA834" s="10">
        <v>0</v>
      </c>
      <c r="ABB834" s="10">
        <v>0</v>
      </c>
      <c r="ABC834" s="10">
        <v>0</v>
      </c>
      <c r="ABD834" s="10">
        <v>0</v>
      </c>
      <c r="ABE834" s="10">
        <v>0</v>
      </c>
      <c r="ABF834" s="10">
        <v>0</v>
      </c>
      <c r="ABG834" s="10">
        <v>0</v>
      </c>
      <c r="ABH834" s="10">
        <v>0</v>
      </c>
      <c r="ABI834" s="10">
        <v>0</v>
      </c>
      <c r="ABJ834" s="10">
        <v>0</v>
      </c>
      <c r="ABK834" s="10">
        <v>0</v>
      </c>
      <c r="ABL834" s="10">
        <v>0</v>
      </c>
      <c r="ABM834" s="10">
        <v>0</v>
      </c>
      <c r="ABN834" s="10">
        <v>0</v>
      </c>
      <c r="ABO834" s="10" t="s">
        <v>1969</v>
      </c>
      <c r="ABP834" s="10">
        <v>3</v>
      </c>
      <c r="ABQ834" s="10">
        <v>0</v>
      </c>
      <c r="ABR834" s="10">
        <v>9</v>
      </c>
      <c r="ABS834" s="10">
        <v>0</v>
      </c>
      <c r="ABT834" s="10">
        <v>0</v>
      </c>
      <c r="ABU834" s="10">
        <v>0</v>
      </c>
      <c r="ABV834" s="10">
        <v>0</v>
      </c>
      <c r="ABW834" s="10">
        <v>0</v>
      </c>
      <c r="ABX834" s="10">
        <v>0</v>
      </c>
      <c r="ABY834" s="10">
        <v>0</v>
      </c>
      <c r="ABZ834" s="10">
        <v>0</v>
      </c>
      <c r="ACA834" s="10">
        <v>0</v>
      </c>
      <c r="ACB834" s="10">
        <v>0</v>
      </c>
      <c r="ACC834" s="10">
        <v>0</v>
      </c>
      <c r="ACD834" s="10">
        <v>0</v>
      </c>
      <c r="ACE834" s="10">
        <v>0</v>
      </c>
      <c r="ACF834" s="10">
        <v>0</v>
      </c>
      <c r="ACG834" s="10">
        <v>0</v>
      </c>
      <c r="ACH834" s="10">
        <v>0</v>
      </c>
      <c r="ACI834" s="10">
        <v>0</v>
      </c>
      <c r="ACJ834" s="10" t="s">
        <v>1968</v>
      </c>
      <c r="ADH834" s="10" t="s">
        <v>1969</v>
      </c>
      <c r="ADI834" s="10">
        <v>12</v>
      </c>
      <c r="ADJ834" s="10">
        <v>0</v>
      </c>
      <c r="ADK834" s="10">
        <v>0</v>
      </c>
      <c r="ADL834" s="10">
        <v>0</v>
      </c>
      <c r="ADM834" s="10">
        <v>0</v>
      </c>
      <c r="ADN834" s="10">
        <v>0</v>
      </c>
      <c r="ADO834" s="10">
        <v>0</v>
      </c>
      <c r="ADP834" s="10">
        <v>0</v>
      </c>
      <c r="ADQ834" s="10">
        <v>0</v>
      </c>
      <c r="ADR834" s="10">
        <v>0</v>
      </c>
      <c r="ADS834" s="10">
        <v>0</v>
      </c>
      <c r="ADT834" s="10">
        <v>0</v>
      </c>
      <c r="ADU834" s="10">
        <v>0</v>
      </c>
      <c r="ADV834" s="10">
        <v>0</v>
      </c>
      <c r="ADW834" s="10">
        <v>0</v>
      </c>
      <c r="ADX834" s="10">
        <v>0</v>
      </c>
      <c r="ADY834" s="10">
        <v>0</v>
      </c>
      <c r="ADZ834" s="10">
        <v>0</v>
      </c>
      <c r="AEA834" s="10">
        <v>0</v>
      </c>
      <c r="AEB834" s="10">
        <v>0</v>
      </c>
      <c r="AEC834" s="10">
        <v>0</v>
      </c>
      <c r="AED834" s="10">
        <v>0</v>
      </c>
      <c r="AEE834" s="10">
        <v>0</v>
      </c>
      <c r="AEF834" s="10">
        <v>0</v>
      </c>
      <c r="AEG834" s="10">
        <v>0</v>
      </c>
      <c r="AEH834" s="10">
        <v>0</v>
      </c>
      <c r="AEI834" s="10">
        <v>0</v>
      </c>
      <c r="AEJ834" s="10">
        <v>0</v>
      </c>
      <c r="AEK834" s="10">
        <v>0</v>
      </c>
      <c r="AEL834" s="10">
        <v>0</v>
      </c>
      <c r="AEM834" s="10">
        <v>0</v>
      </c>
      <c r="AEN834" s="10">
        <v>0</v>
      </c>
      <c r="AEO834" s="10">
        <v>0</v>
      </c>
      <c r="AEP834" s="10">
        <v>0</v>
      </c>
      <c r="AEQ834" s="10">
        <v>0</v>
      </c>
      <c r="AER834" s="10">
        <v>0</v>
      </c>
      <c r="AES834" s="10">
        <v>0</v>
      </c>
      <c r="AET834" s="10">
        <v>0</v>
      </c>
      <c r="AEU834" s="10">
        <v>0</v>
      </c>
      <c r="AEV834" s="10">
        <v>0</v>
      </c>
      <c r="AEW834" s="10">
        <v>0</v>
      </c>
      <c r="AEX834" s="10">
        <v>0</v>
      </c>
      <c r="AEY834" s="10">
        <v>0</v>
      </c>
      <c r="AEZ834" s="10">
        <v>0</v>
      </c>
      <c r="AFA834" s="10">
        <v>0</v>
      </c>
      <c r="AFB834" s="10">
        <v>0</v>
      </c>
      <c r="AFC834" s="10">
        <v>0</v>
      </c>
      <c r="AFD834" s="10">
        <v>0</v>
      </c>
      <c r="AFE834" s="10">
        <v>0</v>
      </c>
      <c r="AFF834" s="10">
        <v>0</v>
      </c>
      <c r="AFG834" s="10">
        <v>0</v>
      </c>
      <c r="AFH834" s="10">
        <v>0</v>
      </c>
      <c r="AFI834" s="10">
        <v>0</v>
      </c>
      <c r="AFJ834" s="10">
        <v>0</v>
      </c>
      <c r="AFK834" s="10">
        <v>0</v>
      </c>
      <c r="AFL834" s="10">
        <v>0</v>
      </c>
      <c r="AFM834" s="10">
        <v>0</v>
      </c>
      <c r="AFN834" s="10">
        <v>0</v>
      </c>
      <c r="AFO834" s="10">
        <v>0</v>
      </c>
      <c r="AFP834" s="10">
        <v>0</v>
      </c>
      <c r="AFQ834" s="10">
        <v>0</v>
      </c>
      <c r="AFR834" s="10">
        <v>0</v>
      </c>
      <c r="AFS834" s="10">
        <v>0</v>
      </c>
      <c r="AFT834" s="10">
        <v>0</v>
      </c>
      <c r="AFU834" s="10">
        <v>0</v>
      </c>
      <c r="AFV834" s="10">
        <v>0</v>
      </c>
      <c r="AFW834" s="10">
        <v>0</v>
      </c>
      <c r="AFX834" s="10">
        <v>0</v>
      </c>
      <c r="AFY834" s="10">
        <v>0</v>
      </c>
      <c r="AFZ834" s="10">
        <v>0</v>
      </c>
      <c r="AGA834" s="10">
        <v>0</v>
      </c>
      <c r="AGB834" s="10">
        <v>0</v>
      </c>
      <c r="AGC834" s="10">
        <v>0</v>
      </c>
      <c r="AGD834" s="10">
        <v>0</v>
      </c>
      <c r="AGE834" s="10">
        <v>0</v>
      </c>
      <c r="AGF834" s="10">
        <v>0</v>
      </c>
      <c r="AGG834" s="10">
        <v>0</v>
      </c>
      <c r="AGH834" s="10">
        <v>0</v>
      </c>
      <c r="AGI834" s="10">
        <v>0</v>
      </c>
      <c r="AGJ834" s="10">
        <v>0</v>
      </c>
      <c r="AGK834" s="10">
        <v>0</v>
      </c>
      <c r="AGL834" s="10">
        <v>0</v>
      </c>
      <c r="AGM834" s="10">
        <v>0</v>
      </c>
      <c r="AGN834" s="10">
        <v>0</v>
      </c>
      <c r="AGO834" s="10">
        <v>0</v>
      </c>
      <c r="AGP834" s="10">
        <v>0</v>
      </c>
      <c r="AGQ834" s="10">
        <v>0</v>
      </c>
      <c r="AGR834" s="10">
        <v>0</v>
      </c>
      <c r="AGS834" s="10">
        <v>0</v>
      </c>
      <c r="AGT834" s="10">
        <v>0</v>
      </c>
      <c r="AGU834" s="10">
        <v>0</v>
      </c>
      <c r="AGV834" s="10">
        <v>0</v>
      </c>
      <c r="AGW834" s="10">
        <v>0</v>
      </c>
      <c r="AGX834" s="10">
        <v>0</v>
      </c>
      <c r="AGY834" s="10">
        <v>0</v>
      </c>
      <c r="AGZ834" s="10">
        <v>0</v>
      </c>
      <c r="AHA834" s="10">
        <v>0</v>
      </c>
      <c r="AHB834" s="10">
        <v>0</v>
      </c>
      <c r="AHC834" s="10">
        <v>0</v>
      </c>
      <c r="AHD834" s="10">
        <v>0</v>
      </c>
      <c r="AHE834" s="10">
        <v>0</v>
      </c>
      <c r="AHF834" s="10">
        <v>0</v>
      </c>
      <c r="AHG834" s="10">
        <v>0</v>
      </c>
      <c r="AHH834" s="10">
        <v>0</v>
      </c>
      <c r="AHI834" s="10">
        <v>0</v>
      </c>
      <c r="AHJ834" s="10">
        <v>0</v>
      </c>
      <c r="AHK834" s="10">
        <v>0</v>
      </c>
      <c r="AHL834" s="10">
        <v>0</v>
      </c>
      <c r="AHM834" s="10">
        <v>0</v>
      </c>
      <c r="AHN834" s="10">
        <v>0</v>
      </c>
      <c r="AHO834" s="10">
        <v>0</v>
      </c>
      <c r="AHP834" s="10">
        <v>0</v>
      </c>
      <c r="AHQ834" s="10">
        <v>0</v>
      </c>
      <c r="AHR834" s="10">
        <v>0</v>
      </c>
      <c r="AHS834" s="10">
        <v>0</v>
      </c>
      <c r="AHT834" s="10">
        <v>0</v>
      </c>
      <c r="AHU834" s="10">
        <v>0</v>
      </c>
      <c r="AHV834" s="10">
        <v>0</v>
      </c>
      <c r="AHW834" s="10">
        <v>0</v>
      </c>
      <c r="AHX834" s="10">
        <v>0</v>
      </c>
      <c r="AHY834" s="10">
        <v>0</v>
      </c>
      <c r="AHZ834" s="10">
        <v>0</v>
      </c>
      <c r="AIA834" s="10">
        <v>0</v>
      </c>
      <c r="AIB834" s="10">
        <v>0</v>
      </c>
      <c r="AIC834" s="10">
        <v>0</v>
      </c>
      <c r="AID834" s="10">
        <v>0</v>
      </c>
      <c r="AIE834" s="10">
        <v>0</v>
      </c>
      <c r="AIF834" s="10">
        <v>0</v>
      </c>
      <c r="AIG834" s="10">
        <v>0</v>
      </c>
      <c r="AIH834" s="10">
        <v>0</v>
      </c>
      <c r="AII834" s="10">
        <v>0</v>
      </c>
      <c r="AIJ834" s="10">
        <v>0</v>
      </c>
      <c r="AIK834" s="10">
        <v>0</v>
      </c>
      <c r="AIL834" s="10">
        <v>0</v>
      </c>
      <c r="AIM834" s="10">
        <v>0</v>
      </c>
      <c r="AIN834" s="10">
        <v>0</v>
      </c>
      <c r="AIO834" s="10">
        <v>0</v>
      </c>
      <c r="AIP834" s="10">
        <v>0</v>
      </c>
      <c r="AIQ834" s="10">
        <v>0</v>
      </c>
      <c r="AIR834" s="10">
        <v>0</v>
      </c>
      <c r="AIS834" s="10">
        <v>0</v>
      </c>
      <c r="AIT834" s="10">
        <v>0</v>
      </c>
      <c r="AIU834" s="10">
        <v>0</v>
      </c>
      <c r="AIV834" s="10">
        <v>0</v>
      </c>
      <c r="AIW834" s="10">
        <v>0</v>
      </c>
      <c r="AIX834" s="10">
        <v>0</v>
      </c>
      <c r="AIY834" s="10">
        <v>0</v>
      </c>
      <c r="AIZ834" s="10">
        <v>0</v>
      </c>
      <c r="AJA834" s="10">
        <v>0</v>
      </c>
      <c r="AJB834" s="10">
        <v>0</v>
      </c>
      <c r="AJC834" s="10">
        <v>0</v>
      </c>
      <c r="AJD834" s="10">
        <v>0</v>
      </c>
      <c r="AJE834" s="10">
        <v>0</v>
      </c>
      <c r="AJF834" s="10">
        <v>0</v>
      </c>
      <c r="AJG834" s="10">
        <v>0</v>
      </c>
      <c r="AJH834" s="10">
        <v>0</v>
      </c>
      <c r="AJI834" s="10">
        <v>0</v>
      </c>
      <c r="AJJ834" s="10">
        <v>0</v>
      </c>
      <c r="AJK834" s="10">
        <v>0</v>
      </c>
      <c r="AJL834" s="10">
        <v>0</v>
      </c>
      <c r="AJM834" s="10">
        <v>0</v>
      </c>
      <c r="AJN834" s="10">
        <v>0</v>
      </c>
      <c r="AJO834" s="10">
        <v>0</v>
      </c>
      <c r="AJP834" s="10">
        <v>0</v>
      </c>
      <c r="AJQ834" s="10">
        <v>0</v>
      </c>
      <c r="AJR834" s="10">
        <v>0</v>
      </c>
      <c r="AJS834" s="10">
        <v>0</v>
      </c>
      <c r="AJT834" s="10">
        <v>0</v>
      </c>
      <c r="AJU834" s="10">
        <v>0</v>
      </c>
      <c r="AJV834" s="10">
        <v>0</v>
      </c>
      <c r="AJW834" s="10">
        <v>0</v>
      </c>
      <c r="AJX834" s="10">
        <v>0</v>
      </c>
      <c r="AJY834" s="10">
        <v>0</v>
      </c>
      <c r="AJZ834" s="10">
        <v>0</v>
      </c>
      <c r="AKA834" s="10">
        <v>0</v>
      </c>
      <c r="AKB834" s="10">
        <v>0</v>
      </c>
      <c r="AKC834" s="10">
        <v>0</v>
      </c>
      <c r="AKD834" s="10">
        <v>0</v>
      </c>
      <c r="AKE834" s="10">
        <v>0</v>
      </c>
      <c r="AKF834" s="10">
        <v>0</v>
      </c>
      <c r="AKG834" s="10">
        <v>0</v>
      </c>
      <c r="AKH834" s="10">
        <v>0</v>
      </c>
      <c r="AKI834" s="10">
        <v>0</v>
      </c>
      <c r="AKJ834" s="10">
        <v>0</v>
      </c>
      <c r="AKK834" s="10">
        <v>0</v>
      </c>
      <c r="AKL834" s="10">
        <v>0</v>
      </c>
      <c r="AKM834" s="10">
        <v>0</v>
      </c>
      <c r="AKN834" s="10">
        <v>0</v>
      </c>
      <c r="AKO834" s="10">
        <v>0</v>
      </c>
      <c r="AKP834" s="10">
        <v>0</v>
      </c>
      <c r="AKQ834" s="10">
        <v>0</v>
      </c>
      <c r="AKR834" s="10">
        <v>0</v>
      </c>
      <c r="AKS834" s="10">
        <v>0</v>
      </c>
      <c r="AKT834" s="10">
        <v>0</v>
      </c>
      <c r="AKU834" s="10">
        <v>0</v>
      </c>
      <c r="AKV834" s="10">
        <v>0</v>
      </c>
      <c r="AKW834" s="10">
        <v>0</v>
      </c>
      <c r="AKX834" s="10">
        <v>0</v>
      </c>
      <c r="AKY834" s="10">
        <v>0</v>
      </c>
      <c r="AKZ834" s="10">
        <v>0</v>
      </c>
      <c r="ALA834" s="10">
        <v>0</v>
      </c>
      <c r="ALB834" s="10">
        <v>0</v>
      </c>
      <c r="ALC834" s="10">
        <v>0</v>
      </c>
      <c r="ALD834" s="10">
        <v>0</v>
      </c>
      <c r="ALE834" s="10">
        <v>0</v>
      </c>
      <c r="ALF834" s="10">
        <v>0</v>
      </c>
      <c r="ALG834" s="10">
        <v>0</v>
      </c>
      <c r="ALH834" s="10">
        <v>0</v>
      </c>
      <c r="ALI834" s="10">
        <v>0</v>
      </c>
      <c r="ALJ834" s="10">
        <v>0</v>
      </c>
      <c r="ALK834" s="10">
        <v>0</v>
      </c>
      <c r="ALL834" s="10">
        <v>0</v>
      </c>
      <c r="ALM834" s="10">
        <v>0</v>
      </c>
      <c r="ALN834" s="10">
        <v>0</v>
      </c>
      <c r="ALO834" s="10">
        <v>0</v>
      </c>
      <c r="ALP834" s="10">
        <v>0</v>
      </c>
      <c r="ALQ834" s="10">
        <v>0</v>
      </c>
      <c r="ALR834" s="10">
        <v>0</v>
      </c>
      <c r="ALS834" s="10">
        <v>0</v>
      </c>
      <c r="ALT834" s="10">
        <v>0</v>
      </c>
      <c r="ALU834" s="10">
        <v>0</v>
      </c>
      <c r="ALV834" s="10">
        <v>0</v>
      </c>
      <c r="ALW834" s="10">
        <v>0</v>
      </c>
      <c r="ALX834" s="10">
        <v>0</v>
      </c>
      <c r="ALY834" s="10">
        <v>0</v>
      </c>
      <c r="ALZ834" s="10">
        <v>0</v>
      </c>
      <c r="AMA834" s="10">
        <v>0</v>
      </c>
      <c r="AMB834" s="10">
        <v>0</v>
      </c>
      <c r="AMC834" s="10">
        <v>0</v>
      </c>
      <c r="AMD834" s="10">
        <v>0</v>
      </c>
      <c r="AME834" s="10">
        <v>0</v>
      </c>
      <c r="AMF834" s="10">
        <v>0</v>
      </c>
      <c r="AMG834" s="10">
        <v>0</v>
      </c>
      <c r="AMH834" s="10">
        <v>0</v>
      </c>
      <c r="AMI834" s="10">
        <v>0</v>
      </c>
      <c r="AMJ834" s="10">
        <v>0</v>
      </c>
      <c r="AMK834" s="10">
        <v>0</v>
      </c>
      <c r="AML834" s="10" t="s">
        <v>1968</v>
      </c>
      <c r="ANM834" s="10">
        <v>11</v>
      </c>
      <c r="ANN834" s="10">
        <v>0</v>
      </c>
      <c r="ANO834" s="10" t="s">
        <v>1968</v>
      </c>
      <c r="ANP834" s="10" t="s">
        <v>1987</v>
      </c>
      <c r="ANQ834" s="10">
        <v>0</v>
      </c>
      <c r="ANR834" s="10">
        <v>0</v>
      </c>
      <c r="ANS834" s="10">
        <v>0</v>
      </c>
      <c r="ANT834" s="10">
        <v>0</v>
      </c>
      <c r="ANU834" s="10">
        <v>0</v>
      </c>
      <c r="ANV834" s="10">
        <v>0</v>
      </c>
      <c r="ANW834" s="10">
        <v>0</v>
      </c>
      <c r="ANX834" s="10">
        <v>0</v>
      </c>
      <c r="ANY834" s="10">
        <v>0</v>
      </c>
      <c r="ANZ834" s="10">
        <v>0</v>
      </c>
      <c r="AOA834" s="10">
        <v>0</v>
      </c>
      <c r="AOB834" s="10">
        <v>0</v>
      </c>
      <c r="AOC834" s="10">
        <v>0</v>
      </c>
      <c r="AOD834" s="10">
        <v>0</v>
      </c>
      <c r="AOE834" s="10">
        <v>0</v>
      </c>
      <c r="AOF834" s="10">
        <v>0</v>
      </c>
      <c r="AOG834" s="10">
        <v>0</v>
      </c>
      <c r="AOH834" s="10">
        <v>0</v>
      </c>
      <c r="AOI834" s="10">
        <v>0</v>
      </c>
      <c r="AOJ834" s="10">
        <v>0</v>
      </c>
      <c r="AOK834" s="10">
        <v>0</v>
      </c>
      <c r="AOL834" s="10">
        <v>0</v>
      </c>
      <c r="AOM834" s="10">
        <v>0</v>
      </c>
      <c r="AON834" s="10">
        <v>0</v>
      </c>
      <c r="AOO834" s="10" t="s">
        <v>1968</v>
      </c>
      <c r="AOP834" s="10">
        <v>0</v>
      </c>
      <c r="AOQ834" s="10">
        <v>0</v>
      </c>
      <c r="AOR834" s="10">
        <v>0</v>
      </c>
      <c r="AOS834" s="10">
        <v>0</v>
      </c>
      <c r="AOT834" s="10">
        <v>0</v>
      </c>
      <c r="AOU834" s="10">
        <v>0</v>
      </c>
      <c r="AOV834" s="10">
        <v>0</v>
      </c>
      <c r="AOW834" s="10">
        <v>0</v>
      </c>
      <c r="AOX834" s="10">
        <v>0</v>
      </c>
      <c r="AOY834" s="10">
        <v>0</v>
      </c>
      <c r="AOZ834" s="10">
        <v>0</v>
      </c>
      <c r="APA834" s="10">
        <v>0</v>
      </c>
      <c r="APB834" s="10">
        <v>0</v>
      </c>
      <c r="APC834" s="10">
        <v>0</v>
      </c>
      <c r="APD834" s="10">
        <v>0</v>
      </c>
      <c r="APE834" s="10">
        <v>0</v>
      </c>
      <c r="APF834" s="10">
        <v>0</v>
      </c>
      <c r="APG834" s="10">
        <v>0</v>
      </c>
      <c r="APH834" s="10">
        <v>0</v>
      </c>
      <c r="API834" s="10">
        <v>0</v>
      </c>
      <c r="APJ834" s="10">
        <v>0</v>
      </c>
      <c r="APK834" s="10">
        <v>0</v>
      </c>
      <c r="APL834" s="10">
        <v>0</v>
      </c>
      <c r="APM834" s="10">
        <v>0</v>
      </c>
      <c r="APN834" s="10" t="s">
        <v>1968</v>
      </c>
      <c r="ATV834" s="10" t="s">
        <v>1968</v>
      </c>
      <c r="AVU834" s="10" t="s">
        <v>1968</v>
      </c>
      <c r="AWG834" s="19"/>
      <c r="AWH834" s="10" t="s">
        <v>1968</v>
      </c>
      <c r="AWI834" s="10">
        <v>0</v>
      </c>
      <c r="AWJ834" s="10">
        <v>0</v>
      </c>
      <c r="AWK834" s="10">
        <v>0</v>
      </c>
      <c r="AWL834" s="10">
        <v>0</v>
      </c>
      <c r="AWM834" s="10">
        <v>0</v>
      </c>
      <c r="AWN834" s="10">
        <v>0</v>
      </c>
      <c r="AWO834" s="10">
        <v>0</v>
      </c>
      <c r="AWP834" s="10">
        <v>0</v>
      </c>
      <c r="AWQ834" s="10">
        <v>0</v>
      </c>
      <c r="AWR834" s="10">
        <v>0</v>
      </c>
      <c r="AWS834" s="10">
        <v>0</v>
      </c>
      <c r="AWT834" s="10">
        <v>0</v>
      </c>
      <c r="AWU834" s="10">
        <v>0</v>
      </c>
      <c r="AWV834" s="10">
        <v>0</v>
      </c>
      <c r="AWW834" s="10">
        <v>0</v>
      </c>
      <c r="AWX834" s="10">
        <v>0</v>
      </c>
      <c r="AWY834" s="10">
        <v>0</v>
      </c>
      <c r="AWZ834" s="10">
        <v>0</v>
      </c>
      <c r="AXA834" s="10">
        <v>0</v>
      </c>
      <c r="AXB834" s="10">
        <v>0</v>
      </c>
      <c r="AXC834" s="10">
        <v>0</v>
      </c>
      <c r="AXD834" s="10">
        <v>0</v>
      </c>
      <c r="AXE834" s="10">
        <v>0</v>
      </c>
      <c r="AXF834" s="10">
        <v>0</v>
      </c>
      <c r="AXG834" s="10">
        <v>0</v>
      </c>
      <c r="AXH834" s="10">
        <v>0</v>
      </c>
      <c r="AXI834" s="10">
        <v>0</v>
      </c>
      <c r="AXJ834" s="10">
        <v>0</v>
      </c>
      <c r="AXK834" s="10">
        <v>0</v>
      </c>
      <c r="AXL834" s="10">
        <v>0</v>
      </c>
      <c r="AXM834" s="10">
        <v>0</v>
      </c>
      <c r="AXN834" s="10">
        <v>0</v>
      </c>
      <c r="AXO834" s="10">
        <v>0</v>
      </c>
      <c r="AXP834" s="10">
        <v>0</v>
      </c>
      <c r="AXQ834" s="10">
        <v>0</v>
      </c>
      <c r="AXR834" s="10">
        <v>0</v>
      </c>
      <c r="AXS834" s="10">
        <v>0</v>
      </c>
      <c r="AXT834" s="10">
        <v>0</v>
      </c>
      <c r="AXU834" s="10">
        <v>0</v>
      </c>
      <c r="AXV834" s="10">
        <v>0</v>
      </c>
      <c r="AXW834" s="10">
        <v>0</v>
      </c>
      <c r="AXX834" s="10">
        <v>0</v>
      </c>
      <c r="AXY834" s="10">
        <v>0</v>
      </c>
      <c r="AXZ834" s="10">
        <v>0</v>
      </c>
      <c r="AYA834" s="10">
        <v>0</v>
      </c>
      <c r="AYB834" s="10">
        <v>0</v>
      </c>
      <c r="AYC834" s="10">
        <v>0</v>
      </c>
      <c r="AYD834" s="10">
        <v>0</v>
      </c>
      <c r="AYE834" s="10">
        <v>0</v>
      </c>
      <c r="AYF834" s="10">
        <v>0</v>
      </c>
      <c r="AYG834" s="10">
        <v>0</v>
      </c>
      <c r="AYH834" s="10">
        <v>0</v>
      </c>
      <c r="AYI834" s="10">
        <v>0</v>
      </c>
      <c r="AYJ834" s="10">
        <v>0</v>
      </c>
      <c r="AYK834" s="10">
        <v>0</v>
      </c>
      <c r="AYL834" s="10">
        <v>0</v>
      </c>
      <c r="AYM834" s="10">
        <v>0</v>
      </c>
      <c r="AYN834" s="10">
        <v>0</v>
      </c>
      <c r="AYO834" s="10">
        <v>0</v>
      </c>
      <c r="AYP834" s="10">
        <v>0</v>
      </c>
      <c r="AYQ834" s="10">
        <v>0</v>
      </c>
      <c r="AYR834" s="10">
        <v>0</v>
      </c>
      <c r="AYS834" s="10" t="s">
        <v>1968</v>
      </c>
      <c r="AYT834" s="10">
        <v>0</v>
      </c>
      <c r="AYU834" s="10">
        <v>0</v>
      </c>
      <c r="AYV834" s="10">
        <v>2</v>
      </c>
      <c r="AYW834" s="10">
        <v>0</v>
      </c>
      <c r="AYX834" s="10">
        <v>0</v>
      </c>
      <c r="AYY834" s="10">
        <v>0</v>
      </c>
      <c r="AYZ834" s="10">
        <v>0</v>
      </c>
      <c r="AZA834" s="10">
        <v>0</v>
      </c>
      <c r="AZB834" s="10">
        <v>8</v>
      </c>
      <c r="AZC834" s="10">
        <v>0</v>
      </c>
      <c r="AZD834" s="10">
        <v>0</v>
      </c>
      <c r="AZE834" s="10">
        <v>0</v>
      </c>
      <c r="AZF834" s="10">
        <v>0</v>
      </c>
      <c r="AZG834" s="10">
        <v>0</v>
      </c>
      <c r="AZH834" s="10">
        <v>10</v>
      </c>
      <c r="AZI834" s="10">
        <v>0</v>
      </c>
      <c r="AZJ834" s="10">
        <v>0</v>
      </c>
      <c r="AZK834" s="10">
        <v>0</v>
      </c>
      <c r="AZL834" s="10">
        <v>0</v>
      </c>
      <c r="AZM834" s="10">
        <v>0</v>
      </c>
      <c r="AZN834" s="10">
        <v>0</v>
      </c>
      <c r="AZO834" s="10">
        <v>0</v>
      </c>
      <c r="AZP834" s="10">
        <v>0</v>
      </c>
      <c r="AZQ834" s="10">
        <v>0</v>
      </c>
      <c r="AZR834" s="10">
        <v>0</v>
      </c>
      <c r="AZS834" s="10">
        <v>0</v>
      </c>
      <c r="AZT834" s="10">
        <v>0</v>
      </c>
      <c r="AZU834" s="10">
        <v>0</v>
      </c>
      <c r="AZV834" s="10">
        <v>0</v>
      </c>
      <c r="AZW834" s="10">
        <v>0</v>
      </c>
      <c r="AZX834" s="10">
        <v>0</v>
      </c>
      <c r="AZY834" s="10">
        <v>0</v>
      </c>
      <c r="AZZ834" s="10">
        <v>0</v>
      </c>
      <c r="BAA834" s="10">
        <v>0</v>
      </c>
      <c r="BAB834" s="10">
        <v>0</v>
      </c>
      <c r="BAC834" s="10">
        <v>0</v>
      </c>
      <c r="BAD834" s="10">
        <v>0</v>
      </c>
      <c r="BAE834" s="10">
        <v>0</v>
      </c>
      <c r="BAF834" s="10">
        <v>0</v>
      </c>
      <c r="BAG834" s="10">
        <v>0</v>
      </c>
      <c r="BAH834" s="10">
        <v>0</v>
      </c>
      <c r="BAI834" s="10">
        <v>0</v>
      </c>
      <c r="BAJ834" s="10">
        <v>0</v>
      </c>
      <c r="BAK834" s="10">
        <v>0</v>
      </c>
      <c r="BAL834" s="10">
        <v>2</v>
      </c>
      <c r="BAM834" s="10">
        <v>0</v>
      </c>
      <c r="BAN834" s="10">
        <v>0</v>
      </c>
      <c r="BAO834" s="10">
        <v>0</v>
      </c>
      <c r="BAP834" s="10">
        <v>0</v>
      </c>
      <c r="BAQ834" s="10">
        <v>0</v>
      </c>
      <c r="BAR834" s="10">
        <v>0</v>
      </c>
      <c r="BAS834" s="10">
        <v>0</v>
      </c>
      <c r="BAT834" s="10">
        <v>0</v>
      </c>
      <c r="BAU834" s="10">
        <v>0</v>
      </c>
      <c r="BAV834" s="10">
        <v>0</v>
      </c>
      <c r="BAW834" s="10">
        <v>0</v>
      </c>
      <c r="BAX834" s="10">
        <v>0</v>
      </c>
      <c r="BAY834" s="10">
        <v>0</v>
      </c>
      <c r="BAZ834" s="10">
        <v>0</v>
      </c>
      <c r="BBA834" s="10" t="s">
        <v>1969</v>
      </c>
      <c r="BBB834" s="10">
        <v>432</v>
      </c>
      <c r="BBC834" s="10">
        <v>32</v>
      </c>
      <c r="BBD834" s="10">
        <v>0</v>
      </c>
      <c r="BBE834" s="10">
        <v>0</v>
      </c>
      <c r="BBF834" s="10">
        <v>0</v>
      </c>
      <c r="BBG834" s="10">
        <v>0</v>
      </c>
      <c r="BBH834" s="10">
        <v>0</v>
      </c>
      <c r="BBI834" s="10">
        <v>0</v>
      </c>
      <c r="BBJ834" s="10">
        <v>0</v>
      </c>
      <c r="BBK834" s="10">
        <v>2</v>
      </c>
      <c r="BBL834" s="10">
        <v>0</v>
      </c>
      <c r="BBM834" s="10">
        <v>0</v>
      </c>
      <c r="BBN834" s="10">
        <v>0</v>
      </c>
      <c r="BBO834" s="10" t="s">
        <v>1968</v>
      </c>
    </row>
    <row r="835" spans="1:1426" x14ac:dyDescent="0.25">
      <c r="A835" s="10" t="s">
        <v>1965</v>
      </c>
      <c r="B835" s="17" t="s">
        <v>2179</v>
      </c>
      <c r="C835" s="17" t="s">
        <v>2001</v>
      </c>
      <c r="D835" s="10" t="s">
        <v>2180</v>
      </c>
      <c r="E835" s="10" t="s">
        <v>2181</v>
      </c>
      <c r="F835" s="10" t="s">
        <v>2182</v>
      </c>
      <c r="G835" s="10">
        <v>56163000</v>
      </c>
      <c r="H835" s="10" t="s">
        <v>2005</v>
      </c>
      <c r="I835" s="10" t="s">
        <v>2183</v>
      </c>
      <c r="J835" s="10">
        <v>38831815</v>
      </c>
      <c r="K835" s="10" t="s">
        <v>5</v>
      </c>
      <c r="L835" s="10" t="s">
        <v>2508</v>
      </c>
      <c r="N835" s="10">
        <v>12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10">
        <v>0</v>
      </c>
      <c r="X835" s="10">
        <v>0</v>
      </c>
      <c r="Y835" s="10">
        <v>0</v>
      </c>
      <c r="Z835" s="10">
        <v>0</v>
      </c>
      <c r="AA835" s="10">
        <v>0</v>
      </c>
      <c r="AC835" s="10">
        <v>0</v>
      </c>
      <c r="AD835" s="10">
        <v>0</v>
      </c>
      <c r="AE835" s="10">
        <v>0</v>
      </c>
      <c r="AF835" s="10" t="s">
        <v>40</v>
      </c>
      <c r="AG835" s="10">
        <v>1</v>
      </c>
      <c r="AT835" s="18">
        <v>25583</v>
      </c>
      <c r="AU835" s="10" t="s">
        <v>2495</v>
      </c>
      <c r="AV835" s="10" t="s">
        <v>1968</v>
      </c>
      <c r="AY835" s="10" t="s">
        <v>1973</v>
      </c>
      <c r="BF835" s="10" t="s">
        <v>1968</v>
      </c>
      <c r="BI835" s="10" t="s">
        <v>1968</v>
      </c>
      <c r="BL835" s="10" t="s">
        <v>1968</v>
      </c>
      <c r="BO835" s="10" t="s">
        <v>1968</v>
      </c>
      <c r="BR835" s="10" t="s">
        <v>1968</v>
      </c>
      <c r="BU835" s="10" t="s">
        <v>1968</v>
      </c>
      <c r="BX835" s="10" t="s">
        <v>1968</v>
      </c>
      <c r="CA835" s="10" t="s">
        <v>1968</v>
      </c>
      <c r="CD835" s="10" t="s">
        <v>1968</v>
      </c>
      <c r="CG835" s="10" t="s">
        <v>1968</v>
      </c>
      <c r="CJ835" s="10" t="s">
        <v>1968</v>
      </c>
      <c r="CM835" s="10" t="s">
        <v>1968</v>
      </c>
      <c r="CP835" s="10" t="s">
        <v>1968</v>
      </c>
      <c r="CS835" s="10" t="s">
        <v>1968</v>
      </c>
      <c r="CV835" s="10" t="s">
        <v>1968</v>
      </c>
      <c r="CY835" s="10" t="s">
        <v>1968</v>
      </c>
      <c r="DB835" s="10" t="s">
        <v>1968</v>
      </c>
      <c r="DE835" s="10" t="s">
        <v>1968</v>
      </c>
      <c r="DH835" s="10" t="s">
        <v>1968</v>
      </c>
      <c r="DK835" s="10" t="s">
        <v>1968</v>
      </c>
      <c r="DN835" s="10" t="s">
        <v>1968</v>
      </c>
      <c r="EU835" s="10" t="s">
        <v>1968</v>
      </c>
      <c r="EX835" s="10" t="s">
        <v>1968</v>
      </c>
      <c r="FA835" s="10" t="s">
        <v>1968</v>
      </c>
      <c r="FD835" s="10" t="s">
        <v>1968</v>
      </c>
      <c r="FG835" s="10" t="s">
        <v>1968</v>
      </c>
      <c r="FJ835" s="10" t="s">
        <v>1968</v>
      </c>
      <c r="GQ835" s="10">
        <v>1</v>
      </c>
      <c r="II835" s="10" t="s">
        <v>1968</v>
      </c>
      <c r="IJ835" s="10" t="s">
        <v>1968</v>
      </c>
      <c r="IK835" s="10" t="s">
        <v>1968</v>
      </c>
      <c r="IL835" s="10" t="s">
        <v>1968</v>
      </c>
      <c r="IM835" s="10" t="s">
        <v>1968</v>
      </c>
      <c r="IN835" s="10" t="s">
        <v>1968</v>
      </c>
      <c r="IO835" s="10" t="s">
        <v>1968</v>
      </c>
      <c r="IP835" s="10" t="s">
        <v>1968</v>
      </c>
      <c r="IR835" s="10" t="s">
        <v>1968</v>
      </c>
      <c r="IT835" s="10" t="s">
        <v>1968</v>
      </c>
      <c r="IV835" s="10" t="s">
        <v>1968</v>
      </c>
      <c r="IX835" s="10" t="s">
        <v>1968</v>
      </c>
      <c r="IZ835" s="10" t="s">
        <v>1968</v>
      </c>
      <c r="JA835" s="10" t="s">
        <v>1968</v>
      </c>
      <c r="JD835" s="10" t="s">
        <v>1968</v>
      </c>
      <c r="JG835" s="10" t="s">
        <v>1968</v>
      </c>
      <c r="JJ835" s="10" t="s">
        <v>1968</v>
      </c>
      <c r="JM835" s="10" t="s">
        <v>1968</v>
      </c>
      <c r="JP835" s="10" t="s">
        <v>1968</v>
      </c>
      <c r="JS835" s="10" t="s">
        <v>1968</v>
      </c>
      <c r="KZ835" s="10" t="s">
        <v>1976</v>
      </c>
      <c r="LA835" s="10">
        <v>0</v>
      </c>
      <c r="LB835" s="10">
        <v>0</v>
      </c>
      <c r="LC835" s="10">
        <v>0</v>
      </c>
      <c r="LD835" s="10">
        <v>0</v>
      </c>
      <c r="LE835" s="10">
        <v>0</v>
      </c>
      <c r="LF835" s="10">
        <v>0</v>
      </c>
      <c r="LG835" s="10">
        <v>0</v>
      </c>
      <c r="LH835" s="10">
        <v>0</v>
      </c>
      <c r="LI835" s="10" t="s">
        <v>1977</v>
      </c>
      <c r="LJ835" s="10">
        <v>1</v>
      </c>
      <c r="LK835" s="10">
        <v>0</v>
      </c>
      <c r="LL835" s="10">
        <v>0</v>
      </c>
      <c r="LM835" s="10">
        <v>0</v>
      </c>
      <c r="LN835" s="10">
        <v>0</v>
      </c>
      <c r="LO835" s="10">
        <v>0</v>
      </c>
      <c r="LP835" s="10">
        <v>0</v>
      </c>
      <c r="LQ835" s="10">
        <v>0</v>
      </c>
      <c r="LR835" s="10" t="s">
        <v>1966</v>
      </c>
      <c r="LS835" s="10">
        <v>0</v>
      </c>
      <c r="LT835" s="10">
        <v>0</v>
      </c>
      <c r="LU835" s="10">
        <v>0</v>
      </c>
      <c r="LV835" s="10">
        <v>0</v>
      </c>
      <c r="LW835" s="10">
        <v>0</v>
      </c>
      <c r="LX835" s="10">
        <v>0</v>
      </c>
      <c r="LY835" s="10">
        <v>0</v>
      </c>
      <c r="LZ835" s="10">
        <v>0</v>
      </c>
      <c r="MA835" s="10" t="s">
        <v>1977</v>
      </c>
      <c r="MB835" s="10">
        <v>0</v>
      </c>
      <c r="MC835" s="10">
        <v>0</v>
      </c>
      <c r="MD835" s="10">
        <v>0</v>
      </c>
      <c r="ME835" s="10">
        <v>0</v>
      </c>
      <c r="MF835" s="10">
        <v>0</v>
      </c>
      <c r="MG835" s="10">
        <v>0</v>
      </c>
      <c r="MH835" s="10">
        <v>0</v>
      </c>
      <c r="MI835" s="10">
        <v>0</v>
      </c>
      <c r="MJ835" s="10" t="s">
        <v>1977</v>
      </c>
      <c r="MK835" s="10">
        <v>0</v>
      </c>
      <c r="ML835" s="10">
        <v>0</v>
      </c>
      <c r="MM835" s="10">
        <v>0</v>
      </c>
      <c r="MN835" s="10">
        <v>0</v>
      </c>
      <c r="MO835" s="10">
        <v>0</v>
      </c>
      <c r="MP835" s="10">
        <v>0</v>
      </c>
      <c r="MQ835" s="10">
        <v>0</v>
      </c>
      <c r="MR835" s="10">
        <v>0</v>
      </c>
      <c r="MS835" s="10" t="s">
        <v>1977</v>
      </c>
      <c r="MT835" s="10">
        <v>0</v>
      </c>
      <c r="MU835" s="10">
        <v>0</v>
      </c>
      <c r="MV835" s="10">
        <v>0</v>
      </c>
      <c r="MW835" s="10">
        <v>0</v>
      </c>
      <c r="MX835" s="10">
        <v>0</v>
      </c>
      <c r="MY835" s="10">
        <v>0</v>
      </c>
      <c r="MZ835" s="10">
        <v>0</v>
      </c>
      <c r="NA835" s="10">
        <v>0</v>
      </c>
      <c r="NB835" s="10" t="s">
        <v>1977</v>
      </c>
      <c r="NC835" s="10">
        <v>0</v>
      </c>
      <c r="ND835" s="10">
        <v>0</v>
      </c>
      <c r="NE835" s="10">
        <v>0</v>
      </c>
      <c r="NF835" s="10">
        <v>0</v>
      </c>
      <c r="NG835" s="10">
        <v>0</v>
      </c>
      <c r="NH835" s="10">
        <v>0</v>
      </c>
      <c r="NI835" s="10">
        <v>0</v>
      </c>
      <c r="NJ835" s="10">
        <v>0</v>
      </c>
      <c r="NK835" s="10" t="s">
        <v>1977</v>
      </c>
      <c r="NL835" s="10">
        <v>0</v>
      </c>
      <c r="NM835" s="10">
        <v>0</v>
      </c>
      <c r="NN835" s="10">
        <v>0</v>
      </c>
      <c r="NO835" s="10">
        <v>0</v>
      </c>
      <c r="NP835" s="10">
        <v>0</v>
      </c>
      <c r="NQ835" s="10">
        <v>0</v>
      </c>
      <c r="NR835" s="10">
        <v>0</v>
      </c>
      <c r="NS835" s="10">
        <v>0</v>
      </c>
      <c r="NT835" s="10" t="s">
        <v>1977</v>
      </c>
      <c r="NU835" s="10">
        <v>0</v>
      </c>
      <c r="NV835" s="10">
        <v>0</v>
      </c>
      <c r="NW835" s="10">
        <v>0</v>
      </c>
      <c r="NX835" s="10">
        <v>0</v>
      </c>
      <c r="NY835" s="10">
        <v>0</v>
      </c>
      <c r="NZ835" s="10">
        <v>0</v>
      </c>
      <c r="OA835" s="10">
        <v>0</v>
      </c>
      <c r="OB835" s="10">
        <v>0</v>
      </c>
      <c r="OC835" s="10" t="s">
        <v>1977</v>
      </c>
      <c r="OD835" s="10">
        <v>0</v>
      </c>
      <c r="OE835" s="10">
        <v>0</v>
      </c>
      <c r="OF835" s="10">
        <v>0</v>
      </c>
      <c r="OG835" s="10">
        <v>0</v>
      </c>
      <c r="OH835" s="10">
        <v>0</v>
      </c>
      <c r="OI835" s="10">
        <v>0</v>
      </c>
      <c r="OJ835" s="10">
        <v>0</v>
      </c>
      <c r="OK835" s="10">
        <v>0</v>
      </c>
      <c r="OL835" s="10" t="s">
        <v>1977</v>
      </c>
      <c r="OM835" s="10">
        <v>0</v>
      </c>
      <c r="ON835" s="10">
        <v>0</v>
      </c>
      <c r="OO835" s="10">
        <v>0</v>
      </c>
      <c r="OP835" s="10">
        <v>0</v>
      </c>
      <c r="OQ835" s="10">
        <v>0</v>
      </c>
      <c r="OR835" s="10">
        <v>0</v>
      </c>
      <c r="OS835" s="10">
        <v>0</v>
      </c>
      <c r="OT835" s="10">
        <v>0</v>
      </c>
      <c r="OU835" s="10" t="s">
        <v>1977</v>
      </c>
      <c r="OV835" s="10">
        <v>0</v>
      </c>
      <c r="OW835" s="10">
        <v>0</v>
      </c>
      <c r="OX835" s="10">
        <v>0</v>
      </c>
      <c r="OY835" s="10">
        <v>0</v>
      </c>
      <c r="OZ835" s="10">
        <v>0</v>
      </c>
      <c r="PA835" s="10">
        <v>0</v>
      </c>
      <c r="PB835" s="10">
        <v>0</v>
      </c>
      <c r="PC835" s="10">
        <v>0</v>
      </c>
      <c r="PD835" s="10" t="s">
        <v>1977</v>
      </c>
      <c r="PE835" s="10">
        <v>0</v>
      </c>
      <c r="PF835" s="10">
        <v>0</v>
      </c>
      <c r="PG835" s="10">
        <v>0</v>
      </c>
      <c r="PH835" s="10">
        <v>0</v>
      </c>
      <c r="PI835" s="10">
        <v>0</v>
      </c>
      <c r="PJ835" s="10">
        <v>0</v>
      </c>
      <c r="PK835" s="10">
        <v>0</v>
      </c>
      <c r="PL835" s="10">
        <v>0</v>
      </c>
      <c r="PM835" s="10" t="s">
        <v>1977</v>
      </c>
      <c r="PN835" s="10">
        <v>0</v>
      </c>
      <c r="PO835" s="10">
        <v>0</v>
      </c>
      <c r="PP835" s="10">
        <v>0</v>
      </c>
      <c r="PQ835" s="10">
        <v>0</v>
      </c>
      <c r="PR835" s="10">
        <v>0</v>
      </c>
      <c r="PS835" s="10">
        <v>0</v>
      </c>
      <c r="PT835" s="10">
        <v>0</v>
      </c>
      <c r="PU835" s="10">
        <v>0</v>
      </c>
      <c r="PV835" s="10" t="s">
        <v>1977</v>
      </c>
      <c r="PW835" s="10">
        <v>0</v>
      </c>
      <c r="PX835" s="10">
        <v>0</v>
      </c>
      <c r="PY835" s="10">
        <v>0</v>
      </c>
      <c r="PZ835" s="10">
        <v>0</v>
      </c>
      <c r="QA835" s="10">
        <v>0</v>
      </c>
      <c r="QB835" s="10">
        <v>0</v>
      </c>
      <c r="QC835" s="10">
        <v>0</v>
      </c>
      <c r="QD835" s="10">
        <v>0</v>
      </c>
      <c r="QE835" s="10" t="s">
        <v>1977</v>
      </c>
      <c r="QF835" s="10">
        <v>0</v>
      </c>
      <c r="QG835" s="10">
        <v>0</v>
      </c>
      <c r="QH835" s="10">
        <v>0</v>
      </c>
      <c r="QI835" s="10">
        <v>0</v>
      </c>
      <c r="QJ835" s="10">
        <v>0</v>
      </c>
      <c r="QK835" s="10">
        <v>0</v>
      </c>
      <c r="QL835" s="10">
        <v>0</v>
      </c>
      <c r="QM835" s="10">
        <v>0</v>
      </c>
      <c r="QN835" s="10" t="s">
        <v>1977</v>
      </c>
      <c r="QO835" s="10">
        <v>0</v>
      </c>
      <c r="QP835" s="10">
        <v>0</v>
      </c>
      <c r="QQ835" s="10">
        <v>0</v>
      </c>
      <c r="QR835" s="10">
        <v>0</v>
      </c>
      <c r="QS835" s="10">
        <v>0</v>
      </c>
      <c r="QT835" s="10">
        <v>0</v>
      </c>
      <c r="QU835" s="10">
        <v>0</v>
      </c>
      <c r="QV835" s="10">
        <v>0</v>
      </c>
      <c r="QW835" s="10" t="s">
        <v>1977</v>
      </c>
      <c r="QX835" s="10">
        <v>2</v>
      </c>
      <c r="QY835" s="10">
        <v>0</v>
      </c>
      <c r="QZ835" s="10">
        <v>0</v>
      </c>
      <c r="RA835" s="10">
        <v>0</v>
      </c>
      <c r="RB835" s="10">
        <v>0</v>
      </c>
      <c r="RC835" s="10">
        <v>0</v>
      </c>
      <c r="RD835" s="10">
        <v>0</v>
      </c>
      <c r="RE835" s="10">
        <v>0</v>
      </c>
      <c r="RF835" s="10" t="s">
        <v>1985</v>
      </c>
      <c r="RG835" s="10">
        <v>0</v>
      </c>
      <c r="RH835" s="10">
        <v>0</v>
      </c>
      <c r="RI835" s="10">
        <v>0</v>
      </c>
      <c r="RJ835" s="10">
        <v>0</v>
      </c>
      <c r="RK835" s="10">
        <v>0</v>
      </c>
      <c r="RL835" s="10">
        <v>0</v>
      </c>
      <c r="RM835" s="10">
        <v>0</v>
      </c>
      <c r="RN835" s="10">
        <v>0</v>
      </c>
      <c r="RO835" s="10" t="s">
        <v>1977</v>
      </c>
      <c r="VS835" s="10">
        <v>1</v>
      </c>
      <c r="VT835" s="10">
        <v>1</v>
      </c>
      <c r="VZ835" s="10">
        <v>7</v>
      </c>
      <c r="WA835" s="10">
        <v>0</v>
      </c>
      <c r="WB835" s="10">
        <v>0</v>
      </c>
      <c r="WC835" s="10">
        <v>0</v>
      </c>
      <c r="WD835" s="10">
        <v>0</v>
      </c>
      <c r="WE835" s="10">
        <v>0</v>
      </c>
      <c r="WF835" s="10">
        <v>0</v>
      </c>
      <c r="WG835" s="10">
        <v>0</v>
      </c>
      <c r="WH835" s="10">
        <v>0</v>
      </c>
      <c r="WI835" s="10">
        <v>0</v>
      </c>
      <c r="WJ835" s="10">
        <v>0</v>
      </c>
      <c r="WK835" s="10">
        <v>0</v>
      </c>
      <c r="WL835" s="10">
        <v>0</v>
      </c>
      <c r="WM835" s="10">
        <v>0</v>
      </c>
      <c r="WN835" s="10">
        <v>0</v>
      </c>
      <c r="WO835" s="10">
        <v>0</v>
      </c>
      <c r="WP835" s="10">
        <v>0</v>
      </c>
      <c r="WQ835" s="10">
        <v>0</v>
      </c>
      <c r="WR835" s="10">
        <v>0</v>
      </c>
      <c r="WS835" s="10">
        <v>0</v>
      </c>
      <c r="WT835" s="10">
        <v>0</v>
      </c>
      <c r="WU835" s="10">
        <v>0</v>
      </c>
      <c r="WV835" s="10">
        <v>0</v>
      </c>
      <c r="WW835" s="10">
        <v>0</v>
      </c>
      <c r="WX835" s="10">
        <v>0</v>
      </c>
      <c r="WY835" s="10">
        <v>0</v>
      </c>
      <c r="WZ835" s="10">
        <v>0</v>
      </c>
      <c r="XA835" s="10">
        <v>0</v>
      </c>
      <c r="XB835" s="10">
        <v>0</v>
      </c>
      <c r="XC835" s="10">
        <v>0</v>
      </c>
      <c r="XD835" s="10">
        <v>0</v>
      </c>
      <c r="XE835" s="10">
        <v>0</v>
      </c>
      <c r="XF835" s="10">
        <v>0</v>
      </c>
      <c r="XG835" s="10">
        <v>0</v>
      </c>
      <c r="XH835" s="10">
        <v>0</v>
      </c>
      <c r="XI835" s="10">
        <v>0</v>
      </c>
      <c r="XJ835" s="10">
        <v>0</v>
      </c>
      <c r="XK835" s="10" t="s">
        <v>1967</v>
      </c>
      <c r="XN835" s="10" t="s">
        <v>1978</v>
      </c>
      <c r="XQ835" s="10" t="s">
        <v>1967</v>
      </c>
      <c r="XT835" s="10" t="s">
        <v>1978</v>
      </c>
      <c r="XW835" s="10" t="s">
        <v>1992</v>
      </c>
      <c r="YA835" s="10">
        <v>15</v>
      </c>
      <c r="YB835" s="10">
        <v>0</v>
      </c>
      <c r="YC835" s="10">
        <v>6</v>
      </c>
      <c r="YD835" s="10">
        <v>0</v>
      </c>
      <c r="YE835" s="10">
        <v>0</v>
      </c>
      <c r="YF835" s="10">
        <v>0</v>
      </c>
      <c r="YG835" s="10">
        <v>0</v>
      </c>
      <c r="YH835" s="10">
        <v>0</v>
      </c>
      <c r="YI835" s="10">
        <v>0</v>
      </c>
      <c r="YJ835" s="10">
        <v>0</v>
      </c>
      <c r="YK835" s="10">
        <v>0</v>
      </c>
      <c r="YL835" s="10">
        <v>0</v>
      </c>
      <c r="YM835" s="10">
        <v>7</v>
      </c>
      <c r="YN835" s="10">
        <v>0</v>
      </c>
      <c r="YO835" s="10">
        <v>0</v>
      </c>
      <c r="YP835" s="10">
        <v>0</v>
      </c>
      <c r="YQ835" s="10">
        <v>0</v>
      </c>
      <c r="YR835" s="10">
        <v>0</v>
      </c>
      <c r="YS835" s="10" t="s">
        <v>1968</v>
      </c>
      <c r="ZJ835" s="10" t="s">
        <v>1968</v>
      </c>
      <c r="AAK835" s="10" t="s">
        <v>1968</v>
      </c>
      <c r="AAZ835" s="10" t="s">
        <v>1968</v>
      </c>
      <c r="ABO835" s="10" t="s">
        <v>1968</v>
      </c>
      <c r="ACJ835" s="10" t="s">
        <v>1968</v>
      </c>
      <c r="ADH835" s="10" t="s">
        <v>1968</v>
      </c>
      <c r="AML835" s="10" t="s">
        <v>1968</v>
      </c>
      <c r="ANM835" s="10">
        <v>7</v>
      </c>
      <c r="ANN835" s="10">
        <v>0</v>
      </c>
      <c r="ANO835" s="10" t="s">
        <v>1968</v>
      </c>
      <c r="ANP835" s="10" t="s">
        <v>1987</v>
      </c>
      <c r="AOO835" s="10" t="s">
        <v>1968</v>
      </c>
      <c r="APN835" s="10" t="s">
        <v>1968</v>
      </c>
      <c r="ATV835" s="10" t="s">
        <v>1968</v>
      </c>
      <c r="AVU835" s="10" t="s">
        <v>1968</v>
      </c>
      <c r="AWH835" s="10" t="s">
        <v>1968</v>
      </c>
      <c r="AYQ835" s="10">
        <v>0</v>
      </c>
      <c r="AYR835" s="10">
        <v>0</v>
      </c>
      <c r="AYS835" s="10" t="s">
        <v>1968</v>
      </c>
      <c r="AYT835" s="10">
        <v>0</v>
      </c>
      <c r="AYU835" s="10">
        <v>0</v>
      </c>
      <c r="AYV835" s="10">
        <v>0</v>
      </c>
      <c r="AYW835" s="10">
        <v>0</v>
      </c>
      <c r="AYX835" s="10">
        <v>0</v>
      </c>
      <c r="AYY835" s="10">
        <v>0</v>
      </c>
      <c r="AYZ835" s="10">
        <v>0</v>
      </c>
      <c r="AZA835" s="10">
        <v>0</v>
      </c>
      <c r="AZB835" s="10">
        <v>0</v>
      </c>
      <c r="AZC835" s="10">
        <v>0</v>
      </c>
      <c r="AZD835" s="10">
        <v>0</v>
      </c>
      <c r="AZE835" s="10">
        <v>0</v>
      </c>
      <c r="AZF835" s="10">
        <v>0</v>
      </c>
      <c r="AZG835" s="10">
        <v>0</v>
      </c>
      <c r="AZH835" s="10">
        <v>0</v>
      </c>
      <c r="AZI835" s="10">
        <v>0</v>
      </c>
      <c r="AZJ835" s="10">
        <v>0</v>
      </c>
      <c r="AZK835" s="10">
        <v>0</v>
      </c>
      <c r="AZL835" s="10">
        <v>0</v>
      </c>
      <c r="AZM835" s="10">
        <v>0</v>
      </c>
      <c r="AZN835" s="10">
        <v>0</v>
      </c>
      <c r="AZO835" s="10">
        <v>0</v>
      </c>
      <c r="AZP835" s="10">
        <v>0</v>
      </c>
      <c r="AZQ835" s="10">
        <v>0</v>
      </c>
      <c r="AZR835" s="10">
        <v>0</v>
      </c>
      <c r="AZS835" s="10">
        <v>0</v>
      </c>
      <c r="AZT835" s="10">
        <v>0</v>
      </c>
      <c r="AZU835" s="10">
        <v>0</v>
      </c>
      <c r="AZV835" s="10">
        <v>0</v>
      </c>
      <c r="AZW835" s="10">
        <v>0</v>
      </c>
      <c r="AZX835" s="10">
        <v>0</v>
      </c>
      <c r="AZY835" s="10">
        <v>0</v>
      </c>
      <c r="AZZ835" s="10">
        <v>0</v>
      </c>
      <c r="BAA835" s="10">
        <v>0</v>
      </c>
      <c r="BAB835" s="10">
        <v>0</v>
      </c>
      <c r="BAC835" s="10">
        <v>0</v>
      </c>
      <c r="BAD835" s="10">
        <v>0</v>
      </c>
      <c r="BAE835" s="10">
        <v>0</v>
      </c>
      <c r="BAF835" s="10">
        <v>0</v>
      </c>
      <c r="BAG835" s="10">
        <v>0</v>
      </c>
      <c r="BAH835" s="10">
        <v>0</v>
      </c>
      <c r="BAI835" s="10">
        <v>0</v>
      </c>
      <c r="BAJ835" s="10">
        <v>0</v>
      </c>
      <c r="BAK835" s="10">
        <v>0</v>
      </c>
      <c r="BAL835" s="10">
        <v>0</v>
      </c>
      <c r="BAM835" s="10">
        <v>0</v>
      </c>
      <c r="BAN835" s="10">
        <v>0</v>
      </c>
      <c r="BAO835" s="10">
        <v>0</v>
      </c>
      <c r="BAP835" s="10">
        <v>0</v>
      </c>
      <c r="BAQ835" s="10">
        <v>0</v>
      </c>
      <c r="BAR835" s="10">
        <v>0</v>
      </c>
      <c r="BAS835" s="10">
        <v>0</v>
      </c>
      <c r="BAT835" s="10">
        <v>0</v>
      </c>
      <c r="BAU835" s="10">
        <v>0</v>
      </c>
      <c r="BAV835" s="10">
        <v>0</v>
      </c>
      <c r="BAW835" s="10">
        <v>0</v>
      </c>
      <c r="BAX835" s="10">
        <v>0</v>
      </c>
      <c r="BAY835" s="10">
        <v>0</v>
      </c>
      <c r="BAZ835" s="10">
        <v>0</v>
      </c>
      <c r="BBA835" s="10" t="s">
        <v>1969</v>
      </c>
      <c r="BBB835" s="10">
        <v>540</v>
      </c>
      <c r="BBC835" s="10">
        <v>14</v>
      </c>
      <c r="BBD835" s="10">
        <v>0</v>
      </c>
      <c r="BBE835" s="10">
        <v>0</v>
      </c>
      <c r="BBF835" s="10">
        <v>0</v>
      </c>
      <c r="BBG835" s="10">
        <v>0</v>
      </c>
      <c r="BBH835" s="10">
        <v>0</v>
      </c>
      <c r="BBI835" s="10">
        <v>0</v>
      </c>
      <c r="BBJ835" s="10">
        <v>0</v>
      </c>
      <c r="BBK835" s="10">
        <v>0</v>
      </c>
      <c r="BBL835" s="10">
        <v>0</v>
      </c>
      <c r="BBM835" s="10">
        <v>0</v>
      </c>
      <c r="BBN835" s="10">
        <v>0</v>
      </c>
      <c r="BBO835" s="10" t="s">
        <v>1972</v>
      </c>
      <c r="BBS835" s="10">
        <v>1</v>
      </c>
      <c r="BBU835" s="10">
        <v>1</v>
      </c>
      <c r="BBV835" s="10">
        <v>1</v>
      </c>
    </row>
    <row r="836" spans="1:1426" x14ac:dyDescent="0.25">
      <c r="A836" s="10" t="s">
        <v>1965</v>
      </c>
      <c r="B836" s="17" t="s">
        <v>2184</v>
      </c>
      <c r="C836" s="17" t="s">
        <v>2001</v>
      </c>
      <c r="D836" s="10" t="s">
        <v>2185</v>
      </c>
      <c r="E836" s="10" t="s">
        <v>2186</v>
      </c>
      <c r="F836" s="10" t="s">
        <v>2187</v>
      </c>
      <c r="G836" s="10">
        <v>55180000</v>
      </c>
      <c r="H836" s="10" t="s">
        <v>2005</v>
      </c>
      <c r="I836" s="10" t="s">
        <v>2188</v>
      </c>
      <c r="J836" s="10" t="s">
        <v>2189</v>
      </c>
      <c r="K836" s="10" t="s">
        <v>5</v>
      </c>
      <c r="L836" s="10" t="s">
        <v>2508</v>
      </c>
      <c r="N836" s="10">
        <v>15</v>
      </c>
      <c r="O836" s="10">
        <v>0</v>
      </c>
      <c r="P836" s="10">
        <v>0</v>
      </c>
      <c r="Q836" s="10">
        <v>0</v>
      </c>
      <c r="R836" s="10">
        <v>3</v>
      </c>
      <c r="S836" s="10">
        <v>0</v>
      </c>
      <c r="T836" s="10">
        <v>0</v>
      </c>
      <c r="U836" s="10">
        <v>0</v>
      </c>
      <c r="V836" s="10">
        <v>0</v>
      </c>
      <c r="W836" s="10">
        <v>0</v>
      </c>
      <c r="X836" s="10">
        <v>0</v>
      </c>
      <c r="Y836" s="10">
        <v>0</v>
      </c>
      <c r="Z836" s="10">
        <v>0</v>
      </c>
      <c r="AA836" s="10">
        <v>0</v>
      </c>
      <c r="AC836" s="10">
        <v>0</v>
      </c>
      <c r="AD836" s="10">
        <v>0</v>
      </c>
      <c r="AE836" s="10">
        <v>0</v>
      </c>
      <c r="AF836" s="10" t="s">
        <v>40</v>
      </c>
      <c r="AG836" s="10">
        <v>1</v>
      </c>
      <c r="AT836" s="18">
        <v>33329</v>
      </c>
      <c r="AU836" s="10" t="s">
        <v>2495</v>
      </c>
      <c r="AV836" s="10" t="s">
        <v>1968</v>
      </c>
      <c r="AY836" s="10" t="s">
        <v>1973</v>
      </c>
      <c r="BF836" s="10" t="s">
        <v>1968</v>
      </c>
      <c r="BI836" s="10" t="s">
        <v>1968</v>
      </c>
      <c r="BL836" s="10" t="s">
        <v>1968</v>
      </c>
      <c r="BO836" s="10" t="s">
        <v>1968</v>
      </c>
      <c r="BR836" s="10" t="s">
        <v>1968</v>
      </c>
      <c r="BU836" s="10" t="s">
        <v>1968</v>
      </c>
      <c r="BX836" s="10" t="s">
        <v>1968</v>
      </c>
      <c r="CA836" s="10" t="s">
        <v>1968</v>
      </c>
      <c r="CD836" s="10" t="s">
        <v>1968</v>
      </c>
      <c r="CG836" s="10" t="s">
        <v>1968</v>
      </c>
      <c r="CJ836" s="10" t="s">
        <v>1968</v>
      </c>
      <c r="CM836" s="10" t="s">
        <v>1968</v>
      </c>
      <c r="CP836" s="10" t="s">
        <v>1968</v>
      </c>
      <c r="CS836" s="10" t="s">
        <v>1968</v>
      </c>
      <c r="CV836" s="10" t="s">
        <v>1968</v>
      </c>
      <c r="CY836" s="10" t="s">
        <v>1968</v>
      </c>
      <c r="DB836" s="10" t="s">
        <v>1968</v>
      </c>
      <c r="DE836" s="10" t="s">
        <v>1968</v>
      </c>
      <c r="DH836" s="10" t="s">
        <v>1968</v>
      </c>
      <c r="DK836" s="10" t="s">
        <v>1968</v>
      </c>
      <c r="DN836" s="10" t="s">
        <v>1968</v>
      </c>
      <c r="EU836" s="10" t="s">
        <v>1968</v>
      </c>
      <c r="EX836" s="10" t="s">
        <v>1968</v>
      </c>
      <c r="FA836" s="10" t="s">
        <v>1968</v>
      </c>
      <c r="FD836" s="10" t="s">
        <v>1968</v>
      </c>
      <c r="FG836" s="10" t="s">
        <v>1968</v>
      </c>
      <c r="FJ836" s="10" t="s">
        <v>1968</v>
      </c>
      <c r="GQ836" s="10">
        <v>1</v>
      </c>
      <c r="II836" s="10" t="s">
        <v>1968</v>
      </c>
      <c r="IJ836" s="10" t="s">
        <v>1968</v>
      </c>
      <c r="IK836" s="10" t="s">
        <v>1968</v>
      </c>
      <c r="IL836" s="10" t="s">
        <v>1968</v>
      </c>
      <c r="IM836" s="10" t="s">
        <v>1968</v>
      </c>
      <c r="IN836" s="10" t="s">
        <v>1968</v>
      </c>
      <c r="IO836" s="10" t="s">
        <v>1968</v>
      </c>
      <c r="IP836" s="10" t="s">
        <v>1968</v>
      </c>
      <c r="IR836" s="10" t="s">
        <v>1968</v>
      </c>
      <c r="IT836" s="10" t="s">
        <v>1968</v>
      </c>
      <c r="IV836" s="10" t="s">
        <v>1968</v>
      </c>
      <c r="IX836" s="10" t="s">
        <v>1968</v>
      </c>
      <c r="IZ836" s="10" t="s">
        <v>1972</v>
      </c>
      <c r="JA836" s="10" t="s">
        <v>1968</v>
      </c>
      <c r="JD836" s="10" t="s">
        <v>1968</v>
      </c>
      <c r="JG836" s="10" t="s">
        <v>1968</v>
      </c>
      <c r="JJ836" s="10" t="s">
        <v>1968</v>
      </c>
      <c r="JM836" s="10" t="s">
        <v>1968</v>
      </c>
      <c r="JP836" s="10" t="s">
        <v>1968</v>
      </c>
      <c r="JS836" s="10" t="s">
        <v>1968</v>
      </c>
      <c r="KZ836" s="10" t="s">
        <v>1976</v>
      </c>
      <c r="LA836" s="10">
        <v>1</v>
      </c>
      <c r="LB836" s="10">
        <v>0</v>
      </c>
      <c r="LC836" s="10">
        <v>0</v>
      </c>
      <c r="LD836" s="10">
        <v>0</v>
      </c>
      <c r="LE836" s="10">
        <v>0</v>
      </c>
      <c r="LF836" s="10">
        <v>0</v>
      </c>
      <c r="LG836" s="10">
        <v>0</v>
      </c>
      <c r="LH836" s="10">
        <v>0</v>
      </c>
      <c r="LI836" s="10" t="s">
        <v>1966</v>
      </c>
      <c r="LJ836" s="10">
        <v>0</v>
      </c>
      <c r="LK836" s="10">
        <v>0</v>
      </c>
      <c r="LL836" s="10">
        <v>0</v>
      </c>
      <c r="LM836" s="10">
        <v>0</v>
      </c>
      <c r="LN836" s="10">
        <v>0</v>
      </c>
      <c r="LO836" s="10">
        <v>0</v>
      </c>
      <c r="LP836" s="10">
        <v>0</v>
      </c>
      <c r="LQ836" s="10">
        <v>0</v>
      </c>
      <c r="LR836" s="10" t="s">
        <v>1977</v>
      </c>
      <c r="LS836" s="10">
        <v>0</v>
      </c>
      <c r="LT836" s="10">
        <v>0</v>
      </c>
      <c r="LU836" s="10">
        <v>0</v>
      </c>
      <c r="LV836" s="10">
        <v>0</v>
      </c>
      <c r="LW836" s="10">
        <v>0</v>
      </c>
      <c r="LX836" s="10">
        <v>0</v>
      </c>
      <c r="LY836" s="10">
        <v>0</v>
      </c>
      <c r="LZ836" s="10">
        <v>0</v>
      </c>
      <c r="MA836" s="10" t="s">
        <v>1977</v>
      </c>
      <c r="MB836" s="10">
        <v>0</v>
      </c>
      <c r="MC836" s="10">
        <v>0</v>
      </c>
      <c r="MD836" s="10">
        <v>0</v>
      </c>
      <c r="ME836" s="10">
        <v>0</v>
      </c>
      <c r="MF836" s="10">
        <v>0</v>
      </c>
      <c r="MG836" s="10">
        <v>0</v>
      </c>
      <c r="MH836" s="10">
        <v>0</v>
      </c>
      <c r="MI836" s="10">
        <v>0</v>
      </c>
      <c r="MJ836" s="10" t="s">
        <v>1977</v>
      </c>
      <c r="MK836" s="10">
        <v>0</v>
      </c>
      <c r="ML836" s="10">
        <v>0</v>
      </c>
      <c r="MM836" s="10">
        <v>0</v>
      </c>
      <c r="MN836" s="10">
        <v>0</v>
      </c>
      <c r="MO836" s="10">
        <v>0</v>
      </c>
      <c r="MP836" s="10">
        <v>0</v>
      </c>
      <c r="MQ836" s="10">
        <v>0</v>
      </c>
      <c r="MR836" s="10">
        <v>1</v>
      </c>
      <c r="MS836" s="10" t="s">
        <v>1966</v>
      </c>
      <c r="MT836" s="10">
        <v>0</v>
      </c>
      <c r="MU836" s="10">
        <v>0</v>
      </c>
      <c r="MV836" s="10">
        <v>0</v>
      </c>
      <c r="MW836" s="10">
        <v>0</v>
      </c>
      <c r="MX836" s="10">
        <v>0</v>
      </c>
      <c r="MY836" s="10">
        <v>0</v>
      </c>
      <c r="MZ836" s="10">
        <v>0</v>
      </c>
      <c r="NA836" s="10">
        <v>0</v>
      </c>
      <c r="NB836" s="10" t="s">
        <v>1977</v>
      </c>
      <c r="NC836" s="10">
        <v>0</v>
      </c>
      <c r="ND836" s="10">
        <v>0</v>
      </c>
      <c r="NE836" s="10">
        <v>0</v>
      </c>
      <c r="NF836" s="10">
        <v>0</v>
      </c>
      <c r="NG836" s="10">
        <v>0</v>
      </c>
      <c r="NH836" s="10">
        <v>0</v>
      </c>
      <c r="NI836" s="10">
        <v>0</v>
      </c>
      <c r="NJ836" s="10">
        <v>0</v>
      </c>
      <c r="NK836" s="10" t="s">
        <v>1977</v>
      </c>
      <c r="NL836" s="10">
        <v>0</v>
      </c>
      <c r="NM836" s="10">
        <v>0</v>
      </c>
      <c r="NN836" s="10">
        <v>0</v>
      </c>
      <c r="NO836" s="10">
        <v>0</v>
      </c>
      <c r="NP836" s="10">
        <v>0</v>
      </c>
      <c r="NQ836" s="10">
        <v>0</v>
      </c>
      <c r="NR836" s="10">
        <v>0</v>
      </c>
      <c r="NS836" s="10">
        <v>0</v>
      </c>
      <c r="NT836" s="10" t="s">
        <v>1977</v>
      </c>
      <c r="NU836" s="10">
        <v>0</v>
      </c>
      <c r="NV836" s="10">
        <v>0</v>
      </c>
      <c r="NW836" s="10">
        <v>0</v>
      </c>
      <c r="NX836" s="10">
        <v>0</v>
      </c>
      <c r="NY836" s="10">
        <v>0</v>
      </c>
      <c r="NZ836" s="10">
        <v>0</v>
      </c>
      <c r="OA836" s="10">
        <v>0</v>
      </c>
      <c r="OB836" s="10">
        <v>2</v>
      </c>
      <c r="OC836" s="10" t="s">
        <v>1966</v>
      </c>
      <c r="OD836" s="10">
        <v>0</v>
      </c>
      <c r="OE836" s="10">
        <v>0</v>
      </c>
      <c r="OF836" s="10">
        <v>0</v>
      </c>
      <c r="OG836" s="10">
        <v>0</v>
      </c>
      <c r="OH836" s="10">
        <v>0</v>
      </c>
      <c r="OI836" s="10">
        <v>0</v>
      </c>
      <c r="OJ836" s="10">
        <v>0</v>
      </c>
      <c r="OK836" s="10">
        <v>0</v>
      </c>
      <c r="OL836" s="10" t="s">
        <v>1977</v>
      </c>
      <c r="OM836" s="10">
        <v>0</v>
      </c>
      <c r="ON836" s="10">
        <v>0</v>
      </c>
      <c r="OO836" s="10">
        <v>0</v>
      </c>
      <c r="OP836" s="10">
        <v>0</v>
      </c>
      <c r="OQ836" s="10">
        <v>0</v>
      </c>
      <c r="OR836" s="10">
        <v>0</v>
      </c>
      <c r="OS836" s="10">
        <v>0</v>
      </c>
      <c r="OT836" s="10">
        <v>0</v>
      </c>
      <c r="OU836" s="10" t="s">
        <v>1977</v>
      </c>
      <c r="OV836" s="10">
        <v>0</v>
      </c>
      <c r="OW836" s="10">
        <v>0</v>
      </c>
      <c r="OX836" s="10">
        <v>0</v>
      </c>
      <c r="OY836" s="10">
        <v>0</v>
      </c>
      <c r="OZ836" s="10">
        <v>0</v>
      </c>
      <c r="PA836" s="10">
        <v>0</v>
      </c>
      <c r="PB836" s="10">
        <v>0</v>
      </c>
      <c r="PC836" s="10">
        <v>0</v>
      </c>
      <c r="PD836" s="10" t="s">
        <v>1977</v>
      </c>
      <c r="PE836" s="10">
        <v>0</v>
      </c>
      <c r="PF836" s="10">
        <v>0</v>
      </c>
      <c r="PG836" s="10">
        <v>0</v>
      </c>
      <c r="PH836" s="10">
        <v>0</v>
      </c>
      <c r="PI836" s="10">
        <v>0</v>
      </c>
      <c r="PJ836" s="10">
        <v>0</v>
      </c>
      <c r="PK836" s="10">
        <v>0</v>
      </c>
      <c r="PL836" s="10">
        <v>0</v>
      </c>
      <c r="PM836" s="10" t="s">
        <v>1977</v>
      </c>
      <c r="PN836" s="10">
        <v>0</v>
      </c>
      <c r="PO836" s="10">
        <v>0</v>
      </c>
      <c r="PP836" s="10">
        <v>0</v>
      </c>
      <c r="PQ836" s="10">
        <v>0</v>
      </c>
      <c r="PR836" s="10">
        <v>0</v>
      </c>
      <c r="PS836" s="10">
        <v>0</v>
      </c>
      <c r="PT836" s="10">
        <v>0</v>
      </c>
      <c r="PU836" s="10">
        <v>0</v>
      </c>
      <c r="PV836" s="10" t="s">
        <v>1977</v>
      </c>
      <c r="PW836" s="10">
        <v>0</v>
      </c>
      <c r="PX836" s="10">
        <v>0</v>
      </c>
      <c r="PY836" s="10">
        <v>0</v>
      </c>
      <c r="PZ836" s="10">
        <v>0</v>
      </c>
      <c r="QA836" s="10">
        <v>0</v>
      </c>
      <c r="QB836" s="10">
        <v>0</v>
      </c>
      <c r="QC836" s="10">
        <v>0</v>
      </c>
      <c r="QD836" s="10">
        <v>0</v>
      </c>
      <c r="QE836" s="10" t="s">
        <v>1977</v>
      </c>
      <c r="QF836" s="10">
        <v>0</v>
      </c>
      <c r="QG836" s="10">
        <v>0</v>
      </c>
      <c r="QH836" s="10">
        <v>0</v>
      </c>
      <c r="QI836" s="10">
        <v>0</v>
      </c>
      <c r="QJ836" s="10">
        <v>0</v>
      </c>
      <c r="QK836" s="10">
        <v>0</v>
      </c>
      <c r="QL836" s="10">
        <v>0</v>
      </c>
      <c r="QM836" s="10">
        <v>0</v>
      </c>
      <c r="QN836" s="10" t="s">
        <v>1977</v>
      </c>
      <c r="QO836" s="10">
        <v>0</v>
      </c>
      <c r="QP836" s="10">
        <v>0</v>
      </c>
      <c r="QQ836" s="10">
        <v>0</v>
      </c>
      <c r="QR836" s="10">
        <v>0</v>
      </c>
      <c r="QS836" s="10">
        <v>0</v>
      </c>
      <c r="QT836" s="10">
        <v>0</v>
      </c>
      <c r="QU836" s="10">
        <v>0</v>
      </c>
      <c r="QV836" s="10">
        <v>0</v>
      </c>
      <c r="QW836" s="10" t="s">
        <v>1977</v>
      </c>
      <c r="QX836" s="10">
        <v>6</v>
      </c>
      <c r="QY836" s="10">
        <v>2</v>
      </c>
      <c r="QZ836" s="10">
        <v>0</v>
      </c>
      <c r="RA836" s="10">
        <v>0</v>
      </c>
      <c r="RB836" s="10">
        <v>6</v>
      </c>
      <c r="RC836" s="10">
        <v>2</v>
      </c>
      <c r="RD836" s="10">
        <v>0</v>
      </c>
      <c r="RE836" s="10">
        <v>0</v>
      </c>
      <c r="RF836" s="10" t="s">
        <v>1977</v>
      </c>
      <c r="RG836" s="10">
        <v>0</v>
      </c>
      <c r="RH836" s="10">
        <v>0</v>
      </c>
      <c r="RI836" s="10">
        <v>0</v>
      </c>
      <c r="RJ836" s="10">
        <v>0</v>
      </c>
      <c r="RK836" s="10">
        <v>0</v>
      </c>
      <c r="RL836" s="10">
        <v>0</v>
      </c>
      <c r="RM836" s="10">
        <v>0</v>
      </c>
      <c r="RN836" s="10">
        <v>0</v>
      </c>
      <c r="RO836" s="10" t="s">
        <v>1977</v>
      </c>
      <c r="VS836" s="10">
        <v>1</v>
      </c>
      <c r="VT836" s="10">
        <v>1</v>
      </c>
      <c r="VZ836" s="10">
        <v>10</v>
      </c>
      <c r="WA836" s="10">
        <v>0</v>
      </c>
      <c r="WB836" s="10">
        <v>0</v>
      </c>
      <c r="WC836" s="10">
        <v>0</v>
      </c>
      <c r="WD836" s="10">
        <v>0</v>
      </c>
      <c r="WE836" s="10">
        <v>0</v>
      </c>
      <c r="WF836" s="10">
        <v>0</v>
      </c>
      <c r="WG836" s="10">
        <v>0</v>
      </c>
      <c r="WH836" s="10">
        <v>0</v>
      </c>
      <c r="WI836" s="10">
        <v>0</v>
      </c>
      <c r="WJ836" s="10">
        <v>0</v>
      </c>
      <c r="WK836" s="10">
        <v>0</v>
      </c>
      <c r="WL836" s="10">
        <v>1</v>
      </c>
      <c r="WM836" s="10">
        <v>0</v>
      </c>
      <c r="WN836" s="10">
        <v>0</v>
      </c>
      <c r="WO836" s="10">
        <v>0</v>
      </c>
      <c r="WP836" s="10">
        <v>0</v>
      </c>
      <c r="WQ836" s="10">
        <v>0</v>
      </c>
      <c r="WR836" s="10">
        <v>0</v>
      </c>
      <c r="WS836" s="10">
        <v>0</v>
      </c>
      <c r="WT836" s="10">
        <v>0</v>
      </c>
      <c r="WU836" s="10">
        <v>0</v>
      </c>
      <c r="WV836" s="10">
        <v>0</v>
      </c>
      <c r="WW836" s="10">
        <v>0</v>
      </c>
      <c r="WX836" s="10">
        <v>0</v>
      </c>
      <c r="WY836" s="10">
        <v>0</v>
      </c>
      <c r="WZ836" s="10">
        <v>0</v>
      </c>
      <c r="XA836" s="10">
        <v>0</v>
      </c>
      <c r="XB836" s="10">
        <v>0</v>
      </c>
      <c r="XC836" s="10">
        <v>0</v>
      </c>
      <c r="XD836" s="10">
        <v>0</v>
      </c>
      <c r="XE836" s="10">
        <v>0</v>
      </c>
      <c r="XF836" s="10">
        <v>0</v>
      </c>
      <c r="XG836" s="10">
        <v>0</v>
      </c>
      <c r="XH836" s="10">
        <v>0</v>
      </c>
      <c r="XI836" s="10">
        <v>0</v>
      </c>
      <c r="XJ836" s="10">
        <v>0</v>
      </c>
      <c r="XK836" s="10" t="s">
        <v>1967</v>
      </c>
      <c r="XN836" s="10" t="s">
        <v>1978</v>
      </c>
      <c r="XQ836" s="10" t="s">
        <v>1978</v>
      </c>
      <c r="XR836" s="10">
        <v>0</v>
      </c>
      <c r="XS836" s="10">
        <v>0</v>
      </c>
      <c r="XT836" s="10" t="s">
        <v>1967</v>
      </c>
      <c r="XW836" s="10" t="s">
        <v>1991</v>
      </c>
      <c r="YA836" s="10">
        <v>15</v>
      </c>
      <c r="YB836" s="10">
        <v>0</v>
      </c>
      <c r="YC836" s="10">
        <v>9</v>
      </c>
      <c r="YD836" s="10">
        <v>0</v>
      </c>
      <c r="YE836" s="10">
        <v>0</v>
      </c>
      <c r="YF836" s="10">
        <v>0</v>
      </c>
      <c r="YG836" s="10">
        <v>0</v>
      </c>
      <c r="YH836" s="10">
        <v>0</v>
      </c>
      <c r="YI836" s="10">
        <v>0</v>
      </c>
      <c r="YJ836" s="10">
        <v>0</v>
      </c>
      <c r="YK836" s="10">
        <v>0</v>
      </c>
      <c r="YL836" s="10">
        <v>0</v>
      </c>
      <c r="YM836" s="10">
        <v>5</v>
      </c>
      <c r="YN836" s="10">
        <v>0</v>
      </c>
      <c r="YO836" s="10">
        <v>0</v>
      </c>
      <c r="YP836" s="10">
        <v>0</v>
      </c>
      <c r="YQ836" s="10">
        <v>2</v>
      </c>
      <c r="YR836" s="10">
        <v>0</v>
      </c>
      <c r="YS836" s="10" t="s">
        <v>1970</v>
      </c>
      <c r="YT836" s="10">
        <v>4</v>
      </c>
      <c r="YU836" s="10">
        <v>0</v>
      </c>
      <c r="YV836" s="10">
        <v>2</v>
      </c>
      <c r="YW836" s="10">
        <v>0</v>
      </c>
      <c r="YX836" s="10">
        <v>2</v>
      </c>
      <c r="YY836" s="10">
        <v>0</v>
      </c>
      <c r="YZ836" s="10">
        <v>1</v>
      </c>
      <c r="ZA836" s="10">
        <v>0</v>
      </c>
      <c r="ZB836" s="10">
        <v>2</v>
      </c>
      <c r="ZC836" s="10">
        <v>0</v>
      </c>
      <c r="ZD836" s="10">
        <v>0</v>
      </c>
      <c r="ZE836" s="10">
        <v>0</v>
      </c>
      <c r="ZF836" s="10">
        <v>0</v>
      </c>
      <c r="ZG836" s="10">
        <v>0</v>
      </c>
      <c r="ZH836" s="10">
        <v>0</v>
      </c>
      <c r="ZI836" s="10">
        <v>0</v>
      </c>
      <c r="ZJ836" s="10" t="s">
        <v>1968</v>
      </c>
      <c r="AAK836" s="10" t="s">
        <v>1968</v>
      </c>
      <c r="AAZ836" s="10" t="s">
        <v>1968</v>
      </c>
      <c r="ABO836" s="10" t="s">
        <v>1968</v>
      </c>
      <c r="ACJ836" s="10" t="s">
        <v>1968</v>
      </c>
      <c r="ADH836" s="10" t="s">
        <v>1969</v>
      </c>
      <c r="ADI836" s="10">
        <v>11</v>
      </c>
      <c r="ADJ836" s="10">
        <v>0</v>
      </c>
      <c r="ADK836" s="10">
        <v>0</v>
      </c>
      <c r="ADL836" s="10">
        <v>0</v>
      </c>
      <c r="ADM836" s="10">
        <v>0</v>
      </c>
      <c r="ADN836" s="10">
        <v>0</v>
      </c>
      <c r="ADO836" s="10">
        <v>0</v>
      </c>
      <c r="ADP836" s="10">
        <v>0</v>
      </c>
      <c r="ADQ836" s="10">
        <v>0</v>
      </c>
      <c r="ADR836" s="10">
        <v>0</v>
      </c>
      <c r="ADS836" s="10">
        <v>0</v>
      </c>
      <c r="ADT836" s="10">
        <v>0</v>
      </c>
      <c r="ADU836" s="10">
        <v>0</v>
      </c>
      <c r="ADV836" s="10">
        <v>0</v>
      </c>
      <c r="ADW836" s="10">
        <v>0</v>
      </c>
      <c r="ADX836" s="10">
        <v>0</v>
      </c>
      <c r="ADY836" s="10">
        <v>0</v>
      </c>
      <c r="ADZ836" s="10">
        <v>0</v>
      </c>
      <c r="AEA836" s="10">
        <v>0</v>
      </c>
      <c r="AEB836" s="10">
        <v>0</v>
      </c>
      <c r="AEC836" s="10">
        <v>0</v>
      </c>
      <c r="AED836" s="10">
        <v>0</v>
      </c>
      <c r="AEE836" s="10">
        <v>0</v>
      </c>
      <c r="AEF836" s="10">
        <v>0</v>
      </c>
      <c r="AEG836" s="10">
        <v>0</v>
      </c>
      <c r="AEH836" s="10">
        <v>0</v>
      </c>
      <c r="AEI836" s="10">
        <v>0</v>
      </c>
      <c r="AEJ836" s="10">
        <v>0</v>
      </c>
      <c r="AEK836" s="10">
        <v>0</v>
      </c>
      <c r="AEL836" s="10">
        <v>0</v>
      </c>
      <c r="AEM836" s="10">
        <v>0</v>
      </c>
      <c r="AEN836" s="10">
        <v>0</v>
      </c>
      <c r="AEO836" s="10">
        <v>0</v>
      </c>
      <c r="AEP836" s="10">
        <v>0</v>
      </c>
      <c r="AEQ836" s="10">
        <v>0</v>
      </c>
      <c r="AER836" s="10">
        <v>0</v>
      </c>
      <c r="AES836" s="10">
        <v>0</v>
      </c>
      <c r="AET836" s="10">
        <v>0</v>
      </c>
      <c r="AEU836" s="10">
        <v>0</v>
      </c>
      <c r="AEV836" s="10">
        <v>0</v>
      </c>
      <c r="AEW836" s="10">
        <v>0</v>
      </c>
      <c r="AEX836" s="10">
        <v>0</v>
      </c>
      <c r="AEY836" s="10">
        <v>0</v>
      </c>
      <c r="AEZ836" s="10">
        <v>0</v>
      </c>
      <c r="AFA836" s="10">
        <v>0</v>
      </c>
      <c r="AFB836" s="10">
        <v>0</v>
      </c>
      <c r="AFC836" s="10">
        <v>0</v>
      </c>
      <c r="AFD836" s="10">
        <v>0</v>
      </c>
      <c r="AFE836" s="10">
        <v>0</v>
      </c>
      <c r="AFF836" s="10">
        <v>0</v>
      </c>
      <c r="AFG836" s="10">
        <v>0</v>
      </c>
      <c r="AFH836" s="10">
        <v>0</v>
      </c>
      <c r="AFI836" s="10">
        <v>0</v>
      </c>
      <c r="AFJ836" s="10">
        <v>0</v>
      </c>
      <c r="AFK836" s="10">
        <v>0</v>
      </c>
      <c r="AFL836" s="10">
        <v>0</v>
      </c>
      <c r="AFM836" s="10">
        <v>0</v>
      </c>
      <c r="AFN836" s="10">
        <v>0</v>
      </c>
      <c r="AFO836" s="10">
        <v>0</v>
      </c>
      <c r="AFP836" s="10">
        <v>0</v>
      </c>
      <c r="AFQ836" s="10">
        <v>0</v>
      </c>
      <c r="AFR836" s="10">
        <v>0</v>
      </c>
      <c r="AFS836" s="10">
        <v>0</v>
      </c>
      <c r="AFT836" s="10">
        <v>0</v>
      </c>
      <c r="AFU836" s="10">
        <v>0</v>
      </c>
      <c r="AFV836" s="10">
        <v>0</v>
      </c>
      <c r="AFW836" s="10">
        <v>0</v>
      </c>
      <c r="AFX836" s="10">
        <v>0</v>
      </c>
      <c r="AFY836" s="10">
        <v>0</v>
      </c>
      <c r="AFZ836" s="10">
        <v>0</v>
      </c>
      <c r="AGA836" s="10">
        <v>0</v>
      </c>
      <c r="AGB836" s="10">
        <v>0</v>
      </c>
      <c r="AGC836" s="10">
        <v>0</v>
      </c>
      <c r="AGD836" s="10">
        <v>0</v>
      </c>
      <c r="AGE836" s="10">
        <v>0</v>
      </c>
      <c r="AGF836" s="10">
        <v>0</v>
      </c>
      <c r="AGG836" s="10">
        <v>0</v>
      </c>
      <c r="AGH836" s="10">
        <v>0</v>
      </c>
      <c r="AGI836" s="10">
        <v>0</v>
      </c>
      <c r="AGJ836" s="10">
        <v>0</v>
      </c>
      <c r="AGK836" s="10">
        <v>0</v>
      </c>
      <c r="AGL836" s="10">
        <v>0</v>
      </c>
      <c r="AGM836" s="10">
        <v>0</v>
      </c>
      <c r="AGN836" s="10">
        <v>0</v>
      </c>
      <c r="AGO836" s="10">
        <v>0</v>
      </c>
      <c r="AGP836" s="10">
        <v>0</v>
      </c>
      <c r="AGQ836" s="10">
        <v>0</v>
      </c>
      <c r="AGR836" s="10">
        <v>0</v>
      </c>
      <c r="AGS836" s="10">
        <v>0</v>
      </c>
      <c r="AGT836" s="10">
        <v>0</v>
      </c>
      <c r="AGU836" s="10">
        <v>0</v>
      </c>
      <c r="AGV836" s="10">
        <v>0</v>
      </c>
      <c r="AGW836" s="10">
        <v>0</v>
      </c>
      <c r="AGX836" s="10">
        <v>0</v>
      </c>
      <c r="AGY836" s="10">
        <v>0</v>
      </c>
      <c r="AGZ836" s="10">
        <v>0</v>
      </c>
      <c r="AHA836" s="10">
        <v>0</v>
      </c>
      <c r="AHB836" s="10">
        <v>0</v>
      </c>
      <c r="AHC836" s="10">
        <v>0</v>
      </c>
      <c r="AHD836" s="10">
        <v>0</v>
      </c>
      <c r="AHE836" s="10">
        <v>0</v>
      </c>
      <c r="AHF836" s="10">
        <v>0</v>
      </c>
      <c r="AHG836" s="10">
        <v>0</v>
      </c>
      <c r="AHH836" s="10">
        <v>0</v>
      </c>
      <c r="AHI836" s="10">
        <v>0</v>
      </c>
      <c r="AHJ836" s="10">
        <v>0</v>
      </c>
      <c r="AHK836" s="10">
        <v>0</v>
      </c>
      <c r="AHL836" s="10">
        <v>0</v>
      </c>
      <c r="AHM836" s="10">
        <v>0</v>
      </c>
      <c r="AHN836" s="10">
        <v>0</v>
      </c>
      <c r="AHO836" s="10">
        <v>0</v>
      </c>
      <c r="AHP836" s="10">
        <v>0</v>
      </c>
      <c r="AHQ836" s="10">
        <v>0</v>
      </c>
      <c r="AHR836" s="10">
        <v>0</v>
      </c>
      <c r="AHS836" s="10">
        <v>0</v>
      </c>
      <c r="AHT836" s="10">
        <v>0</v>
      </c>
      <c r="AHU836" s="10">
        <v>0</v>
      </c>
      <c r="AHV836" s="10">
        <v>0</v>
      </c>
      <c r="AHW836" s="10">
        <v>0</v>
      </c>
      <c r="AHX836" s="10">
        <v>0</v>
      </c>
      <c r="AHY836" s="10">
        <v>0</v>
      </c>
      <c r="AHZ836" s="10">
        <v>0</v>
      </c>
      <c r="AIA836" s="10">
        <v>0</v>
      </c>
      <c r="AIB836" s="10">
        <v>0</v>
      </c>
      <c r="AIC836" s="10">
        <v>0</v>
      </c>
      <c r="AID836" s="10">
        <v>0</v>
      </c>
      <c r="AIE836" s="10">
        <v>0</v>
      </c>
      <c r="AIF836" s="10">
        <v>0</v>
      </c>
      <c r="AIG836" s="10">
        <v>0</v>
      </c>
      <c r="AIH836" s="10">
        <v>0</v>
      </c>
      <c r="AII836" s="10">
        <v>0</v>
      </c>
      <c r="AIJ836" s="10">
        <v>0</v>
      </c>
      <c r="AIK836" s="10">
        <v>0</v>
      </c>
      <c r="AIL836" s="10">
        <v>0</v>
      </c>
      <c r="AIM836" s="10">
        <v>0</v>
      </c>
      <c r="AIN836" s="10">
        <v>0</v>
      </c>
      <c r="AIO836" s="10">
        <v>0</v>
      </c>
      <c r="AIP836" s="10">
        <v>0</v>
      </c>
      <c r="AIQ836" s="10">
        <v>0</v>
      </c>
      <c r="AIR836" s="10">
        <v>0</v>
      </c>
      <c r="AIS836" s="10">
        <v>0</v>
      </c>
      <c r="AIT836" s="10">
        <v>0</v>
      </c>
      <c r="AIU836" s="10">
        <v>0</v>
      </c>
      <c r="AIV836" s="10">
        <v>0</v>
      </c>
      <c r="AIW836" s="10">
        <v>0</v>
      </c>
      <c r="AIX836" s="10">
        <v>0</v>
      </c>
      <c r="AIY836" s="10">
        <v>0</v>
      </c>
      <c r="AIZ836" s="10">
        <v>0</v>
      </c>
      <c r="AJA836" s="10">
        <v>0</v>
      </c>
      <c r="AJB836" s="10">
        <v>0</v>
      </c>
      <c r="AJC836" s="10">
        <v>0</v>
      </c>
      <c r="AJD836" s="10">
        <v>0</v>
      </c>
      <c r="AJE836" s="10">
        <v>0</v>
      </c>
      <c r="AJF836" s="10">
        <v>0</v>
      </c>
      <c r="AJG836" s="10">
        <v>0</v>
      </c>
      <c r="AJH836" s="10">
        <v>0</v>
      </c>
      <c r="AJI836" s="10">
        <v>0</v>
      </c>
      <c r="AJJ836" s="10">
        <v>0</v>
      </c>
      <c r="AJK836" s="10">
        <v>0</v>
      </c>
      <c r="AJL836" s="10">
        <v>0</v>
      </c>
      <c r="AJM836" s="10">
        <v>0</v>
      </c>
      <c r="AJN836" s="10">
        <v>0</v>
      </c>
      <c r="AJO836" s="10">
        <v>0</v>
      </c>
      <c r="AJP836" s="10">
        <v>0</v>
      </c>
      <c r="AJQ836" s="10">
        <v>0</v>
      </c>
      <c r="AJR836" s="10">
        <v>0</v>
      </c>
      <c r="AJS836" s="10">
        <v>0</v>
      </c>
      <c r="AJT836" s="10">
        <v>0</v>
      </c>
      <c r="AJU836" s="10">
        <v>0</v>
      </c>
      <c r="AJV836" s="10">
        <v>0</v>
      </c>
      <c r="AJW836" s="10">
        <v>0</v>
      </c>
      <c r="AJX836" s="10">
        <v>0</v>
      </c>
      <c r="AJY836" s="10">
        <v>0</v>
      </c>
      <c r="AJZ836" s="10">
        <v>0</v>
      </c>
      <c r="AKA836" s="10">
        <v>0</v>
      </c>
      <c r="AKB836" s="10">
        <v>0</v>
      </c>
      <c r="AKC836" s="10">
        <v>0</v>
      </c>
      <c r="AKD836" s="10">
        <v>0</v>
      </c>
      <c r="AKE836" s="10">
        <v>0</v>
      </c>
      <c r="AKF836" s="10">
        <v>0</v>
      </c>
      <c r="AKG836" s="10">
        <v>0</v>
      </c>
      <c r="AKH836" s="10">
        <v>0</v>
      </c>
      <c r="AKI836" s="10">
        <v>0</v>
      </c>
      <c r="AKJ836" s="10">
        <v>0</v>
      </c>
      <c r="AKK836" s="10">
        <v>0</v>
      </c>
      <c r="AKL836" s="10">
        <v>0</v>
      </c>
      <c r="AKM836" s="10">
        <v>0</v>
      </c>
      <c r="AKN836" s="10">
        <v>0</v>
      </c>
      <c r="AKO836" s="10">
        <v>0</v>
      </c>
      <c r="AKP836" s="10">
        <v>0</v>
      </c>
      <c r="AKQ836" s="10">
        <v>0</v>
      </c>
      <c r="AKR836" s="10">
        <v>0</v>
      </c>
      <c r="AKS836" s="10">
        <v>0</v>
      </c>
      <c r="AKT836" s="10">
        <v>0</v>
      </c>
      <c r="AKU836" s="10">
        <v>0</v>
      </c>
      <c r="AKV836" s="10">
        <v>0</v>
      </c>
      <c r="AKW836" s="10">
        <v>0</v>
      </c>
      <c r="AKX836" s="10">
        <v>0</v>
      </c>
      <c r="AKY836" s="10">
        <v>0</v>
      </c>
      <c r="AKZ836" s="10">
        <v>0</v>
      </c>
      <c r="ALA836" s="10">
        <v>0</v>
      </c>
      <c r="ALB836" s="10">
        <v>0</v>
      </c>
      <c r="ALC836" s="10">
        <v>0</v>
      </c>
      <c r="ALD836" s="10">
        <v>0</v>
      </c>
      <c r="ALE836" s="10">
        <v>0</v>
      </c>
      <c r="ALF836" s="10">
        <v>0</v>
      </c>
      <c r="ALG836" s="10">
        <v>0</v>
      </c>
      <c r="ALH836" s="10">
        <v>0</v>
      </c>
      <c r="ALI836" s="10">
        <v>0</v>
      </c>
      <c r="ALJ836" s="10">
        <v>0</v>
      </c>
      <c r="ALK836" s="10">
        <v>0</v>
      </c>
      <c r="ALL836" s="10">
        <v>0</v>
      </c>
      <c r="ALM836" s="10">
        <v>0</v>
      </c>
      <c r="ALN836" s="10">
        <v>0</v>
      </c>
      <c r="ALO836" s="10">
        <v>0</v>
      </c>
      <c r="ALP836" s="10">
        <v>0</v>
      </c>
      <c r="ALQ836" s="10">
        <v>0</v>
      </c>
      <c r="ALR836" s="10">
        <v>0</v>
      </c>
      <c r="ALS836" s="10">
        <v>0</v>
      </c>
      <c r="ALT836" s="10">
        <v>0</v>
      </c>
      <c r="ALU836" s="10">
        <v>0</v>
      </c>
      <c r="ALV836" s="10">
        <v>0</v>
      </c>
      <c r="ALW836" s="10">
        <v>0</v>
      </c>
      <c r="ALX836" s="10">
        <v>0</v>
      </c>
      <c r="ALY836" s="10">
        <v>0</v>
      </c>
      <c r="ALZ836" s="10">
        <v>0</v>
      </c>
      <c r="AMA836" s="10">
        <v>0</v>
      </c>
      <c r="AMB836" s="10">
        <v>0</v>
      </c>
      <c r="AMC836" s="10">
        <v>0</v>
      </c>
      <c r="AMD836" s="10">
        <v>0</v>
      </c>
      <c r="AME836" s="10">
        <v>0</v>
      </c>
      <c r="AMF836" s="10">
        <v>0</v>
      </c>
      <c r="AMG836" s="10">
        <v>0</v>
      </c>
      <c r="AMH836" s="10">
        <v>0</v>
      </c>
      <c r="AMI836" s="10">
        <v>0</v>
      </c>
      <c r="AMJ836" s="10">
        <v>0</v>
      </c>
      <c r="AMK836" s="10">
        <v>0</v>
      </c>
      <c r="AML836" s="10" t="s">
        <v>1968</v>
      </c>
      <c r="ANM836" s="10">
        <v>0</v>
      </c>
      <c r="ANN836" s="10">
        <v>0</v>
      </c>
      <c r="ANO836" s="10" t="s">
        <v>1968</v>
      </c>
      <c r="ANP836" s="10" t="s">
        <v>1987</v>
      </c>
      <c r="ANQ836" s="10">
        <v>0</v>
      </c>
      <c r="ANR836" s="10">
        <v>0</v>
      </c>
      <c r="ANS836" s="10">
        <v>0</v>
      </c>
      <c r="ANT836" s="10">
        <v>0</v>
      </c>
      <c r="ANU836" s="10">
        <v>0</v>
      </c>
      <c r="ANV836" s="10">
        <v>0</v>
      </c>
      <c r="ANW836" s="10">
        <v>0</v>
      </c>
      <c r="ANX836" s="10">
        <v>0</v>
      </c>
      <c r="ANY836" s="10">
        <v>0</v>
      </c>
      <c r="ANZ836" s="10">
        <v>0</v>
      </c>
      <c r="AOA836" s="10">
        <v>0</v>
      </c>
      <c r="AOB836" s="10">
        <v>0</v>
      </c>
      <c r="AOC836" s="10">
        <v>0</v>
      </c>
      <c r="AOD836" s="10">
        <v>0</v>
      </c>
      <c r="AOE836" s="10">
        <v>0</v>
      </c>
      <c r="AOF836" s="10">
        <v>0</v>
      </c>
      <c r="AOG836" s="10">
        <v>0</v>
      </c>
      <c r="AOH836" s="10">
        <v>0</v>
      </c>
      <c r="AOI836" s="10">
        <v>0</v>
      </c>
      <c r="AOJ836" s="10">
        <v>0</v>
      </c>
      <c r="AOK836" s="10">
        <v>0</v>
      </c>
      <c r="AOL836" s="10">
        <v>0</v>
      </c>
      <c r="AOM836" s="10">
        <v>0</v>
      </c>
      <c r="AON836" s="10">
        <v>0</v>
      </c>
      <c r="AOO836" s="10" t="s">
        <v>1968</v>
      </c>
      <c r="APN836" s="10" t="s">
        <v>1969</v>
      </c>
      <c r="APO836" s="10" t="s">
        <v>1971</v>
      </c>
      <c r="APP836" s="10">
        <v>11</v>
      </c>
      <c r="APQ836" s="10">
        <v>0</v>
      </c>
      <c r="APR836" s="10">
        <v>1</v>
      </c>
      <c r="APS836" s="10">
        <v>0</v>
      </c>
      <c r="APT836" s="10">
        <v>0</v>
      </c>
      <c r="APU836" s="10">
        <v>0</v>
      </c>
      <c r="APV836" s="10">
        <v>2</v>
      </c>
      <c r="APW836" s="10">
        <v>0</v>
      </c>
      <c r="APX836" s="10">
        <v>0</v>
      </c>
      <c r="APY836" s="10">
        <v>0</v>
      </c>
      <c r="APZ836" s="10">
        <v>0</v>
      </c>
      <c r="AQA836" s="10">
        <v>0</v>
      </c>
      <c r="AQB836" s="10">
        <v>1</v>
      </c>
      <c r="AQC836" s="10">
        <v>0</v>
      </c>
      <c r="AQD836" s="10">
        <v>0</v>
      </c>
      <c r="AQE836" s="10">
        <v>0</v>
      </c>
      <c r="AQF836" s="10">
        <v>0</v>
      </c>
      <c r="AQG836" s="10">
        <v>0</v>
      </c>
      <c r="AQH836" s="10">
        <v>0</v>
      </c>
      <c r="AQI836" s="10">
        <v>0</v>
      </c>
      <c r="AQJ836" s="10">
        <v>0</v>
      </c>
      <c r="AQK836" s="10">
        <v>0</v>
      </c>
      <c r="AQL836" s="10">
        <v>1</v>
      </c>
      <c r="AQM836" s="10">
        <v>0</v>
      </c>
      <c r="AQN836" s="10">
        <v>4</v>
      </c>
      <c r="AQO836" s="10">
        <v>0</v>
      </c>
      <c r="AQP836" s="10">
        <v>0</v>
      </c>
      <c r="AQQ836" s="10">
        <v>0</v>
      </c>
      <c r="AQR836" s="10">
        <v>0</v>
      </c>
      <c r="AQS836" s="10">
        <v>0</v>
      </c>
      <c r="AQT836" s="10">
        <v>0</v>
      </c>
      <c r="AQU836" s="10">
        <v>0</v>
      </c>
      <c r="AQV836" s="10">
        <v>0</v>
      </c>
      <c r="AQW836" s="10">
        <v>0</v>
      </c>
      <c r="AQX836" s="10">
        <v>0</v>
      </c>
      <c r="AQY836" s="10">
        <v>0</v>
      </c>
      <c r="AQZ836" s="10">
        <v>0</v>
      </c>
      <c r="ARA836" s="10">
        <v>0</v>
      </c>
      <c r="ARB836" s="10">
        <v>0</v>
      </c>
      <c r="ARC836" s="10">
        <v>0</v>
      </c>
      <c r="ARD836" s="10">
        <v>0</v>
      </c>
      <c r="ARE836" s="10">
        <v>0</v>
      </c>
      <c r="ARF836" s="10">
        <v>0</v>
      </c>
      <c r="ARG836" s="10">
        <v>0</v>
      </c>
      <c r="ARH836" s="10">
        <v>1</v>
      </c>
      <c r="ARI836" s="10">
        <v>0</v>
      </c>
      <c r="ARJ836" s="10">
        <v>0</v>
      </c>
      <c r="ARK836" s="10">
        <v>0</v>
      </c>
      <c r="ARL836" s="10">
        <v>0</v>
      </c>
      <c r="ARM836" s="10">
        <v>0</v>
      </c>
      <c r="ARN836" s="10">
        <v>0</v>
      </c>
      <c r="ARO836" s="10">
        <v>0</v>
      </c>
      <c r="ARP836" s="10">
        <v>0</v>
      </c>
      <c r="ARQ836" s="10">
        <v>0</v>
      </c>
      <c r="ARR836" s="10">
        <v>0</v>
      </c>
      <c r="ARS836" s="10">
        <v>0</v>
      </c>
      <c r="ART836" s="10">
        <v>0</v>
      </c>
      <c r="ARU836" s="10">
        <v>0</v>
      </c>
      <c r="ARV836" s="10">
        <v>0</v>
      </c>
      <c r="ARW836" s="10">
        <v>0</v>
      </c>
      <c r="ARX836" s="10">
        <v>0</v>
      </c>
      <c r="ARY836" s="10">
        <v>0</v>
      </c>
      <c r="ARZ836" s="10">
        <v>0</v>
      </c>
      <c r="ASA836" s="10">
        <v>0</v>
      </c>
      <c r="ASB836" s="10">
        <v>0</v>
      </c>
      <c r="ASC836" s="10">
        <v>0</v>
      </c>
      <c r="ASD836" s="10">
        <v>0</v>
      </c>
      <c r="ASE836" s="10">
        <v>0</v>
      </c>
      <c r="ASF836" s="10">
        <v>0</v>
      </c>
      <c r="ASG836" s="10">
        <v>0</v>
      </c>
      <c r="ASH836" s="10">
        <v>0</v>
      </c>
      <c r="ASI836" s="10">
        <v>0</v>
      </c>
      <c r="ASJ836" s="10">
        <v>0</v>
      </c>
      <c r="ASK836" s="10">
        <v>0</v>
      </c>
      <c r="ASL836" s="10">
        <v>0</v>
      </c>
      <c r="ASM836" s="10">
        <v>0</v>
      </c>
      <c r="ASN836" s="10">
        <v>0</v>
      </c>
      <c r="ASO836" s="10">
        <v>0</v>
      </c>
      <c r="ASP836" s="10">
        <v>0</v>
      </c>
      <c r="ASQ836" s="10">
        <v>0</v>
      </c>
      <c r="ASR836" s="10">
        <v>0</v>
      </c>
      <c r="ASS836" s="10">
        <v>0</v>
      </c>
      <c r="AST836" s="10">
        <v>0</v>
      </c>
      <c r="ASU836" s="10">
        <v>0</v>
      </c>
      <c r="ASV836" s="10">
        <v>1</v>
      </c>
      <c r="ASW836" s="10">
        <v>0</v>
      </c>
      <c r="ASX836" s="10">
        <v>0</v>
      </c>
      <c r="ASY836" s="10">
        <v>0</v>
      </c>
      <c r="ASZ836" s="10">
        <v>0</v>
      </c>
      <c r="ATA836" s="10">
        <v>0</v>
      </c>
      <c r="ATB836" s="10">
        <v>0</v>
      </c>
      <c r="ATC836" s="10">
        <v>0</v>
      </c>
      <c r="ATD836" s="10">
        <v>0</v>
      </c>
      <c r="ATE836" s="10">
        <v>0</v>
      </c>
      <c r="ATF836" s="10">
        <v>0</v>
      </c>
      <c r="ATG836" s="10">
        <v>0</v>
      </c>
      <c r="ATH836" s="10">
        <v>0</v>
      </c>
      <c r="ATI836" s="10">
        <v>0</v>
      </c>
      <c r="ATJ836" s="10">
        <v>0</v>
      </c>
      <c r="ATK836" s="10">
        <v>0</v>
      </c>
      <c r="ATL836" s="10">
        <v>0</v>
      </c>
      <c r="ATM836" s="10">
        <v>0</v>
      </c>
      <c r="ATN836" s="10">
        <v>0</v>
      </c>
      <c r="ATO836" s="10">
        <v>0</v>
      </c>
      <c r="ATP836" s="10">
        <v>0</v>
      </c>
      <c r="ATQ836" s="10">
        <v>0</v>
      </c>
      <c r="ATR836" s="10">
        <v>11</v>
      </c>
      <c r="ATS836" s="10">
        <v>0</v>
      </c>
      <c r="ATT836" s="10">
        <v>0</v>
      </c>
      <c r="ATU836" s="10">
        <v>0</v>
      </c>
      <c r="ATV836" s="10" t="s">
        <v>1968</v>
      </c>
      <c r="AVU836" s="10" t="s">
        <v>1968</v>
      </c>
      <c r="AWH836" s="10" t="s">
        <v>1972</v>
      </c>
      <c r="AWI836" s="10">
        <v>10</v>
      </c>
      <c r="AWJ836" s="10">
        <v>0</v>
      </c>
      <c r="AWK836" s="10">
        <v>0</v>
      </c>
      <c r="AWL836" s="10">
        <v>0</v>
      </c>
      <c r="AWM836" s="10">
        <v>0</v>
      </c>
      <c r="AWN836" s="10">
        <v>0</v>
      </c>
      <c r="AWO836" s="10">
        <v>3</v>
      </c>
      <c r="AWP836" s="10">
        <v>0</v>
      </c>
      <c r="AWQ836" s="10">
        <v>0</v>
      </c>
      <c r="AWR836" s="10">
        <v>0</v>
      </c>
      <c r="AWS836" s="10">
        <v>0</v>
      </c>
      <c r="AWT836" s="10">
        <v>0</v>
      </c>
      <c r="AWU836" s="10">
        <v>7</v>
      </c>
      <c r="AWV836" s="10">
        <v>0</v>
      </c>
      <c r="AWW836" s="10">
        <v>0</v>
      </c>
      <c r="AWX836" s="10">
        <v>0</v>
      </c>
      <c r="AWY836" s="10">
        <v>0</v>
      </c>
      <c r="AWZ836" s="10">
        <v>0</v>
      </c>
      <c r="AXA836" s="10">
        <v>0</v>
      </c>
      <c r="AXB836" s="10">
        <v>0</v>
      </c>
      <c r="AXC836" s="10">
        <v>0</v>
      </c>
      <c r="AXD836" s="10">
        <v>0</v>
      </c>
      <c r="AXE836" s="10">
        <v>0</v>
      </c>
      <c r="AXF836" s="10">
        <v>0</v>
      </c>
      <c r="AXG836" s="10">
        <v>0</v>
      </c>
      <c r="AXH836" s="10">
        <v>0</v>
      </c>
      <c r="AXI836" s="10">
        <v>0</v>
      </c>
      <c r="AXJ836" s="10">
        <v>0</v>
      </c>
      <c r="AXK836" s="10">
        <v>0</v>
      </c>
      <c r="AXL836" s="10">
        <v>0</v>
      </c>
      <c r="AXM836" s="10">
        <v>0</v>
      </c>
      <c r="AXN836" s="10">
        <v>0</v>
      </c>
      <c r="AXO836" s="10">
        <v>0</v>
      </c>
      <c r="AXP836" s="10">
        <v>0</v>
      </c>
      <c r="AXQ836" s="10">
        <v>0</v>
      </c>
      <c r="AXR836" s="10">
        <v>0</v>
      </c>
      <c r="AXS836" s="10">
        <v>0</v>
      </c>
      <c r="AXT836" s="10">
        <v>0</v>
      </c>
      <c r="AXU836" s="10">
        <v>0</v>
      </c>
      <c r="AXV836" s="10">
        <v>0</v>
      </c>
      <c r="AXW836" s="10">
        <v>0</v>
      </c>
      <c r="AXX836" s="10">
        <v>0</v>
      </c>
      <c r="AXY836" s="10">
        <v>0</v>
      </c>
      <c r="AXZ836" s="10">
        <v>0</v>
      </c>
      <c r="AYA836" s="10">
        <v>0</v>
      </c>
      <c r="AYB836" s="10">
        <v>0</v>
      </c>
      <c r="AYC836" s="10">
        <v>0</v>
      </c>
      <c r="AYD836" s="10">
        <v>0</v>
      </c>
      <c r="AYE836" s="10">
        <v>0</v>
      </c>
      <c r="AYF836" s="10">
        <v>0</v>
      </c>
      <c r="AYG836" s="10">
        <v>0</v>
      </c>
      <c r="AYH836" s="10">
        <v>0</v>
      </c>
      <c r="AYI836" s="10">
        <v>0</v>
      </c>
      <c r="AYJ836" s="10">
        <v>0</v>
      </c>
      <c r="AYK836" s="10">
        <v>0</v>
      </c>
      <c r="AYL836" s="10">
        <v>0</v>
      </c>
      <c r="AYM836" s="10">
        <v>0</v>
      </c>
      <c r="AYN836" s="10">
        <v>0</v>
      </c>
      <c r="AYO836" s="10">
        <v>0</v>
      </c>
      <c r="AYP836" s="10">
        <v>0</v>
      </c>
      <c r="AYQ836" s="10">
        <v>0</v>
      </c>
      <c r="AYR836" s="10">
        <v>0</v>
      </c>
      <c r="AYS836" s="10" t="s">
        <v>1968</v>
      </c>
      <c r="AYT836" s="10">
        <v>0</v>
      </c>
      <c r="AYU836" s="10">
        <v>0</v>
      </c>
      <c r="AYV836" s="10">
        <v>6</v>
      </c>
      <c r="AYW836" s="10">
        <v>0</v>
      </c>
      <c r="AYX836" s="10">
        <v>0</v>
      </c>
      <c r="AYY836" s="10">
        <v>0</v>
      </c>
      <c r="AYZ836" s="10">
        <v>0</v>
      </c>
      <c r="AZA836" s="10">
        <v>0</v>
      </c>
      <c r="AZB836" s="10">
        <v>0</v>
      </c>
      <c r="AZC836" s="10">
        <v>0</v>
      </c>
      <c r="AZD836" s="10">
        <v>0</v>
      </c>
      <c r="AZE836" s="10">
        <v>0</v>
      </c>
      <c r="AZF836" s="10">
        <v>0</v>
      </c>
      <c r="AZG836" s="10">
        <v>0</v>
      </c>
      <c r="AZH836" s="10">
        <v>0</v>
      </c>
      <c r="AZI836" s="10">
        <v>0</v>
      </c>
      <c r="AZJ836" s="10">
        <v>0</v>
      </c>
      <c r="AZK836" s="10">
        <v>0</v>
      </c>
      <c r="AZL836" s="10">
        <v>0</v>
      </c>
      <c r="AZM836" s="10">
        <v>0</v>
      </c>
      <c r="AZN836" s="10">
        <v>0</v>
      </c>
      <c r="AZO836" s="10">
        <v>0</v>
      </c>
      <c r="AZP836" s="10">
        <v>0</v>
      </c>
      <c r="AZQ836" s="10">
        <v>0</v>
      </c>
      <c r="AZR836" s="10">
        <v>0</v>
      </c>
      <c r="AZS836" s="10">
        <v>0</v>
      </c>
      <c r="AZT836" s="10">
        <v>0</v>
      </c>
      <c r="AZU836" s="10">
        <v>0</v>
      </c>
      <c r="AZV836" s="10">
        <v>0</v>
      </c>
      <c r="AZW836" s="10">
        <v>0</v>
      </c>
      <c r="AZX836" s="10">
        <v>0</v>
      </c>
      <c r="AZY836" s="10">
        <v>0</v>
      </c>
      <c r="AZZ836" s="10">
        <v>0</v>
      </c>
      <c r="BAA836" s="10">
        <v>0</v>
      </c>
      <c r="BAB836" s="10">
        <v>0</v>
      </c>
      <c r="BAC836" s="10">
        <v>0</v>
      </c>
      <c r="BAD836" s="10">
        <v>0</v>
      </c>
      <c r="BAE836" s="10">
        <v>0</v>
      </c>
      <c r="BAF836" s="10">
        <v>0</v>
      </c>
      <c r="BAG836" s="10">
        <v>0</v>
      </c>
      <c r="BAH836" s="10">
        <v>0</v>
      </c>
      <c r="BAI836" s="10">
        <v>0</v>
      </c>
      <c r="BAJ836" s="10">
        <v>0</v>
      </c>
      <c r="BAK836" s="10">
        <v>0</v>
      </c>
      <c r="BAL836" s="10">
        <v>0</v>
      </c>
      <c r="BAM836" s="10">
        <v>0</v>
      </c>
      <c r="BAN836" s="10">
        <v>0</v>
      </c>
      <c r="BAO836" s="10">
        <v>0</v>
      </c>
      <c r="BAP836" s="10">
        <v>0</v>
      </c>
      <c r="BAQ836" s="10">
        <v>0</v>
      </c>
      <c r="BAR836" s="10">
        <v>0</v>
      </c>
      <c r="BAS836" s="10">
        <v>0</v>
      </c>
      <c r="BAT836" s="10">
        <v>0</v>
      </c>
      <c r="BAU836" s="10">
        <v>0</v>
      </c>
      <c r="BAV836" s="10">
        <v>0</v>
      </c>
      <c r="BAW836" s="10">
        <v>0</v>
      </c>
      <c r="BAX836" s="10">
        <v>0</v>
      </c>
      <c r="BAY836" s="10">
        <v>0</v>
      </c>
      <c r="BAZ836" s="10">
        <v>0</v>
      </c>
      <c r="BBA836" s="10" t="s">
        <v>1968</v>
      </c>
      <c r="BBB836" s="10">
        <v>170</v>
      </c>
      <c r="BBC836" s="10">
        <v>23</v>
      </c>
      <c r="BBD836" s="10">
        <v>0</v>
      </c>
      <c r="BBE836" s="10">
        <v>0</v>
      </c>
      <c r="BBF836" s="10">
        <v>0</v>
      </c>
      <c r="BBG836" s="10">
        <v>0</v>
      </c>
      <c r="BBH836" s="10">
        <v>0</v>
      </c>
      <c r="BBI836" s="10">
        <v>0</v>
      </c>
      <c r="BBJ836" s="10">
        <v>0</v>
      </c>
      <c r="BBK836" s="10">
        <v>0</v>
      </c>
      <c r="BBL836" s="10">
        <v>0</v>
      </c>
      <c r="BBM836" s="10">
        <v>0</v>
      </c>
      <c r="BBN836" s="10">
        <v>0</v>
      </c>
      <c r="BBO836" s="10" t="s">
        <v>1972</v>
      </c>
      <c r="BBT836" s="10">
        <v>1</v>
      </c>
      <c r="BBU836" s="10">
        <v>1</v>
      </c>
      <c r="BBV836" s="10">
        <v>1</v>
      </c>
    </row>
    <row r="837" spans="1:1426" x14ac:dyDescent="0.25">
      <c r="A837" s="10" t="s">
        <v>1965</v>
      </c>
      <c r="B837" s="17" t="s">
        <v>2190</v>
      </c>
      <c r="C837" s="17" t="s">
        <v>2001</v>
      </c>
      <c r="D837" s="10" t="s">
        <v>2191</v>
      </c>
      <c r="E837" s="10" t="s">
        <v>2192</v>
      </c>
      <c r="F837" s="10" t="s">
        <v>2193</v>
      </c>
      <c r="G837" s="10">
        <v>55850000</v>
      </c>
      <c r="H837" s="10" t="s">
        <v>2005</v>
      </c>
      <c r="I837" s="10" t="s">
        <v>2194</v>
      </c>
      <c r="J837" s="10">
        <v>8136412840</v>
      </c>
      <c r="K837" s="10" t="s">
        <v>5</v>
      </c>
      <c r="L837" s="10" t="s">
        <v>2508</v>
      </c>
      <c r="N837" s="10">
        <v>36</v>
      </c>
      <c r="O837" s="10">
        <v>0</v>
      </c>
      <c r="P837" s="10">
        <v>36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10">
        <v>0</v>
      </c>
      <c r="X837" s="10">
        <v>0</v>
      </c>
      <c r="Y837" s="10">
        <v>0</v>
      </c>
      <c r="Z837" s="10">
        <v>0</v>
      </c>
      <c r="AA837" s="10">
        <v>0</v>
      </c>
      <c r="AC837" s="10">
        <v>0</v>
      </c>
      <c r="AD837" s="10">
        <v>0</v>
      </c>
      <c r="AE837" s="10">
        <v>0</v>
      </c>
      <c r="AF837" s="10" t="s">
        <v>40</v>
      </c>
      <c r="AG837" s="10">
        <v>1</v>
      </c>
      <c r="AT837" s="18">
        <v>40989</v>
      </c>
      <c r="AU837" s="10" t="s">
        <v>2495</v>
      </c>
      <c r="AV837" s="10" t="s">
        <v>1968</v>
      </c>
      <c r="AY837" s="10" t="s">
        <v>1973</v>
      </c>
      <c r="BF837" s="10" t="s">
        <v>1968</v>
      </c>
      <c r="BI837" s="10" t="s">
        <v>1968</v>
      </c>
      <c r="BL837" s="10" t="s">
        <v>1968</v>
      </c>
      <c r="BO837" s="10" t="s">
        <v>1968</v>
      </c>
      <c r="BR837" s="10" t="s">
        <v>1968</v>
      </c>
      <c r="BU837" s="10" t="s">
        <v>1968</v>
      </c>
      <c r="BX837" s="10" t="s">
        <v>1968</v>
      </c>
      <c r="CA837" s="10" t="s">
        <v>1968</v>
      </c>
      <c r="CD837" s="10" t="s">
        <v>1972</v>
      </c>
      <c r="CE837" s="10">
        <v>1</v>
      </c>
      <c r="CF837" s="10" t="s">
        <v>1972</v>
      </c>
      <c r="CG837" s="10" t="s">
        <v>1968</v>
      </c>
      <c r="CJ837" s="10" t="s">
        <v>1968</v>
      </c>
      <c r="CM837" s="10" t="s">
        <v>1968</v>
      </c>
      <c r="CP837" s="10" t="s">
        <v>1968</v>
      </c>
      <c r="CS837" s="10" t="s">
        <v>1968</v>
      </c>
      <c r="CV837" s="10" t="s">
        <v>1968</v>
      </c>
      <c r="CY837" s="10" t="s">
        <v>1968</v>
      </c>
      <c r="DB837" s="10" t="s">
        <v>1968</v>
      </c>
      <c r="DE837" s="10" t="s">
        <v>1968</v>
      </c>
      <c r="DH837" s="10" t="s">
        <v>1968</v>
      </c>
      <c r="DK837" s="10" t="s">
        <v>1968</v>
      </c>
      <c r="DN837" s="10" t="s">
        <v>1968</v>
      </c>
      <c r="EU837" s="10" t="s">
        <v>1968</v>
      </c>
      <c r="EX837" s="10" t="s">
        <v>1968</v>
      </c>
      <c r="FA837" s="10" t="s">
        <v>1968</v>
      </c>
      <c r="FD837" s="10" t="s">
        <v>1968</v>
      </c>
      <c r="FG837" s="10" t="s">
        <v>1968</v>
      </c>
      <c r="FJ837" s="10" t="s">
        <v>1968</v>
      </c>
      <c r="GQ837" s="10">
        <v>1</v>
      </c>
      <c r="II837" s="10" t="s">
        <v>1968</v>
      </c>
      <c r="IJ837" s="10" t="s">
        <v>1968</v>
      </c>
      <c r="IK837" s="10" t="s">
        <v>1968</v>
      </c>
      <c r="IL837" s="10" t="s">
        <v>1968</v>
      </c>
      <c r="IM837" s="10" t="s">
        <v>1968</v>
      </c>
      <c r="IN837" s="10" t="s">
        <v>1968</v>
      </c>
      <c r="IO837" s="10" t="s">
        <v>1968</v>
      </c>
      <c r="IP837" s="10" t="s">
        <v>2501</v>
      </c>
      <c r="IQ837" s="10">
        <v>6</v>
      </c>
      <c r="IR837" s="10" t="s">
        <v>2501</v>
      </c>
      <c r="IS837" s="10">
        <v>6</v>
      </c>
      <c r="IT837" s="10" t="s">
        <v>1968</v>
      </c>
      <c r="IV837" s="10" t="s">
        <v>1968</v>
      </c>
      <c r="IX837" s="10" t="s">
        <v>1968</v>
      </c>
      <c r="IZ837" s="10" t="s">
        <v>1972</v>
      </c>
      <c r="JA837" s="10" t="s">
        <v>1968</v>
      </c>
      <c r="JD837" s="10" t="s">
        <v>1968</v>
      </c>
      <c r="JG837" s="10" t="s">
        <v>1968</v>
      </c>
      <c r="JJ837" s="10" t="s">
        <v>1968</v>
      </c>
      <c r="JM837" s="10" t="s">
        <v>1968</v>
      </c>
      <c r="JP837" s="10" t="s">
        <v>1968</v>
      </c>
      <c r="JS837" s="10" t="s">
        <v>1968</v>
      </c>
      <c r="KZ837" s="10" t="s">
        <v>1976</v>
      </c>
      <c r="LA837" s="10">
        <v>1</v>
      </c>
      <c r="LB837" s="10">
        <v>0</v>
      </c>
      <c r="LC837" s="10">
        <v>1</v>
      </c>
      <c r="LD837" s="10">
        <v>0</v>
      </c>
      <c r="LE837" s="10">
        <v>0</v>
      </c>
      <c r="LF837" s="10">
        <v>0</v>
      </c>
      <c r="LG837" s="10">
        <v>0</v>
      </c>
      <c r="LH837" s="10">
        <v>0</v>
      </c>
      <c r="LI837" s="10" t="s">
        <v>1966</v>
      </c>
      <c r="LJ837" s="10">
        <v>2</v>
      </c>
      <c r="LK837" s="10">
        <v>0</v>
      </c>
      <c r="LL837" s="10">
        <v>0</v>
      </c>
      <c r="LM837" s="10">
        <v>0</v>
      </c>
      <c r="LN837" s="10">
        <v>0</v>
      </c>
      <c r="LO837" s="10">
        <v>0</v>
      </c>
      <c r="LP837" s="10">
        <v>0</v>
      </c>
      <c r="LQ837" s="10">
        <v>0</v>
      </c>
      <c r="LR837" s="10" t="s">
        <v>1985</v>
      </c>
      <c r="LS837" s="10">
        <v>0</v>
      </c>
      <c r="LT837" s="10">
        <v>0</v>
      </c>
      <c r="LU837" s="10">
        <v>0</v>
      </c>
      <c r="LV837" s="10">
        <v>0</v>
      </c>
      <c r="LW837" s="10">
        <v>0</v>
      </c>
      <c r="LX837" s="10">
        <v>0</v>
      </c>
      <c r="LY837" s="10">
        <v>0</v>
      </c>
      <c r="LZ837" s="10">
        <v>0</v>
      </c>
      <c r="MA837" s="10" t="s">
        <v>1977</v>
      </c>
      <c r="MB837" s="10">
        <v>0</v>
      </c>
      <c r="MC837" s="10">
        <v>0</v>
      </c>
      <c r="MD837" s="10">
        <v>0</v>
      </c>
      <c r="ME837" s="10">
        <v>0</v>
      </c>
      <c r="MF837" s="10">
        <v>0</v>
      </c>
      <c r="MG837" s="10">
        <v>0</v>
      </c>
      <c r="MH837" s="10">
        <v>0</v>
      </c>
      <c r="MI837" s="10">
        <v>0</v>
      </c>
      <c r="MJ837" s="10" t="s">
        <v>1977</v>
      </c>
      <c r="MK837" s="10">
        <v>0</v>
      </c>
      <c r="ML837" s="10">
        <v>0</v>
      </c>
      <c r="MM837" s="10">
        <v>0</v>
      </c>
      <c r="MN837" s="10">
        <v>0</v>
      </c>
      <c r="MO837" s="10">
        <v>0</v>
      </c>
      <c r="MP837" s="10">
        <v>0</v>
      </c>
      <c r="MQ837" s="10">
        <v>0</v>
      </c>
      <c r="MR837" s="10">
        <v>0</v>
      </c>
      <c r="MS837" s="10" t="s">
        <v>1977</v>
      </c>
      <c r="MT837" s="10">
        <v>0</v>
      </c>
      <c r="MU837" s="10">
        <v>0</v>
      </c>
      <c r="MV837" s="10">
        <v>0</v>
      </c>
      <c r="MW837" s="10">
        <v>0</v>
      </c>
      <c r="MX837" s="10">
        <v>0</v>
      </c>
      <c r="MY837" s="10">
        <v>0</v>
      </c>
      <c r="MZ837" s="10">
        <v>0</v>
      </c>
      <c r="NA837" s="10">
        <v>0</v>
      </c>
      <c r="NB837" s="10" t="s">
        <v>1977</v>
      </c>
      <c r="NC837" s="10">
        <v>0</v>
      </c>
      <c r="ND837" s="10">
        <v>0</v>
      </c>
      <c r="NE837" s="10">
        <v>0</v>
      </c>
      <c r="NF837" s="10">
        <v>0</v>
      </c>
      <c r="NG837" s="10">
        <v>0</v>
      </c>
      <c r="NH837" s="10">
        <v>0</v>
      </c>
      <c r="NI837" s="10">
        <v>0</v>
      </c>
      <c r="NJ837" s="10">
        <v>0</v>
      </c>
      <c r="NK837" s="10" t="s">
        <v>1977</v>
      </c>
      <c r="NL837" s="10">
        <v>0</v>
      </c>
      <c r="NM837" s="10">
        <v>0</v>
      </c>
      <c r="NN837" s="10">
        <v>0</v>
      </c>
      <c r="NO837" s="10">
        <v>0</v>
      </c>
      <c r="NP837" s="10">
        <v>0</v>
      </c>
      <c r="NQ837" s="10">
        <v>0</v>
      </c>
      <c r="NR837" s="10">
        <v>0</v>
      </c>
      <c r="NS837" s="10">
        <v>0</v>
      </c>
      <c r="NT837" s="10" t="s">
        <v>1977</v>
      </c>
      <c r="NU837" s="10">
        <v>1</v>
      </c>
      <c r="NV837" s="10">
        <v>0</v>
      </c>
      <c r="NW837" s="10">
        <v>0</v>
      </c>
      <c r="NX837" s="10">
        <v>0</v>
      </c>
      <c r="NY837" s="10">
        <v>0</v>
      </c>
      <c r="NZ837" s="10">
        <v>0</v>
      </c>
      <c r="OA837" s="10">
        <v>0</v>
      </c>
      <c r="OB837" s="10">
        <v>0</v>
      </c>
      <c r="OC837" s="10" t="s">
        <v>1977</v>
      </c>
      <c r="OD837" s="10">
        <v>0</v>
      </c>
      <c r="OE837" s="10">
        <v>0</v>
      </c>
      <c r="OF837" s="10">
        <v>0</v>
      </c>
      <c r="OG837" s="10">
        <v>0</v>
      </c>
      <c r="OH837" s="10">
        <v>0</v>
      </c>
      <c r="OI837" s="10">
        <v>0</v>
      </c>
      <c r="OJ837" s="10">
        <v>0</v>
      </c>
      <c r="OK837" s="10">
        <v>0</v>
      </c>
      <c r="OL837" s="10" t="s">
        <v>1977</v>
      </c>
      <c r="OM837" s="10">
        <v>0</v>
      </c>
      <c r="ON837" s="10">
        <v>0</v>
      </c>
      <c r="OO837" s="10">
        <v>0</v>
      </c>
      <c r="OP837" s="10">
        <v>0</v>
      </c>
      <c r="OQ837" s="10">
        <v>0</v>
      </c>
      <c r="OR837" s="10">
        <v>0</v>
      </c>
      <c r="OS837" s="10">
        <v>0</v>
      </c>
      <c r="OT837" s="10">
        <v>0</v>
      </c>
      <c r="OU837" s="10" t="s">
        <v>1977</v>
      </c>
      <c r="OV837" s="10">
        <v>0</v>
      </c>
      <c r="OW837" s="10">
        <v>0</v>
      </c>
      <c r="OX837" s="10">
        <v>0</v>
      </c>
      <c r="OY837" s="10">
        <v>0</v>
      </c>
      <c r="OZ837" s="10">
        <v>0</v>
      </c>
      <c r="PA837" s="10">
        <v>0</v>
      </c>
      <c r="PB837" s="10">
        <v>0</v>
      </c>
      <c r="PC837" s="10">
        <v>0</v>
      </c>
      <c r="PD837" s="10" t="s">
        <v>1977</v>
      </c>
      <c r="PE837" s="10">
        <v>0</v>
      </c>
      <c r="PF837" s="10">
        <v>0</v>
      </c>
      <c r="PG837" s="10">
        <v>0</v>
      </c>
      <c r="PH837" s="10">
        <v>0</v>
      </c>
      <c r="PI837" s="10">
        <v>0</v>
      </c>
      <c r="PJ837" s="10">
        <v>0</v>
      </c>
      <c r="PK837" s="10">
        <v>0</v>
      </c>
      <c r="PL837" s="10">
        <v>0</v>
      </c>
      <c r="PM837" s="10" t="s">
        <v>1977</v>
      </c>
      <c r="PN837" s="10">
        <v>0</v>
      </c>
      <c r="PO837" s="10">
        <v>0</v>
      </c>
      <c r="PP837" s="10">
        <v>0</v>
      </c>
      <c r="PQ837" s="10">
        <v>0</v>
      </c>
      <c r="PR837" s="10">
        <v>0</v>
      </c>
      <c r="PS837" s="10">
        <v>0</v>
      </c>
      <c r="PT837" s="10">
        <v>0</v>
      </c>
      <c r="PU837" s="10">
        <v>0</v>
      </c>
      <c r="PV837" s="10" t="s">
        <v>1977</v>
      </c>
      <c r="PW837" s="10">
        <v>0</v>
      </c>
      <c r="PX837" s="10">
        <v>0</v>
      </c>
      <c r="PY837" s="10">
        <v>0</v>
      </c>
      <c r="PZ837" s="10">
        <v>0</v>
      </c>
      <c r="QA837" s="10">
        <v>0</v>
      </c>
      <c r="QB837" s="10">
        <v>0</v>
      </c>
      <c r="QC837" s="10">
        <v>0</v>
      </c>
      <c r="QD837" s="10">
        <v>0</v>
      </c>
      <c r="QE837" s="10" t="s">
        <v>1977</v>
      </c>
      <c r="QF837" s="10">
        <v>0</v>
      </c>
      <c r="QG837" s="10">
        <v>0</v>
      </c>
      <c r="QH837" s="10">
        <v>0</v>
      </c>
      <c r="QI837" s="10">
        <v>0</v>
      </c>
      <c r="QJ837" s="10">
        <v>0</v>
      </c>
      <c r="QK837" s="10">
        <v>0</v>
      </c>
      <c r="QL837" s="10">
        <v>0</v>
      </c>
      <c r="QM837" s="10">
        <v>0</v>
      </c>
      <c r="QN837" s="10" t="s">
        <v>1977</v>
      </c>
      <c r="QO837" s="10">
        <v>0</v>
      </c>
      <c r="QP837" s="10">
        <v>0</v>
      </c>
      <c r="QQ837" s="10">
        <v>0</v>
      </c>
      <c r="QR837" s="10">
        <v>0</v>
      </c>
      <c r="QS837" s="10">
        <v>0</v>
      </c>
      <c r="QT837" s="10">
        <v>0</v>
      </c>
      <c r="QU837" s="10">
        <v>0</v>
      </c>
      <c r="QV837" s="10">
        <v>0</v>
      </c>
      <c r="QW837" s="10" t="s">
        <v>1977</v>
      </c>
      <c r="QX837" s="10">
        <v>8</v>
      </c>
      <c r="QY837" s="10">
        <v>0</v>
      </c>
      <c r="QZ837" s="10">
        <v>0</v>
      </c>
      <c r="RA837" s="10">
        <v>0</v>
      </c>
      <c r="RB837" s="10">
        <v>0</v>
      </c>
      <c r="RC837" s="10">
        <v>0</v>
      </c>
      <c r="RD837" s="10">
        <v>0</v>
      </c>
      <c r="RE837" s="10">
        <v>0</v>
      </c>
      <c r="RF837" s="10" t="s">
        <v>1985</v>
      </c>
      <c r="RG837" s="10">
        <v>0</v>
      </c>
      <c r="RH837" s="10">
        <v>0</v>
      </c>
      <c r="RI837" s="10">
        <v>0</v>
      </c>
      <c r="RJ837" s="10">
        <v>0</v>
      </c>
      <c r="RK837" s="10">
        <v>0</v>
      </c>
      <c r="RL837" s="10">
        <v>0</v>
      </c>
      <c r="RM837" s="10">
        <v>0</v>
      </c>
      <c r="RN837" s="10">
        <v>0</v>
      </c>
      <c r="RO837" s="10" t="s">
        <v>1977</v>
      </c>
      <c r="VS837" s="10">
        <v>1</v>
      </c>
      <c r="VU837" s="10">
        <v>1</v>
      </c>
      <c r="VX837" s="10">
        <v>1</v>
      </c>
      <c r="VY837" s="10" t="s">
        <v>2195</v>
      </c>
      <c r="VZ837" s="10">
        <v>17</v>
      </c>
      <c r="WA837" s="10">
        <v>0</v>
      </c>
      <c r="WB837" s="10">
        <v>0</v>
      </c>
      <c r="WC837" s="10">
        <v>0</v>
      </c>
      <c r="WD837" s="10">
        <v>0</v>
      </c>
      <c r="WE837" s="10">
        <v>0</v>
      </c>
      <c r="WF837" s="10">
        <v>0</v>
      </c>
      <c r="WG837" s="10">
        <v>0</v>
      </c>
      <c r="WH837" s="10">
        <v>0</v>
      </c>
      <c r="WI837" s="10">
        <v>0</v>
      </c>
      <c r="WJ837" s="10">
        <v>0</v>
      </c>
      <c r="WK837" s="10">
        <v>0</v>
      </c>
      <c r="WL837" s="10">
        <v>0</v>
      </c>
      <c r="WM837" s="10">
        <v>0</v>
      </c>
      <c r="WN837" s="10">
        <v>0</v>
      </c>
      <c r="WO837" s="10">
        <v>0</v>
      </c>
      <c r="WP837" s="10">
        <v>0</v>
      </c>
      <c r="WQ837" s="10">
        <v>0</v>
      </c>
      <c r="WR837" s="10">
        <v>0</v>
      </c>
      <c r="WS837" s="10">
        <v>0</v>
      </c>
      <c r="WT837" s="10">
        <v>0</v>
      </c>
      <c r="WU837" s="10">
        <v>0</v>
      </c>
      <c r="WV837" s="10">
        <v>0</v>
      </c>
      <c r="WW837" s="10">
        <v>0</v>
      </c>
      <c r="WX837" s="10">
        <v>0</v>
      </c>
      <c r="WY837" s="10">
        <v>0</v>
      </c>
      <c r="WZ837" s="10">
        <v>0</v>
      </c>
      <c r="XA837" s="10">
        <v>0</v>
      </c>
      <c r="XB837" s="10">
        <v>0</v>
      </c>
      <c r="XC837" s="10">
        <v>0</v>
      </c>
      <c r="XD837" s="10">
        <v>0</v>
      </c>
      <c r="XE837" s="10">
        <v>0</v>
      </c>
      <c r="XF837" s="10">
        <v>0</v>
      </c>
      <c r="XG837" s="10">
        <v>0</v>
      </c>
      <c r="XH837" s="10">
        <v>0</v>
      </c>
      <c r="XI837" s="10">
        <v>0</v>
      </c>
      <c r="XJ837" s="10">
        <v>0</v>
      </c>
      <c r="XK837" s="10" t="s">
        <v>1978</v>
      </c>
      <c r="XL837" s="10">
        <v>12</v>
      </c>
      <c r="XM837" s="10">
        <v>0</v>
      </c>
      <c r="XN837" s="10" t="s">
        <v>1967</v>
      </c>
      <c r="XQ837" s="10" t="s">
        <v>1978</v>
      </c>
      <c r="XR837" s="10">
        <v>0</v>
      </c>
      <c r="XS837" s="10">
        <v>0</v>
      </c>
      <c r="XT837" s="10" t="s">
        <v>1967</v>
      </c>
      <c r="XW837" s="10" t="s">
        <v>1992</v>
      </c>
      <c r="YA837" s="10">
        <v>22</v>
      </c>
      <c r="YB837" s="10">
        <v>0</v>
      </c>
      <c r="YC837" s="10">
        <v>8</v>
      </c>
      <c r="YD837" s="10">
        <v>0</v>
      </c>
      <c r="YE837" s="10">
        <v>0</v>
      </c>
      <c r="YF837" s="10">
        <v>0</v>
      </c>
      <c r="YG837" s="10">
        <v>0</v>
      </c>
      <c r="YH837" s="10">
        <v>0</v>
      </c>
      <c r="YI837" s="10">
        <v>0</v>
      </c>
      <c r="YJ837" s="10">
        <v>0</v>
      </c>
      <c r="YK837" s="10">
        <v>0</v>
      </c>
      <c r="YL837" s="10">
        <v>0</v>
      </c>
      <c r="YM837" s="10">
        <v>2</v>
      </c>
      <c r="YN837" s="10">
        <v>0</v>
      </c>
      <c r="YO837" s="10">
        <v>14</v>
      </c>
      <c r="YP837" s="10">
        <v>0</v>
      </c>
      <c r="YQ837" s="10">
        <v>2</v>
      </c>
      <c r="YR837" s="10">
        <v>0</v>
      </c>
      <c r="YS837" s="10" t="s">
        <v>1969</v>
      </c>
      <c r="YT837" s="10">
        <v>6</v>
      </c>
      <c r="YU837" s="10">
        <v>0</v>
      </c>
      <c r="YV837" s="10">
        <v>6</v>
      </c>
      <c r="YW837" s="10">
        <v>0</v>
      </c>
      <c r="YX837" s="10">
        <v>2</v>
      </c>
      <c r="YY837" s="10">
        <v>0</v>
      </c>
      <c r="YZ837" s="10">
        <v>2</v>
      </c>
      <c r="ZA837" s="10">
        <v>0</v>
      </c>
      <c r="ZB837" s="10">
        <v>1</v>
      </c>
      <c r="ZC837" s="10">
        <v>0</v>
      </c>
      <c r="ZD837" s="10">
        <v>0</v>
      </c>
      <c r="ZE837" s="10">
        <v>0</v>
      </c>
      <c r="ZF837" s="10">
        <v>0</v>
      </c>
      <c r="ZG837" s="10">
        <v>0</v>
      </c>
      <c r="ZH837" s="10">
        <v>0</v>
      </c>
      <c r="ZI837" s="10">
        <v>0</v>
      </c>
      <c r="ZJ837" s="10" t="s">
        <v>1968</v>
      </c>
      <c r="AAK837" s="10" t="s">
        <v>1970</v>
      </c>
      <c r="AAL837" s="10">
        <v>5</v>
      </c>
      <c r="AAM837" s="10">
        <v>0</v>
      </c>
      <c r="AAN837" s="10">
        <v>5</v>
      </c>
      <c r="AAO837" s="10">
        <v>0</v>
      </c>
      <c r="AAP837" s="10">
        <v>3</v>
      </c>
      <c r="AAQ837" s="10">
        <v>0</v>
      </c>
      <c r="AAR837" s="10">
        <v>0</v>
      </c>
      <c r="AAS837" s="10">
        <v>0</v>
      </c>
      <c r="AAT837" s="10">
        <v>0</v>
      </c>
      <c r="AAU837" s="10">
        <v>0</v>
      </c>
      <c r="AAV837" s="10">
        <v>0</v>
      </c>
      <c r="AAW837" s="10">
        <v>0</v>
      </c>
      <c r="AAX837" s="10">
        <v>4</v>
      </c>
      <c r="AAY837" s="10">
        <v>0</v>
      </c>
      <c r="AAZ837" s="10" t="s">
        <v>1969</v>
      </c>
      <c r="ABA837" s="10">
        <v>1</v>
      </c>
      <c r="ABB837" s="10">
        <v>0</v>
      </c>
      <c r="ABC837" s="10">
        <v>0</v>
      </c>
      <c r="ABD837" s="10">
        <v>0</v>
      </c>
      <c r="ABE837" s="10">
        <v>0</v>
      </c>
      <c r="ABF837" s="10">
        <v>0</v>
      </c>
      <c r="ABG837" s="10">
        <v>0</v>
      </c>
      <c r="ABH837" s="10">
        <v>0</v>
      </c>
      <c r="ABI837" s="10">
        <v>1</v>
      </c>
      <c r="ABJ837" s="10">
        <v>0</v>
      </c>
      <c r="ABK837" s="10">
        <v>0</v>
      </c>
      <c r="ABL837" s="10">
        <v>0</v>
      </c>
      <c r="ABM837" s="10">
        <v>0</v>
      </c>
      <c r="ABN837" s="10">
        <v>0</v>
      </c>
      <c r="ABO837" s="10" t="s">
        <v>1969</v>
      </c>
      <c r="ABP837" s="10">
        <v>4</v>
      </c>
      <c r="ABQ837" s="10">
        <v>0</v>
      </c>
      <c r="ABR837" s="10">
        <v>0</v>
      </c>
      <c r="ABS837" s="10">
        <v>0</v>
      </c>
      <c r="ABT837" s="10">
        <v>12</v>
      </c>
      <c r="ABU837" s="10">
        <v>0</v>
      </c>
      <c r="ABV837" s="10">
        <v>1</v>
      </c>
      <c r="ABW837" s="10">
        <v>0</v>
      </c>
      <c r="ABX837" s="10">
        <v>0</v>
      </c>
      <c r="ABY837" s="10">
        <v>0</v>
      </c>
      <c r="ABZ837" s="10">
        <v>0</v>
      </c>
      <c r="ACA837" s="10">
        <v>0</v>
      </c>
      <c r="ACB837" s="10">
        <v>0</v>
      </c>
      <c r="ACC837" s="10">
        <v>0</v>
      </c>
      <c r="ACD837" s="10">
        <v>0</v>
      </c>
      <c r="ACE837" s="10">
        <v>0</v>
      </c>
      <c r="ACF837" s="10">
        <v>0</v>
      </c>
      <c r="ACG837" s="10">
        <v>0</v>
      </c>
      <c r="ACH837" s="10">
        <v>0</v>
      </c>
      <c r="ACI837" s="10">
        <v>0</v>
      </c>
      <c r="ACJ837" s="10" t="s">
        <v>1970</v>
      </c>
      <c r="ACK837" s="10" t="s">
        <v>1972</v>
      </c>
      <c r="ACL837" s="10">
        <v>0</v>
      </c>
      <c r="ACM837" s="10">
        <v>0</v>
      </c>
      <c r="ACN837" s="10">
        <v>1</v>
      </c>
      <c r="ACO837" s="10">
        <v>0</v>
      </c>
      <c r="ACP837" s="10">
        <v>0</v>
      </c>
      <c r="ACQ837" s="10">
        <v>0</v>
      </c>
      <c r="ACR837" s="10">
        <v>0</v>
      </c>
      <c r="ACS837" s="10">
        <v>0</v>
      </c>
      <c r="ACT837" s="10">
        <v>0</v>
      </c>
      <c r="ACU837" s="10">
        <v>0</v>
      </c>
      <c r="ACV837" s="10">
        <v>0</v>
      </c>
      <c r="ACW837" s="10">
        <v>0</v>
      </c>
      <c r="ACX837" s="10">
        <v>0</v>
      </c>
      <c r="ACY837" s="10">
        <v>0</v>
      </c>
      <c r="ACZ837" s="10">
        <v>0</v>
      </c>
      <c r="ADA837" s="10">
        <v>0</v>
      </c>
      <c r="ADB837" s="10">
        <v>0</v>
      </c>
      <c r="ADC837" s="10">
        <v>0</v>
      </c>
      <c r="ADD837" s="10">
        <v>0</v>
      </c>
      <c r="ADE837" s="10">
        <v>0</v>
      </c>
      <c r="ADF837" s="10">
        <v>16</v>
      </c>
      <c r="ADG837" s="10">
        <v>0</v>
      </c>
      <c r="ADH837" s="10" t="s">
        <v>1969</v>
      </c>
      <c r="ADI837" s="10">
        <v>17</v>
      </c>
      <c r="ADJ837" s="10">
        <v>0</v>
      </c>
      <c r="ADK837" s="10">
        <v>0</v>
      </c>
      <c r="ADL837" s="10">
        <v>0</v>
      </c>
      <c r="ADM837" s="10">
        <v>0</v>
      </c>
      <c r="ADN837" s="10">
        <v>0</v>
      </c>
      <c r="ADO837" s="10">
        <v>0</v>
      </c>
      <c r="ADP837" s="10">
        <v>0</v>
      </c>
      <c r="ADQ837" s="10">
        <v>0</v>
      </c>
      <c r="ADR837" s="10">
        <v>0</v>
      </c>
      <c r="ADS837" s="10">
        <v>0</v>
      </c>
      <c r="ADT837" s="10">
        <v>0</v>
      </c>
      <c r="ADU837" s="10">
        <v>0</v>
      </c>
      <c r="ADV837" s="10">
        <v>0</v>
      </c>
      <c r="ADW837" s="10">
        <v>0</v>
      </c>
      <c r="ADX837" s="10">
        <v>0</v>
      </c>
      <c r="ADY837" s="10">
        <v>0</v>
      </c>
      <c r="ADZ837" s="10">
        <v>0</v>
      </c>
      <c r="AEA837" s="10">
        <v>0</v>
      </c>
      <c r="AEB837" s="10">
        <v>0</v>
      </c>
      <c r="AEC837" s="10">
        <v>0</v>
      </c>
      <c r="AED837" s="10">
        <v>0</v>
      </c>
      <c r="AEE837" s="10">
        <v>0</v>
      </c>
      <c r="AEF837" s="10">
        <v>0</v>
      </c>
      <c r="AEG837" s="10">
        <v>0</v>
      </c>
      <c r="AEH837" s="10">
        <v>0</v>
      </c>
      <c r="AEI837" s="10">
        <v>0</v>
      </c>
      <c r="AEJ837" s="10">
        <v>0</v>
      </c>
      <c r="AEK837" s="10">
        <v>0</v>
      </c>
      <c r="AEL837" s="10">
        <v>0</v>
      </c>
      <c r="AEM837" s="10">
        <v>0</v>
      </c>
      <c r="AEN837" s="10">
        <v>0</v>
      </c>
      <c r="AEO837" s="10">
        <v>0</v>
      </c>
      <c r="AEP837" s="10">
        <v>0</v>
      </c>
      <c r="AEQ837" s="10">
        <v>0</v>
      </c>
      <c r="AER837" s="10">
        <v>0</v>
      </c>
      <c r="AES837" s="10">
        <v>0</v>
      </c>
      <c r="AET837" s="10">
        <v>0</v>
      </c>
      <c r="AEU837" s="10">
        <v>0</v>
      </c>
      <c r="AEV837" s="10">
        <v>0</v>
      </c>
      <c r="AEW837" s="10">
        <v>0</v>
      </c>
      <c r="AEX837" s="10">
        <v>0</v>
      </c>
      <c r="AEY837" s="10">
        <v>0</v>
      </c>
      <c r="AEZ837" s="10">
        <v>0</v>
      </c>
      <c r="AFA837" s="10">
        <v>0</v>
      </c>
      <c r="AFB837" s="10">
        <v>0</v>
      </c>
      <c r="AFC837" s="10">
        <v>0</v>
      </c>
      <c r="AFD837" s="10">
        <v>0</v>
      </c>
      <c r="AFE837" s="10">
        <v>0</v>
      </c>
      <c r="AFF837" s="10">
        <v>0</v>
      </c>
      <c r="AFG837" s="10">
        <v>0</v>
      </c>
      <c r="AFH837" s="10">
        <v>0</v>
      </c>
      <c r="AFI837" s="10">
        <v>0</v>
      </c>
      <c r="AFJ837" s="10">
        <v>0</v>
      </c>
      <c r="AFK837" s="10">
        <v>0</v>
      </c>
      <c r="AFL837" s="10">
        <v>0</v>
      </c>
      <c r="AFM837" s="10">
        <v>0</v>
      </c>
      <c r="AFN837" s="10">
        <v>0</v>
      </c>
      <c r="AFO837" s="10">
        <v>0</v>
      </c>
      <c r="AFP837" s="10">
        <v>0</v>
      </c>
      <c r="AFQ837" s="10">
        <v>0</v>
      </c>
      <c r="AFR837" s="10">
        <v>0</v>
      </c>
      <c r="AFS837" s="10">
        <v>0</v>
      </c>
      <c r="AFT837" s="10">
        <v>0</v>
      </c>
      <c r="AFU837" s="10">
        <v>0</v>
      </c>
      <c r="AFV837" s="10">
        <v>0</v>
      </c>
      <c r="AFW837" s="10">
        <v>0</v>
      </c>
      <c r="AFX837" s="10">
        <v>0</v>
      </c>
      <c r="AFY837" s="10">
        <v>0</v>
      </c>
      <c r="AFZ837" s="10">
        <v>0</v>
      </c>
      <c r="AGA837" s="10">
        <v>0</v>
      </c>
      <c r="AGB837" s="10">
        <v>0</v>
      </c>
      <c r="AGC837" s="10">
        <v>0</v>
      </c>
      <c r="AGD837" s="10">
        <v>0</v>
      </c>
      <c r="AGE837" s="10">
        <v>0</v>
      </c>
      <c r="AGF837" s="10">
        <v>0</v>
      </c>
      <c r="AGG837" s="10">
        <v>0</v>
      </c>
      <c r="AGH837" s="10">
        <v>0</v>
      </c>
      <c r="AGI837" s="10">
        <v>0</v>
      </c>
      <c r="AGJ837" s="10">
        <v>0</v>
      </c>
      <c r="AGK837" s="10">
        <v>0</v>
      </c>
      <c r="AGL837" s="10">
        <v>0</v>
      </c>
      <c r="AGM837" s="10">
        <v>0</v>
      </c>
      <c r="AGN837" s="10">
        <v>0</v>
      </c>
      <c r="AGO837" s="10">
        <v>0</v>
      </c>
      <c r="AGP837" s="10">
        <v>0</v>
      </c>
      <c r="AGQ837" s="10">
        <v>0</v>
      </c>
      <c r="AGR837" s="10">
        <v>0</v>
      </c>
      <c r="AGS837" s="10">
        <v>0</v>
      </c>
      <c r="AGT837" s="10">
        <v>0</v>
      </c>
      <c r="AGU837" s="10">
        <v>0</v>
      </c>
      <c r="AGV837" s="10">
        <v>0</v>
      </c>
      <c r="AGW837" s="10">
        <v>0</v>
      </c>
      <c r="AGX837" s="10">
        <v>0</v>
      </c>
      <c r="AGY837" s="10">
        <v>0</v>
      </c>
      <c r="AGZ837" s="10">
        <v>0</v>
      </c>
      <c r="AHA837" s="10">
        <v>0</v>
      </c>
      <c r="AHB837" s="10">
        <v>0</v>
      </c>
      <c r="AHC837" s="10">
        <v>0</v>
      </c>
      <c r="AHD837" s="10">
        <v>0</v>
      </c>
      <c r="AHE837" s="10">
        <v>0</v>
      </c>
      <c r="AHF837" s="10">
        <v>0</v>
      </c>
      <c r="AHG837" s="10">
        <v>0</v>
      </c>
      <c r="AHH837" s="10">
        <v>0</v>
      </c>
      <c r="AHI837" s="10">
        <v>0</v>
      </c>
      <c r="AHJ837" s="10">
        <v>0</v>
      </c>
      <c r="AHK837" s="10">
        <v>0</v>
      </c>
      <c r="AHL837" s="10">
        <v>0</v>
      </c>
      <c r="AHM837" s="10">
        <v>0</v>
      </c>
      <c r="AHN837" s="10">
        <v>0</v>
      </c>
      <c r="AHO837" s="10">
        <v>0</v>
      </c>
      <c r="AHP837" s="10">
        <v>0</v>
      </c>
      <c r="AHQ837" s="10">
        <v>0</v>
      </c>
      <c r="AHR837" s="10">
        <v>0</v>
      </c>
      <c r="AHS837" s="10">
        <v>0</v>
      </c>
      <c r="AHT837" s="10">
        <v>0</v>
      </c>
      <c r="AHU837" s="10">
        <v>0</v>
      </c>
      <c r="AHV837" s="10">
        <v>0</v>
      </c>
      <c r="AHW837" s="10">
        <v>0</v>
      </c>
      <c r="AHX837" s="10">
        <v>0</v>
      </c>
      <c r="AHY837" s="10">
        <v>0</v>
      </c>
      <c r="AHZ837" s="10">
        <v>0</v>
      </c>
      <c r="AIA837" s="10">
        <v>0</v>
      </c>
      <c r="AIB837" s="10">
        <v>0</v>
      </c>
      <c r="AIC837" s="10">
        <v>0</v>
      </c>
      <c r="AID837" s="10">
        <v>0</v>
      </c>
      <c r="AIE837" s="10">
        <v>0</v>
      </c>
      <c r="AIF837" s="10">
        <v>0</v>
      </c>
      <c r="AIG837" s="10">
        <v>0</v>
      </c>
      <c r="AIH837" s="10">
        <v>0</v>
      </c>
      <c r="AII837" s="10">
        <v>0</v>
      </c>
      <c r="AIJ837" s="10">
        <v>0</v>
      </c>
      <c r="AIK837" s="10">
        <v>0</v>
      </c>
      <c r="AIL837" s="10">
        <v>0</v>
      </c>
      <c r="AIM837" s="10">
        <v>0</v>
      </c>
      <c r="AIN837" s="10">
        <v>0</v>
      </c>
      <c r="AIO837" s="10">
        <v>0</v>
      </c>
      <c r="AIP837" s="10">
        <v>0</v>
      </c>
      <c r="AIQ837" s="10">
        <v>0</v>
      </c>
      <c r="AIR837" s="10">
        <v>0</v>
      </c>
      <c r="AIS837" s="10">
        <v>0</v>
      </c>
      <c r="AIT837" s="10">
        <v>0</v>
      </c>
      <c r="AIU837" s="10">
        <v>0</v>
      </c>
      <c r="AIV837" s="10">
        <v>0</v>
      </c>
      <c r="AIW837" s="10">
        <v>0</v>
      </c>
      <c r="AIX837" s="10">
        <v>0</v>
      </c>
      <c r="AIY837" s="10">
        <v>0</v>
      </c>
      <c r="AIZ837" s="10">
        <v>0</v>
      </c>
      <c r="AJA837" s="10">
        <v>0</v>
      </c>
      <c r="AJB837" s="10">
        <v>0</v>
      </c>
      <c r="AJC837" s="10">
        <v>0</v>
      </c>
      <c r="AJD837" s="10">
        <v>0</v>
      </c>
      <c r="AJE837" s="10">
        <v>0</v>
      </c>
      <c r="AJF837" s="10">
        <v>0</v>
      </c>
      <c r="AJG837" s="10">
        <v>0</v>
      </c>
      <c r="AJH837" s="10">
        <v>0</v>
      </c>
      <c r="AJI837" s="10">
        <v>0</v>
      </c>
      <c r="AJJ837" s="10">
        <v>0</v>
      </c>
      <c r="AJK837" s="10">
        <v>0</v>
      </c>
      <c r="AJL837" s="10">
        <v>0</v>
      </c>
      <c r="AJM837" s="10">
        <v>0</v>
      </c>
      <c r="AJN837" s="10">
        <v>0</v>
      </c>
      <c r="AJO837" s="10">
        <v>0</v>
      </c>
      <c r="AJP837" s="10">
        <v>0</v>
      </c>
      <c r="AJQ837" s="10">
        <v>0</v>
      </c>
      <c r="AJR837" s="10">
        <v>0</v>
      </c>
      <c r="AJS837" s="10">
        <v>0</v>
      </c>
      <c r="AJT837" s="10">
        <v>0</v>
      </c>
      <c r="AJU837" s="10">
        <v>0</v>
      </c>
      <c r="AJV837" s="10">
        <v>0</v>
      </c>
      <c r="AJW837" s="10">
        <v>0</v>
      </c>
      <c r="AJX837" s="10">
        <v>0</v>
      </c>
      <c r="AJY837" s="10">
        <v>0</v>
      </c>
      <c r="AJZ837" s="10">
        <v>0</v>
      </c>
      <c r="AKA837" s="10">
        <v>0</v>
      </c>
      <c r="AKB837" s="10">
        <v>0</v>
      </c>
      <c r="AKC837" s="10">
        <v>0</v>
      </c>
      <c r="AKD837" s="10">
        <v>0</v>
      </c>
      <c r="AKE837" s="10">
        <v>0</v>
      </c>
      <c r="AKF837" s="10">
        <v>0</v>
      </c>
      <c r="AKG837" s="10">
        <v>0</v>
      </c>
      <c r="AKH837" s="10">
        <v>0</v>
      </c>
      <c r="AKI837" s="10">
        <v>0</v>
      </c>
      <c r="AKJ837" s="10">
        <v>0</v>
      </c>
      <c r="AKK837" s="10">
        <v>0</v>
      </c>
      <c r="AKL837" s="10">
        <v>0</v>
      </c>
      <c r="AKM837" s="10">
        <v>0</v>
      </c>
      <c r="AKN837" s="10">
        <v>0</v>
      </c>
      <c r="AKO837" s="10">
        <v>0</v>
      </c>
      <c r="AKP837" s="10">
        <v>0</v>
      </c>
      <c r="AKQ837" s="10">
        <v>0</v>
      </c>
      <c r="AKR837" s="10">
        <v>0</v>
      </c>
      <c r="AKS837" s="10">
        <v>0</v>
      </c>
      <c r="AKT837" s="10">
        <v>0</v>
      </c>
      <c r="AKU837" s="10">
        <v>0</v>
      </c>
      <c r="AKV837" s="10">
        <v>0</v>
      </c>
      <c r="AKW837" s="10">
        <v>0</v>
      </c>
      <c r="AKX837" s="10">
        <v>0</v>
      </c>
      <c r="AKY837" s="10">
        <v>0</v>
      </c>
      <c r="AKZ837" s="10">
        <v>0</v>
      </c>
      <c r="ALA837" s="10">
        <v>0</v>
      </c>
      <c r="ALB837" s="10">
        <v>0</v>
      </c>
      <c r="ALC837" s="10">
        <v>0</v>
      </c>
      <c r="ALD837" s="10">
        <v>0</v>
      </c>
      <c r="ALE837" s="10">
        <v>0</v>
      </c>
      <c r="ALF837" s="10">
        <v>0</v>
      </c>
      <c r="ALG837" s="10">
        <v>0</v>
      </c>
      <c r="ALH837" s="10">
        <v>0</v>
      </c>
      <c r="ALI837" s="10">
        <v>0</v>
      </c>
      <c r="ALJ837" s="10">
        <v>0</v>
      </c>
      <c r="ALK837" s="10">
        <v>0</v>
      </c>
      <c r="ALL837" s="10">
        <v>0</v>
      </c>
      <c r="ALM837" s="10">
        <v>0</v>
      </c>
      <c r="ALN837" s="10">
        <v>0</v>
      </c>
      <c r="ALO837" s="10">
        <v>0</v>
      </c>
      <c r="ALP837" s="10">
        <v>0</v>
      </c>
      <c r="ALQ837" s="10">
        <v>0</v>
      </c>
      <c r="ALR837" s="10">
        <v>0</v>
      </c>
      <c r="ALS837" s="10">
        <v>0</v>
      </c>
      <c r="ALT837" s="10">
        <v>0</v>
      </c>
      <c r="ALU837" s="10">
        <v>0</v>
      </c>
      <c r="ALV837" s="10">
        <v>0</v>
      </c>
      <c r="ALW837" s="10">
        <v>0</v>
      </c>
      <c r="ALX837" s="10">
        <v>0</v>
      </c>
      <c r="ALY837" s="10">
        <v>0</v>
      </c>
      <c r="ALZ837" s="10">
        <v>0</v>
      </c>
      <c r="AMA837" s="10">
        <v>0</v>
      </c>
      <c r="AMB837" s="10">
        <v>0</v>
      </c>
      <c r="AMC837" s="10">
        <v>0</v>
      </c>
      <c r="AMD837" s="10">
        <v>0</v>
      </c>
      <c r="AME837" s="10">
        <v>0</v>
      </c>
      <c r="AMF837" s="10">
        <v>0</v>
      </c>
      <c r="AMG837" s="10">
        <v>0</v>
      </c>
      <c r="AMH837" s="10">
        <v>0</v>
      </c>
      <c r="AMI837" s="10">
        <v>0</v>
      </c>
      <c r="AMJ837" s="10">
        <v>0</v>
      </c>
      <c r="AMK837" s="10">
        <v>0</v>
      </c>
      <c r="AML837" s="10" t="s">
        <v>1968</v>
      </c>
      <c r="ANM837" s="10">
        <v>0</v>
      </c>
      <c r="ANN837" s="10">
        <v>0</v>
      </c>
      <c r="ANO837" s="10" t="s">
        <v>1968</v>
      </c>
      <c r="ANP837" s="10" t="s">
        <v>1987</v>
      </c>
      <c r="AOO837" s="10" t="s">
        <v>1968</v>
      </c>
      <c r="APN837" s="10" t="s">
        <v>1969</v>
      </c>
      <c r="APO837" s="10" t="s">
        <v>1990</v>
      </c>
      <c r="APP837" s="10">
        <v>17</v>
      </c>
      <c r="APQ837" s="10">
        <v>0</v>
      </c>
      <c r="APR837" s="10">
        <v>2</v>
      </c>
      <c r="APS837" s="10">
        <v>0</v>
      </c>
      <c r="APT837" s="10">
        <v>0</v>
      </c>
      <c r="APU837" s="10">
        <v>0</v>
      </c>
      <c r="APV837" s="10">
        <v>2</v>
      </c>
      <c r="APW837" s="10">
        <v>0</v>
      </c>
      <c r="APX837" s="10">
        <v>0</v>
      </c>
      <c r="APY837" s="10">
        <v>0</v>
      </c>
      <c r="APZ837" s="10">
        <v>0</v>
      </c>
      <c r="AQA837" s="10">
        <v>0</v>
      </c>
      <c r="AQB837" s="10">
        <v>4</v>
      </c>
      <c r="AQC837" s="10">
        <v>0</v>
      </c>
      <c r="AQD837" s="10">
        <v>0</v>
      </c>
      <c r="AQE837" s="10">
        <v>0</v>
      </c>
      <c r="AQF837" s="10">
        <v>2</v>
      </c>
      <c r="AQG837" s="10">
        <v>0</v>
      </c>
      <c r="AQH837" s="10">
        <v>1</v>
      </c>
      <c r="AQI837" s="10">
        <v>0</v>
      </c>
      <c r="AQJ837" s="10">
        <v>0</v>
      </c>
      <c r="AQK837" s="10">
        <v>0</v>
      </c>
      <c r="AQL837" s="10">
        <v>0</v>
      </c>
      <c r="AQM837" s="10">
        <v>0</v>
      </c>
      <c r="AQN837" s="10">
        <v>0</v>
      </c>
      <c r="AQO837" s="10">
        <v>0</v>
      </c>
      <c r="AQP837" s="10">
        <v>0</v>
      </c>
      <c r="AQQ837" s="10">
        <v>0</v>
      </c>
      <c r="AQR837" s="10">
        <v>0</v>
      </c>
      <c r="AQS837" s="10">
        <v>0</v>
      </c>
      <c r="AQT837" s="10">
        <v>0</v>
      </c>
      <c r="AQU837" s="10">
        <v>0</v>
      </c>
      <c r="AQV837" s="10">
        <v>0</v>
      </c>
      <c r="AQW837" s="10">
        <v>0</v>
      </c>
      <c r="AQX837" s="10">
        <v>0</v>
      </c>
      <c r="AQY837" s="10">
        <v>0</v>
      </c>
      <c r="AQZ837" s="10">
        <v>0</v>
      </c>
      <c r="ARA837" s="10">
        <v>0</v>
      </c>
      <c r="ARB837" s="10">
        <v>0</v>
      </c>
      <c r="ARC837" s="10">
        <v>0</v>
      </c>
      <c r="ARD837" s="10">
        <v>0</v>
      </c>
      <c r="ARE837" s="10">
        <v>0</v>
      </c>
      <c r="ARF837" s="10">
        <v>1</v>
      </c>
      <c r="ARG837" s="10">
        <v>0</v>
      </c>
      <c r="ARH837" s="10">
        <v>1</v>
      </c>
      <c r="ARI837" s="10">
        <v>0</v>
      </c>
      <c r="ARJ837" s="10">
        <v>0</v>
      </c>
      <c r="ARK837" s="10">
        <v>0</v>
      </c>
      <c r="ARL837" s="10">
        <v>0</v>
      </c>
      <c r="ARM837" s="10">
        <v>0</v>
      </c>
      <c r="ARN837" s="10">
        <v>0</v>
      </c>
      <c r="ARO837" s="10">
        <v>0</v>
      </c>
      <c r="ARP837" s="10">
        <v>0</v>
      </c>
      <c r="ARQ837" s="10">
        <v>0</v>
      </c>
      <c r="ARR837" s="10">
        <v>0</v>
      </c>
      <c r="ARS837" s="10">
        <v>0</v>
      </c>
      <c r="ART837" s="10">
        <v>0</v>
      </c>
      <c r="ARU837" s="10">
        <v>0</v>
      </c>
      <c r="ARV837" s="10">
        <v>0</v>
      </c>
      <c r="ARW837" s="10">
        <v>0</v>
      </c>
      <c r="ARX837" s="10">
        <v>0</v>
      </c>
      <c r="ARY837" s="10">
        <v>0</v>
      </c>
      <c r="ARZ837" s="10">
        <v>0</v>
      </c>
      <c r="ASA837" s="10">
        <v>0</v>
      </c>
      <c r="ASB837" s="10">
        <v>0</v>
      </c>
      <c r="ASC837" s="10">
        <v>0</v>
      </c>
      <c r="ASD837" s="10">
        <v>0</v>
      </c>
      <c r="ASE837" s="10">
        <v>0</v>
      </c>
      <c r="ASF837" s="10">
        <v>0</v>
      </c>
      <c r="ASG837" s="10">
        <v>0</v>
      </c>
      <c r="ASH837" s="10">
        <v>0</v>
      </c>
      <c r="ASI837" s="10">
        <v>0</v>
      </c>
      <c r="ASJ837" s="10">
        <v>0</v>
      </c>
      <c r="ASK837" s="10">
        <v>0</v>
      </c>
      <c r="ASL837" s="10">
        <v>0</v>
      </c>
      <c r="ASM837" s="10">
        <v>0</v>
      </c>
      <c r="ASN837" s="10">
        <v>0</v>
      </c>
      <c r="ASO837" s="10">
        <v>0</v>
      </c>
      <c r="ASP837" s="10">
        <v>2</v>
      </c>
      <c r="ASQ837" s="10">
        <v>0</v>
      </c>
      <c r="ASR837" s="10">
        <v>0</v>
      </c>
      <c r="ASS837" s="10">
        <v>0</v>
      </c>
      <c r="AST837" s="10">
        <v>0</v>
      </c>
      <c r="ASU837" s="10">
        <v>0</v>
      </c>
      <c r="ASV837" s="10">
        <v>3</v>
      </c>
      <c r="ASW837" s="10">
        <v>0</v>
      </c>
      <c r="ASX837" s="10">
        <v>0</v>
      </c>
      <c r="ASY837" s="10">
        <v>0</v>
      </c>
      <c r="ASZ837" s="10">
        <v>2</v>
      </c>
      <c r="ATA837" s="10">
        <v>0</v>
      </c>
      <c r="ATB837" s="10">
        <v>0</v>
      </c>
      <c r="ATC837" s="10">
        <v>0</v>
      </c>
      <c r="ATD837" s="10">
        <v>0</v>
      </c>
      <c r="ATE837" s="10">
        <v>0</v>
      </c>
      <c r="ATF837" s="10">
        <v>0</v>
      </c>
      <c r="ATG837" s="10">
        <v>0</v>
      </c>
      <c r="ATH837" s="10">
        <v>0</v>
      </c>
      <c r="ATI837" s="10">
        <v>0</v>
      </c>
      <c r="ATJ837" s="10">
        <v>0</v>
      </c>
      <c r="ATK837" s="10">
        <v>0</v>
      </c>
      <c r="ATL837" s="10">
        <v>0</v>
      </c>
      <c r="ATM837" s="10">
        <v>0</v>
      </c>
      <c r="ATN837" s="10">
        <v>0</v>
      </c>
      <c r="ATO837" s="10">
        <v>0</v>
      </c>
      <c r="ATP837" s="10">
        <v>0</v>
      </c>
      <c r="ATQ837" s="10">
        <v>0</v>
      </c>
      <c r="ATR837" s="10">
        <v>17</v>
      </c>
      <c r="ATS837" s="10">
        <v>0</v>
      </c>
      <c r="ATT837" s="10">
        <v>0</v>
      </c>
      <c r="ATU837" s="10">
        <v>0</v>
      </c>
      <c r="ATV837" s="10" t="s">
        <v>1972</v>
      </c>
      <c r="ATW837" s="10">
        <v>0</v>
      </c>
      <c r="ATX837" s="10">
        <v>0</v>
      </c>
      <c r="ATY837" s="10">
        <v>0</v>
      </c>
      <c r="ATZ837" s="10">
        <v>0</v>
      </c>
      <c r="AUA837" s="10">
        <v>0</v>
      </c>
      <c r="AUB837" s="10">
        <v>0</v>
      </c>
      <c r="AUC837" s="10">
        <v>0</v>
      </c>
      <c r="AUD837" s="10">
        <v>0</v>
      </c>
      <c r="AUE837" s="64">
        <v>0</v>
      </c>
      <c r="AUF837" s="10">
        <v>0</v>
      </c>
      <c r="AUG837" s="10">
        <v>1</v>
      </c>
      <c r="AUH837" s="10">
        <v>0</v>
      </c>
      <c r="AUI837" s="10">
        <v>1</v>
      </c>
      <c r="AUJ837" s="10">
        <v>0</v>
      </c>
      <c r="AUK837" s="10">
        <v>0</v>
      </c>
      <c r="AUL837" s="10">
        <v>0</v>
      </c>
      <c r="AUM837" s="10">
        <v>0</v>
      </c>
      <c r="AUN837" s="10">
        <v>0</v>
      </c>
      <c r="AUO837" s="10">
        <v>0</v>
      </c>
      <c r="AUP837" s="10">
        <v>0</v>
      </c>
      <c r="AUQ837" s="10">
        <v>0</v>
      </c>
      <c r="AUR837" s="10">
        <v>0</v>
      </c>
      <c r="AUS837" s="10">
        <v>0</v>
      </c>
      <c r="AUT837" s="10">
        <v>0</v>
      </c>
      <c r="AUU837" s="10">
        <v>0</v>
      </c>
      <c r="AUV837" s="10">
        <v>0</v>
      </c>
      <c r="AUW837" s="10">
        <v>0</v>
      </c>
      <c r="AUX837" s="10">
        <v>0</v>
      </c>
      <c r="AUY837" s="10">
        <v>0</v>
      </c>
      <c r="AUZ837" s="10">
        <v>0</v>
      </c>
      <c r="AVA837" s="10">
        <v>0</v>
      </c>
      <c r="AVB837" s="10">
        <v>0</v>
      </c>
      <c r="AVC837" s="10">
        <v>0</v>
      </c>
      <c r="AVD837" s="10">
        <v>0</v>
      </c>
      <c r="AVE837" s="10">
        <v>0</v>
      </c>
      <c r="AVF837" s="10">
        <v>0</v>
      </c>
      <c r="AVG837" s="10">
        <v>0</v>
      </c>
      <c r="AVH837" s="10">
        <v>0</v>
      </c>
      <c r="AVI837" s="10">
        <v>0</v>
      </c>
      <c r="AVJ837" s="10">
        <v>0</v>
      </c>
      <c r="AVK837" s="10">
        <v>0</v>
      </c>
      <c r="AVL837" s="10">
        <v>0</v>
      </c>
      <c r="AVM837" s="10">
        <v>0</v>
      </c>
      <c r="AVN837" s="10">
        <v>0</v>
      </c>
      <c r="AVO837" s="10">
        <v>0</v>
      </c>
      <c r="AVP837" s="10">
        <v>0</v>
      </c>
      <c r="AVQ837" s="10">
        <v>0</v>
      </c>
      <c r="AVR837" s="10">
        <v>0</v>
      </c>
      <c r="AVS837" s="10">
        <v>0</v>
      </c>
      <c r="AVT837" s="10">
        <v>0</v>
      </c>
      <c r="AVU837" s="10" t="s">
        <v>1969</v>
      </c>
      <c r="AVV837" s="10">
        <v>1</v>
      </c>
      <c r="AVW837" s="10">
        <v>0</v>
      </c>
      <c r="AVX837" s="10">
        <v>0</v>
      </c>
      <c r="AVY837" s="10">
        <v>0</v>
      </c>
      <c r="AVZ837" s="10">
        <v>1</v>
      </c>
      <c r="AWA837" s="10">
        <v>0</v>
      </c>
      <c r="AWB837" s="10">
        <v>0</v>
      </c>
      <c r="AWC837" s="10">
        <v>0</v>
      </c>
      <c r="AWD837" s="10">
        <v>0</v>
      </c>
      <c r="AWE837" s="10">
        <v>0</v>
      </c>
      <c r="AWF837" s="10">
        <v>0</v>
      </c>
      <c r="AWG837" s="10">
        <v>0</v>
      </c>
      <c r="AWH837" s="10" t="s">
        <v>1968</v>
      </c>
      <c r="AWI837" s="10">
        <v>0</v>
      </c>
      <c r="AWJ837" s="10">
        <v>0</v>
      </c>
      <c r="AWK837" s="10">
        <v>0</v>
      </c>
      <c r="AWL837" s="10">
        <v>0</v>
      </c>
      <c r="AWM837" s="10">
        <v>0</v>
      </c>
      <c r="AWN837" s="10">
        <v>0</v>
      </c>
      <c r="AWO837" s="10">
        <v>0</v>
      </c>
      <c r="AWP837" s="10">
        <v>0</v>
      </c>
      <c r="AWQ837" s="10">
        <v>0</v>
      </c>
      <c r="AWR837" s="10">
        <v>0</v>
      </c>
      <c r="AWS837" s="10">
        <v>0</v>
      </c>
      <c r="AWT837" s="10">
        <v>0</v>
      </c>
      <c r="AWU837" s="10">
        <v>0</v>
      </c>
      <c r="AWV837" s="10">
        <v>0</v>
      </c>
      <c r="AWW837" s="10">
        <v>0</v>
      </c>
      <c r="AWX837" s="10">
        <v>0</v>
      </c>
      <c r="AWY837" s="10">
        <v>0</v>
      </c>
      <c r="AWZ837" s="10">
        <v>0</v>
      </c>
      <c r="AXA837" s="10">
        <v>0</v>
      </c>
      <c r="AXB837" s="10">
        <v>0</v>
      </c>
      <c r="AXC837" s="10">
        <v>0</v>
      </c>
      <c r="AXD837" s="10">
        <v>0</v>
      </c>
      <c r="AXE837" s="10">
        <v>0</v>
      </c>
      <c r="AXF837" s="10">
        <v>0</v>
      </c>
      <c r="AXG837" s="10">
        <v>0</v>
      </c>
      <c r="AXH837" s="10">
        <v>0</v>
      </c>
      <c r="AXI837" s="10">
        <v>0</v>
      </c>
      <c r="AXJ837" s="10">
        <v>0</v>
      </c>
      <c r="AXK837" s="10">
        <v>0</v>
      </c>
      <c r="AXL837" s="10">
        <v>0</v>
      </c>
      <c r="AXM837" s="10">
        <v>0</v>
      </c>
      <c r="AXN837" s="10">
        <v>0</v>
      </c>
      <c r="AXO837" s="10">
        <v>0</v>
      </c>
      <c r="AXP837" s="10">
        <v>0</v>
      </c>
      <c r="AXQ837" s="10">
        <v>0</v>
      </c>
      <c r="AXR837" s="10">
        <v>0</v>
      </c>
      <c r="AXS837" s="10">
        <v>0</v>
      </c>
      <c r="AXT837" s="10">
        <v>0</v>
      </c>
      <c r="AXU837" s="10">
        <v>0</v>
      </c>
      <c r="AXV837" s="10">
        <v>0</v>
      </c>
      <c r="AXW837" s="10">
        <v>0</v>
      </c>
      <c r="AXX837" s="10">
        <v>0</v>
      </c>
      <c r="AXY837" s="10">
        <v>0</v>
      </c>
      <c r="AXZ837" s="10">
        <v>0</v>
      </c>
      <c r="AYA837" s="10">
        <v>0</v>
      </c>
      <c r="AYB837" s="10">
        <v>0</v>
      </c>
      <c r="AYC837" s="10">
        <v>0</v>
      </c>
      <c r="AYD837" s="10">
        <v>0</v>
      </c>
      <c r="AYE837" s="10">
        <v>0</v>
      </c>
      <c r="AYF837" s="10">
        <v>0</v>
      </c>
      <c r="AYG837" s="10">
        <v>0</v>
      </c>
      <c r="AYH837" s="10">
        <v>0</v>
      </c>
      <c r="AYI837" s="10">
        <v>0</v>
      </c>
      <c r="AYJ837" s="10">
        <v>0</v>
      </c>
      <c r="AYK837" s="10">
        <v>0</v>
      </c>
      <c r="AYL837" s="10">
        <v>0</v>
      </c>
      <c r="AYM837" s="10">
        <v>0</v>
      </c>
      <c r="AYN837" s="10">
        <v>0</v>
      </c>
      <c r="AYO837" s="10">
        <v>0</v>
      </c>
      <c r="AYP837" s="10">
        <v>0</v>
      </c>
      <c r="AYQ837" s="10">
        <v>0</v>
      </c>
      <c r="AYR837" s="10">
        <v>0</v>
      </c>
      <c r="AYS837" s="10" t="s">
        <v>1969</v>
      </c>
      <c r="AYT837" s="10">
        <v>15</v>
      </c>
      <c r="AYU837" s="10">
        <v>0</v>
      </c>
      <c r="AYV837" s="10">
        <v>0</v>
      </c>
      <c r="AYW837" s="10">
        <v>0</v>
      </c>
      <c r="AYX837" s="10">
        <v>0</v>
      </c>
      <c r="AYY837" s="10">
        <v>0</v>
      </c>
      <c r="AYZ837" s="10">
        <v>0</v>
      </c>
      <c r="AZA837" s="10">
        <v>0</v>
      </c>
      <c r="AZB837" s="10">
        <v>5</v>
      </c>
      <c r="AZC837" s="10">
        <v>0</v>
      </c>
      <c r="AZD837" s="10">
        <v>15</v>
      </c>
      <c r="AZE837" s="10">
        <v>0</v>
      </c>
      <c r="AZF837" s="10">
        <v>0</v>
      </c>
      <c r="AZG837" s="10">
        <v>0</v>
      </c>
      <c r="AZH837" s="10">
        <v>35</v>
      </c>
      <c r="AZI837" s="10">
        <v>0</v>
      </c>
      <c r="AZJ837" s="10">
        <v>10</v>
      </c>
      <c r="AZK837" s="10">
        <v>0</v>
      </c>
      <c r="AZL837" s="10">
        <v>0</v>
      </c>
      <c r="AZM837" s="10">
        <v>0</v>
      </c>
      <c r="AZN837" s="10">
        <v>0</v>
      </c>
      <c r="AZO837" s="10">
        <v>0</v>
      </c>
      <c r="AZP837" s="10">
        <v>0</v>
      </c>
      <c r="AZQ837" s="10">
        <v>0</v>
      </c>
      <c r="AZR837" s="10">
        <v>0</v>
      </c>
      <c r="AZS837" s="10">
        <v>0</v>
      </c>
      <c r="AZT837" s="10">
        <v>0</v>
      </c>
      <c r="AZU837" s="10">
        <v>0</v>
      </c>
      <c r="AZV837" s="10">
        <v>0</v>
      </c>
      <c r="AZW837" s="10">
        <v>0</v>
      </c>
      <c r="AZX837" s="10">
        <v>0</v>
      </c>
      <c r="AZY837" s="10">
        <v>0</v>
      </c>
      <c r="AZZ837" s="10">
        <v>0</v>
      </c>
      <c r="BAA837" s="10">
        <v>0</v>
      </c>
      <c r="BAB837" s="10">
        <v>0</v>
      </c>
      <c r="BAC837" s="10">
        <v>0</v>
      </c>
      <c r="BAD837" s="10">
        <v>0</v>
      </c>
      <c r="BAE837" s="10">
        <v>0</v>
      </c>
      <c r="BAF837" s="10">
        <v>6</v>
      </c>
      <c r="BAG837" s="10">
        <v>0</v>
      </c>
      <c r="BAH837" s="10">
        <v>6</v>
      </c>
      <c r="BAI837" s="10">
        <v>0</v>
      </c>
      <c r="BAJ837" s="10">
        <v>6</v>
      </c>
      <c r="BAK837" s="10">
        <v>0</v>
      </c>
      <c r="BAL837" s="10">
        <v>6</v>
      </c>
      <c r="BAM837" s="10">
        <v>0</v>
      </c>
      <c r="BAN837" s="10">
        <v>0</v>
      </c>
      <c r="BAO837" s="10">
        <v>0</v>
      </c>
      <c r="BAP837" s="10">
        <v>0</v>
      </c>
      <c r="BAQ837" s="10">
        <v>0</v>
      </c>
      <c r="BAR837" s="10">
        <v>0</v>
      </c>
      <c r="BAS837" s="10">
        <v>0</v>
      </c>
      <c r="BAT837" s="10">
        <v>0</v>
      </c>
      <c r="BAU837" s="10">
        <v>0</v>
      </c>
      <c r="BAV837" s="10">
        <v>0</v>
      </c>
      <c r="BAW837" s="10">
        <v>0</v>
      </c>
      <c r="BAX837" s="10">
        <v>0</v>
      </c>
      <c r="BAY837" s="10">
        <v>0</v>
      </c>
      <c r="BAZ837" s="10">
        <v>0</v>
      </c>
      <c r="BBA837" s="10" t="s">
        <v>1969</v>
      </c>
      <c r="BBB837" s="10">
        <v>448</v>
      </c>
      <c r="BBC837" s="10">
        <v>25</v>
      </c>
      <c r="BBD837" s="10">
        <v>0</v>
      </c>
      <c r="BBE837" s="10">
        <v>5</v>
      </c>
      <c r="BBF837" s="10">
        <v>0</v>
      </c>
      <c r="BBG837" s="10">
        <v>0</v>
      </c>
      <c r="BBH837" s="10">
        <v>0</v>
      </c>
      <c r="BBI837" s="10">
        <v>2</v>
      </c>
      <c r="BBJ837" s="10">
        <v>0</v>
      </c>
      <c r="BBK837" s="10">
        <v>4</v>
      </c>
      <c r="BBL837" s="10">
        <v>0</v>
      </c>
      <c r="BBM837" s="10">
        <v>4</v>
      </c>
      <c r="BBN837" s="10">
        <v>0</v>
      </c>
      <c r="BBO837" s="10" t="s">
        <v>1972</v>
      </c>
      <c r="BBS837" s="10">
        <v>1</v>
      </c>
      <c r="BBT837" s="10">
        <v>1</v>
      </c>
      <c r="BBU837" s="10">
        <v>1</v>
      </c>
      <c r="BBV837" s="10">
        <v>1</v>
      </c>
    </row>
    <row r="838" spans="1:1426" x14ac:dyDescent="0.25">
      <c r="A838" s="10" t="s">
        <v>1965</v>
      </c>
      <c r="B838" s="17" t="s">
        <v>2196</v>
      </c>
      <c r="C838" s="17" t="s">
        <v>2001</v>
      </c>
      <c r="D838" s="10" t="s">
        <v>2197</v>
      </c>
      <c r="E838" s="10" t="s">
        <v>2198</v>
      </c>
      <c r="F838" s="10" t="s">
        <v>2199</v>
      </c>
      <c r="G838" s="10">
        <v>55495000</v>
      </c>
      <c r="H838" s="10" t="s">
        <v>2005</v>
      </c>
      <c r="I838" s="10" t="s">
        <v>2200</v>
      </c>
      <c r="J838" s="10" t="s">
        <v>2201</v>
      </c>
      <c r="K838" s="10" t="s">
        <v>5</v>
      </c>
      <c r="L838" s="10" t="s">
        <v>2508</v>
      </c>
      <c r="N838" s="10">
        <v>30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AC838" s="10">
        <v>1</v>
      </c>
      <c r="AD838" s="10">
        <v>5</v>
      </c>
      <c r="AE838" s="10">
        <v>0</v>
      </c>
      <c r="AF838" s="10" t="s">
        <v>40</v>
      </c>
      <c r="AG838" s="10">
        <v>1</v>
      </c>
      <c r="AT838" s="18">
        <v>37526</v>
      </c>
      <c r="AU838" s="10" t="s">
        <v>2495</v>
      </c>
      <c r="AV838" s="10" t="s">
        <v>1968</v>
      </c>
      <c r="AY838" s="10" t="s">
        <v>1973</v>
      </c>
      <c r="BF838" s="10" t="s">
        <v>1968</v>
      </c>
      <c r="BI838" s="10" t="s">
        <v>1968</v>
      </c>
      <c r="BL838" s="10" t="s">
        <v>1968</v>
      </c>
      <c r="BO838" s="10" t="s">
        <v>1968</v>
      </c>
      <c r="BR838" s="10" t="s">
        <v>1968</v>
      </c>
      <c r="BU838" s="10" t="s">
        <v>1968</v>
      </c>
      <c r="BX838" s="10" t="s">
        <v>1968</v>
      </c>
      <c r="CA838" s="10" t="s">
        <v>1968</v>
      </c>
      <c r="CD838" s="10" t="s">
        <v>1968</v>
      </c>
      <c r="CG838" s="10" t="s">
        <v>1968</v>
      </c>
      <c r="CJ838" s="10" t="s">
        <v>1968</v>
      </c>
      <c r="CM838" s="10" t="s">
        <v>1968</v>
      </c>
      <c r="CP838" s="10" t="s">
        <v>1968</v>
      </c>
      <c r="CS838" s="10" t="s">
        <v>1968</v>
      </c>
      <c r="CV838" s="10" t="s">
        <v>1968</v>
      </c>
      <c r="CY838" s="10" t="s">
        <v>1968</v>
      </c>
      <c r="DB838" s="10" t="s">
        <v>1968</v>
      </c>
      <c r="DE838" s="10" t="s">
        <v>1968</v>
      </c>
      <c r="DH838" s="10" t="s">
        <v>1968</v>
      </c>
      <c r="DK838" s="10" t="s">
        <v>1968</v>
      </c>
      <c r="DN838" s="10" t="s">
        <v>1968</v>
      </c>
      <c r="EU838" s="10" t="s">
        <v>1972</v>
      </c>
      <c r="EV838" s="10">
        <v>1</v>
      </c>
      <c r="EW838" s="10">
        <v>30</v>
      </c>
      <c r="EX838" s="10" t="s">
        <v>1968</v>
      </c>
      <c r="FA838" s="10" t="s">
        <v>1968</v>
      </c>
      <c r="FD838" s="10" t="s">
        <v>1968</v>
      </c>
      <c r="FG838" s="10" t="s">
        <v>1968</v>
      </c>
      <c r="FJ838" s="10" t="s">
        <v>1968</v>
      </c>
      <c r="GQ838" s="10">
        <v>1</v>
      </c>
      <c r="II838" s="10" t="s">
        <v>1968</v>
      </c>
      <c r="IJ838" s="10" t="s">
        <v>1972</v>
      </c>
      <c r="IK838" s="10" t="s">
        <v>1968</v>
      </c>
      <c r="IL838" s="10" t="s">
        <v>1968</v>
      </c>
      <c r="IM838" s="10" t="s">
        <v>1982</v>
      </c>
      <c r="IN838" s="10" t="s">
        <v>1968</v>
      </c>
      <c r="IO838" s="10" t="s">
        <v>1968</v>
      </c>
      <c r="IP838" s="10" t="s">
        <v>1968</v>
      </c>
      <c r="IR838" s="10" t="s">
        <v>1968</v>
      </c>
      <c r="IT838" s="10" t="s">
        <v>1968</v>
      </c>
      <c r="IV838" s="10" t="s">
        <v>1968</v>
      </c>
      <c r="IX838" s="10" t="s">
        <v>1968</v>
      </c>
      <c r="IZ838" s="10" t="s">
        <v>1972</v>
      </c>
      <c r="JA838" s="10" t="s">
        <v>1968</v>
      </c>
      <c r="JD838" s="10" t="s">
        <v>1968</v>
      </c>
      <c r="JG838" s="10" t="s">
        <v>1968</v>
      </c>
      <c r="JJ838" s="10" t="s">
        <v>1968</v>
      </c>
      <c r="JM838" s="10" t="s">
        <v>1968</v>
      </c>
      <c r="JP838" s="10" t="s">
        <v>1968</v>
      </c>
      <c r="JS838" s="10" t="s">
        <v>1968</v>
      </c>
      <c r="KZ838" s="10" t="s">
        <v>1976</v>
      </c>
      <c r="LA838" s="10">
        <v>0</v>
      </c>
      <c r="LB838" s="10">
        <v>0</v>
      </c>
      <c r="LC838" s="10">
        <v>0</v>
      </c>
      <c r="LD838" s="10">
        <v>0</v>
      </c>
      <c r="LE838" s="10">
        <v>0</v>
      </c>
      <c r="LF838" s="10">
        <v>0</v>
      </c>
      <c r="LG838" s="10">
        <v>0</v>
      </c>
      <c r="LH838" s="10">
        <v>0</v>
      </c>
      <c r="LI838" s="10" t="s">
        <v>1977</v>
      </c>
      <c r="LJ838" s="10">
        <v>0</v>
      </c>
      <c r="LK838" s="10">
        <v>0</v>
      </c>
      <c r="LL838" s="10">
        <v>0</v>
      </c>
      <c r="LM838" s="10">
        <v>0</v>
      </c>
      <c r="LN838" s="10">
        <v>0</v>
      </c>
      <c r="LO838" s="10">
        <v>0</v>
      </c>
      <c r="LP838" s="10">
        <v>0</v>
      </c>
      <c r="LQ838" s="10">
        <v>0</v>
      </c>
      <c r="LR838" s="10" t="s">
        <v>1977</v>
      </c>
      <c r="LS838" s="10">
        <v>0</v>
      </c>
      <c r="LT838" s="10">
        <v>0</v>
      </c>
      <c r="LU838" s="10">
        <v>0</v>
      </c>
      <c r="LV838" s="10">
        <v>0</v>
      </c>
      <c r="LW838" s="10">
        <v>0</v>
      </c>
      <c r="LX838" s="10">
        <v>0</v>
      </c>
      <c r="LY838" s="10">
        <v>0</v>
      </c>
      <c r="LZ838" s="10">
        <v>0</v>
      </c>
      <c r="MA838" s="10" t="s">
        <v>1977</v>
      </c>
      <c r="MB838" s="10">
        <v>0</v>
      </c>
      <c r="MC838" s="10">
        <v>0</v>
      </c>
      <c r="MD838" s="10">
        <v>0</v>
      </c>
      <c r="ME838" s="10">
        <v>0</v>
      </c>
      <c r="MF838" s="10">
        <v>0</v>
      </c>
      <c r="MG838" s="10">
        <v>0</v>
      </c>
      <c r="MH838" s="10">
        <v>0</v>
      </c>
      <c r="MI838" s="10">
        <v>0</v>
      </c>
      <c r="MJ838" s="10" t="s">
        <v>1977</v>
      </c>
      <c r="MK838" s="10">
        <v>0</v>
      </c>
      <c r="ML838" s="10">
        <v>0</v>
      </c>
      <c r="MM838" s="10">
        <v>0</v>
      </c>
      <c r="MN838" s="10">
        <v>0</v>
      </c>
      <c r="MO838" s="10">
        <v>0</v>
      </c>
      <c r="MP838" s="10">
        <v>0</v>
      </c>
      <c r="MQ838" s="10">
        <v>0</v>
      </c>
      <c r="MR838" s="10">
        <v>0</v>
      </c>
      <c r="MS838" s="10" t="s">
        <v>1977</v>
      </c>
      <c r="MT838" s="10">
        <v>0</v>
      </c>
      <c r="MU838" s="10">
        <v>0</v>
      </c>
      <c r="MV838" s="10">
        <v>0</v>
      </c>
      <c r="MW838" s="10">
        <v>0</v>
      </c>
      <c r="MX838" s="10">
        <v>0</v>
      </c>
      <c r="MY838" s="10">
        <v>0</v>
      </c>
      <c r="MZ838" s="10">
        <v>0</v>
      </c>
      <c r="NA838" s="10">
        <v>0</v>
      </c>
      <c r="NB838" s="10" t="s">
        <v>1977</v>
      </c>
      <c r="NC838" s="10">
        <v>0</v>
      </c>
      <c r="ND838" s="10">
        <v>0</v>
      </c>
      <c r="NE838" s="10">
        <v>0</v>
      </c>
      <c r="NF838" s="10">
        <v>0</v>
      </c>
      <c r="NG838" s="10">
        <v>0</v>
      </c>
      <c r="NH838" s="10">
        <v>0</v>
      </c>
      <c r="NI838" s="10">
        <v>0</v>
      </c>
      <c r="NJ838" s="10">
        <v>0</v>
      </c>
      <c r="NK838" s="10" t="s">
        <v>1977</v>
      </c>
      <c r="NL838" s="10">
        <v>0</v>
      </c>
      <c r="NM838" s="10">
        <v>0</v>
      </c>
      <c r="NN838" s="10">
        <v>0</v>
      </c>
      <c r="NO838" s="10">
        <v>0</v>
      </c>
      <c r="NP838" s="10">
        <v>0</v>
      </c>
      <c r="NQ838" s="10">
        <v>0</v>
      </c>
      <c r="NR838" s="10">
        <v>0</v>
      </c>
      <c r="NS838" s="10">
        <v>0</v>
      </c>
      <c r="NT838" s="10" t="s">
        <v>1977</v>
      </c>
      <c r="NU838" s="10">
        <v>0</v>
      </c>
      <c r="NV838" s="10">
        <v>0</v>
      </c>
      <c r="NW838" s="10">
        <v>0</v>
      </c>
      <c r="NX838" s="10">
        <v>0</v>
      </c>
      <c r="NY838" s="10">
        <v>0</v>
      </c>
      <c r="NZ838" s="10">
        <v>0</v>
      </c>
      <c r="OA838" s="10">
        <v>0</v>
      </c>
      <c r="OB838" s="10">
        <v>0</v>
      </c>
      <c r="OC838" s="10" t="s">
        <v>1977</v>
      </c>
      <c r="OD838" s="10">
        <v>0</v>
      </c>
      <c r="OE838" s="10">
        <v>0</v>
      </c>
      <c r="OF838" s="10">
        <v>0</v>
      </c>
      <c r="OG838" s="10">
        <v>0</v>
      </c>
      <c r="OH838" s="10">
        <v>0</v>
      </c>
      <c r="OI838" s="10">
        <v>0</v>
      </c>
      <c r="OJ838" s="10">
        <v>0</v>
      </c>
      <c r="OK838" s="10">
        <v>0</v>
      </c>
      <c r="OL838" s="10" t="s">
        <v>1977</v>
      </c>
      <c r="OM838" s="10">
        <v>0</v>
      </c>
      <c r="ON838" s="10">
        <v>0</v>
      </c>
      <c r="OO838" s="10">
        <v>0</v>
      </c>
      <c r="OP838" s="10">
        <v>0</v>
      </c>
      <c r="OQ838" s="10">
        <v>0</v>
      </c>
      <c r="OR838" s="10">
        <v>0</v>
      </c>
      <c r="OS838" s="10">
        <v>0</v>
      </c>
      <c r="OT838" s="10">
        <v>0</v>
      </c>
      <c r="OU838" s="10" t="s">
        <v>1977</v>
      </c>
      <c r="OV838" s="10">
        <v>0</v>
      </c>
      <c r="OW838" s="10">
        <v>0</v>
      </c>
      <c r="OX838" s="10">
        <v>0</v>
      </c>
      <c r="OY838" s="10">
        <v>0</v>
      </c>
      <c r="OZ838" s="10">
        <v>0</v>
      </c>
      <c r="PA838" s="10">
        <v>0</v>
      </c>
      <c r="PB838" s="10">
        <v>0</v>
      </c>
      <c r="PC838" s="10">
        <v>0</v>
      </c>
      <c r="PD838" s="10" t="s">
        <v>1977</v>
      </c>
      <c r="PE838" s="10">
        <v>0</v>
      </c>
      <c r="PF838" s="10">
        <v>0</v>
      </c>
      <c r="PG838" s="10">
        <v>0</v>
      </c>
      <c r="PH838" s="10">
        <v>0</v>
      </c>
      <c r="PI838" s="10">
        <v>0</v>
      </c>
      <c r="PJ838" s="10">
        <v>0</v>
      </c>
      <c r="PK838" s="10">
        <v>0</v>
      </c>
      <c r="PL838" s="10">
        <v>0</v>
      </c>
      <c r="PM838" s="10" t="s">
        <v>1977</v>
      </c>
      <c r="PN838" s="10">
        <v>0</v>
      </c>
      <c r="PO838" s="10">
        <v>0</v>
      </c>
      <c r="PP838" s="10">
        <v>0</v>
      </c>
      <c r="PQ838" s="10">
        <v>0</v>
      </c>
      <c r="PR838" s="10">
        <v>0</v>
      </c>
      <c r="PS838" s="10">
        <v>0</v>
      </c>
      <c r="PT838" s="10">
        <v>0</v>
      </c>
      <c r="PU838" s="10">
        <v>0</v>
      </c>
      <c r="PV838" s="10" t="s">
        <v>1977</v>
      </c>
      <c r="PW838" s="10">
        <v>0</v>
      </c>
      <c r="PX838" s="10">
        <v>0</v>
      </c>
      <c r="PY838" s="10">
        <v>0</v>
      </c>
      <c r="PZ838" s="10">
        <v>0</v>
      </c>
      <c r="QA838" s="10">
        <v>0</v>
      </c>
      <c r="QB838" s="10">
        <v>0</v>
      </c>
      <c r="QC838" s="10">
        <v>0</v>
      </c>
      <c r="QD838" s="10">
        <v>0</v>
      </c>
      <c r="QE838" s="10" t="s">
        <v>1977</v>
      </c>
      <c r="QF838" s="10">
        <v>0</v>
      </c>
      <c r="QG838" s="10">
        <v>0</v>
      </c>
      <c r="QH838" s="10">
        <v>0</v>
      </c>
      <c r="QI838" s="10">
        <v>0</v>
      </c>
      <c r="QJ838" s="10">
        <v>0</v>
      </c>
      <c r="QK838" s="10">
        <v>0</v>
      </c>
      <c r="QL838" s="10">
        <v>0</v>
      </c>
      <c r="QM838" s="10">
        <v>0</v>
      </c>
      <c r="QN838" s="10" t="s">
        <v>1977</v>
      </c>
      <c r="QO838" s="10">
        <v>0</v>
      </c>
      <c r="QP838" s="10">
        <v>0</v>
      </c>
      <c r="QQ838" s="10">
        <v>0</v>
      </c>
      <c r="QR838" s="10">
        <v>0</v>
      </c>
      <c r="QS838" s="10">
        <v>0</v>
      </c>
      <c r="QT838" s="10">
        <v>0</v>
      </c>
      <c r="QU838" s="10">
        <v>0</v>
      </c>
      <c r="QV838" s="10">
        <v>0</v>
      </c>
      <c r="QW838" s="10" t="s">
        <v>1977</v>
      </c>
      <c r="QX838" s="10">
        <v>3</v>
      </c>
      <c r="QY838" s="10">
        <v>0</v>
      </c>
      <c r="QZ838" s="10">
        <v>0</v>
      </c>
      <c r="RA838" s="10">
        <v>0</v>
      </c>
      <c r="RB838" s="10">
        <v>0</v>
      </c>
      <c r="RC838" s="10">
        <v>0</v>
      </c>
      <c r="RD838" s="10">
        <v>0</v>
      </c>
      <c r="RE838" s="10">
        <v>0</v>
      </c>
      <c r="RF838" s="10" t="s">
        <v>1977</v>
      </c>
      <c r="RG838" s="10">
        <v>0</v>
      </c>
      <c r="RH838" s="10">
        <v>0</v>
      </c>
      <c r="RI838" s="10">
        <v>0</v>
      </c>
      <c r="RJ838" s="10">
        <v>0</v>
      </c>
      <c r="RK838" s="10">
        <v>0</v>
      </c>
      <c r="RL838" s="10">
        <v>0</v>
      </c>
      <c r="RM838" s="10">
        <v>0</v>
      </c>
      <c r="RN838" s="10">
        <v>0</v>
      </c>
      <c r="RO838" s="10" t="s">
        <v>1977</v>
      </c>
      <c r="VS838" s="10">
        <v>1</v>
      </c>
      <c r="VV838" s="10">
        <v>1</v>
      </c>
      <c r="VX838" s="10">
        <v>1</v>
      </c>
      <c r="VY838" s="10" t="s">
        <v>2202</v>
      </c>
      <c r="VZ838" s="10">
        <v>22</v>
      </c>
      <c r="WA838" s="10">
        <v>0</v>
      </c>
      <c r="WB838" s="10">
        <v>0</v>
      </c>
      <c r="WC838" s="10">
        <v>0</v>
      </c>
      <c r="WD838" s="10">
        <v>0</v>
      </c>
      <c r="WE838" s="10">
        <v>0</v>
      </c>
      <c r="WF838" s="10">
        <v>1</v>
      </c>
      <c r="WG838" s="10">
        <v>0</v>
      </c>
      <c r="WH838" s="10">
        <v>0</v>
      </c>
      <c r="WI838" s="10">
        <v>0</v>
      </c>
      <c r="WJ838" s="10">
        <v>0</v>
      </c>
      <c r="WK838" s="10">
        <v>0</v>
      </c>
      <c r="WL838" s="10">
        <v>0</v>
      </c>
      <c r="WM838" s="10">
        <v>0</v>
      </c>
      <c r="WN838" s="10">
        <v>0</v>
      </c>
      <c r="WO838" s="10">
        <v>0</v>
      </c>
      <c r="WP838" s="10">
        <v>0</v>
      </c>
      <c r="WQ838" s="10">
        <v>0</v>
      </c>
      <c r="WR838" s="10">
        <v>0</v>
      </c>
      <c r="WS838" s="10">
        <v>0</v>
      </c>
      <c r="WT838" s="10">
        <v>0</v>
      </c>
      <c r="WU838" s="10">
        <v>0</v>
      </c>
      <c r="WV838" s="10">
        <v>0</v>
      </c>
      <c r="WW838" s="10">
        <v>0</v>
      </c>
      <c r="WX838" s="10">
        <v>0</v>
      </c>
      <c r="WY838" s="10">
        <v>0</v>
      </c>
      <c r="WZ838" s="10">
        <v>0</v>
      </c>
      <c r="XA838" s="10">
        <v>0</v>
      </c>
      <c r="XB838" s="10">
        <v>0</v>
      </c>
      <c r="XC838" s="10">
        <v>0</v>
      </c>
      <c r="XD838" s="10">
        <v>0</v>
      </c>
      <c r="XE838" s="10">
        <v>0</v>
      </c>
      <c r="XF838" s="10">
        <v>0</v>
      </c>
      <c r="XG838" s="10">
        <v>0</v>
      </c>
      <c r="XH838" s="10">
        <v>0</v>
      </c>
      <c r="XI838" s="10">
        <v>0</v>
      </c>
      <c r="XJ838" s="10">
        <v>0</v>
      </c>
      <c r="XK838" s="10" t="s">
        <v>1978</v>
      </c>
      <c r="XL838" s="10">
        <v>14</v>
      </c>
      <c r="XM838" s="10">
        <v>0</v>
      </c>
      <c r="XN838" s="10" t="s">
        <v>1967</v>
      </c>
      <c r="XQ838" s="10" t="s">
        <v>1967</v>
      </c>
      <c r="XT838" s="10" t="s">
        <v>1978</v>
      </c>
      <c r="XW838" s="10" t="s">
        <v>1992</v>
      </c>
      <c r="YA838" s="10">
        <v>22</v>
      </c>
      <c r="YB838" s="10">
        <v>0</v>
      </c>
      <c r="YC838" s="10">
        <v>26</v>
      </c>
      <c r="YD838" s="10">
        <v>0</v>
      </c>
      <c r="YE838" s="10">
        <v>0</v>
      </c>
      <c r="YF838" s="10">
        <v>0</v>
      </c>
      <c r="YG838" s="10">
        <v>0</v>
      </c>
      <c r="YH838" s="10">
        <v>0</v>
      </c>
      <c r="YI838" s="10">
        <v>0</v>
      </c>
      <c r="YJ838" s="10">
        <v>0</v>
      </c>
      <c r="YK838" s="10">
        <v>1</v>
      </c>
      <c r="YL838" s="10">
        <v>0</v>
      </c>
      <c r="YM838" s="10">
        <v>8</v>
      </c>
      <c r="YN838" s="10">
        <v>0</v>
      </c>
      <c r="YO838" s="10">
        <v>0</v>
      </c>
      <c r="YP838" s="10">
        <v>0</v>
      </c>
      <c r="YQ838" s="10">
        <v>0</v>
      </c>
      <c r="YR838" s="10">
        <v>0</v>
      </c>
      <c r="YS838" s="10" t="s">
        <v>1968</v>
      </c>
      <c r="ZJ838" s="10" t="s">
        <v>1968</v>
      </c>
      <c r="AAK838" s="10" t="s">
        <v>1968</v>
      </c>
      <c r="AAZ838" s="10" t="s">
        <v>1968</v>
      </c>
      <c r="ABO838" s="10" t="s">
        <v>1968</v>
      </c>
      <c r="ACJ838" s="10" t="s">
        <v>1968</v>
      </c>
      <c r="ADH838" s="10" t="s">
        <v>1968</v>
      </c>
      <c r="AML838" s="10" t="s">
        <v>1968</v>
      </c>
      <c r="ANM838" s="10">
        <v>23</v>
      </c>
      <c r="ANN838" s="10">
        <v>0</v>
      </c>
      <c r="ANO838" s="10" t="s">
        <v>1968</v>
      </c>
      <c r="ANP838" s="10" t="s">
        <v>1987</v>
      </c>
      <c r="AOO838" s="10" t="s">
        <v>1968</v>
      </c>
      <c r="APN838" s="10" t="s">
        <v>1968</v>
      </c>
      <c r="ATV838" s="10" t="s">
        <v>1968</v>
      </c>
      <c r="AVU838" s="10" t="s">
        <v>1968</v>
      </c>
      <c r="AWH838" s="10" t="s">
        <v>1972</v>
      </c>
      <c r="AWI838" s="10">
        <v>13</v>
      </c>
      <c r="AWO838" s="10">
        <v>13</v>
      </c>
      <c r="AWU838" s="10">
        <v>0</v>
      </c>
      <c r="AXA838" s="10">
        <v>0</v>
      </c>
      <c r="AXG838" s="10">
        <v>0</v>
      </c>
      <c r="AXM838" s="10">
        <v>0</v>
      </c>
      <c r="AXS838" s="10">
        <v>0</v>
      </c>
      <c r="AXY838" s="10">
        <v>0</v>
      </c>
      <c r="AYE838" s="10">
        <v>0</v>
      </c>
      <c r="AYK838" s="10">
        <v>0</v>
      </c>
      <c r="AYQ838" s="10">
        <v>0</v>
      </c>
      <c r="AYR838" s="10">
        <v>0</v>
      </c>
      <c r="AYS838" s="10" t="s">
        <v>1968</v>
      </c>
      <c r="AYV838" s="10">
        <v>6</v>
      </c>
      <c r="AYW838" s="10">
        <v>0</v>
      </c>
      <c r="AYX838" s="10">
        <v>0</v>
      </c>
      <c r="AYY838" s="10">
        <v>0</v>
      </c>
      <c r="AYZ838" s="10">
        <v>0</v>
      </c>
      <c r="AZA838" s="10">
        <v>0</v>
      </c>
      <c r="AZB838" s="10">
        <v>35</v>
      </c>
      <c r="AZC838" s="10">
        <v>0</v>
      </c>
      <c r="AZD838" s="10">
        <v>10</v>
      </c>
      <c r="AZE838" s="10">
        <v>0</v>
      </c>
      <c r="AZF838" s="10">
        <v>0</v>
      </c>
      <c r="AZG838" s="10">
        <v>0</v>
      </c>
      <c r="AZH838" s="10">
        <v>27</v>
      </c>
      <c r="AZI838" s="10">
        <v>0</v>
      </c>
      <c r="AZJ838" s="10">
        <v>0</v>
      </c>
      <c r="AZK838" s="10">
        <v>0</v>
      </c>
      <c r="AZL838" s="10">
        <v>0</v>
      </c>
      <c r="AZM838" s="10">
        <v>0</v>
      </c>
      <c r="AZN838" s="10">
        <v>0</v>
      </c>
      <c r="AZO838" s="10">
        <v>0</v>
      </c>
      <c r="AZP838" s="10">
        <v>0</v>
      </c>
      <c r="AZQ838" s="10">
        <v>0</v>
      </c>
      <c r="AZR838" s="10">
        <v>0</v>
      </c>
      <c r="AZS838" s="10">
        <v>0</v>
      </c>
      <c r="AZT838" s="10">
        <v>0</v>
      </c>
      <c r="AZU838" s="10">
        <v>0</v>
      </c>
      <c r="AZV838" s="10">
        <v>0</v>
      </c>
      <c r="AZW838" s="10">
        <v>0</v>
      </c>
      <c r="AZX838" s="10">
        <v>0</v>
      </c>
      <c r="AZY838" s="10">
        <v>0</v>
      </c>
      <c r="AZZ838" s="10">
        <v>0</v>
      </c>
      <c r="BAA838" s="10">
        <v>0</v>
      </c>
      <c r="BAB838" s="10">
        <v>0</v>
      </c>
      <c r="BAC838" s="10">
        <v>0</v>
      </c>
      <c r="BAD838" s="10">
        <v>0</v>
      </c>
      <c r="BAE838" s="10">
        <v>0</v>
      </c>
      <c r="BAF838" s="10">
        <v>0</v>
      </c>
      <c r="BAG838" s="10">
        <v>0</v>
      </c>
      <c r="BAH838" s="10">
        <v>1</v>
      </c>
      <c r="BAI838" s="10">
        <v>0</v>
      </c>
      <c r="BAJ838" s="10">
        <v>0</v>
      </c>
      <c r="BAK838" s="10">
        <v>0</v>
      </c>
      <c r="BAL838" s="10">
        <v>0</v>
      </c>
      <c r="BAM838" s="10">
        <v>0</v>
      </c>
      <c r="BAN838" s="10">
        <v>0</v>
      </c>
      <c r="BAO838" s="10">
        <v>0</v>
      </c>
      <c r="BAP838" s="10">
        <v>0</v>
      </c>
      <c r="BAQ838" s="10">
        <v>0</v>
      </c>
      <c r="BAR838" s="10">
        <v>0</v>
      </c>
      <c r="BAS838" s="10">
        <v>0</v>
      </c>
      <c r="BAT838" s="10">
        <v>0</v>
      </c>
      <c r="BAU838" s="10">
        <v>0</v>
      </c>
      <c r="BAV838" s="10">
        <v>0</v>
      </c>
      <c r="BAW838" s="10">
        <v>0</v>
      </c>
      <c r="BAX838" s="10">
        <v>0</v>
      </c>
      <c r="BAY838" s="10">
        <v>0</v>
      </c>
      <c r="BAZ838" s="10">
        <v>0</v>
      </c>
      <c r="BBA838" s="10" t="s">
        <v>1969</v>
      </c>
      <c r="BBB838" s="10">
        <v>1038</v>
      </c>
      <c r="BBC838" s="10">
        <v>43</v>
      </c>
      <c r="BBD838" s="10">
        <v>0</v>
      </c>
      <c r="BBE838" s="10">
        <v>0</v>
      </c>
      <c r="BBF838" s="10">
        <v>0</v>
      </c>
      <c r="BBG838" s="10">
        <v>0</v>
      </c>
      <c r="BBH838" s="10">
        <v>0</v>
      </c>
      <c r="BBI838" s="10">
        <v>0</v>
      </c>
      <c r="BBJ838" s="10">
        <v>0</v>
      </c>
      <c r="BBK838" s="10">
        <v>2</v>
      </c>
      <c r="BBL838" s="10">
        <v>0</v>
      </c>
      <c r="BBM838" s="10">
        <v>0</v>
      </c>
      <c r="BBN838" s="10">
        <v>0</v>
      </c>
      <c r="BBO838" s="10" t="s">
        <v>1972</v>
      </c>
      <c r="BBU838" s="10">
        <v>1</v>
      </c>
    </row>
    <row r="839" spans="1:1426" x14ac:dyDescent="0.25">
      <c r="A839" s="10" t="s">
        <v>1965</v>
      </c>
      <c r="B839" s="17" t="s">
        <v>2203</v>
      </c>
      <c r="C839" s="17" t="s">
        <v>2001</v>
      </c>
      <c r="D839" s="10" t="s">
        <v>2204</v>
      </c>
      <c r="E839" s="10" t="s">
        <v>2192</v>
      </c>
      <c r="F839" s="10" t="s">
        <v>2205</v>
      </c>
      <c r="G839" s="10">
        <v>55865000</v>
      </c>
      <c r="H839" s="10" t="s">
        <v>2005</v>
      </c>
      <c r="I839" s="10" t="s">
        <v>2206</v>
      </c>
      <c r="J839" s="10" t="s">
        <v>2207</v>
      </c>
      <c r="K839" s="10" t="s">
        <v>5</v>
      </c>
      <c r="L839" s="10" t="s">
        <v>2508</v>
      </c>
      <c r="N839" s="10">
        <v>50</v>
      </c>
      <c r="O839" s="10">
        <v>0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10">
        <v>0</v>
      </c>
      <c r="X839" s="10">
        <v>0</v>
      </c>
      <c r="Y839" s="10">
        <v>0</v>
      </c>
      <c r="Z839" s="10">
        <v>0</v>
      </c>
      <c r="AA839" s="10">
        <v>0</v>
      </c>
      <c r="AC839" s="10">
        <v>0</v>
      </c>
      <c r="AD839" s="10">
        <v>0</v>
      </c>
      <c r="AE839" s="10">
        <v>0</v>
      </c>
      <c r="AF839" s="10" t="s">
        <v>40</v>
      </c>
      <c r="AG839" s="10">
        <v>1</v>
      </c>
      <c r="AT839" s="18">
        <v>38565</v>
      </c>
      <c r="AU839" s="10" t="s">
        <v>2495</v>
      </c>
      <c r="AV839" s="10" t="s">
        <v>1968</v>
      </c>
      <c r="AY839" s="10" t="s">
        <v>1973</v>
      </c>
      <c r="BF839" s="10" t="s">
        <v>1968</v>
      </c>
      <c r="BI839" s="10" t="s">
        <v>1968</v>
      </c>
      <c r="BL839" s="10" t="s">
        <v>1968</v>
      </c>
      <c r="BO839" s="10" t="s">
        <v>1968</v>
      </c>
      <c r="BR839" s="10" t="s">
        <v>1968</v>
      </c>
      <c r="BU839" s="10" t="s">
        <v>1968</v>
      </c>
      <c r="BX839" s="10" t="s">
        <v>1968</v>
      </c>
      <c r="CA839" s="10" t="s">
        <v>1968</v>
      </c>
      <c r="CD839" s="10" t="s">
        <v>1968</v>
      </c>
      <c r="CG839" s="10" t="s">
        <v>1968</v>
      </c>
      <c r="CJ839" s="10" t="s">
        <v>1968</v>
      </c>
      <c r="CM839" s="10" t="s">
        <v>1968</v>
      </c>
      <c r="CP839" s="10" t="s">
        <v>1968</v>
      </c>
      <c r="CS839" s="10" t="s">
        <v>1968</v>
      </c>
      <c r="CV839" s="10" t="s">
        <v>1968</v>
      </c>
      <c r="CY839" s="10" t="s">
        <v>1968</v>
      </c>
      <c r="DB839" s="10" t="s">
        <v>1968</v>
      </c>
      <c r="DE839" s="10" t="s">
        <v>1968</v>
      </c>
      <c r="DH839" s="10" t="s">
        <v>1968</v>
      </c>
      <c r="DK839" s="10" t="s">
        <v>1968</v>
      </c>
      <c r="DN839" s="10" t="s">
        <v>1968</v>
      </c>
      <c r="EU839" s="10" t="s">
        <v>1972</v>
      </c>
      <c r="EV839" s="10">
        <v>1</v>
      </c>
      <c r="EW839" s="10">
        <v>50</v>
      </c>
      <c r="EX839" s="10" t="s">
        <v>1968</v>
      </c>
      <c r="FA839" s="10" t="s">
        <v>1968</v>
      </c>
      <c r="FD839" s="10" t="s">
        <v>1968</v>
      </c>
      <c r="FG839" s="10" t="s">
        <v>1968</v>
      </c>
      <c r="FJ839" s="10" t="s">
        <v>1968</v>
      </c>
      <c r="GQ839" s="10">
        <v>1</v>
      </c>
      <c r="II839" s="10" t="s">
        <v>1968</v>
      </c>
      <c r="IJ839" s="10" t="s">
        <v>1968</v>
      </c>
      <c r="IK839" s="10" t="s">
        <v>1968</v>
      </c>
      <c r="IL839" s="10" t="s">
        <v>1968</v>
      </c>
      <c r="IM839" s="10" t="s">
        <v>1982</v>
      </c>
      <c r="IN839" s="10" t="s">
        <v>1968</v>
      </c>
      <c r="IO839" s="10" t="s">
        <v>1972</v>
      </c>
      <c r="IP839" s="10" t="s">
        <v>2501</v>
      </c>
      <c r="IQ839" s="10">
        <v>5</v>
      </c>
      <c r="IR839" s="10" t="s">
        <v>2501</v>
      </c>
      <c r="IS839" s="10">
        <v>5</v>
      </c>
      <c r="IT839" s="10" t="s">
        <v>1968</v>
      </c>
      <c r="IV839" s="10" t="s">
        <v>1968</v>
      </c>
      <c r="IX839" s="10" t="s">
        <v>1968</v>
      </c>
      <c r="IZ839" s="10" t="s">
        <v>1972</v>
      </c>
      <c r="JA839" s="10" t="s">
        <v>1968</v>
      </c>
      <c r="JD839" s="10" t="s">
        <v>1968</v>
      </c>
      <c r="JG839" s="10" t="s">
        <v>1968</v>
      </c>
      <c r="JJ839" s="10" t="s">
        <v>1968</v>
      </c>
      <c r="JM839" s="10" t="s">
        <v>1968</v>
      </c>
      <c r="JP839" s="10" t="s">
        <v>1968</v>
      </c>
      <c r="JS839" s="10" t="s">
        <v>1968</v>
      </c>
      <c r="KZ839" s="10" t="s">
        <v>1976</v>
      </c>
      <c r="LA839" s="10">
        <v>1</v>
      </c>
      <c r="LB839" s="10">
        <v>0</v>
      </c>
      <c r="LC839" s="10">
        <v>0</v>
      </c>
      <c r="LD839" s="10">
        <v>0</v>
      </c>
      <c r="LE839" s="10">
        <v>0</v>
      </c>
      <c r="LF839" s="10">
        <v>0</v>
      </c>
      <c r="LG839" s="10">
        <v>0</v>
      </c>
      <c r="LH839" s="10">
        <v>0</v>
      </c>
      <c r="LI839" s="10" t="s">
        <v>1966</v>
      </c>
      <c r="LJ839" s="10">
        <v>8</v>
      </c>
      <c r="LK839" s="10">
        <v>0</v>
      </c>
      <c r="LL839" s="10">
        <v>0</v>
      </c>
      <c r="LM839" s="10">
        <v>0</v>
      </c>
      <c r="LN839" s="10">
        <v>0</v>
      </c>
      <c r="LO839" s="10">
        <v>0</v>
      </c>
      <c r="LP839" s="10">
        <v>0</v>
      </c>
      <c r="LQ839" s="10">
        <v>0</v>
      </c>
      <c r="LR839" s="10" t="s">
        <v>1985</v>
      </c>
      <c r="LS839" s="10">
        <v>0</v>
      </c>
      <c r="LT839" s="10">
        <v>0</v>
      </c>
      <c r="LU839" s="10">
        <v>0</v>
      </c>
      <c r="LV839" s="10">
        <v>0</v>
      </c>
      <c r="LW839" s="10">
        <v>0</v>
      </c>
      <c r="LX839" s="10">
        <v>0</v>
      </c>
      <c r="LY839" s="10">
        <v>0</v>
      </c>
      <c r="LZ839" s="10">
        <v>0</v>
      </c>
      <c r="MA839" s="10" t="s">
        <v>1977</v>
      </c>
      <c r="MB839" s="10">
        <v>0</v>
      </c>
      <c r="MC839" s="10">
        <v>0</v>
      </c>
      <c r="MD839" s="10">
        <v>0</v>
      </c>
      <c r="ME839" s="10">
        <v>0</v>
      </c>
      <c r="MF839" s="10">
        <v>0</v>
      </c>
      <c r="MG839" s="10">
        <v>0</v>
      </c>
      <c r="MH839" s="10">
        <v>0</v>
      </c>
      <c r="MI839" s="10">
        <v>0</v>
      </c>
      <c r="MJ839" s="10" t="s">
        <v>1977</v>
      </c>
      <c r="MK839" s="10">
        <v>0</v>
      </c>
      <c r="ML839" s="10">
        <v>0</v>
      </c>
      <c r="MM839" s="10">
        <v>0</v>
      </c>
      <c r="MN839" s="10">
        <v>0</v>
      </c>
      <c r="MO839" s="10">
        <v>0</v>
      </c>
      <c r="MP839" s="10">
        <v>0</v>
      </c>
      <c r="MQ839" s="10">
        <v>0</v>
      </c>
      <c r="MR839" s="10">
        <v>0</v>
      </c>
      <c r="MS839" s="10" t="s">
        <v>1977</v>
      </c>
      <c r="MT839" s="10">
        <v>0</v>
      </c>
      <c r="MU839" s="10">
        <v>0</v>
      </c>
      <c r="MV839" s="10">
        <v>0</v>
      </c>
      <c r="MW839" s="10">
        <v>0</v>
      </c>
      <c r="MX839" s="10">
        <v>0</v>
      </c>
      <c r="MY839" s="10">
        <v>0</v>
      </c>
      <c r="MZ839" s="10">
        <v>0</v>
      </c>
      <c r="NA839" s="10">
        <v>0</v>
      </c>
      <c r="NB839" s="10" t="s">
        <v>1977</v>
      </c>
      <c r="NC839" s="10">
        <v>0</v>
      </c>
      <c r="ND839" s="10">
        <v>0</v>
      </c>
      <c r="NE839" s="10">
        <v>0</v>
      </c>
      <c r="NF839" s="10">
        <v>0</v>
      </c>
      <c r="NG839" s="10">
        <v>0</v>
      </c>
      <c r="NH839" s="10">
        <v>0</v>
      </c>
      <c r="NI839" s="10">
        <v>0</v>
      </c>
      <c r="NJ839" s="10">
        <v>0</v>
      </c>
      <c r="NK839" s="10" t="s">
        <v>1977</v>
      </c>
      <c r="NL839" s="10">
        <v>0</v>
      </c>
      <c r="NM839" s="10">
        <v>0</v>
      </c>
      <c r="NN839" s="10">
        <v>0</v>
      </c>
      <c r="NO839" s="10">
        <v>0</v>
      </c>
      <c r="NP839" s="10">
        <v>0</v>
      </c>
      <c r="NQ839" s="10">
        <v>0</v>
      </c>
      <c r="NR839" s="10">
        <v>0</v>
      </c>
      <c r="NS839" s="10">
        <v>0</v>
      </c>
      <c r="NT839" s="10" t="s">
        <v>1977</v>
      </c>
      <c r="NU839" s="10">
        <v>1</v>
      </c>
      <c r="NV839" s="10">
        <v>0</v>
      </c>
      <c r="NW839" s="10">
        <v>0</v>
      </c>
      <c r="NX839" s="10">
        <v>0</v>
      </c>
      <c r="NY839" s="10">
        <v>0</v>
      </c>
      <c r="NZ839" s="10">
        <v>0</v>
      </c>
      <c r="OA839" s="10">
        <v>0</v>
      </c>
      <c r="OB839" s="10">
        <v>0</v>
      </c>
      <c r="OC839" s="10" t="s">
        <v>1985</v>
      </c>
      <c r="OD839" s="10">
        <v>0</v>
      </c>
      <c r="OE839" s="10">
        <v>0</v>
      </c>
      <c r="OF839" s="10">
        <v>0</v>
      </c>
      <c r="OG839" s="10">
        <v>0</v>
      </c>
      <c r="OH839" s="10">
        <v>0</v>
      </c>
      <c r="OI839" s="10">
        <v>0</v>
      </c>
      <c r="OJ839" s="10">
        <v>0</v>
      </c>
      <c r="OK839" s="10">
        <v>0</v>
      </c>
      <c r="OL839" s="10" t="s">
        <v>1977</v>
      </c>
      <c r="OM839" s="10">
        <v>0</v>
      </c>
      <c r="ON839" s="10">
        <v>0</v>
      </c>
      <c r="OO839" s="10">
        <v>0</v>
      </c>
      <c r="OP839" s="10">
        <v>0</v>
      </c>
      <c r="OQ839" s="10">
        <v>0</v>
      </c>
      <c r="OR839" s="10">
        <v>0</v>
      </c>
      <c r="OS839" s="10">
        <v>0</v>
      </c>
      <c r="OT839" s="10">
        <v>0</v>
      </c>
      <c r="OU839" s="10" t="s">
        <v>1977</v>
      </c>
      <c r="OV839" s="10">
        <v>0</v>
      </c>
      <c r="OW839" s="10">
        <v>0</v>
      </c>
      <c r="OX839" s="10">
        <v>0</v>
      </c>
      <c r="OY839" s="10">
        <v>0</v>
      </c>
      <c r="OZ839" s="10">
        <v>0</v>
      </c>
      <c r="PA839" s="10">
        <v>0</v>
      </c>
      <c r="PB839" s="10">
        <v>0</v>
      </c>
      <c r="PC839" s="10">
        <v>0</v>
      </c>
      <c r="PD839" s="10" t="s">
        <v>1977</v>
      </c>
      <c r="PE839" s="10">
        <v>0</v>
      </c>
      <c r="PF839" s="10">
        <v>0</v>
      </c>
      <c r="PG839" s="10">
        <v>0</v>
      </c>
      <c r="PH839" s="10">
        <v>0</v>
      </c>
      <c r="PI839" s="10">
        <v>0</v>
      </c>
      <c r="PJ839" s="10">
        <v>0</v>
      </c>
      <c r="PK839" s="10">
        <v>0</v>
      </c>
      <c r="PL839" s="10">
        <v>0</v>
      </c>
      <c r="PM839" s="10" t="s">
        <v>1977</v>
      </c>
      <c r="PN839" s="10">
        <v>0</v>
      </c>
      <c r="PO839" s="10">
        <v>0</v>
      </c>
      <c r="PP839" s="10">
        <v>0</v>
      </c>
      <c r="PQ839" s="10">
        <v>0</v>
      </c>
      <c r="PR839" s="10">
        <v>0</v>
      </c>
      <c r="PS839" s="10">
        <v>0</v>
      </c>
      <c r="PT839" s="10">
        <v>0</v>
      </c>
      <c r="PU839" s="10">
        <v>0</v>
      </c>
      <c r="PV839" s="10" t="s">
        <v>1977</v>
      </c>
      <c r="PW839" s="10">
        <v>0</v>
      </c>
      <c r="PX839" s="10">
        <v>0</v>
      </c>
      <c r="PY839" s="10">
        <v>0</v>
      </c>
      <c r="PZ839" s="10">
        <v>0</v>
      </c>
      <c r="QA839" s="10">
        <v>0</v>
      </c>
      <c r="QB839" s="10">
        <v>0</v>
      </c>
      <c r="QC839" s="10">
        <v>0</v>
      </c>
      <c r="QD839" s="10">
        <v>0</v>
      </c>
      <c r="QE839" s="10" t="s">
        <v>1977</v>
      </c>
      <c r="QF839" s="10">
        <v>0</v>
      </c>
      <c r="QG839" s="10">
        <v>0</v>
      </c>
      <c r="QH839" s="10">
        <v>0</v>
      </c>
      <c r="QI839" s="10">
        <v>0</v>
      </c>
      <c r="QJ839" s="10">
        <v>0</v>
      </c>
      <c r="QK839" s="10">
        <v>0</v>
      </c>
      <c r="QL839" s="10">
        <v>0</v>
      </c>
      <c r="QM839" s="10">
        <v>0</v>
      </c>
      <c r="QN839" s="10" t="s">
        <v>1977</v>
      </c>
      <c r="QO839" s="10">
        <v>0</v>
      </c>
      <c r="QP839" s="10">
        <v>0</v>
      </c>
      <c r="QQ839" s="10">
        <v>0</v>
      </c>
      <c r="QR839" s="10">
        <v>0</v>
      </c>
      <c r="QS839" s="10">
        <v>0</v>
      </c>
      <c r="QT839" s="10">
        <v>0</v>
      </c>
      <c r="QU839" s="10">
        <v>0</v>
      </c>
      <c r="QV839" s="10">
        <v>0</v>
      </c>
      <c r="QW839" s="10" t="s">
        <v>1977</v>
      </c>
      <c r="QX839" s="10">
        <v>0</v>
      </c>
      <c r="QY839" s="10">
        <v>0</v>
      </c>
      <c r="QZ839" s="10">
        <v>0</v>
      </c>
      <c r="RA839" s="10">
        <v>0</v>
      </c>
      <c r="RB839" s="10">
        <v>0</v>
      </c>
      <c r="RC839" s="10">
        <v>0</v>
      </c>
      <c r="RD839" s="10">
        <v>0</v>
      </c>
      <c r="RE839" s="10">
        <v>0</v>
      </c>
      <c r="RF839" s="10" t="s">
        <v>1977</v>
      </c>
      <c r="RG839" s="10">
        <v>0</v>
      </c>
      <c r="RH839" s="10">
        <v>0</v>
      </c>
      <c r="RI839" s="10">
        <v>0</v>
      </c>
      <c r="RJ839" s="10">
        <v>0</v>
      </c>
      <c r="RK839" s="10">
        <v>0</v>
      </c>
      <c r="RL839" s="10">
        <v>0</v>
      </c>
      <c r="RM839" s="10">
        <v>0</v>
      </c>
      <c r="RN839" s="10">
        <v>0</v>
      </c>
      <c r="RO839" s="10" t="s">
        <v>1977</v>
      </c>
      <c r="VS839" s="10">
        <v>1</v>
      </c>
      <c r="VU839" s="10">
        <v>1</v>
      </c>
      <c r="VX839" s="10">
        <v>1</v>
      </c>
      <c r="VY839" s="10" t="s">
        <v>2208</v>
      </c>
      <c r="VZ839" s="10">
        <v>39</v>
      </c>
      <c r="WA839" s="10">
        <v>0</v>
      </c>
      <c r="WB839" s="10">
        <v>0</v>
      </c>
      <c r="WC839" s="10">
        <v>0</v>
      </c>
      <c r="WD839" s="10">
        <v>0</v>
      </c>
      <c r="WE839" s="10">
        <v>0</v>
      </c>
      <c r="WF839" s="10">
        <v>0</v>
      </c>
      <c r="WG839" s="10">
        <v>0</v>
      </c>
      <c r="WH839" s="10">
        <v>0</v>
      </c>
      <c r="WI839" s="10">
        <v>0</v>
      </c>
      <c r="WJ839" s="10">
        <v>0</v>
      </c>
      <c r="WK839" s="10">
        <v>0</v>
      </c>
      <c r="WL839" s="10">
        <v>0</v>
      </c>
      <c r="WM839" s="10">
        <v>0</v>
      </c>
      <c r="WN839" s="10">
        <v>0</v>
      </c>
      <c r="WO839" s="10">
        <v>0</v>
      </c>
      <c r="WP839" s="10">
        <v>0</v>
      </c>
      <c r="WQ839" s="10">
        <v>0</v>
      </c>
      <c r="WR839" s="10">
        <v>0</v>
      </c>
      <c r="WS839" s="10">
        <v>0</v>
      </c>
      <c r="WT839" s="10">
        <v>0</v>
      </c>
      <c r="WU839" s="10">
        <v>0</v>
      </c>
      <c r="WV839" s="10">
        <v>0</v>
      </c>
      <c r="WW839" s="10">
        <v>0</v>
      </c>
      <c r="WX839" s="10">
        <v>0</v>
      </c>
      <c r="WY839" s="10">
        <v>0</v>
      </c>
      <c r="WZ839" s="10">
        <v>0</v>
      </c>
      <c r="XA839" s="10">
        <v>0</v>
      </c>
      <c r="XB839" s="10">
        <v>0</v>
      </c>
      <c r="XC839" s="10">
        <v>0</v>
      </c>
      <c r="XD839" s="10">
        <v>0</v>
      </c>
      <c r="XE839" s="10">
        <v>0</v>
      </c>
      <c r="XF839" s="10">
        <v>0</v>
      </c>
      <c r="XG839" s="10">
        <v>0</v>
      </c>
      <c r="XH839" s="10">
        <v>0</v>
      </c>
      <c r="XI839" s="10">
        <v>0</v>
      </c>
      <c r="XJ839" s="10">
        <v>0</v>
      </c>
      <c r="XK839" s="10" t="s">
        <v>1967</v>
      </c>
      <c r="XM839" s="10">
        <v>0</v>
      </c>
      <c r="XN839" s="10" t="s">
        <v>1967</v>
      </c>
      <c r="XO839" s="10">
        <v>0</v>
      </c>
      <c r="XP839" s="10">
        <v>0</v>
      </c>
      <c r="XQ839" s="10" t="s">
        <v>1967</v>
      </c>
      <c r="XT839" s="10" t="s">
        <v>1978</v>
      </c>
      <c r="XW839" s="10" t="s">
        <v>1992</v>
      </c>
      <c r="YA839" s="10">
        <v>27</v>
      </c>
      <c r="YB839" s="10">
        <v>0</v>
      </c>
      <c r="YC839" s="10">
        <v>6</v>
      </c>
      <c r="YD839" s="10">
        <v>0</v>
      </c>
      <c r="YE839" s="10">
        <v>3</v>
      </c>
      <c r="YF839" s="10">
        <v>0</v>
      </c>
      <c r="YG839" s="10">
        <v>0</v>
      </c>
      <c r="YH839" s="10">
        <v>0</v>
      </c>
      <c r="YI839" s="10">
        <v>0</v>
      </c>
      <c r="YJ839" s="10">
        <v>0</v>
      </c>
      <c r="YK839" s="10">
        <v>0</v>
      </c>
      <c r="YL839" s="10">
        <v>0</v>
      </c>
      <c r="YM839" s="10">
        <v>8</v>
      </c>
      <c r="YN839" s="10">
        <v>0</v>
      </c>
      <c r="YO839" s="10">
        <v>0</v>
      </c>
      <c r="YP839" s="10">
        <v>0</v>
      </c>
      <c r="YQ839" s="10">
        <v>0</v>
      </c>
      <c r="YR839" s="10">
        <v>0</v>
      </c>
      <c r="YS839" s="10" t="s">
        <v>1970</v>
      </c>
      <c r="YT839" s="10">
        <v>7</v>
      </c>
      <c r="YU839" s="10">
        <v>0</v>
      </c>
      <c r="YV839" s="10">
        <v>4</v>
      </c>
      <c r="YW839" s="10">
        <v>0</v>
      </c>
      <c r="YX839" s="10">
        <v>1</v>
      </c>
      <c r="YY839" s="10">
        <v>0</v>
      </c>
      <c r="YZ839" s="10">
        <v>1</v>
      </c>
      <c r="ZA839" s="10">
        <v>0</v>
      </c>
      <c r="ZB839" s="10">
        <v>2</v>
      </c>
      <c r="ZC839" s="10">
        <v>0</v>
      </c>
      <c r="ZD839" s="10">
        <v>0</v>
      </c>
      <c r="ZE839" s="10">
        <v>0</v>
      </c>
      <c r="ZF839" s="10">
        <v>0</v>
      </c>
      <c r="ZG839" s="10">
        <v>0</v>
      </c>
      <c r="ZH839" s="10">
        <v>24</v>
      </c>
      <c r="ZI839" s="10">
        <v>0</v>
      </c>
      <c r="ZJ839" s="10" t="s">
        <v>1968</v>
      </c>
      <c r="AAK839" s="10" t="s">
        <v>1970</v>
      </c>
      <c r="AAL839" s="10">
        <v>16</v>
      </c>
      <c r="AAM839" s="10">
        <v>0</v>
      </c>
      <c r="AAN839" s="10">
        <v>0</v>
      </c>
      <c r="AAO839" s="10">
        <v>0</v>
      </c>
      <c r="AAP839" s="10">
        <v>2</v>
      </c>
      <c r="AAQ839" s="10">
        <v>0</v>
      </c>
      <c r="AAR839" s="10">
        <v>0</v>
      </c>
      <c r="AAS839" s="10">
        <v>0</v>
      </c>
      <c r="AAT839" s="10">
        <v>0</v>
      </c>
      <c r="AAU839" s="10">
        <v>0</v>
      </c>
      <c r="AAV839" s="10">
        <v>0</v>
      </c>
      <c r="AAW839" s="10">
        <v>0</v>
      </c>
      <c r="AAX839" s="10">
        <v>21</v>
      </c>
      <c r="AAY839" s="10">
        <v>0</v>
      </c>
      <c r="AAZ839" s="10" t="s">
        <v>1968</v>
      </c>
      <c r="ABO839" s="10" t="s">
        <v>1970</v>
      </c>
      <c r="ABP839" s="10">
        <v>2</v>
      </c>
      <c r="ABQ839" s="10">
        <v>0</v>
      </c>
      <c r="ABR839" s="10">
        <v>13</v>
      </c>
      <c r="ABS839" s="10">
        <v>0</v>
      </c>
      <c r="ABT839" s="10">
        <v>0</v>
      </c>
      <c r="ABU839" s="10">
        <v>0</v>
      </c>
      <c r="ABV839" s="10">
        <v>3</v>
      </c>
      <c r="ABW839" s="10">
        <v>0</v>
      </c>
      <c r="ABX839" s="10">
        <v>0</v>
      </c>
      <c r="ABY839" s="10">
        <v>0</v>
      </c>
      <c r="ABZ839" s="10">
        <v>0</v>
      </c>
      <c r="ACA839" s="10">
        <v>0</v>
      </c>
      <c r="ACB839" s="10">
        <v>0</v>
      </c>
      <c r="ACC839" s="10">
        <v>0</v>
      </c>
      <c r="ACD839" s="10">
        <v>0</v>
      </c>
      <c r="ACE839" s="10">
        <v>0</v>
      </c>
      <c r="ACF839" s="10">
        <v>0</v>
      </c>
      <c r="ACG839" s="10">
        <v>0</v>
      </c>
      <c r="ACH839" s="10">
        <v>24</v>
      </c>
      <c r="ACI839" s="10">
        <v>0</v>
      </c>
      <c r="ACJ839" s="10" t="s">
        <v>1970</v>
      </c>
      <c r="ACK839" s="10" t="s">
        <v>1972</v>
      </c>
      <c r="ACL839" s="10">
        <v>0</v>
      </c>
      <c r="ACM839" s="10">
        <v>0</v>
      </c>
      <c r="ACN839" s="10">
        <v>17</v>
      </c>
      <c r="ACO839" s="10">
        <v>0</v>
      </c>
      <c r="ACP839" s="10">
        <v>0</v>
      </c>
      <c r="ACQ839" s="10">
        <v>0</v>
      </c>
      <c r="ACR839" s="10">
        <v>0</v>
      </c>
      <c r="ACS839" s="10">
        <v>0</v>
      </c>
      <c r="ACT839" s="10">
        <v>0</v>
      </c>
      <c r="ACU839" s="10">
        <v>0</v>
      </c>
      <c r="ACV839" s="10">
        <v>0</v>
      </c>
      <c r="ACW839" s="10">
        <v>0</v>
      </c>
      <c r="ACX839" s="10">
        <v>0</v>
      </c>
      <c r="ACY839" s="10">
        <v>0</v>
      </c>
      <c r="ACZ839" s="10">
        <v>0</v>
      </c>
      <c r="ADA839" s="10">
        <v>0</v>
      </c>
      <c r="ADB839" s="10">
        <v>0</v>
      </c>
      <c r="ADC839" s="10">
        <v>0</v>
      </c>
      <c r="ADD839" s="10">
        <v>0</v>
      </c>
      <c r="ADE839" s="10">
        <v>0</v>
      </c>
      <c r="ADF839" s="10">
        <v>22</v>
      </c>
      <c r="ADG839" s="10">
        <v>0</v>
      </c>
      <c r="ADH839" s="10" t="s">
        <v>1969</v>
      </c>
      <c r="ADI839" s="10">
        <v>39</v>
      </c>
      <c r="ADJ839" s="10">
        <v>0</v>
      </c>
      <c r="ADK839" s="10">
        <v>0</v>
      </c>
      <c r="ADL839" s="10">
        <v>0</v>
      </c>
      <c r="ADM839" s="10">
        <v>0</v>
      </c>
      <c r="ADN839" s="10">
        <v>0</v>
      </c>
      <c r="ADO839" s="10">
        <v>0</v>
      </c>
      <c r="ADP839" s="10">
        <v>0</v>
      </c>
      <c r="ADQ839" s="10">
        <v>0</v>
      </c>
      <c r="ADR839" s="10">
        <v>0</v>
      </c>
      <c r="ADS839" s="10">
        <v>0</v>
      </c>
      <c r="ADT839" s="10">
        <v>0</v>
      </c>
      <c r="ADU839" s="10">
        <v>0</v>
      </c>
      <c r="ADV839" s="10">
        <v>0</v>
      </c>
      <c r="ADW839" s="10">
        <v>0</v>
      </c>
      <c r="ADX839" s="10">
        <v>0</v>
      </c>
      <c r="ADY839" s="10">
        <v>0</v>
      </c>
      <c r="ADZ839" s="10">
        <v>0</v>
      </c>
      <c r="AEA839" s="10">
        <v>0</v>
      </c>
      <c r="AEB839" s="10">
        <v>0</v>
      </c>
      <c r="AEC839" s="10">
        <v>0</v>
      </c>
      <c r="AED839" s="10">
        <v>0</v>
      </c>
      <c r="AEE839" s="10">
        <v>0</v>
      </c>
      <c r="AEF839" s="10">
        <v>0</v>
      </c>
      <c r="AEG839" s="10">
        <v>0</v>
      </c>
      <c r="AEH839" s="10">
        <v>0</v>
      </c>
      <c r="AEI839" s="10">
        <v>0</v>
      </c>
      <c r="AEJ839" s="10">
        <v>0</v>
      </c>
      <c r="AEK839" s="10">
        <v>0</v>
      </c>
      <c r="AEL839" s="10">
        <v>0</v>
      </c>
      <c r="AEM839" s="10">
        <v>0</v>
      </c>
      <c r="AEN839" s="10">
        <v>0</v>
      </c>
      <c r="AEO839" s="10">
        <v>0</v>
      </c>
      <c r="AEP839" s="10">
        <v>0</v>
      </c>
      <c r="AEQ839" s="10">
        <v>0</v>
      </c>
      <c r="AER839" s="10">
        <v>0</v>
      </c>
      <c r="AES839" s="10">
        <v>0</v>
      </c>
      <c r="AET839" s="10">
        <v>0</v>
      </c>
      <c r="AEU839" s="10">
        <v>0</v>
      </c>
      <c r="AEV839" s="10">
        <v>0</v>
      </c>
      <c r="AEW839" s="10">
        <v>0</v>
      </c>
      <c r="AEX839" s="10">
        <v>0</v>
      </c>
      <c r="AEY839" s="10">
        <v>0</v>
      </c>
      <c r="AEZ839" s="10">
        <v>0</v>
      </c>
      <c r="AFA839" s="10">
        <v>0</v>
      </c>
      <c r="AFB839" s="10">
        <v>0</v>
      </c>
      <c r="AFC839" s="10">
        <v>0</v>
      </c>
      <c r="AFD839" s="10">
        <v>0</v>
      </c>
      <c r="AFE839" s="10">
        <v>0</v>
      </c>
      <c r="AFF839" s="10">
        <v>0</v>
      </c>
      <c r="AFG839" s="10">
        <v>0</v>
      </c>
      <c r="AFH839" s="10">
        <v>0</v>
      </c>
      <c r="AFI839" s="10">
        <v>0</v>
      </c>
      <c r="AFJ839" s="10">
        <v>0</v>
      </c>
      <c r="AFK839" s="10">
        <v>0</v>
      </c>
      <c r="AFL839" s="10">
        <v>0</v>
      </c>
      <c r="AFM839" s="10">
        <v>0</v>
      </c>
      <c r="AFN839" s="10">
        <v>0</v>
      </c>
      <c r="AFO839" s="10">
        <v>0</v>
      </c>
      <c r="AFP839" s="10">
        <v>0</v>
      </c>
      <c r="AFQ839" s="10">
        <v>0</v>
      </c>
      <c r="AFR839" s="10">
        <v>0</v>
      </c>
      <c r="AFS839" s="10">
        <v>0</v>
      </c>
      <c r="AFT839" s="10">
        <v>0</v>
      </c>
      <c r="AFU839" s="10">
        <v>0</v>
      </c>
      <c r="AFV839" s="10">
        <v>0</v>
      </c>
      <c r="AFW839" s="10">
        <v>0</v>
      </c>
      <c r="AFX839" s="10">
        <v>0</v>
      </c>
      <c r="AFY839" s="10">
        <v>0</v>
      </c>
      <c r="AFZ839" s="10">
        <v>0</v>
      </c>
      <c r="AGA839" s="10">
        <v>0</v>
      </c>
      <c r="AGB839" s="10">
        <v>0</v>
      </c>
      <c r="AGC839" s="10">
        <v>0</v>
      </c>
      <c r="AGD839" s="10">
        <v>0</v>
      </c>
      <c r="AGE839" s="10">
        <v>0</v>
      </c>
      <c r="AGF839" s="10">
        <v>0</v>
      </c>
      <c r="AGG839" s="10">
        <v>0</v>
      </c>
      <c r="AGH839" s="10">
        <v>0</v>
      </c>
      <c r="AGI839" s="10">
        <v>0</v>
      </c>
      <c r="AGJ839" s="10">
        <v>0</v>
      </c>
      <c r="AGK839" s="10">
        <v>0</v>
      </c>
      <c r="AGL839" s="10">
        <v>0</v>
      </c>
      <c r="AGM839" s="10">
        <v>0</v>
      </c>
      <c r="AGN839" s="10">
        <v>0</v>
      </c>
      <c r="AGO839" s="10">
        <v>0</v>
      </c>
      <c r="AGP839" s="10">
        <v>0</v>
      </c>
      <c r="AGQ839" s="10">
        <v>0</v>
      </c>
      <c r="AGR839" s="10">
        <v>0</v>
      </c>
      <c r="AGS839" s="10">
        <v>0</v>
      </c>
      <c r="AGT839" s="10">
        <v>0</v>
      </c>
      <c r="AGU839" s="10">
        <v>0</v>
      </c>
      <c r="AGV839" s="10">
        <v>0</v>
      </c>
      <c r="AGW839" s="10">
        <v>0</v>
      </c>
      <c r="AGX839" s="10">
        <v>0</v>
      </c>
      <c r="AGY839" s="10">
        <v>0</v>
      </c>
      <c r="AGZ839" s="10">
        <v>0</v>
      </c>
      <c r="AHA839" s="10">
        <v>0</v>
      </c>
      <c r="AHB839" s="10">
        <v>0</v>
      </c>
      <c r="AHC839" s="10">
        <v>0</v>
      </c>
      <c r="AHD839" s="10">
        <v>0</v>
      </c>
      <c r="AHE839" s="10">
        <v>0</v>
      </c>
      <c r="AHF839" s="10">
        <v>0</v>
      </c>
      <c r="AHG839" s="10">
        <v>0</v>
      </c>
      <c r="AHH839" s="10">
        <v>0</v>
      </c>
      <c r="AHI839" s="10">
        <v>0</v>
      </c>
      <c r="AHJ839" s="10">
        <v>0</v>
      </c>
      <c r="AHK839" s="10">
        <v>0</v>
      </c>
      <c r="AHL839" s="10">
        <v>0</v>
      </c>
      <c r="AHM839" s="10">
        <v>0</v>
      </c>
      <c r="AHN839" s="10">
        <v>0</v>
      </c>
      <c r="AHO839" s="10">
        <v>0</v>
      </c>
      <c r="AHP839" s="10">
        <v>0</v>
      </c>
      <c r="AHQ839" s="10">
        <v>0</v>
      </c>
      <c r="AHR839" s="10">
        <v>0</v>
      </c>
      <c r="AHS839" s="10">
        <v>0</v>
      </c>
      <c r="AHT839" s="10">
        <v>0</v>
      </c>
      <c r="AHU839" s="10">
        <v>0</v>
      </c>
      <c r="AHV839" s="10">
        <v>0</v>
      </c>
      <c r="AHW839" s="10">
        <v>0</v>
      </c>
      <c r="AHX839" s="10">
        <v>0</v>
      </c>
      <c r="AHY839" s="10">
        <v>0</v>
      </c>
      <c r="AHZ839" s="10">
        <v>0</v>
      </c>
      <c r="AIA839" s="10">
        <v>0</v>
      </c>
      <c r="AIB839" s="10">
        <v>0</v>
      </c>
      <c r="AIC839" s="10">
        <v>0</v>
      </c>
      <c r="AID839" s="10">
        <v>0</v>
      </c>
      <c r="AIE839" s="10">
        <v>0</v>
      </c>
      <c r="AIF839" s="10">
        <v>0</v>
      </c>
      <c r="AIG839" s="10">
        <v>0</v>
      </c>
      <c r="AIH839" s="10">
        <v>0</v>
      </c>
      <c r="AII839" s="10">
        <v>0</v>
      </c>
      <c r="AIJ839" s="10">
        <v>0</v>
      </c>
      <c r="AIK839" s="10">
        <v>0</v>
      </c>
      <c r="AIL839" s="10">
        <v>0</v>
      </c>
      <c r="AIM839" s="10">
        <v>0</v>
      </c>
      <c r="AIN839" s="10">
        <v>0</v>
      </c>
      <c r="AIO839" s="10">
        <v>0</v>
      </c>
      <c r="AIP839" s="10">
        <v>0</v>
      </c>
      <c r="AIQ839" s="10">
        <v>0</v>
      </c>
      <c r="AIR839" s="10">
        <v>0</v>
      </c>
      <c r="AIS839" s="10">
        <v>0</v>
      </c>
      <c r="AIT839" s="10">
        <v>0</v>
      </c>
      <c r="AIU839" s="10">
        <v>0</v>
      </c>
      <c r="AIV839" s="10">
        <v>0</v>
      </c>
      <c r="AIW839" s="10">
        <v>0</v>
      </c>
      <c r="AIX839" s="10">
        <v>0</v>
      </c>
      <c r="AIY839" s="10">
        <v>0</v>
      </c>
      <c r="AIZ839" s="10">
        <v>0</v>
      </c>
      <c r="AJA839" s="10">
        <v>0</v>
      </c>
      <c r="AJB839" s="10">
        <v>0</v>
      </c>
      <c r="AJC839" s="10">
        <v>0</v>
      </c>
      <c r="AJD839" s="10">
        <v>0</v>
      </c>
      <c r="AJE839" s="10">
        <v>0</v>
      </c>
      <c r="AJF839" s="10">
        <v>0</v>
      </c>
      <c r="AJG839" s="10">
        <v>0</v>
      </c>
      <c r="AJH839" s="10">
        <v>0</v>
      </c>
      <c r="AJI839" s="10">
        <v>0</v>
      </c>
      <c r="AJJ839" s="10">
        <v>0</v>
      </c>
      <c r="AJK839" s="10">
        <v>0</v>
      </c>
      <c r="AJL839" s="10">
        <v>0</v>
      </c>
      <c r="AJM839" s="10">
        <v>0</v>
      </c>
      <c r="AJN839" s="10">
        <v>0</v>
      </c>
      <c r="AJO839" s="10">
        <v>0</v>
      </c>
      <c r="AJP839" s="10">
        <v>0</v>
      </c>
      <c r="AJQ839" s="10">
        <v>0</v>
      </c>
      <c r="AJR839" s="10">
        <v>0</v>
      </c>
      <c r="AJS839" s="10">
        <v>0</v>
      </c>
      <c r="AJT839" s="10">
        <v>0</v>
      </c>
      <c r="AJU839" s="10">
        <v>0</v>
      </c>
      <c r="AJV839" s="10">
        <v>0</v>
      </c>
      <c r="AJW839" s="10">
        <v>0</v>
      </c>
      <c r="AJX839" s="10">
        <v>0</v>
      </c>
      <c r="AJY839" s="10">
        <v>0</v>
      </c>
      <c r="AJZ839" s="10">
        <v>0</v>
      </c>
      <c r="AKA839" s="10">
        <v>0</v>
      </c>
      <c r="AKB839" s="10">
        <v>0</v>
      </c>
      <c r="AKC839" s="10">
        <v>0</v>
      </c>
      <c r="AKD839" s="10">
        <v>0</v>
      </c>
      <c r="AKE839" s="10">
        <v>0</v>
      </c>
      <c r="AKF839" s="10">
        <v>0</v>
      </c>
      <c r="AKG839" s="10">
        <v>0</v>
      </c>
      <c r="AKH839" s="10">
        <v>0</v>
      </c>
      <c r="AKI839" s="10">
        <v>0</v>
      </c>
      <c r="AKJ839" s="10">
        <v>0</v>
      </c>
      <c r="AKK839" s="10">
        <v>0</v>
      </c>
      <c r="AKL839" s="10">
        <v>0</v>
      </c>
      <c r="AKM839" s="10">
        <v>0</v>
      </c>
      <c r="AKN839" s="10">
        <v>0</v>
      </c>
      <c r="AKO839" s="10">
        <v>0</v>
      </c>
      <c r="AKP839" s="10">
        <v>0</v>
      </c>
      <c r="AKQ839" s="10">
        <v>0</v>
      </c>
      <c r="AKR839" s="10">
        <v>0</v>
      </c>
      <c r="AKS839" s="10">
        <v>0</v>
      </c>
      <c r="AKT839" s="10">
        <v>0</v>
      </c>
      <c r="AKU839" s="10">
        <v>0</v>
      </c>
      <c r="AKV839" s="10">
        <v>0</v>
      </c>
      <c r="AKW839" s="10">
        <v>0</v>
      </c>
      <c r="AKX839" s="10">
        <v>0</v>
      </c>
      <c r="AKY839" s="10">
        <v>0</v>
      </c>
      <c r="AKZ839" s="10">
        <v>0</v>
      </c>
      <c r="ALA839" s="10">
        <v>0</v>
      </c>
      <c r="ALB839" s="10">
        <v>0</v>
      </c>
      <c r="ALC839" s="10">
        <v>0</v>
      </c>
      <c r="ALD839" s="10">
        <v>0</v>
      </c>
      <c r="ALE839" s="10">
        <v>0</v>
      </c>
      <c r="ALF839" s="10">
        <v>0</v>
      </c>
      <c r="ALG839" s="10">
        <v>0</v>
      </c>
      <c r="ALH839" s="10">
        <v>0</v>
      </c>
      <c r="ALI839" s="10">
        <v>0</v>
      </c>
      <c r="ALJ839" s="10">
        <v>0</v>
      </c>
      <c r="ALK839" s="10">
        <v>0</v>
      </c>
      <c r="ALL839" s="10">
        <v>0</v>
      </c>
      <c r="ALM839" s="10">
        <v>0</v>
      </c>
      <c r="ALN839" s="10">
        <v>0</v>
      </c>
      <c r="ALO839" s="10">
        <v>0</v>
      </c>
      <c r="ALP839" s="10">
        <v>0</v>
      </c>
      <c r="ALQ839" s="10">
        <v>0</v>
      </c>
      <c r="ALR839" s="10">
        <v>0</v>
      </c>
      <c r="ALS839" s="10">
        <v>0</v>
      </c>
      <c r="ALT839" s="10">
        <v>0</v>
      </c>
      <c r="ALU839" s="10">
        <v>0</v>
      </c>
      <c r="ALV839" s="10">
        <v>0</v>
      </c>
      <c r="ALW839" s="10">
        <v>0</v>
      </c>
      <c r="ALX839" s="10">
        <v>0</v>
      </c>
      <c r="ALY839" s="10">
        <v>0</v>
      </c>
      <c r="ALZ839" s="10">
        <v>0</v>
      </c>
      <c r="AMA839" s="10">
        <v>0</v>
      </c>
      <c r="AMB839" s="10">
        <v>0</v>
      </c>
      <c r="AMC839" s="10">
        <v>0</v>
      </c>
      <c r="AMD839" s="10">
        <v>0</v>
      </c>
      <c r="AME839" s="10">
        <v>0</v>
      </c>
      <c r="AMF839" s="10">
        <v>0</v>
      </c>
      <c r="AMG839" s="10">
        <v>0</v>
      </c>
      <c r="AMH839" s="10">
        <v>0</v>
      </c>
      <c r="AMI839" s="10">
        <v>0</v>
      </c>
      <c r="AMJ839" s="10">
        <v>0</v>
      </c>
      <c r="AMK839" s="10">
        <v>0</v>
      </c>
      <c r="AML839" s="10" t="s">
        <v>1968</v>
      </c>
      <c r="ANM839" s="10">
        <v>11</v>
      </c>
      <c r="ANN839" s="10">
        <v>0</v>
      </c>
      <c r="ANO839" s="10" t="s">
        <v>1968</v>
      </c>
      <c r="ANP839" s="10" t="s">
        <v>1987</v>
      </c>
      <c r="AOO839" s="10" t="s">
        <v>1968</v>
      </c>
      <c r="APN839" s="10" t="s">
        <v>1969</v>
      </c>
      <c r="APO839" s="10" t="s">
        <v>1990</v>
      </c>
      <c r="APP839" s="10">
        <v>39</v>
      </c>
      <c r="APQ839" s="10">
        <v>0</v>
      </c>
      <c r="APR839" s="10">
        <v>10</v>
      </c>
      <c r="APS839" s="10">
        <v>0</v>
      </c>
      <c r="APT839" s="10">
        <v>0</v>
      </c>
      <c r="APU839" s="10">
        <v>0</v>
      </c>
      <c r="APV839" s="10">
        <v>0</v>
      </c>
      <c r="APW839" s="10">
        <v>0</v>
      </c>
      <c r="APX839" s="10">
        <v>0</v>
      </c>
      <c r="APY839" s="10">
        <v>0</v>
      </c>
      <c r="APZ839" s="10">
        <v>5</v>
      </c>
      <c r="AQA839" s="10">
        <v>0</v>
      </c>
      <c r="AQB839" s="10">
        <v>0</v>
      </c>
      <c r="AQC839" s="10">
        <v>0</v>
      </c>
      <c r="AQD839" s="10">
        <v>0</v>
      </c>
      <c r="AQE839" s="10">
        <v>0</v>
      </c>
      <c r="AQF839" s="10">
        <v>1</v>
      </c>
      <c r="AQG839" s="10">
        <v>0</v>
      </c>
      <c r="AQH839" s="10">
        <v>3</v>
      </c>
      <c r="AQI839" s="10">
        <v>0</v>
      </c>
      <c r="AQJ839" s="10">
        <v>0</v>
      </c>
      <c r="AQK839" s="10">
        <v>0</v>
      </c>
      <c r="AQL839" s="10">
        <v>7</v>
      </c>
      <c r="AQM839" s="10">
        <v>0</v>
      </c>
      <c r="AQN839" s="10">
        <v>0</v>
      </c>
      <c r="AQO839" s="10">
        <v>0</v>
      </c>
      <c r="AQP839" s="10">
        <v>0</v>
      </c>
      <c r="AQQ839" s="10">
        <v>0</v>
      </c>
      <c r="AQR839" s="10">
        <v>0</v>
      </c>
      <c r="AQS839" s="10">
        <v>0</v>
      </c>
      <c r="AQT839" s="10">
        <v>0</v>
      </c>
      <c r="AQU839" s="10">
        <v>0</v>
      </c>
      <c r="AQV839" s="10">
        <v>0</v>
      </c>
      <c r="AQW839" s="10">
        <v>0</v>
      </c>
      <c r="AQX839" s="10">
        <v>0</v>
      </c>
      <c r="AQY839" s="10">
        <v>0</v>
      </c>
      <c r="AQZ839" s="10">
        <v>0</v>
      </c>
      <c r="ARA839" s="10">
        <v>0</v>
      </c>
      <c r="ARB839" s="10">
        <v>0</v>
      </c>
      <c r="ARC839" s="10">
        <v>0</v>
      </c>
      <c r="ARD839" s="10">
        <v>0</v>
      </c>
      <c r="ARE839" s="10">
        <v>0</v>
      </c>
      <c r="ARF839" s="10">
        <v>1</v>
      </c>
      <c r="ARG839" s="10">
        <v>0</v>
      </c>
      <c r="ARH839" s="10">
        <v>8</v>
      </c>
      <c r="ARI839" s="10">
        <v>0</v>
      </c>
      <c r="ARJ839" s="10">
        <v>0</v>
      </c>
      <c r="ARK839" s="10">
        <v>0</v>
      </c>
      <c r="ARL839" s="10">
        <v>0</v>
      </c>
      <c r="ARM839" s="10">
        <v>0</v>
      </c>
      <c r="ARN839" s="10">
        <v>0</v>
      </c>
      <c r="ARO839" s="10">
        <v>0</v>
      </c>
      <c r="ARP839" s="10">
        <v>0</v>
      </c>
      <c r="ARQ839" s="10">
        <v>0</v>
      </c>
      <c r="ARR839" s="10">
        <v>0</v>
      </c>
      <c r="ARS839" s="10">
        <v>0</v>
      </c>
      <c r="ART839" s="10">
        <v>0</v>
      </c>
      <c r="ARU839" s="10">
        <v>0</v>
      </c>
      <c r="ARV839" s="10">
        <v>0</v>
      </c>
      <c r="ARW839" s="10">
        <v>0</v>
      </c>
      <c r="ARX839" s="10">
        <v>0</v>
      </c>
      <c r="ARY839" s="10">
        <v>0</v>
      </c>
      <c r="ARZ839" s="10">
        <v>0</v>
      </c>
      <c r="ASA839" s="10">
        <v>0</v>
      </c>
      <c r="ASB839" s="10">
        <v>0</v>
      </c>
      <c r="ASC839" s="10">
        <v>0</v>
      </c>
      <c r="ASD839" s="10">
        <v>0</v>
      </c>
      <c r="ASE839" s="10">
        <v>0</v>
      </c>
      <c r="ASF839" s="10">
        <v>0</v>
      </c>
      <c r="ASG839" s="10">
        <v>0</v>
      </c>
      <c r="ASH839" s="10">
        <v>0</v>
      </c>
      <c r="ASI839" s="10">
        <v>0</v>
      </c>
      <c r="ASJ839" s="10">
        <v>0</v>
      </c>
      <c r="ASK839" s="10">
        <v>0</v>
      </c>
      <c r="ASL839" s="10">
        <v>0</v>
      </c>
      <c r="ASM839" s="10">
        <v>0</v>
      </c>
      <c r="ASN839" s="10">
        <v>0</v>
      </c>
      <c r="ASO839" s="10">
        <v>0</v>
      </c>
      <c r="ASP839" s="10">
        <v>2</v>
      </c>
      <c r="ASQ839" s="10">
        <v>0</v>
      </c>
      <c r="ASR839" s="10">
        <v>0</v>
      </c>
      <c r="ASS839" s="10">
        <v>0</v>
      </c>
      <c r="AST839" s="10">
        <v>0</v>
      </c>
      <c r="ASU839" s="10">
        <v>0</v>
      </c>
      <c r="ASV839" s="10">
        <v>0</v>
      </c>
      <c r="ASW839" s="10">
        <v>0</v>
      </c>
      <c r="ASX839" s="10">
        <v>0</v>
      </c>
      <c r="ASY839" s="10">
        <v>0</v>
      </c>
      <c r="ASZ839" s="10">
        <v>0</v>
      </c>
      <c r="ATA839" s="10">
        <v>0</v>
      </c>
      <c r="ATB839" s="10">
        <v>0</v>
      </c>
      <c r="ATC839" s="10">
        <v>0</v>
      </c>
      <c r="ATD839" s="10">
        <v>0</v>
      </c>
      <c r="ATE839" s="10">
        <v>0</v>
      </c>
      <c r="ATF839" s="10">
        <v>0</v>
      </c>
      <c r="ATG839" s="10">
        <v>0</v>
      </c>
      <c r="ATH839" s="10">
        <v>0</v>
      </c>
      <c r="ATI839" s="10">
        <v>0</v>
      </c>
      <c r="ATJ839" s="10">
        <v>0</v>
      </c>
      <c r="ATK839" s="10">
        <v>0</v>
      </c>
      <c r="ATL839" s="10">
        <v>0</v>
      </c>
      <c r="ATM839" s="10">
        <v>0</v>
      </c>
      <c r="ATN839" s="10">
        <v>0</v>
      </c>
      <c r="ATO839" s="10">
        <v>0</v>
      </c>
      <c r="ATP839" s="10">
        <v>0</v>
      </c>
      <c r="ATQ839" s="10">
        <v>0</v>
      </c>
      <c r="ATR839" s="10">
        <v>39</v>
      </c>
      <c r="ATS839" s="10">
        <v>0</v>
      </c>
      <c r="ATT839" s="10">
        <v>0</v>
      </c>
      <c r="ATU839" s="10">
        <v>0</v>
      </c>
      <c r="ATV839" s="10" t="s">
        <v>1972</v>
      </c>
      <c r="ATW839" s="10">
        <v>0</v>
      </c>
      <c r="ATX839" s="10">
        <v>0</v>
      </c>
      <c r="ATY839" s="10">
        <v>0</v>
      </c>
      <c r="ATZ839" s="10">
        <v>0</v>
      </c>
      <c r="AUA839" s="10">
        <v>0</v>
      </c>
      <c r="AUB839" s="10">
        <v>0</v>
      </c>
      <c r="AUC839" s="10">
        <v>0</v>
      </c>
      <c r="AUD839" s="10">
        <v>0</v>
      </c>
      <c r="AUE839" s="64">
        <v>0</v>
      </c>
      <c r="AUF839" s="10">
        <v>0</v>
      </c>
      <c r="AUG839" s="10">
        <v>1</v>
      </c>
      <c r="AUH839" s="10">
        <v>0</v>
      </c>
      <c r="AUI839" s="10">
        <v>1</v>
      </c>
      <c r="AUJ839" s="10">
        <v>0</v>
      </c>
      <c r="AUK839" s="10">
        <v>0</v>
      </c>
      <c r="AUL839" s="10">
        <v>0</v>
      </c>
      <c r="AUM839" s="10">
        <v>0</v>
      </c>
      <c r="AUN839" s="10">
        <v>0</v>
      </c>
      <c r="AUO839" s="10">
        <v>0</v>
      </c>
      <c r="AUP839" s="10">
        <v>0</v>
      </c>
      <c r="AUQ839" s="10">
        <v>0</v>
      </c>
      <c r="AUR839" s="10">
        <v>0</v>
      </c>
      <c r="AUS839" s="10">
        <v>0</v>
      </c>
      <c r="AUT839" s="10">
        <v>0</v>
      </c>
      <c r="AUU839" s="10">
        <v>0</v>
      </c>
      <c r="AUV839" s="10">
        <v>0</v>
      </c>
      <c r="AUW839" s="10">
        <v>0</v>
      </c>
      <c r="AUX839" s="10">
        <v>0</v>
      </c>
      <c r="AUY839" s="10">
        <v>0</v>
      </c>
      <c r="AUZ839" s="10">
        <v>0</v>
      </c>
      <c r="AVA839" s="10">
        <v>0</v>
      </c>
      <c r="AVB839" s="10">
        <v>0</v>
      </c>
      <c r="AVC839" s="10">
        <v>0</v>
      </c>
      <c r="AVD839" s="10">
        <v>0</v>
      </c>
      <c r="AVE839" s="10">
        <v>0</v>
      </c>
      <c r="AVF839" s="10">
        <v>0</v>
      </c>
      <c r="AVG839" s="10">
        <v>0</v>
      </c>
      <c r="AVH839" s="10">
        <v>0</v>
      </c>
      <c r="AVI839" s="10">
        <v>0</v>
      </c>
      <c r="AVJ839" s="10">
        <v>0</v>
      </c>
      <c r="AVK839" s="10">
        <v>0</v>
      </c>
      <c r="AVL839" s="10">
        <v>0</v>
      </c>
      <c r="AVM839" s="10">
        <v>0</v>
      </c>
      <c r="AVN839" s="10">
        <v>0</v>
      </c>
      <c r="AVO839" s="10">
        <v>0</v>
      </c>
      <c r="AVP839" s="10">
        <v>0</v>
      </c>
      <c r="AVQ839" s="10">
        <v>0</v>
      </c>
      <c r="AVR839" s="10">
        <v>0</v>
      </c>
      <c r="AVS839" s="10">
        <v>0</v>
      </c>
      <c r="AVT839" s="10">
        <v>0</v>
      </c>
      <c r="AVU839" s="10" t="s">
        <v>1969</v>
      </c>
      <c r="AVV839" s="10">
        <v>0</v>
      </c>
      <c r="AVW839" s="10">
        <v>0</v>
      </c>
      <c r="AVX839" s="10">
        <v>1</v>
      </c>
      <c r="AVY839" s="10">
        <v>0</v>
      </c>
      <c r="AVZ839" s="10">
        <v>0</v>
      </c>
      <c r="AWA839" s="10">
        <v>0</v>
      </c>
      <c r="AWB839" s="10">
        <v>0</v>
      </c>
      <c r="AWC839" s="10">
        <v>0</v>
      </c>
      <c r="AWD839" s="10">
        <v>0</v>
      </c>
      <c r="AWE839" s="10">
        <v>0</v>
      </c>
      <c r="AWF839" s="10">
        <v>0</v>
      </c>
      <c r="AWG839" s="10">
        <v>0</v>
      </c>
      <c r="AWH839" s="10" t="s">
        <v>1968</v>
      </c>
      <c r="AYQ839" s="10">
        <v>0</v>
      </c>
      <c r="AYR839" s="10">
        <v>0</v>
      </c>
      <c r="AYS839" s="10" t="s">
        <v>1969</v>
      </c>
      <c r="AYT839" s="10">
        <v>2</v>
      </c>
      <c r="AYU839" s="10">
        <v>0</v>
      </c>
      <c r="AYV839" s="10">
        <v>0</v>
      </c>
      <c r="AYW839" s="10">
        <v>0</v>
      </c>
      <c r="AYX839" s="10">
        <v>0</v>
      </c>
      <c r="AYY839" s="10">
        <v>0</v>
      </c>
      <c r="AYZ839" s="10">
        <v>0</v>
      </c>
      <c r="AZA839" s="10">
        <v>0</v>
      </c>
      <c r="AZB839" s="10">
        <v>0</v>
      </c>
      <c r="AZC839" s="10">
        <v>0</v>
      </c>
      <c r="AZD839" s="10">
        <v>0</v>
      </c>
      <c r="AZE839" s="10">
        <v>0</v>
      </c>
      <c r="AZF839" s="10">
        <v>0</v>
      </c>
      <c r="AZG839" s="10">
        <v>0</v>
      </c>
      <c r="AZH839" s="10">
        <v>0</v>
      </c>
      <c r="AZI839" s="10">
        <v>0</v>
      </c>
      <c r="AZJ839" s="10">
        <v>0</v>
      </c>
      <c r="AZK839" s="10">
        <v>0</v>
      </c>
      <c r="AZL839" s="10">
        <v>0</v>
      </c>
      <c r="AZM839" s="10">
        <v>0</v>
      </c>
      <c r="AZN839" s="10">
        <v>0</v>
      </c>
      <c r="AZO839" s="10">
        <v>0</v>
      </c>
      <c r="AZP839" s="10">
        <v>0</v>
      </c>
      <c r="AZQ839" s="10">
        <v>0</v>
      </c>
      <c r="AZR839" s="10">
        <v>0</v>
      </c>
      <c r="AZS839" s="10">
        <v>0</v>
      </c>
      <c r="AZT839" s="10">
        <v>0</v>
      </c>
      <c r="AZU839" s="10">
        <v>0</v>
      </c>
      <c r="AZV839" s="10">
        <v>0</v>
      </c>
      <c r="AZW839" s="10">
        <v>0</v>
      </c>
      <c r="AZX839" s="10">
        <v>0</v>
      </c>
      <c r="AZY839" s="10">
        <v>0</v>
      </c>
      <c r="AZZ839" s="10">
        <v>0</v>
      </c>
      <c r="BAA839" s="10">
        <v>0</v>
      </c>
      <c r="BAB839" s="10">
        <v>0</v>
      </c>
      <c r="BAC839" s="10">
        <v>0</v>
      </c>
      <c r="BAD839" s="10">
        <v>0</v>
      </c>
      <c r="BAE839" s="10">
        <v>0</v>
      </c>
      <c r="BAF839" s="10">
        <v>0</v>
      </c>
      <c r="BAG839" s="10">
        <v>0</v>
      </c>
      <c r="BAH839" s="10">
        <v>15</v>
      </c>
      <c r="BAI839" s="10">
        <v>0</v>
      </c>
      <c r="BAJ839" s="10">
        <v>0</v>
      </c>
      <c r="BAK839" s="10">
        <v>0</v>
      </c>
      <c r="BAL839" s="10">
        <v>15</v>
      </c>
      <c r="BAM839" s="10">
        <v>0</v>
      </c>
      <c r="BAN839" s="10">
        <v>0</v>
      </c>
      <c r="BAO839" s="10">
        <v>0</v>
      </c>
      <c r="BAP839" s="10">
        <v>0</v>
      </c>
      <c r="BAQ839" s="10">
        <v>0</v>
      </c>
      <c r="BAR839" s="10">
        <v>0</v>
      </c>
      <c r="BAS839" s="10">
        <v>0</v>
      </c>
      <c r="BAT839" s="10">
        <v>0</v>
      </c>
      <c r="BAU839" s="10">
        <v>0</v>
      </c>
      <c r="BAV839" s="10">
        <v>0</v>
      </c>
      <c r="BAW839" s="10">
        <v>0</v>
      </c>
      <c r="BAX839" s="10">
        <v>0</v>
      </c>
      <c r="BAY839" s="10">
        <v>0</v>
      </c>
      <c r="BAZ839" s="10">
        <v>1</v>
      </c>
      <c r="BBA839" s="10" t="s">
        <v>1969</v>
      </c>
      <c r="BBB839" s="10">
        <v>954</v>
      </c>
      <c r="BBC839" s="10">
        <v>53</v>
      </c>
      <c r="BBD839" s="10">
        <v>0</v>
      </c>
      <c r="BBE839" s="10">
        <v>4</v>
      </c>
      <c r="BBF839" s="10">
        <v>0</v>
      </c>
      <c r="BBG839" s="10">
        <v>0</v>
      </c>
      <c r="BBH839" s="10">
        <v>0</v>
      </c>
      <c r="BBI839" s="10">
        <v>5</v>
      </c>
      <c r="BBJ839" s="10">
        <v>0</v>
      </c>
      <c r="BBK839" s="10">
        <v>6</v>
      </c>
      <c r="BBL839" s="10">
        <v>0</v>
      </c>
      <c r="BBM839" s="10">
        <v>10</v>
      </c>
      <c r="BBN839" s="10">
        <v>0</v>
      </c>
      <c r="BBO839" s="10" t="s">
        <v>1968</v>
      </c>
    </row>
    <row r="840" spans="1:1426" x14ac:dyDescent="0.25">
      <c r="A840" s="10" t="s">
        <v>1965</v>
      </c>
      <c r="B840" s="17" t="s">
        <v>2209</v>
      </c>
      <c r="C840" s="17" t="s">
        <v>2001</v>
      </c>
      <c r="D840" s="10" t="s">
        <v>2210</v>
      </c>
      <c r="E840" s="10" t="s">
        <v>2211</v>
      </c>
      <c r="F840" s="10" t="s">
        <v>2212</v>
      </c>
      <c r="G840" s="10">
        <v>55660000</v>
      </c>
      <c r="H840" s="10" t="s">
        <v>2005</v>
      </c>
      <c r="I840" s="10" t="s">
        <v>2213</v>
      </c>
      <c r="J840" s="10" t="s">
        <v>2214</v>
      </c>
      <c r="K840" s="10" t="s">
        <v>5</v>
      </c>
      <c r="L840" s="10" t="s">
        <v>2508</v>
      </c>
      <c r="N840" s="10">
        <v>30</v>
      </c>
      <c r="O840" s="10">
        <v>0</v>
      </c>
      <c r="P840" s="10">
        <v>0</v>
      </c>
      <c r="Q840" s="10">
        <v>0</v>
      </c>
      <c r="R840" s="10">
        <v>0</v>
      </c>
      <c r="S840" s="10">
        <v>0</v>
      </c>
      <c r="T840" s="10">
        <v>0</v>
      </c>
      <c r="U840" s="10">
        <v>0</v>
      </c>
      <c r="V840" s="10">
        <v>0</v>
      </c>
      <c r="W840" s="10">
        <v>0</v>
      </c>
      <c r="X840" s="10">
        <v>0</v>
      </c>
      <c r="Y840" s="10">
        <v>0</v>
      </c>
      <c r="Z840" s="10">
        <v>0</v>
      </c>
      <c r="AA840" s="10">
        <v>0</v>
      </c>
      <c r="AC840" s="10">
        <v>0</v>
      </c>
      <c r="AD840" s="10">
        <v>0</v>
      </c>
      <c r="AE840" s="10">
        <v>0</v>
      </c>
      <c r="AF840" s="10" t="s">
        <v>40</v>
      </c>
      <c r="AG840" s="10">
        <v>1</v>
      </c>
      <c r="AT840" s="18">
        <v>35856</v>
      </c>
      <c r="AU840" s="10" t="s">
        <v>2495</v>
      </c>
      <c r="AV840" s="10" t="s">
        <v>1972</v>
      </c>
      <c r="AW840" s="10" t="s">
        <v>1989</v>
      </c>
      <c r="AY840" s="10" t="s">
        <v>1973</v>
      </c>
      <c r="AZ840" s="10">
        <v>0</v>
      </c>
      <c r="BA840" s="10">
        <v>0</v>
      </c>
      <c r="BB840" s="10" t="s">
        <v>1973</v>
      </c>
      <c r="BF840" s="10" t="s">
        <v>1968</v>
      </c>
      <c r="BI840" s="10" t="s">
        <v>1968</v>
      </c>
      <c r="BL840" s="10" t="s">
        <v>1968</v>
      </c>
      <c r="BO840" s="10" t="s">
        <v>1968</v>
      </c>
      <c r="BR840" s="10" t="s">
        <v>1968</v>
      </c>
      <c r="BU840" s="10" t="s">
        <v>1968</v>
      </c>
      <c r="BX840" s="10" t="s">
        <v>1968</v>
      </c>
      <c r="CA840" s="10" t="s">
        <v>1968</v>
      </c>
      <c r="CD840" s="10" t="s">
        <v>1968</v>
      </c>
      <c r="CG840" s="10" t="s">
        <v>1968</v>
      </c>
      <c r="CJ840" s="10" t="s">
        <v>1968</v>
      </c>
      <c r="CM840" s="10" t="s">
        <v>1968</v>
      </c>
      <c r="CP840" s="10" t="s">
        <v>1968</v>
      </c>
      <c r="CS840" s="10" t="s">
        <v>1968</v>
      </c>
      <c r="CV840" s="10" t="s">
        <v>1968</v>
      </c>
      <c r="CY840" s="10" t="s">
        <v>1968</v>
      </c>
      <c r="DB840" s="10" t="s">
        <v>1968</v>
      </c>
      <c r="DE840" s="10" t="s">
        <v>1968</v>
      </c>
      <c r="DH840" s="10" t="s">
        <v>1968</v>
      </c>
      <c r="DK840" s="10" t="s">
        <v>1968</v>
      </c>
      <c r="DN840" s="10" t="s">
        <v>1968</v>
      </c>
      <c r="EU840" s="10" t="s">
        <v>1972</v>
      </c>
      <c r="EV840" s="10">
        <v>1</v>
      </c>
      <c r="EW840" s="10">
        <v>10</v>
      </c>
      <c r="EX840" s="10" t="s">
        <v>1968</v>
      </c>
      <c r="FA840" s="10" t="s">
        <v>1968</v>
      </c>
      <c r="FD840" s="10" t="s">
        <v>1968</v>
      </c>
      <c r="FG840" s="10" t="s">
        <v>1968</v>
      </c>
      <c r="GQ840" s="10">
        <v>1</v>
      </c>
      <c r="II840" s="10" t="s">
        <v>1972</v>
      </c>
      <c r="IJ840" s="10" t="s">
        <v>1968</v>
      </c>
      <c r="IK840" s="10" t="s">
        <v>1968</v>
      </c>
      <c r="IL840" s="10" t="s">
        <v>1968</v>
      </c>
      <c r="IM840" s="10" t="s">
        <v>1968</v>
      </c>
      <c r="IN840" s="10" t="s">
        <v>1968</v>
      </c>
      <c r="IO840" s="10" t="s">
        <v>1968</v>
      </c>
      <c r="IP840" s="10" t="s">
        <v>1968</v>
      </c>
      <c r="IR840" s="10" t="s">
        <v>1968</v>
      </c>
      <c r="IT840" s="10" t="s">
        <v>1968</v>
      </c>
      <c r="IV840" s="10" t="s">
        <v>1968</v>
      </c>
      <c r="IX840" s="10" t="s">
        <v>1968</v>
      </c>
      <c r="IZ840" s="10" t="s">
        <v>1972</v>
      </c>
      <c r="JA840" s="10" t="s">
        <v>1968</v>
      </c>
      <c r="JD840" s="10" t="s">
        <v>1968</v>
      </c>
      <c r="JG840" s="10" t="s">
        <v>1968</v>
      </c>
      <c r="JJ840" s="10" t="s">
        <v>1968</v>
      </c>
      <c r="JM840" s="10" t="s">
        <v>1968</v>
      </c>
      <c r="JP840" s="10" t="s">
        <v>1968</v>
      </c>
      <c r="JS840" s="10" t="s">
        <v>1968</v>
      </c>
      <c r="KZ840" s="10" t="s">
        <v>1976</v>
      </c>
      <c r="LA840" s="10">
        <v>0</v>
      </c>
      <c r="LB840" s="10">
        <v>0</v>
      </c>
      <c r="LC840" s="10">
        <v>0</v>
      </c>
      <c r="LD840" s="10">
        <v>0</v>
      </c>
      <c r="LE840" s="10">
        <v>0</v>
      </c>
      <c r="LF840" s="10">
        <v>0</v>
      </c>
      <c r="LG840" s="10">
        <v>0</v>
      </c>
      <c r="LH840" s="10">
        <v>0</v>
      </c>
      <c r="LI840" s="10" t="s">
        <v>1977</v>
      </c>
      <c r="LJ840" s="10">
        <v>1</v>
      </c>
      <c r="LK840" s="10">
        <v>0</v>
      </c>
      <c r="LL840" s="10">
        <v>0</v>
      </c>
      <c r="LM840" s="10">
        <v>0</v>
      </c>
      <c r="LN840" s="10">
        <v>0</v>
      </c>
      <c r="LO840" s="10">
        <v>0</v>
      </c>
      <c r="LP840" s="10">
        <v>0</v>
      </c>
      <c r="LQ840" s="10">
        <v>0</v>
      </c>
      <c r="LR840" s="10" t="s">
        <v>1966</v>
      </c>
      <c r="LS840" s="10">
        <v>0</v>
      </c>
      <c r="LT840" s="10">
        <v>0</v>
      </c>
      <c r="LU840" s="10">
        <v>0</v>
      </c>
      <c r="LV840" s="10">
        <v>0</v>
      </c>
      <c r="LW840" s="10">
        <v>0</v>
      </c>
      <c r="LX840" s="10">
        <v>0</v>
      </c>
      <c r="LY840" s="10">
        <v>0</v>
      </c>
      <c r="LZ840" s="10">
        <v>0</v>
      </c>
      <c r="MA840" s="10" t="s">
        <v>1977</v>
      </c>
      <c r="MB840" s="10">
        <v>0</v>
      </c>
      <c r="MC840" s="10">
        <v>0</v>
      </c>
      <c r="MD840" s="10">
        <v>0</v>
      </c>
      <c r="ME840" s="10">
        <v>0</v>
      </c>
      <c r="MF840" s="10">
        <v>0</v>
      </c>
      <c r="MG840" s="10">
        <v>0</v>
      </c>
      <c r="MH840" s="10">
        <v>0</v>
      </c>
      <c r="MI840" s="10">
        <v>0</v>
      </c>
      <c r="MJ840" s="10" t="s">
        <v>1977</v>
      </c>
      <c r="MK840" s="10">
        <v>0</v>
      </c>
      <c r="ML840" s="10">
        <v>0</v>
      </c>
      <c r="MM840" s="10">
        <v>0</v>
      </c>
      <c r="MN840" s="10">
        <v>0</v>
      </c>
      <c r="MO840" s="10">
        <v>0</v>
      </c>
      <c r="MP840" s="10">
        <v>0</v>
      </c>
      <c r="MQ840" s="10">
        <v>0</v>
      </c>
      <c r="MR840" s="10">
        <v>0</v>
      </c>
      <c r="MS840" s="10" t="s">
        <v>1977</v>
      </c>
      <c r="MT840" s="10">
        <v>0</v>
      </c>
      <c r="MU840" s="10">
        <v>0</v>
      </c>
      <c r="MV840" s="10">
        <v>0</v>
      </c>
      <c r="MW840" s="10">
        <v>0</v>
      </c>
      <c r="MX840" s="10">
        <v>0</v>
      </c>
      <c r="MY840" s="10">
        <v>0</v>
      </c>
      <c r="MZ840" s="10">
        <v>0</v>
      </c>
      <c r="NA840" s="10">
        <v>0</v>
      </c>
      <c r="NB840" s="10" t="s">
        <v>1977</v>
      </c>
      <c r="NC840" s="10">
        <v>0</v>
      </c>
      <c r="ND840" s="10">
        <v>0</v>
      </c>
      <c r="NE840" s="10">
        <v>0</v>
      </c>
      <c r="NF840" s="10">
        <v>0</v>
      </c>
      <c r="NG840" s="10">
        <v>0</v>
      </c>
      <c r="NH840" s="10">
        <v>0</v>
      </c>
      <c r="NI840" s="10">
        <v>0</v>
      </c>
      <c r="NJ840" s="10">
        <v>0</v>
      </c>
      <c r="NK840" s="10" t="s">
        <v>1977</v>
      </c>
      <c r="NL840" s="10">
        <v>0</v>
      </c>
      <c r="NM840" s="10">
        <v>0</v>
      </c>
      <c r="NN840" s="10">
        <v>0</v>
      </c>
      <c r="NO840" s="10">
        <v>0</v>
      </c>
      <c r="NP840" s="10">
        <v>0</v>
      </c>
      <c r="NQ840" s="10">
        <v>0</v>
      </c>
      <c r="NR840" s="10">
        <v>0</v>
      </c>
      <c r="NS840" s="10">
        <v>0</v>
      </c>
      <c r="NT840" s="10" t="s">
        <v>1977</v>
      </c>
      <c r="NU840" s="10">
        <v>0</v>
      </c>
      <c r="NV840" s="10">
        <v>0</v>
      </c>
      <c r="NW840" s="10">
        <v>0</v>
      </c>
      <c r="NX840" s="10">
        <v>0</v>
      </c>
      <c r="NY840" s="10">
        <v>0</v>
      </c>
      <c r="NZ840" s="10">
        <v>0</v>
      </c>
      <c r="OA840" s="10">
        <v>0</v>
      </c>
      <c r="OB840" s="10">
        <v>0</v>
      </c>
      <c r="OC840" s="10" t="s">
        <v>1977</v>
      </c>
      <c r="OD840" s="10">
        <v>0</v>
      </c>
      <c r="OE840" s="10">
        <v>0</v>
      </c>
      <c r="OF840" s="10">
        <v>0</v>
      </c>
      <c r="OG840" s="10">
        <v>0</v>
      </c>
      <c r="OH840" s="10">
        <v>0</v>
      </c>
      <c r="OI840" s="10">
        <v>0</v>
      </c>
      <c r="OJ840" s="10">
        <v>0</v>
      </c>
      <c r="OK840" s="10">
        <v>0</v>
      </c>
      <c r="OL840" s="10" t="s">
        <v>1977</v>
      </c>
      <c r="OM840" s="10">
        <v>0</v>
      </c>
      <c r="ON840" s="10">
        <v>0</v>
      </c>
      <c r="OO840" s="10">
        <v>0</v>
      </c>
      <c r="OP840" s="10">
        <v>0</v>
      </c>
      <c r="OQ840" s="10">
        <v>0</v>
      </c>
      <c r="OR840" s="10">
        <v>0</v>
      </c>
      <c r="OS840" s="10">
        <v>0</v>
      </c>
      <c r="OT840" s="10">
        <v>0</v>
      </c>
      <c r="OU840" s="10" t="s">
        <v>1977</v>
      </c>
      <c r="OV840" s="10">
        <v>0</v>
      </c>
      <c r="OW840" s="10">
        <v>0</v>
      </c>
      <c r="OX840" s="10">
        <v>0</v>
      </c>
      <c r="OY840" s="10">
        <v>0</v>
      </c>
      <c r="OZ840" s="10">
        <v>0</v>
      </c>
      <c r="PA840" s="10">
        <v>0</v>
      </c>
      <c r="PB840" s="10">
        <v>0</v>
      </c>
      <c r="PC840" s="10">
        <v>0</v>
      </c>
      <c r="PD840" s="10" t="s">
        <v>1977</v>
      </c>
      <c r="PE840" s="10">
        <v>0</v>
      </c>
      <c r="PF840" s="10">
        <v>0</v>
      </c>
      <c r="PG840" s="10">
        <v>0</v>
      </c>
      <c r="PH840" s="10">
        <v>0</v>
      </c>
      <c r="PI840" s="10">
        <v>0</v>
      </c>
      <c r="PJ840" s="10">
        <v>0</v>
      </c>
      <c r="PK840" s="10">
        <v>0</v>
      </c>
      <c r="PL840" s="10">
        <v>0</v>
      </c>
      <c r="PM840" s="10" t="s">
        <v>1977</v>
      </c>
      <c r="PN840" s="10">
        <v>0</v>
      </c>
      <c r="PO840" s="10">
        <v>0</v>
      </c>
      <c r="PP840" s="10">
        <v>0</v>
      </c>
      <c r="PQ840" s="10">
        <v>0</v>
      </c>
      <c r="PR840" s="10">
        <v>0</v>
      </c>
      <c r="PS840" s="10">
        <v>0</v>
      </c>
      <c r="PT840" s="10">
        <v>0</v>
      </c>
      <c r="PU840" s="10">
        <v>0</v>
      </c>
      <c r="PV840" s="10" t="s">
        <v>1977</v>
      </c>
      <c r="PW840" s="10">
        <v>0</v>
      </c>
      <c r="PX840" s="10">
        <v>0</v>
      </c>
      <c r="PY840" s="10">
        <v>0</v>
      </c>
      <c r="PZ840" s="10">
        <v>0</v>
      </c>
      <c r="QA840" s="10">
        <v>0</v>
      </c>
      <c r="QB840" s="10">
        <v>0</v>
      </c>
      <c r="QC840" s="10">
        <v>0</v>
      </c>
      <c r="QD840" s="10">
        <v>1</v>
      </c>
      <c r="QE840" s="10" t="s">
        <v>1986</v>
      </c>
      <c r="QF840" s="10">
        <v>0</v>
      </c>
      <c r="QG840" s="10">
        <v>0</v>
      </c>
      <c r="QH840" s="10">
        <v>0</v>
      </c>
      <c r="QI840" s="10">
        <v>0</v>
      </c>
      <c r="QJ840" s="10">
        <v>0</v>
      </c>
      <c r="QK840" s="10">
        <v>0</v>
      </c>
      <c r="QL840" s="10">
        <v>0</v>
      </c>
      <c r="QM840" s="10">
        <v>0</v>
      </c>
      <c r="QN840" s="10" t="s">
        <v>1977</v>
      </c>
      <c r="QO840" s="10">
        <v>0</v>
      </c>
      <c r="QP840" s="10">
        <v>0</v>
      </c>
      <c r="QQ840" s="10">
        <v>0</v>
      </c>
      <c r="QR840" s="10">
        <v>0</v>
      </c>
      <c r="QS840" s="10">
        <v>0</v>
      </c>
      <c r="QT840" s="10">
        <v>0</v>
      </c>
      <c r="QU840" s="10">
        <v>0</v>
      </c>
      <c r="QV840" s="10">
        <v>0</v>
      </c>
      <c r="QW840" s="10" t="s">
        <v>1977</v>
      </c>
      <c r="QX840" s="10">
        <v>2</v>
      </c>
      <c r="QY840" s="10">
        <v>0</v>
      </c>
      <c r="QZ840" s="10">
        <v>0</v>
      </c>
      <c r="RA840" s="10">
        <v>0</v>
      </c>
      <c r="RB840" s="10">
        <v>0</v>
      </c>
      <c r="RC840" s="10">
        <v>0</v>
      </c>
      <c r="RD840" s="10">
        <v>0</v>
      </c>
      <c r="RE840" s="10">
        <v>0</v>
      </c>
      <c r="RF840" s="10" t="s">
        <v>1985</v>
      </c>
      <c r="RG840" s="10">
        <v>0</v>
      </c>
      <c r="RH840" s="10">
        <v>0</v>
      </c>
      <c r="RI840" s="10">
        <v>0</v>
      </c>
      <c r="RJ840" s="10">
        <v>0</v>
      </c>
      <c r="RK840" s="10">
        <v>0</v>
      </c>
      <c r="RL840" s="10">
        <v>0</v>
      </c>
      <c r="RM840" s="10">
        <v>0</v>
      </c>
      <c r="RN840" s="10">
        <v>0</v>
      </c>
      <c r="RO840" s="10" t="s">
        <v>1977</v>
      </c>
      <c r="VS840" s="10">
        <v>1</v>
      </c>
      <c r="VU840" s="10">
        <v>1</v>
      </c>
      <c r="VZ840" s="10">
        <v>50</v>
      </c>
      <c r="WA840" s="10">
        <v>0</v>
      </c>
      <c r="WB840" s="10">
        <v>0</v>
      </c>
      <c r="WC840" s="10">
        <v>0</v>
      </c>
      <c r="WD840" s="10">
        <v>0</v>
      </c>
      <c r="WE840" s="10">
        <v>0</v>
      </c>
      <c r="WF840" s="10">
        <v>0</v>
      </c>
      <c r="WG840" s="10">
        <v>0</v>
      </c>
      <c r="WH840" s="10">
        <v>0</v>
      </c>
      <c r="WI840" s="10">
        <v>0</v>
      </c>
      <c r="WJ840" s="10">
        <v>0</v>
      </c>
      <c r="WK840" s="10">
        <v>0</v>
      </c>
      <c r="WL840" s="10">
        <v>0</v>
      </c>
      <c r="WM840" s="10">
        <v>0</v>
      </c>
      <c r="WN840" s="10">
        <v>0</v>
      </c>
      <c r="WO840" s="10">
        <v>0</v>
      </c>
      <c r="WP840" s="10">
        <v>0</v>
      </c>
      <c r="WQ840" s="10">
        <v>0</v>
      </c>
      <c r="WR840" s="10">
        <v>0</v>
      </c>
      <c r="WS840" s="10">
        <v>0</v>
      </c>
      <c r="WT840" s="10">
        <v>0</v>
      </c>
      <c r="WU840" s="10">
        <v>0</v>
      </c>
      <c r="WV840" s="10">
        <v>0</v>
      </c>
      <c r="WW840" s="10">
        <v>0</v>
      </c>
      <c r="WX840" s="10">
        <v>0</v>
      </c>
      <c r="WY840" s="10">
        <v>0</v>
      </c>
      <c r="WZ840" s="10">
        <v>0</v>
      </c>
      <c r="XA840" s="10">
        <v>0</v>
      </c>
      <c r="XB840" s="10">
        <v>0</v>
      </c>
      <c r="XC840" s="10">
        <v>0</v>
      </c>
      <c r="XD840" s="10">
        <v>0</v>
      </c>
      <c r="XE840" s="10">
        <v>0</v>
      </c>
      <c r="XF840" s="10">
        <v>0</v>
      </c>
      <c r="XG840" s="10">
        <v>0</v>
      </c>
      <c r="XH840" s="10">
        <v>0</v>
      </c>
      <c r="XI840" s="10">
        <v>0</v>
      </c>
      <c r="XJ840" s="10">
        <v>0</v>
      </c>
      <c r="XK840" s="10" t="s">
        <v>1967</v>
      </c>
      <c r="XN840" s="10" t="s">
        <v>1978</v>
      </c>
      <c r="XQ840" s="10" t="s">
        <v>1967</v>
      </c>
      <c r="XT840" s="10" t="s">
        <v>1978</v>
      </c>
      <c r="XW840" s="10" t="s">
        <v>1992</v>
      </c>
      <c r="YA840" s="10">
        <v>52</v>
      </c>
      <c r="YB840" s="10">
        <v>0</v>
      </c>
      <c r="YC840" s="10">
        <v>24</v>
      </c>
      <c r="YD840" s="10">
        <v>0</v>
      </c>
      <c r="YE840" s="10">
        <v>0</v>
      </c>
      <c r="YF840" s="10">
        <v>0</v>
      </c>
      <c r="YG840" s="10">
        <v>0</v>
      </c>
      <c r="YH840" s="10">
        <v>0</v>
      </c>
      <c r="YI840" s="10">
        <v>0</v>
      </c>
      <c r="YJ840" s="10">
        <v>0</v>
      </c>
      <c r="YK840" s="10">
        <v>3</v>
      </c>
      <c r="YL840" s="10">
        <v>0</v>
      </c>
      <c r="YM840" s="10">
        <v>19</v>
      </c>
      <c r="YN840" s="10">
        <v>0</v>
      </c>
      <c r="YO840" s="10">
        <v>3</v>
      </c>
      <c r="YP840" s="10">
        <v>0</v>
      </c>
      <c r="YQ840" s="10">
        <v>0</v>
      </c>
      <c r="YR840" s="10">
        <v>0</v>
      </c>
      <c r="YS840" s="10" t="s">
        <v>1969</v>
      </c>
      <c r="YT840" s="10">
        <v>18</v>
      </c>
      <c r="YU840" s="10">
        <v>0</v>
      </c>
      <c r="YV840" s="10">
        <v>11</v>
      </c>
      <c r="YW840" s="10">
        <v>0</v>
      </c>
      <c r="YX840" s="10">
        <v>5</v>
      </c>
      <c r="YY840" s="10">
        <v>0</v>
      </c>
      <c r="YZ840" s="10">
        <v>13</v>
      </c>
      <c r="ZA840" s="10">
        <v>0</v>
      </c>
      <c r="ZB840" s="10">
        <v>3</v>
      </c>
      <c r="ZC840" s="10">
        <v>0</v>
      </c>
      <c r="ZD840" s="10">
        <v>0</v>
      </c>
      <c r="ZE840" s="10">
        <v>0</v>
      </c>
      <c r="ZF840" s="10">
        <v>0</v>
      </c>
      <c r="ZG840" s="10">
        <v>0</v>
      </c>
      <c r="ZH840" s="10">
        <v>0</v>
      </c>
      <c r="ZI840" s="10">
        <v>0</v>
      </c>
      <c r="ZJ840" s="10" t="s">
        <v>1969</v>
      </c>
      <c r="ZK840" s="10">
        <v>31</v>
      </c>
      <c r="ZL840" s="10">
        <v>0</v>
      </c>
      <c r="ZM840" s="10">
        <v>6</v>
      </c>
      <c r="ZN840" s="10">
        <v>0</v>
      </c>
      <c r="ZO840" s="10">
        <v>13</v>
      </c>
      <c r="ZP840" s="10">
        <v>0</v>
      </c>
      <c r="ZQ840" s="10">
        <v>0</v>
      </c>
      <c r="ZR840" s="10">
        <v>0</v>
      </c>
      <c r="ZS840" s="10">
        <v>0</v>
      </c>
      <c r="ZT840" s="10">
        <v>0</v>
      </c>
      <c r="ZU840" s="10">
        <v>0</v>
      </c>
      <c r="ZV840" s="10">
        <v>0</v>
      </c>
      <c r="ZW840" s="10">
        <v>0</v>
      </c>
      <c r="ZX840" s="10">
        <v>0</v>
      </c>
      <c r="ZY840" s="10">
        <v>0</v>
      </c>
      <c r="ZZ840" s="10">
        <v>0</v>
      </c>
      <c r="AAA840" s="10">
        <v>0</v>
      </c>
      <c r="AAB840" s="10">
        <v>0</v>
      </c>
      <c r="AAC840" s="10">
        <v>0</v>
      </c>
      <c r="AAD840" s="10">
        <v>0</v>
      </c>
      <c r="AAE840" s="10">
        <v>0</v>
      </c>
      <c r="AAF840" s="10">
        <v>0</v>
      </c>
      <c r="AAG840" s="10">
        <v>0</v>
      </c>
      <c r="AAH840" s="10">
        <v>0</v>
      </c>
      <c r="AAI840" s="10">
        <v>0</v>
      </c>
      <c r="AAJ840" s="10">
        <v>0</v>
      </c>
      <c r="AAK840" s="10" t="s">
        <v>1968</v>
      </c>
      <c r="AAZ840" s="10" t="s">
        <v>1969</v>
      </c>
      <c r="ABA840" s="10">
        <v>0</v>
      </c>
      <c r="ABB840" s="10">
        <v>0</v>
      </c>
      <c r="ABC840" s="10">
        <v>0</v>
      </c>
      <c r="ABD840" s="10">
        <v>0</v>
      </c>
      <c r="ABE840" s="10">
        <v>1</v>
      </c>
      <c r="ABF840" s="10">
        <v>0</v>
      </c>
      <c r="ABG840" s="10">
        <v>0</v>
      </c>
      <c r="ABH840" s="10">
        <v>0</v>
      </c>
      <c r="ABI840" s="10">
        <v>0</v>
      </c>
      <c r="ABJ840" s="10">
        <v>0</v>
      </c>
      <c r="ABK840" s="10">
        <v>0</v>
      </c>
      <c r="ABL840" s="10">
        <v>0</v>
      </c>
      <c r="ABM840" s="10">
        <v>0</v>
      </c>
      <c r="ABN840" s="10">
        <v>0</v>
      </c>
      <c r="ABO840" s="10" t="s">
        <v>1968</v>
      </c>
      <c r="ACJ840" s="10" t="s">
        <v>1968</v>
      </c>
      <c r="ADH840" s="10" t="s">
        <v>1969</v>
      </c>
      <c r="ADI840" s="10">
        <v>50</v>
      </c>
      <c r="ADJ840" s="10">
        <v>0</v>
      </c>
      <c r="ADK840" s="10">
        <v>0</v>
      </c>
      <c r="ADL840" s="10">
        <v>0</v>
      </c>
      <c r="ADM840" s="10">
        <v>0</v>
      </c>
      <c r="ADN840" s="10">
        <v>0</v>
      </c>
      <c r="ADO840" s="10">
        <v>0</v>
      </c>
      <c r="ADP840" s="10">
        <v>0</v>
      </c>
      <c r="ADQ840" s="10">
        <v>0</v>
      </c>
      <c r="ADR840" s="10">
        <v>0</v>
      </c>
      <c r="ADS840" s="10">
        <v>0</v>
      </c>
      <c r="ADT840" s="10">
        <v>0</v>
      </c>
      <c r="ADU840" s="10">
        <v>0</v>
      </c>
      <c r="ADV840" s="10">
        <v>0</v>
      </c>
      <c r="ADW840" s="10">
        <v>0</v>
      </c>
      <c r="ADX840" s="10">
        <v>0</v>
      </c>
      <c r="ADY840" s="10">
        <v>0</v>
      </c>
      <c r="ADZ840" s="10">
        <v>0</v>
      </c>
      <c r="AEA840" s="10">
        <v>0</v>
      </c>
      <c r="AEB840" s="10">
        <v>0</v>
      </c>
      <c r="AEC840" s="10">
        <v>0</v>
      </c>
      <c r="AED840" s="10">
        <v>0</v>
      </c>
      <c r="AEE840" s="10">
        <v>0</v>
      </c>
      <c r="AEF840" s="10">
        <v>0</v>
      </c>
      <c r="AEG840" s="10">
        <v>0</v>
      </c>
      <c r="AEH840" s="10">
        <v>0</v>
      </c>
      <c r="AEI840" s="10">
        <v>0</v>
      </c>
      <c r="AEJ840" s="10">
        <v>0</v>
      </c>
      <c r="AEK840" s="10">
        <v>0</v>
      </c>
      <c r="AEL840" s="10">
        <v>0</v>
      </c>
      <c r="AEM840" s="10">
        <v>0</v>
      </c>
      <c r="AEN840" s="10">
        <v>0</v>
      </c>
      <c r="AEO840" s="10">
        <v>0</v>
      </c>
      <c r="AEP840" s="10">
        <v>0</v>
      </c>
      <c r="AEQ840" s="10">
        <v>0</v>
      </c>
      <c r="AER840" s="10">
        <v>0</v>
      </c>
      <c r="AES840" s="10">
        <v>0</v>
      </c>
      <c r="AET840" s="10">
        <v>0</v>
      </c>
      <c r="AEU840" s="10">
        <v>0</v>
      </c>
      <c r="AEV840" s="10">
        <v>0</v>
      </c>
      <c r="AEW840" s="10">
        <v>0</v>
      </c>
      <c r="AEX840" s="10">
        <v>0</v>
      </c>
      <c r="AEY840" s="10">
        <v>0</v>
      </c>
      <c r="AEZ840" s="10">
        <v>0</v>
      </c>
      <c r="AFA840" s="10">
        <v>0</v>
      </c>
      <c r="AFB840" s="10">
        <v>0</v>
      </c>
      <c r="AFC840" s="10">
        <v>0</v>
      </c>
      <c r="AFD840" s="10">
        <v>0</v>
      </c>
      <c r="AFE840" s="10">
        <v>0</v>
      </c>
      <c r="AFF840" s="10">
        <v>0</v>
      </c>
      <c r="AFG840" s="10">
        <v>0</v>
      </c>
      <c r="AFH840" s="10">
        <v>0</v>
      </c>
      <c r="AFI840" s="10">
        <v>0</v>
      </c>
      <c r="AFJ840" s="10">
        <v>0</v>
      </c>
      <c r="AFK840" s="10">
        <v>0</v>
      </c>
      <c r="AFL840" s="10">
        <v>0</v>
      </c>
      <c r="AFM840" s="10">
        <v>0</v>
      </c>
      <c r="AFN840" s="10">
        <v>0</v>
      </c>
      <c r="AFO840" s="10">
        <v>0</v>
      </c>
      <c r="AFP840" s="10">
        <v>0</v>
      </c>
      <c r="AFQ840" s="10">
        <v>0</v>
      </c>
      <c r="AFR840" s="10">
        <v>0</v>
      </c>
      <c r="AFS840" s="10">
        <v>0</v>
      </c>
      <c r="AFT840" s="10">
        <v>0</v>
      </c>
      <c r="AFU840" s="10">
        <v>0</v>
      </c>
      <c r="AFV840" s="10">
        <v>0</v>
      </c>
      <c r="AFW840" s="10">
        <v>0</v>
      </c>
      <c r="AFX840" s="10">
        <v>0</v>
      </c>
      <c r="AFY840" s="10">
        <v>0</v>
      </c>
      <c r="AFZ840" s="10">
        <v>0</v>
      </c>
      <c r="AGA840" s="10">
        <v>0</v>
      </c>
      <c r="AGB840" s="10">
        <v>0</v>
      </c>
      <c r="AGC840" s="10">
        <v>0</v>
      </c>
      <c r="AGD840" s="10">
        <v>0</v>
      </c>
      <c r="AGE840" s="10">
        <v>0</v>
      </c>
      <c r="AGF840" s="10">
        <v>0</v>
      </c>
      <c r="AGG840" s="10">
        <v>0</v>
      </c>
      <c r="AGH840" s="10">
        <v>0</v>
      </c>
      <c r="AGI840" s="10">
        <v>0</v>
      </c>
      <c r="AGJ840" s="10">
        <v>0</v>
      </c>
      <c r="AGK840" s="10">
        <v>0</v>
      </c>
      <c r="AGL840" s="10">
        <v>0</v>
      </c>
      <c r="AGM840" s="10">
        <v>0</v>
      </c>
      <c r="AGN840" s="10">
        <v>0</v>
      </c>
      <c r="AGO840" s="10">
        <v>0</v>
      </c>
      <c r="AGP840" s="10">
        <v>0</v>
      </c>
      <c r="AGQ840" s="10">
        <v>0</v>
      </c>
      <c r="AGR840" s="10">
        <v>0</v>
      </c>
      <c r="AGS840" s="10">
        <v>0</v>
      </c>
      <c r="AGT840" s="10">
        <v>0</v>
      </c>
      <c r="AGU840" s="10">
        <v>0</v>
      </c>
      <c r="AGV840" s="10">
        <v>0</v>
      </c>
      <c r="AGW840" s="10">
        <v>0</v>
      </c>
      <c r="AGX840" s="10">
        <v>0</v>
      </c>
      <c r="AGY840" s="10">
        <v>0</v>
      </c>
      <c r="AGZ840" s="10">
        <v>0</v>
      </c>
      <c r="AHA840" s="10">
        <v>0</v>
      </c>
      <c r="AHB840" s="10">
        <v>0</v>
      </c>
      <c r="AHC840" s="10">
        <v>0</v>
      </c>
      <c r="AHD840" s="10">
        <v>0</v>
      </c>
      <c r="AHE840" s="10">
        <v>0</v>
      </c>
      <c r="AHF840" s="10">
        <v>0</v>
      </c>
      <c r="AHG840" s="10">
        <v>0</v>
      </c>
      <c r="AHH840" s="10">
        <v>0</v>
      </c>
      <c r="AHI840" s="10">
        <v>0</v>
      </c>
      <c r="AHJ840" s="10">
        <v>0</v>
      </c>
      <c r="AHK840" s="10">
        <v>0</v>
      </c>
      <c r="AHL840" s="10">
        <v>0</v>
      </c>
      <c r="AHM840" s="10">
        <v>0</v>
      </c>
      <c r="AHN840" s="10">
        <v>0</v>
      </c>
      <c r="AHO840" s="10">
        <v>0</v>
      </c>
      <c r="AHP840" s="10">
        <v>0</v>
      </c>
      <c r="AHQ840" s="10">
        <v>0</v>
      </c>
      <c r="AHR840" s="10">
        <v>0</v>
      </c>
      <c r="AHS840" s="10">
        <v>0</v>
      </c>
      <c r="AHT840" s="10">
        <v>0</v>
      </c>
      <c r="AHU840" s="10">
        <v>0</v>
      </c>
      <c r="AHV840" s="10">
        <v>0</v>
      </c>
      <c r="AHW840" s="10">
        <v>0</v>
      </c>
      <c r="AHX840" s="10">
        <v>0</v>
      </c>
      <c r="AHY840" s="10">
        <v>0</v>
      </c>
      <c r="AHZ840" s="10">
        <v>0</v>
      </c>
      <c r="AIA840" s="10">
        <v>0</v>
      </c>
      <c r="AIB840" s="10">
        <v>0</v>
      </c>
      <c r="AIC840" s="10">
        <v>0</v>
      </c>
      <c r="AID840" s="10">
        <v>0</v>
      </c>
      <c r="AIE840" s="10">
        <v>0</v>
      </c>
      <c r="AIF840" s="10">
        <v>0</v>
      </c>
      <c r="AIG840" s="10">
        <v>0</v>
      </c>
      <c r="AIH840" s="10">
        <v>0</v>
      </c>
      <c r="AII840" s="10">
        <v>0</v>
      </c>
      <c r="AIJ840" s="10">
        <v>0</v>
      </c>
      <c r="AIK840" s="10">
        <v>0</v>
      </c>
      <c r="AIL840" s="10">
        <v>0</v>
      </c>
      <c r="AIM840" s="10">
        <v>0</v>
      </c>
      <c r="AIN840" s="10">
        <v>0</v>
      </c>
      <c r="AIO840" s="10">
        <v>0</v>
      </c>
      <c r="AIP840" s="10">
        <v>0</v>
      </c>
      <c r="AIQ840" s="10">
        <v>0</v>
      </c>
      <c r="AIR840" s="10">
        <v>0</v>
      </c>
      <c r="AIS840" s="10">
        <v>0</v>
      </c>
      <c r="AIT840" s="10">
        <v>0</v>
      </c>
      <c r="AIU840" s="10">
        <v>0</v>
      </c>
      <c r="AIV840" s="10">
        <v>0</v>
      </c>
      <c r="AIW840" s="10">
        <v>0</v>
      </c>
      <c r="AIX840" s="10">
        <v>0</v>
      </c>
      <c r="AIY840" s="10">
        <v>0</v>
      </c>
      <c r="AIZ840" s="10">
        <v>0</v>
      </c>
      <c r="AJA840" s="10">
        <v>0</v>
      </c>
      <c r="AJB840" s="10">
        <v>0</v>
      </c>
      <c r="AJC840" s="10">
        <v>0</v>
      </c>
      <c r="AJD840" s="10">
        <v>0</v>
      </c>
      <c r="AJE840" s="10">
        <v>0</v>
      </c>
      <c r="AJF840" s="10">
        <v>0</v>
      </c>
      <c r="AJG840" s="10">
        <v>0</v>
      </c>
      <c r="AJH840" s="10">
        <v>0</v>
      </c>
      <c r="AJI840" s="10">
        <v>0</v>
      </c>
      <c r="AJJ840" s="10">
        <v>0</v>
      </c>
      <c r="AJK840" s="10">
        <v>0</v>
      </c>
      <c r="AJL840" s="10">
        <v>0</v>
      </c>
      <c r="AJM840" s="10">
        <v>0</v>
      </c>
      <c r="AJN840" s="10">
        <v>0</v>
      </c>
      <c r="AJO840" s="10">
        <v>0</v>
      </c>
      <c r="AJP840" s="10">
        <v>0</v>
      </c>
      <c r="AJQ840" s="10">
        <v>0</v>
      </c>
      <c r="AJR840" s="10">
        <v>0</v>
      </c>
      <c r="AJS840" s="10">
        <v>0</v>
      </c>
      <c r="AJT840" s="10">
        <v>0</v>
      </c>
      <c r="AJU840" s="10">
        <v>0</v>
      </c>
      <c r="AJV840" s="10">
        <v>0</v>
      </c>
      <c r="AJW840" s="10">
        <v>0</v>
      </c>
      <c r="AJX840" s="10">
        <v>0</v>
      </c>
      <c r="AJY840" s="10">
        <v>0</v>
      </c>
      <c r="AJZ840" s="10">
        <v>0</v>
      </c>
      <c r="AKA840" s="10">
        <v>0</v>
      </c>
      <c r="AKB840" s="10">
        <v>0</v>
      </c>
      <c r="AKC840" s="10">
        <v>0</v>
      </c>
      <c r="AKD840" s="10">
        <v>0</v>
      </c>
      <c r="AKE840" s="10">
        <v>0</v>
      </c>
      <c r="AKF840" s="10">
        <v>0</v>
      </c>
      <c r="AKG840" s="10">
        <v>0</v>
      </c>
      <c r="AKH840" s="10">
        <v>0</v>
      </c>
      <c r="AKI840" s="10">
        <v>0</v>
      </c>
      <c r="AKJ840" s="10">
        <v>0</v>
      </c>
      <c r="AKK840" s="10">
        <v>0</v>
      </c>
      <c r="AKL840" s="10">
        <v>0</v>
      </c>
      <c r="AKM840" s="10">
        <v>0</v>
      </c>
      <c r="AKN840" s="10">
        <v>0</v>
      </c>
      <c r="AKO840" s="10">
        <v>0</v>
      </c>
      <c r="AKP840" s="10">
        <v>0</v>
      </c>
      <c r="AKQ840" s="10">
        <v>0</v>
      </c>
      <c r="AKR840" s="10">
        <v>0</v>
      </c>
      <c r="AKS840" s="10">
        <v>0</v>
      </c>
      <c r="AKT840" s="10">
        <v>0</v>
      </c>
      <c r="AKU840" s="10">
        <v>0</v>
      </c>
      <c r="AKV840" s="10">
        <v>0</v>
      </c>
      <c r="AKW840" s="10">
        <v>0</v>
      </c>
      <c r="AKX840" s="10">
        <v>0</v>
      </c>
      <c r="AKY840" s="10">
        <v>0</v>
      </c>
      <c r="AKZ840" s="10">
        <v>0</v>
      </c>
      <c r="ALA840" s="10">
        <v>0</v>
      </c>
      <c r="ALB840" s="10">
        <v>0</v>
      </c>
      <c r="ALC840" s="10">
        <v>0</v>
      </c>
      <c r="ALD840" s="10">
        <v>0</v>
      </c>
      <c r="ALE840" s="10">
        <v>0</v>
      </c>
      <c r="ALF840" s="10">
        <v>0</v>
      </c>
      <c r="ALG840" s="10">
        <v>0</v>
      </c>
      <c r="ALH840" s="10">
        <v>0</v>
      </c>
      <c r="ALI840" s="10">
        <v>0</v>
      </c>
      <c r="ALJ840" s="10">
        <v>0</v>
      </c>
      <c r="ALK840" s="10">
        <v>0</v>
      </c>
      <c r="ALL840" s="10">
        <v>0</v>
      </c>
      <c r="ALM840" s="10">
        <v>0</v>
      </c>
      <c r="ALN840" s="10">
        <v>0</v>
      </c>
      <c r="ALO840" s="10">
        <v>0</v>
      </c>
      <c r="ALP840" s="10">
        <v>0</v>
      </c>
      <c r="ALQ840" s="10">
        <v>0</v>
      </c>
      <c r="ALR840" s="10">
        <v>0</v>
      </c>
      <c r="ALS840" s="10">
        <v>0</v>
      </c>
      <c r="ALT840" s="10">
        <v>0</v>
      </c>
      <c r="ALU840" s="10">
        <v>0</v>
      </c>
      <c r="ALV840" s="10">
        <v>0</v>
      </c>
      <c r="ALW840" s="10">
        <v>0</v>
      </c>
      <c r="ALX840" s="10">
        <v>0</v>
      </c>
      <c r="ALY840" s="10">
        <v>0</v>
      </c>
      <c r="ALZ840" s="10">
        <v>0</v>
      </c>
      <c r="AMA840" s="10">
        <v>0</v>
      </c>
      <c r="AMB840" s="10">
        <v>0</v>
      </c>
      <c r="AMC840" s="10">
        <v>0</v>
      </c>
      <c r="AMD840" s="10">
        <v>0</v>
      </c>
      <c r="AME840" s="10">
        <v>0</v>
      </c>
      <c r="AMF840" s="10">
        <v>0</v>
      </c>
      <c r="AML840" s="10" t="s">
        <v>1968</v>
      </c>
      <c r="ANM840" s="10">
        <v>48</v>
      </c>
      <c r="ANN840" s="10">
        <v>0</v>
      </c>
      <c r="ANO840" s="10" t="s">
        <v>1968</v>
      </c>
      <c r="ANP840" s="10" t="s">
        <v>1987</v>
      </c>
      <c r="ANQ840" s="10">
        <v>0</v>
      </c>
      <c r="ANR840" s="10">
        <v>0</v>
      </c>
      <c r="ANS840" s="10">
        <v>0</v>
      </c>
      <c r="ANT840" s="10">
        <v>0</v>
      </c>
      <c r="ANU840" s="10">
        <v>0</v>
      </c>
      <c r="ANV840" s="10">
        <v>0</v>
      </c>
      <c r="ANW840" s="10">
        <v>0</v>
      </c>
      <c r="ANX840" s="10">
        <v>0</v>
      </c>
      <c r="ANY840" s="10">
        <v>0</v>
      </c>
      <c r="ANZ840" s="10">
        <v>0</v>
      </c>
      <c r="AOA840" s="10">
        <v>0</v>
      </c>
      <c r="AOB840" s="10">
        <v>0</v>
      </c>
      <c r="AOC840" s="10">
        <v>0</v>
      </c>
      <c r="AOD840" s="10">
        <v>0</v>
      </c>
      <c r="AOE840" s="10">
        <v>0</v>
      </c>
      <c r="AOF840" s="10">
        <v>0</v>
      </c>
      <c r="AOG840" s="10">
        <v>0</v>
      </c>
      <c r="AOH840" s="10">
        <v>0</v>
      </c>
      <c r="AOI840" s="10">
        <v>0</v>
      </c>
      <c r="AOJ840" s="10">
        <v>0</v>
      </c>
      <c r="AOK840" s="10">
        <v>0</v>
      </c>
      <c r="AOL840" s="10">
        <v>0</v>
      </c>
      <c r="AOM840" s="10">
        <v>0</v>
      </c>
      <c r="AON840" s="10">
        <v>0</v>
      </c>
      <c r="AOO840" s="10" t="s">
        <v>1968</v>
      </c>
      <c r="AOP840" s="10">
        <v>0</v>
      </c>
      <c r="AOQ840" s="10">
        <v>0</v>
      </c>
      <c r="AOR840" s="10">
        <v>0</v>
      </c>
      <c r="AOS840" s="10">
        <v>0</v>
      </c>
      <c r="AOT840" s="10">
        <v>0</v>
      </c>
      <c r="AOU840" s="10">
        <v>0</v>
      </c>
      <c r="AOV840" s="10">
        <v>0</v>
      </c>
      <c r="AOW840" s="10">
        <v>0</v>
      </c>
      <c r="AOX840" s="10">
        <v>0</v>
      </c>
      <c r="AOY840" s="10">
        <v>0</v>
      </c>
      <c r="AOZ840" s="10">
        <v>0</v>
      </c>
      <c r="APA840" s="10">
        <v>0</v>
      </c>
      <c r="APB840" s="10">
        <v>0</v>
      </c>
      <c r="APC840" s="10">
        <v>0</v>
      </c>
      <c r="APD840" s="10">
        <v>0</v>
      </c>
      <c r="APE840" s="10">
        <v>0</v>
      </c>
      <c r="APF840" s="10">
        <v>0</v>
      </c>
      <c r="APG840" s="10">
        <v>0</v>
      </c>
      <c r="APH840" s="10">
        <v>0</v>
      </c>
      <c r="API840" s="10">
        <v>0</v>
      </c>
      <c r="APJ840" s="10">
        <v>0</v>
      </c>
      <c r="APK840" s="10">
        <v>0</v>
      </c>
      <c r="APL840" s="10">
        <v>0</v>
      </c>
      <c r="APM840" s="10">
        <v>0</v>
      </c>
      <c r="APN840" s="10" t="s">
        <v>1968</v>
      </c>
      <c r="ATV840" s="10" t="s">
        <v>1968</v>
      </c>
      <c r="AVU840" s="10" t="s">
        <v>1970</v>
      </c>
      <c r="AVV840" s="10">
        <v>49</v>
      </c>
      <c r="AVW840" s="10">
        <v>0</v>
      </c>
      <c r="AVX840" s="10">
        <v>1</v>
      </c>
      <c r="AVY840" s="10">
        <v>0</v>
      </c>
      <c r="AVZ840" s="10">
        <v>0</v>
      </c>
      <c r="AWA840" s="10">
        <v>0</v>
      </c>
      <c r="AWB840" s="10">
        <v>0</v>
      </c>
      <c r="AWC840" s="10">
        <v>0</v>
      </c>
      <c r="AWD840" s="10">
        <v>0</v>
      </c>
      <c r="AWE840" s="10">
        <v>0</v>
      </c>
      <c r="AWF840" s="10">
        <v>0</v>
      </c>
      <c r="AWG840" s="10">
        <v>0</v>
      </c>
      <c r="AWH840" s="10" t="s">
        <v>1972</v>
      </c>
      <c r="AWI840" s="10">
        <v>14</v>
      </c>
      <c r="AWJ840" s="10">
        <v>0</v>
      </c>
      <c r="AWK840" s="10">
        <v>0</v>
      </c>
      <c r="AWL840" s="10">
        <v>0</v>
      </c>
      <c r="AWM840" s="10">
        <v>0</v>
      </c>
      <c r="AWN840" s="10">
        <v>0</v>
      </c>
      <c r="AWO840" s="10">
        <v>14</v>
      </c>
      <c r="AWP840" s="10">
        <v>0</v>
      </c>
      <c r="AWQ840" s="10">
        <v>0</v>
      </c>
      <c r="AWR840" s="10">
        <v>0</v>
      </c>
      <c r="AWS840" s="10">
        <v>0</v>
      </c>
      <c r="AWT840" s="10">
        <v>0</v>
      </c>
      <c r="AWU840" s="10">
        <v>0</v>
      </c>
      <c r="AWV840" s="10">
        <v>0</v>
      </c>
      <c r="AWW840" s="10">
        <v>0</v>
      </c>
      <c r="AWX840" s="10">
        <v>0</v>
      </c>
      <c r="AWY840" s="10">
        <v>0</v>
      </c>
      <c r="AWZ840" s="10">
        <v>0</v>
      </c>
      <c r="AXA840" s="10">
        <v>0</v>
      </c>
      <c r="AXB840" s="10">
        <v>0</v>
      </c>
      <c r="AXC840" s="10">
        <v>0</v>
      </c>
      <c r="AXD840" s="10">
        <v>0</v>
      </c>
      <c r="AXE840" s="10">
        <v>0</v>
      </c>
      <c r="AXF840" s="10">
        <v>0</v>
      </c>
      <c r="AXG840" s="10">
        <v>0</v>
      </c>
      <c r="AXH840" s="10">
        <v>0</v>
      </c>
      <c r="AXI840" s="10">
        <v>0</v>
      </c>
      <c r="AXJ840" s="10">
        <v>0</v>
      </c>
      <c r="AXK840" s="10">
        <v>0</v>
      </c>
      <c r="AXL840" s="10">
        <v>0</v>
      </c>
      <c r="AXM840" s="10">
        <v>0</v>
      </c>
      <c r="AXN840" s="10">
        <v>0</v>
      </c>
      <c r="AXO840" s="10">
        <v>0</v>
      </c>
      <c r="AXP840" s="10">
        <v>0</v>
      </c>
      <c r="AXQ840" s="10">
        <v>0</v>
      </c>
      <c r="AXR840" s="10">
        <v>0</v>
      </c>
      <c r="AXS840" s="10">
        <v>0</v>
      </c>
      <c r="AXT840" s="10">
        <v>0</v>
      </c>
      <c r="AXU840" s="10">
        <v>0</v>
      </c>
      <c r="AXV840" s="10">
        <v>0</v>
      </c>
      <c r="AXW840" s="10">
        <v>0</v>
      </c>
      <c r="AXX840" s="10">
        <v>0</v>
      </c>
      <c r="AXY840" s="10">
        <v>0</v>
      </c>
      <c r="AXZ840" s="10">
        <v>0</v>
      </c>
      <c r="AYA840" s="10">
        <v>0</v>
      </c>
      <c r="AYB840" s="10">
        <v>0</v>
      </c>
      <c r="AYC840" s="10">
        <v>0</v>
      </c>
      <c r="AYD840" s="10">
        <v>0</v>
      </c>
      <c r="AYE840" s="10">
        <v>0</v>
      </c>
      <c r="AYF840" s="10">
        <v>0</v>
      </c>
      <c r="AYG840" s="10">
        <v>0</v>
      </c>
      <c r="AYH840" s="10">
        <v>0</v>
      </c>
      <c r="AYI840" s="10">
        <v>0</v>
      </c>
      <c r="AYJ840" s="10">
        <v>0</v>
      </c>
      <c r="AYK840" s="10">
        <v>0</v>
      </c>
      <c r="AYL840" s="10">
        <v>0</v>
      </c>
      <c r="AYM840" s="10">
        <v>0</v>
      </c>
      <c r="AYN840" s="10">
        <v>0</v>
      </c>
      <c r="AYO840" s="10">
        <v>0</v>
      </c>
      <c r="AYP840" s="10">
        <v>0</v>
      </c>
      <c r="AYQ840" s="10">
        <v>0</v>
      </c>
      <c r="AYR840" s="10">
        <v>0</v>
      </c>
      <c r="AYS840" s="10" t="s">
        <v>1968</v>
      </c>
      <c r="AYT840" s="10">
        <v>0</v>
      </c>
      <c r="AYU840" s="10">
        <v>0</v>
      </c>
      <c r="AYV840" s="10">
        <v>12</v>
      </c>
      <c r="AYW840" s="10">
        <v>0</v>
      </c>
      <c r="AYX840" s="10">
        <v>60</v>
      </c>
      <c r="AYY840" s="10">
        <v>0</v>
      </c>
      <c r="AYZ840" s="10">
        <v>0</v>
      </c>
      <c r="AZA840" s="10">
        <v>0</v>
      </c>
      <c r="AZB840" s="10">
        <v>20</v>
      </c>
      <c r="AZC840" s="10">
        <v>0</v>
      </c>
      <c r="AZD840" s="10">
        <v>0</v>
      </c>
      <c r="AZE840" s="10">
        <v>0</v>
      </c>
      <c r="AZF840" s="10">
        <v>0</v>
      </c>
      <c r="AZG840" s="10">
        <v>0</v>
      </c>
      <c r="AZH840" s="10">
        <v>30</v>
      </c>
      <c r="AZI840" s="10">
        <v>0</v>
      </c>
      <c r="AZJ840" s="10">
        <v>0</v>
      </c>
      <c r="AZK840" s="10">
        <v>0</v>
      </c>
      <c r="AZL840" s="10">
        <v>0</v>
      </c>
      <c r="AZM840" s="10">
        <v>0</v>
      </c>
      <c r="AZN840" s="10">
        <v>0</v>
      </c>
      <c r="AZO840" s="10">
        <v>0</v>
      </c>
      <c r="AZP840" s="10">
        <v>0</v>
      </c>
      <c r="AZQ840" s="10">
        <v>0</v>
      </c>
      <c r="AZR840" s="10">
        <v>4</v>
      </c>
      <c r="AZS840" s="10">
        <v>0</v>
      </c>
      <c r="AZT840" s="10">
        <v>0</v>
      </c>
      <c r="AZU840" s="10">
        <v>0</v>
      </c>
      <c r="AZV840" s="10">
        <v>0</v>
      </c>
      <c r="AZW840" s="10">
        <v>0</v>
      </c>
      <c r="AZX840" s="10">
        <v>0</v>
      </c>
      <c r="AZY840" s="10">
        <v>0</v>
      </c>
      <c r="AZZ840" s="10">
        <v>0</v>
      </c>
      <c r="BAA840" s="10">
        <v>0</v>
      </c>
      <c r="BAB840" s="10">
        <v>0</v>
      </c>
      <c r="BAC840" s="10">
        <v>0</v>
      </c>
      <c r="BAD840" s="10">
        <v>0</v>
      </c>
      <c r="BAE840" s="10">
        <v>0</v>
      </c>
      <c r="BAF840" s="10">
        <v>3</v>
      </c>
      <c r="BAG840" s="10">
        <v>0</v>
      </c>
      <c r="BAH840" s="10">
        <v>2</v>
      </c>
      <c r="BAI840" s="10">
        <v>0</v>
      </c>
      <c r="BAJ840" s="10">
        <v>0</v>
      </c>
      <c r="BAK840" s="10">
        <v>0</v>
      </c>
      <c r="BAL840" s="10">
        <v>0</v>
      </c>
      <c r="BAM840" s="10">
        <v>0</v>
      </c>
      <c r="BAN840" s="10">
        <v>0</v>
      </c>
      <c r="BAO840" s="10">
        <v>0</v>
      </c>
      <c r="BAP840" s="10">
        <v>0</v>
      </c>
      <c r="BAQ840" s="10">
        <v>0</v>
      </c>
      <c r="BAR840" s="10">
        <v>0</v>
      </c>
      <c r="BAS840" s="10">
        <v>0</v>
      </c>
      <c r="BAT840" s="10">
        <v>0</v>
      </c>
      <c r="BAU840" s="10">
        <v>0</v>
      </c>
      <c r="BAV840" s="10">
        <v>0</v>
      </c>
      <c r="BAW840" s="10">
        <v>0</v>
      </c>
      <c r="BAX840" s="10">
        <v>0</v>
      </c>
      <c r="BAY840" s="10">
        <v>0</v>
      </c>
      <c r="BAZ840" s="10">
        <v>0</v>
      </c>
      <c r="BBA840" s="10" t="s">
        <v>1969</v>
      </c>
      <c r="BBB840" s="10">
        <v>820</v>
      </c>
      <c r="BBC840" s="10">
        <v>300</v>
      </c>
      <c r="BBD840" s="10">
        <v>0</v>
      </c>
      <c r="BBE840" s="10">
        <v>10</v>
      </c>
      <c r="BBF840" s="10">
        <v>0</v>
      </c>
      <c r="BBG840" s="10">
        <v>0</v>
      </c>
      <c r="BBH840" s="10">
        <v>0</v>
      </c>
      <c r="BBI840" s="10">
        <v>2</v>
      </c>
      <c r="BBJ840" s="10">
        <v>0</v>
      </c>
      <c r="BBK840" s="10">
        <v>13</v>
      </c>
      <c r="BBL840" s="10">
        <v>0</v>
      </c>
      <c r="BBM840" s="10">
        <v>15</v>
      </c>
      <c r="BBN840" s="10">
        <v>0</v>
      </c>
      <c r="BBO840" s="10" t="s">
        <v>1972</v>
      </c>
      <c r="BBV840" s="10">
        <v>1</v>
      </c>
    </row>
    <row r="841" spans="1:1426" x14ac:dyDescent="0.25">
      <c r="A841" s="10" t="s">
        <v>1965</v>
      </c>
      <c r="B841" s="17" t="s">
        <v>2215</v>
      </c>
      <c r="C841" s="17" t="s">
        <v>2001</v>
      </c>
      <c r="D841" s="10" t="s">
        <v>2216</v>
      </c>
      <c r="E841" s="10" t="s">
        <v>2217</v>
      </c>
      <c r="F841" s="10" t="s">
        <v>2218</v>
      </c>
      <c r="G841" s="10">
        <v>55765000</v>
      </c>
      <c r="H841" s="10" t="s">
        <v>2005</v>
      </c>
      <c r="I841" s="10" t="s">
        <v>2219</v>
      </c>
      <c r="J841" s="10" t="s">
        <v>2220</v>
      </c>
      <c r="K841" s="10" t="s">
        <v>5</v>
      </c>
      <c r="L841" s="10" t="s">
        <v>2508</v>
      </c>
      <c r="N841" s="10">
        <v>24</v>
      </c>
      <c r="O841" s="10">
        <v>0</v>
      </c>
      <c r="P841" s="10">
        <v>24</v>
      </c>
      <c r="Q841" s="10">
        <v>0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10">
        <v>0</v>
      </c>
      <c r="X841" s="10">
        <v>0</v>
      </c>
      <c r="Y841" s="10">
        <v>0</v>
      </c>
      <c r="Z841" s="10">
        <v>0</v>
      </c>
      <c r="AA841" s="10">
        <v>0</v>
      </c>
      <c r="AC841" s="10">
        <v>0</v>
      </c>
      <c r="AD841" s="10">
        <v>0</v>
      </c>
      <c r="AE841" s="10">
        <v>0</v>
      </c>
      <c r="AF841" s="10" t="s">
        <v>40</v>
      </c>
      <c r="AG841" s="10">
        <v>1</v>
      </c>
      <c r="AT841" s="18">
        <v>40539</v>
      </c>
      <c r="AU841" s="10" t="s">
        <v>2495</v>
      </c>
      <c r="AV841" s="10" t="s">
        <v>1972</v>
      </c>
      <c r="AW841" s="10" t="s">
        <v>1989</v>
      </c>
      <c r="AY841" s="10" t="s">
        <v>1973</v>
      </c>
      <c r="BF841" s="10" t="s">
        <v>1968</v>
      </c>
      <c r="BI841" s="10" t="s">
        <v>1968</v>
      </c>
      <c r="BL841" s="10" t="s">
        <v>1968</v>
      </c>
      <c r="BO841" s="10" t="s">
        <v>1968</v>
      </c>
      <c r="BR841" s="10" t="s">
        <v>1968</v>
      </c>
      <c r="BU841" s="10" t="s">
        <v>1968</v>
      </c>
      <c r="BX841" s="10" t="s">
        <v>1968</v>
      </c>
      <c r="CA841" s="10" t="s">
        <v>1968</v>
      </c>
      <c r="CD841" s="10" t="s">
        <v>1968</v>
      </c>
      <c r="CG841" s="10" t="s">
        <v>1968</v>
      </c>
      <c r="CJ841" s="10" t="s">
        <v>1968</v>
      </c>
      <c r="CM841" s="10" t="s">
        <v>1968</v>
      </c>
      <c r="CP841" s="10" t="s">
        <v>1968</v>
      </c>
      <c r="CS841" s="10" t="s">
        <v>1968</v>
      </c>
      <c r="CV841" s="10" t="s">
        <v>1968</v>
      </c>
      <c r="CY841" s="10" t="s">
        <v>1968</v>
      </c>
      <c r="DB841" s="10" t="s">
        <v>1968</v>
      </c>
      <c r="DE841" s="10" t="s">
        <v>1968</v>
      </c>
      <c r="DH841" s="10" t="s">
        <v>1968</v>
      </c>
      <c r="DK841" s="10" t="s">
        <v>1968</v>
      </c>
      <c r="DN841" s="10" t="s">
        <v>1968</v>
      </c>
      <c r="EU841" s="10" t="s">
        <v>1968</v>
      </c>
      <c r="EX841" s="10" t="s">
        <v>1968</v>
      </c>
      <c r="FA841" s="10" t="s">
        <v>1968</v>
      </c>
      <c r="FD841" s="10" t="s">
        <v>1968</v>
      </c>
      <c r="FG841" s="10" t="s">
        <v>1968</v>
      </c>
      <c r="FJ841" s="10" t="s">
        <v>1968</v>
      </c>
      <c r="GQ841" s="10">
        <v>1</v>
      </c>
      <c r="II841" s="10" t="s">
        <v>1968</v>
      </c>
      <c r="IJ841" s="10" t="s">
        <v>1968</v>
      </c>
      <c r="IK841" s="10" t="s">
        <v>1968</v>
      </c>
      <c r="IL841" s="10" t="s">
        <v>1968</v>
      </c>
      <c r="IM841" s="10" t="s">
        <v>1968</v>
      </c>
      <c r="IN841" s="10" t="s">
        <v>1968</v>
      </c>
      <c r="IO841" s="10" t="s">
        <v>1968</v>
      </c>
      <c r="IP841" s="10" t="s">
        <v>1968</v>
      </c>
      <c r="IR841" s="10" t="s">
        <v>1968</v>
      </c>
      <c r="IT841" s="10" t="s">
        <v>1968</v>
      </c>
      <c r="IV841" s="10" t="s">
        <v>1968</v>
      </c>
      <c r="IX841" s="10" t="s">
        <v>1968</v>
      </c>
      <c r="IZ841" s="10" t="s">
        <v>1972</v>
      </c>
      <c r="JA841" s="10" t="s">
        <v>1968</v>
      </c>
      <c r="JD841" s="10" t="s">
        <v>1968</v>
      </c>
      <c r="JG841" s="10" t="s">
        <v>1968</v>
      </c>
      <c r="JJ841" s="10" t="s">
        <v>1968</v>
      </c>
      <c r="JM841" s="10" t="s">
        <v>1968</v>
      </c>
      <c r="JP841" s="10" t="s">
        <v>1968</v>
      </c>
      <c r="JS841" s="10" t="s">
        <v>1968</v>
      </c>
      <c r="KZ841" s="10" t="s">
        <v>1976</v>
      </c>
      <c r="LA841" s="10">
        <v>0</v>
      </c>
      <c r="LB841" s="10">
        <v>1</v>
      </c>
      <c r="LC841" s="10">
        <v>0</v>
      </c>
      <c r="LD841" s="10">
        <v>0</v>
      </c>
      <c r="LE841" s="10">
        <v>0</v>
      </c>
      <c r="LF841" s="10">
        <v>0</v>
      </c>
      <c r="LG841" s="10">
        <v>0</v>
      </c>
      <c r="LH841" s="10">
        <v>0</v>
      </c>
      <c r="LI841" s="10" t="s">
        <v>1966</v>
      </c>
      <c r="LJ841" s="10">
        <v>0</v>
      </c>
      <c r="LK841" s="10">
        <v>0</v>
      </c>
      <c r="LL841" s="10">
        <v>0</v>
      </c>
      <c r="LM841" s="10">
        <v>0</v>
      </c>
      <c r="LN841" s="10">
        <v>0</v>
      </c>
      <c r="LO841" s="10">
        <v>0</v>
      </c>
      <c r="LP841" s="10">
        <v>0</v>
      </c>
      <c r="LQ841" s="10">
        <v>0</v>
      </c>
      <c r="LR841" s="10" t="s">
        <v>1977</v>
      </c>
      <c r="LS841" s="10">
        <v>0</v>
      </c>
      <c r="LT841" s="10">
        <v>0</v>
      </c>
      <c r="LU841" s="10">
        <v>0</v>
      </c>
      <c r="LV841" s="10">
        <v>0</v>
      </c>
      <c r="LW841" s="10">
        <v>0</v>
      </c>
      <c r="LX841" s="10">
        <v>0</v>
      </c>
      <c r="LY841" s="10">
        <v>0</v>
      </c>
      <c r="LZ841" s="10">
        <v>0</v>
      </c>
      <c r="MA841" s="10" t="s">
        <v>1977</v>
      </c>
      <c r="MB841" s="10">
        <v>0</v>
      </c>
      <c r="MC841" s="10">
        <v>0</v>
      </c>
      <c r="MD841" s="10">
        <v>0</v>
      </c>
      <c r="ME841" s="10">
        <v>0</v>
      </c>
      <c r="MF841" s="10">
        <v>0</v>
      </c>
      <c r="MG841" s="10">
        <v>0</v>
      </c>
      <c r="MH841" s="10">
        <v>0</v>
      </c>
      <c r="MI841" s="10">
        <v>0</v>
      </c>
      <c r="MJ841" s="10" t="s">
        <v>1977</v>
      </c>
      <c r="MK841" s="10">
        <v>0</v>
      </c>
      <c r="ML841" s="10">
        <v>0</v>
      </c>
      <c r="MM841" s="10">
        <v>0</v>
      </c>
      <c r="MN841" s="10">
        <v>0</v>
      </c>
      <c r="MO841" s="10">
        <v>0</v>
      </c>
      <c r="MP841" s="10">
        <v>0</v>
      </c>
      <c r="MQ841" s="10">
        <v>0</v>
      </c>
      <c r="MR841" s="10">
        <v>0</v>
      </c>
      <c r="MS841" s="10" t="s">
        <v>1977</v>
      </c>
      <c r="MT841" s="10">
        <v>0</v>
      </c>
      <c r="MU841" s="10">
        <v>0</v>
      </c>
      <c r="MV841" s="10">
        <v>0</v>
      </c>
      <c r="MW841" s="10">
        <v>0</v>
      </c>
      <c r="MX841" s="10">
        <v>0</v>
      </c>
      <c r="MY841" s="10">
        <v>0</v>
      </c>
      <c r="MZ841" s="10">
        <v>0</v>
      </c>
      <c r="NA841" s="10">
        <v>0</v>
      </c>
      <c r="NB841" s="10" t="s">
        <v>1977</v>
      </c>
      <c r="NC841" s="10">
        <v>0</v>
      </c>
      <c r="ND841" s="10">
        <v>0</v>
      </c>
      <c r="NE841" s="10">
        <v>0</v>
      </c>
      <c r="NF841" s="10">
        <v>0</v>
      </c>
      <c r="NG841" s="10">
        <v>0</v>
      </c>
      <c r="NH841" s="10">
        <v>0</v>
      </c>
      <c r="NI841" s="10">
        <v>0</v>
      </c>
      <c r="NJ841" s="10">
        <v>0</v>
      </c>
      <c r="NK841" s="10" t="s">
        <v>1977</v>
      </c>
      <c r="NL841" s="10">
        <v>0</v>
      </c>
      <c r="NM841" s="10">
        <v>0</v>
      </c>
      <c r="NN841" s="10">
        <v>0</v>
      </c>
      <c r="NO841" s="10">
        <v>0</v>
      </c>
      <c r="NP841" s="10">
        <v>0</v>
      </c>
      <c r="NQ841" s="10">
        <v>0</v>
      </c>
      <c r="NR841" s="10">
        <v>0</v>
      </c>
      <c r="NS841" s="10">
        <v>0</v>
      </c>
      <c r="NT841" s="10" t="s">
        <v>1977</v>
      </c>
      <c r="NU841" s="10">
        <v>0</v>
      </c>
      <c r="NV841" s="10">
        <v>0</v>
      </c>
      <c r="NW841" s="10">
        <v>0</v>
      </c>
      <c r="NX841" s="10">
        <v>0</v>
      </c>
      <c r="NY841" s="10">
        <v>0</v>
      </c>
      <c r="NZ841" s="10">
        <v>0</v>
      </c>
      <c r="OA841" s="10">
        <v>0</v>
      </c>
      <c r="OB841" s="10">
        <v>0</v>
      </c>
      <c r="OC841" s="10" t="s">
        <v>1977</v>
      </c>
      <c r="OD841" s="10">
        <v>0</v>
      </c>
      <c r="OE841" s="10">
        <v>0</v>
      </c>
      <c r="OF841" s="10">
        <v>0</v>
      </c>
      <c r="OG841" s="10">
        <v>0</v>
      </c>
      <c r="OH841" s="10">
        <v>0</v>
      </c>
      <c r="OI841" s="10">
        <v>0</v>
      </c>
      <c r="OJ841" s="10">
        <v>0</v>
      </c>
      <c r="OK841" s="10">
        <v>0</v>
      </c>
      <c r="OL841" s="10" t="s">
        <v>1977</v>
      </c>
      <c r="OM841" s="10">
        <v>0</v>
      </c>
      <c r="ON841" s="10">
        <v>0</v>
      </c>
      <c r="OO841" s="10">
        <v>0</v>
      </c>
      <c r="OP841" s="10">
        <v>0</v>
      </c>
      <c r="OQ841" s="10">
        <v>0</v>
      </c>
      <c r="OR841" s="10">
        <v>0</v>
      </c>
      <c r="OS841" s="10">
        <v>0</v>
      </c>
      <c r="OT841" s="10">
        <v>0</v>
      </c>
      <c r="OU841" s="10" t="s">
        <v>1977</v>
      </c>
      <c r="OV841" s="10">
        <v>0</v>
      </c>
      <c r="OW841" s="10">
        <v>0</v>
      </c>
      <c r="OX841" s="10">
        <v>0</v>
      </c>
      <c r="OY841" s="10">
        <v>0</v>
      </c>
      <c r="OZ841" s="10">
        <v>0</v>
      </c>
      <c r="PA841" s="10">
        <v>0</v>
      </c>
      <c r="PB841" s="10">
        <v>0</v>
      </c>
      <c r="PC841" s="10">
        <v>0</v>
      </c>
      <c r="PD841" s="10" t="s">
        <v>1977</v>
      </c>
      <c r="PE841" s="10">
        <v>0</v>
      </c>
      <c r="PF841" s="10">
        <v>0</v>
      </c>
      <c r="PG841" s="10">
        <v>0</v>
      </c>
      <c r="PH841" s="10">
        <v>0</v>
      </c>
      <c r="PI841" s="10">
        <v>0</v>
      </c>
      <c r="PJ841" s="10">
        <v>0</v>
      </c>
      <c r="PK841" s="10">
        <v>0</v>
      </c>
      <c r="PL841" s="10">
        <v>0</v>
      </c>
      <c r="PM841" s="10" t="s">
        <v>1977</v>
      </c>
      <c r="PN841" s="10">
        <v>0</v>
      </c>
      <c r="PO841" s="10">
        <v>0</v>
      </c>
      <c r="PP841" s="10">
        <v>0</v>
      </c>
      <c r="PQ841" s="10">
        <v>0</v>
      </c>
      <c r="PR841" s="10">
        <v>0</v>
      </c>
      <c r="PS841" s="10">
        <v>0</v>
      </c>
      <c r="PT841" s="10">
        <v>0</v>
      </c>
      <c r="PU841" s="10">
        <v>0</v>
      </c>
      <c r="PV841" s="10" t="s">
        <v>1977</v>
      </c>
      <c r="PW841" s="10">
        <v>0</v>
      </c>
      <c r="PX841" s="10">
        <v>1</v>
      </c>
      <c r="PY841" s="10">
        <v>0</v>
      </c>
      <c r="PZ841" s="10">
        <v>0</v>
      </c>
      <c r="QA841" s="10">
        <v>0</v>
      </c>
      <c r="QB841" s="10">
        <v>0</v>
      </c>
      <c r="QC841" s="10">
        <v>0</v>
      </c>
      <c r="QD841" s="10">
        <v>0</v>
      </c>
      <c r="QE841" s="10" t="s">
        <v>1986</v>
      </c>
      <c r="QF841" s="10">
        <v>0</v>
      </c>
      <c r="QG841" s="10">
        <v>0</v>
      </c>
      <c r="QH841" s="10">
        <v>0</v>
      </c>
      <c r="QI841" s="10">
        <v>0</v>
      </c>
      <c r="QJ841" s="10">
        <v>0</v>
      </c>
      <c r="QK841" s="10">
        <v>0</v>
      </c>
      <c r="QL841" s="10">
        <v>0</v>
      </c>
      <c r="QM841" s="10">
        <v>0</v>
      </c>
      <c r="QN841" s="10" t="s">
        <v>1977</v>
      </c>
      <c r="QO841" s="10">
        <v>0</v>
      </c>
      <c r="QP841" s="10">
        <v>0</v>
      </c>
      <c r="QQ841" s="10">
        <v>0</v>
      </c>
      <c r="QR841" s="10">
        <v>0</v>
      </c>
      <c r="QS841" s="10">
        <v>0</v>
      </c>
      <c r="QT841" s="10">
        <v>0</v>
      </c>
      <c r="QU841" s="10">
        <v>0</v>
      </c>
      <c r="QV841" s="10">
        <v>0</v>
      </c>
      <c r="QW841" s="10" t="s">
        <v>1977</v>
      </c>
      <c r="QX841" s="10">
        <v>2</v>
      </c>
      <c r="QY841" s="10">
        <v>0</v>
      </c>
      <c r="QZ841" s="10">
        <v>0</v>
      </c>
      <c r="RA841" s="10">
        <v>0</v>
      </c>
      <c r="RB841" s="10">
        <v>0</v>
      </c>
      <c r="RC841" s="10">
        <v>0</v>
      </c>
      <c r="RD841" s="10">
        <v>0</v>
      </c>
      <c r="RE841" s="10">
        <v>0</v>
      </c>
      <c r="RF841" s="10" t="s">
        <v>1977</v>
      </c>
      <c r="RG841" s="10">
        <v>0</v>
      </c>
      <c r="RH841" s="10">
        <v>0</v>
      </c>
      <c r="RI841" s="10">
        <v>0</v>
      </c>
      <c r="RJ841" s="10">
        <v>0</v>
      </c>
      <c r="RK841" s="10">
        <v>0</v>
      </c>
      <c r="RL841" s="10">
        <v>0</v>
      </c>
      <c r="RM841" s="10">
        <v>0</v>
      </c>
      <c r="RN841" s="10">
        <v>0</v>
      </c>
      <c r="RO841" s="10" t="s">
        <v>1977</v>
      </c>
      <c r="VS841" s="10">
        <v>1</v>
      </c>
      <c r="VT841" s="10">
        <v>1</v>
      </c>
      <c r="VZ841" s="10">
        <v>16</v>
      </c>
      <c r="WA841" s="10">
        <v>0</v>
      </c>
      <c r="WB841" s="10">
        <v>0</v>
      </c>
      <c r="WC841" s="10">
        <v>0</v>
      </c>
      <c r="WD841" s="10">
        <v>0</v>
      </c>
      <c r="WE841" s="10">
        <v>0</v>
      </c>
      <c r="WF841" s="10">
        <v>0</v>
      </c>
      <c r="WG841" s="10">
        <v>0</v>
      </c>
      <c r="WH841" s="10">
        <v>0</v>
      </c>
      <c r="WI841" s="10">
        <v>0</v>
      </c>
      <c r="WJ841" s="10">
        <v>0</v>
      </c>
      <c r="WK841" s="10">
        <v>0</v>
      </c>
      <c r="WL841" s="10">
        <v>1</v>
      </c>
      <c r="WM841" s="10">
        <v>0</v>
      </c>
      <c r="WN841" s="10">
        <v>0</v>
      </c>
      <c r="WO841" s="10">
        <v>0</v>
      </c>
      <c r="WP841" s="10">
        <v>0</v>
      </c>
      <c r="WQ841" s="10">
        <v>0</v>
      </c>
      <c r="WR841" s="10">
        <v>0</v>
      </c>
      <c r="WS841" s="10">
        <v>0</v>
      </c>
      <c r="WT841" s="10">
        <v>0</v>
      </c>
      <c r="WU841" s="10">
        <v>0</v>
      </c>
      <c r="WV841" s="10">
        <v>0</v>
      </c>
      <c r="WW841" s="10">
        <v>0</v>
      </c>
      <c r="WX841" s="10">
        <v>0</v>
      </c>
      <c r="WY841" s="10">
        <v>0</v>
      </c>
      <c r="WZ841" s="10">
        <v>0</v>
      </c>
      <c r="XA841" s="10">
        <v>0</v>
      </c>
      <c r="XB841" s="10">
        <v>0</v>
      </c>
      <c r="XC841" s="10">
        <v>0</v>
      </c>
      <c r="XD841" s="10">
        <v>0</v>
      </c>
      <c r="XE841" s="10">
        <v>0</v>
      </c>
      <c r="XF841" s="10">
        <v>0</v>
      </c>
      <c r="XG841" s="10">
        <v>0</v>
      </c>
      <c r="XH841" s="10">
        <v>0</v>
      </c>
      <c r="XI841" s="10">
        <v>0</v>
      </c>
      <c r="XJ841" s="10">
        <v>0</v>
      </c>
      <c r="XK841" s="10" t="s">
        <v>1967</v>
      </c>
      <c r="XN841" s="10" t="s">
        <v>1978</v>
      </c>
      <c r="XQ841" s="10" t="s">
        <v>1978</v>
      </c>
      <c r="XR841" s="10">
        <v>1</v>
      </c>
      <c r="XS841" s="10">
        <v>1</v>
      </c>
      <c r="XT841" s="10" t="s">
        <v>1967</v>
      </c>
      <c r="XW841" s="10" t="s">
        <v>1983</v>
      </c>
      <c r="XX841" s="10">
        <v>1</v>
      </c>
      <c r="XY841" s="10">
        <v>0</v>
      </c>
      <c r="YA841" s="10">
        <v>6</v>
      </c>
      <c r="YB841" s="10">
        <v>0</v>
      </c>
      <c r="YC841" s="10">
        <v>5</v>
      </c>
      <c r="YD841" s="10">
        <v>0</v>
      </c>
      <c r="YE841" s="10">
        <v>0</v>
      </c>
      <c r="YF841" s="10">
        <v>0</v>
      </c>
      <c r="YG841" s="10">
        <v>0</v>
      </c>
      <c r="YH841" s="10">
        <v>0</v>
      </c>
      <c r="YI841" s="10">
        <v>0</v>
      </c>
      <c r="YJ841" s="10">
        <v>0</v>
      </c>
      <c r="YK841" s="10">
        <v>1</v>
      </c>
      <c r="YL841" s="10">
        <v>0</v>
      </c>
      <c r="YM841" s="10">
        <v>4</v>
      </c>
      <c r="YN841" s="10">
        <v>0</v>
      </c>
      <c r="YO841" s="10">
        <v>0</v>
      </c>
      <c r="YP841" s="10">
        <v>0</v>
      </c>
      <c r="YQ841" s="10">
        <v>0</v>
      </c>
      <c r="YR841" s="10">
        <v>0</v>
      </c>
      <c r="YS841" s="10" t="s">
        <v>1970</v>
      </c>
      <c r="YT841" s="10">
        <v>3</v>
      </c>
      <c r="YU841" s="10">
        <v>0</v>
      </c>
      <c r="YV841" s="10">
        <v>5</v>
      </c>
      <c r="YW841" s="10">
        <v>0</v>
      </c>
      <c r="YX841" s="10">
        <v>5</v>
      </c>
      <c r="YY841" s="10">
        <v>0</v>
      </c>
      <c r="YZ841" s="10">
        <v>4</v>
      </c>
      <c r="ZA841" s="10">
        <v>0</v>
      </c>
      <c r="ZB841" s="10">
        <v>0</v>
      </c>
      <c r="ZC841" s="10">
        <v>0</v>
      </c>
      <c r="ZD841" s="10">
        <v>0</v>
      </c>
      <c r="ZE841" s="10">
        <v>0</v>
      </c>
      <c r="ZF841" s="10">
        <v>0</v>
      </c>
      <c r="ZG841" s="10">
        <v>0</v>
      </c>
      <c r="ZH841" s="10">
        <v>0</v>
      </c>
      <c r="ZI841" s="10">
        <v>0</v>
      </c>
      <c r="ZJ841" s="10" t="s">
        <v>1968</v>
      </c>
      <c r="AAK841" s="10" t="s">
        <v>1968</v>
      </c>
      <c r="AAZ841" s="10" t="s">
        <v>1969</v>
      </c>
      <c r="ABA841" s="10">
        <v>0</v>
      </c>
      <c r="ABB841" s="10">
        <v>0</v>
      </c>
      <c r="ABC841" s="10">
        <v>0</v>
      </c>
      <c r="ABD841" s="10">
        <v>0</v>
      </c>
      <c r="ABE841" s="10">
        <v>0</v>
      </c>
      <c r="ABF841" s="10">
        <v>0</v>
      </c>
      <c r="ABG841" s="10">
        <v>0</v>
      </c>
      <c r="ABH841" s="10">
        <v>0</v>
      </c>
      <c r="ABI841" s="10">
        <v>0</v>
      </c>
      <c r="ABJ841" s="10">
        <v>0</v>
      </c>
      <c r="ABK841" s="10">
        <v>0</v>
      </c>
      <c r="ABL841" s="10">
        <v>0</v>
      </c>
      <c r="ABM841" s="10">
        <v>0</v>
      </c>
      <c r="ABN841" s="10">
        <v>0</v>
      </c>
      <c r="ABO841" s="10" t="s">
        <v>1968</v>
      </c>
      <c r="ACJ841" s="10" t="s">
        <v>1968</v>
      </c>
      <c r="ADH841" s="10" t="s">
        <v>1969</v>
      </c>
      <c r="ADI841" s="10">
        <v>17</v>
      </c>
      <c r="ADJ841" s="10">
        <v>0</v>
      </c>
      <c r="ADK841" s="10">
        <v>0</v>
      </c>
      <c r="ADL841" s="10">
        <v>0</v>
      </c>
      <c r="ADM841" s="10">
        <v>0</v>
      </c>
      <c r="ADN841" s="10">
        <v>0</v>
      </c>
      <c r="ADO841" s="10">
        <v>0</v>
      </c>
      <c r="ADP841" s="10">
        <v>0</v>
      </c>
      <c r="ADQ841" s="10">
        <v>0</v>
      </c>
      <c r="ADR841" s="10">
        <v>0</v>
      </c>
      <c r="ADS841" s="10">
        <v>0</v>
      </c>
      <c r="ADT841" s="10">
        <v>0</v>
      </c>
      <c r="ADU841" s="10">
        <v>0</v>
      </c>
      <c r="ADV841" s="10">
        <v>0</v>
      </c>
      <c r="ADW841" s="10">
        <v>0</v>
      </c>
      <c r="ADX841" s="10">
        <v>0</v>
      </c>
      <c r="ADY841" s="10">
        <v>0</v>
      </c>
      <c r="ADZ841" s="10">
        <v>0</v>
      </c>
      <c r="AEA841" s="10">
        <v>0</v>
      </c>
      <c r="AEB841" s="10">
        <v>0</v>
      </c>
      <c r="AEC841" s="10">
        <v>0</v>
      </c>
      <c r="AED841" s="10">
        <v>0</v>
      </c>
      <c r="AEE841" s="10">
        <v>0</v>
      </c>
      <c r="AEF841" s="10">
        <v>0</v>
      </c>
      <c r="AEG841" s="10">
        <v>0</v>
      </c>
      <c r="AEH841" s="10">
        <v>0</v>
      </c>
      <c r="AEI841" s="10">
        <v>0</v>
      </c>
      <c r="AEJ841" s="10">
        <v>0</v>
      </c>
      <c r="AEK841" s="10">
        <v>0</v>
      </c>
      <c r="AEL841" s="10">
        <v>0</v>
      </c>
      <c r="AEM841" s="10">
        <v>0</v>
      </c>
      <c r="AEN841" s="10">
        <v>0</v>
      </c>
      <c r="AEO841" s="10">
        <v>0</v>
      </c>
      <c r="AEP841" s="10">
        <v>0</v>
      </c>
      <c r="AEQ841" s="10">
        <v>0</v>
      </c>
      <c r="AER841" s="10">
        <v>0</v>
      </c>
      <c r="AES841" s="10">
        <v>0</v>
      </c>
      <c r="AET841" s="10">
        <v>0</v>
      </c>
      <c r="AEU841" s="10">
        <v>0</v>
      </c>
      <c r="AEV841" s="10">
        <v>0</v>
      </c>
      <c r="AEW841" s="10">
        <v>0</v>
      </c>
      <c r="AEX841" s="10">
        <v>0</v>
      </c>
      <c r="AEY841" s="10">
        <v>0</v>
      </c>
      <c r="AEZ841" s="10">
        <v>0</v>
      </c>
      <c r="AFA841" s="10">
        <v>0</v>
      </c>
      <c r="AFB841" s="10">
        <v>0</v>
      </c>
      <c r="AFC841" s="10">
        <v>0</v>
      </c>
      <c r="AFD841" s="10">
        <v>0</v>
      </c>
      <c r="AFE841" s="10">
        <v>0</v>
      </c>
      <c r="AFF841" s="10">
        <v>0</v>
      </c>
      <c r="AFG841" s="10">
        <v>0</v>
      </c>
      <c r="AFH841" s="10">
        <v>0</v>
      </c>
      <c r="AFI841" s="10">
        <v>0</v>
      </c>
      <c r="AFJ841" s="10">
        <v>0</v>
      </c>
      <c r="AFK841" s="10">
        <v>0</v>
      </c>
      <c r="AFL841" s="10">
        <v>0</v>
      </c>
      <c r="AFM841" s="10">
        <v>0</v>
      </c>
      <c r="AFN841" s="10">
        <v>0</v>
      </c>
      <c r="AFO841" s="10">
        <v>0</v>
      </c>
      <c r="AFP841" s="10">
        <v>0</v>
      </c>
      <c r="AFQ841" s="10">
        <v>0</v>
      </c>
      <c r="AFR841" s="10">
        <v>0</v>
      </c>
      <c r="AFS841" s="10">
        <v>0</v>
      </c>
      <c r="AFT841" s="10">
        <v>0</v>
      </c>
      <c r="AFU841" s="10">
        <v>0</v>
      </c>
      <c r="AFV841" s="10">
        <v>0</v>
      </c>
      <c r="AFW841" s="10">
        <v>0</v>
      </c>
      <c r="AFX841" s="10">
        <v>0</v>
      </c>
      <c r="AFY841" s="10">
        <v>0</v>
      </c>
      <c r="AFZ841" s="10">
        <v>0</v>
      </c>
      <c r="AGA841" s="10">
        <v>0</v>
      </c>
      <c r="AGB841" s="10">
        <v>0</v>
      </c>
      <c r="AGC841" s="10">
        <v>0</v>
      </c>
      <c r="AGD841" s="10">
        <v>0</v>
      </c>
      <c r="AGE841" s="10">
        <v>0</v>
      </c>
      <c r="AGF841" s="10">
        <v>0</v>
      </c>
      <c r="AGG841" s="10">
        <v>0</v>
      </c>
      <c r="AGH841" s="10">
        <v>0</v>
      </c>
      <c r="AGI841" s="10">
        <v>0</v>
      </c>
      <c r="AGJ841" s="10">
        <v>0</v>
      </c>
      <c r="AGK841" s="10">
        <v>0</v>
      </c>
      <c r="AGL841" s="10">
        <v>0</v>
      </c>
      <c r="AGM841" s="10">
        <v>0</v>
      </c>
      <c r="AGN841" s="10">
        <v>0</v>
      </c>
      <c r="AGO841" s="10">
        <v>0</v>
      </c>
      <c r="AGP841" s="10">
        <v>0</v>
      </c>
      <c r="AGQ841" s="10">
        <v>0</v>
      </c>
      <c r="AGR841" s="10">
        <v>0</v>
      </c>
      <c r="AGS841" s="10">
        <v>0</v>
      </c>
      <c r="AGT841" s="10">
        <v>0</v>
      </c>
      <c r="AGU841" s="10">
        <v>0</v>
      </c>
      <c r="AGV841" s="10">
        <v>0</v>
      </c>
      <c r="AGW841" s="10">
        <v>0</v>
      </c>
      <c r="AGX841" s="10">
        <v>0</v>
      </c>
      <c r="AGY841" s="10">
        <v>0</v>
      </c>
      <c r="AGZ841" s="10">
        <v>0</v>
      </c>
      <c r="AHA841" s="10">
        <v>0</v>
      </c>
      <c r="AHB841" s="10">
        <v>0</v>
      </c>
      <c r="AHC841" s="10">
        <v>0</v>
      </c>
      <c r="AHD841" s="10">
        <v>0</v>
      </c>
      <c r="AHE841" s="10">
        <v>0</v>
      </c>
      <c r="AHF841" s="10">
        <v>0</v>
      </c>
      <c r="AHG841" s="10">
        <v>0</v>
      </c>
      <c r="AHH841" s="10">
        <v>0</v>
      </c>
      <c r="AHI841" s="10">
        <v>0</v>
      </c>
      <c r="AHJ841" s="10">
        <v>0</v>
      </c>
      <c r="AHK841" s="10">
        <v>0</v>
      </c>
      <c r="AHL841" s="10">
        <v>0</v>
      </c>
      <c r="AHM841" s="10">
        <v>0</v>
      </c>
      <c r="AHN841" s="10">
        <v>0</v>
      </c>
      <c r="AHO841" s="10">
        <v>0</v>
      </c>
      <c r="AHP841" s="10">
        <v>0</v>
      </c>
      <c r="AHQ841" s="10">
        <v>0</v>
      </c>
      <c r="AHR841" s="10">
        <v>0</v>
      </c>
      <c r="AHS841" s="10">
        <v>0</v>
      </c>
      <c r="AHT841" s="10">
        <v>0</v>
      </c>
      <c r="AHU841" s="10">
        <v>0</v>
      </c>
      <c r="AHV841" s="10">
        <v>0</v>
      </c>
      <c r="AHW841" s="10">
        <v>0</v>
      </c>
      <c r="AHX841" s="10">
        <v>0</v>
      </c>
      <c r="AHY841" s="10">
        <v>0</v>
      </c>
      <c r="AHZ841" s="10">
        <v>0</v>
      </c>
      <c r="AIA841" s="10">
        <v>0</v>
      </c>
      <c r="AIB841" s="10">
        <v>0</v>
      </c>
      <c r="AIC841" s="10">
        <v>0</v>
      </c>
      <c r="AID841" s="10">
        <v>0</v>
      </c>
      <c r="AIE841" s="10">
        <v>0</v>
      </c>
      <c r="AIF841" s="10">
        <v>0</v>
      </c>
      <c r="AIG841" s="10">
        <v>0</v>
      </c>
      <c r="AIH841" s="10">
        <v>0</v>
      </c>
      <c r="AII841" s="10">
        <v>0</v>
      </c>
      <c r="AIJ841" s="10">
        <v>0</v>
      </c>
      <c r="AIK841" s="10">
        <v>0</v>
      </c>
      <c r="AIL841" s="10">
        <v>0</v>
      </c>
      <c r="AIM841" s="10">
        <v>0</v>
      </c>
      <c r="AIN841" s="10">
        <v>0</v>
      </c>
      <c r="AIO841" s="10">
        <v>0</v>
      </c>
      <c r="AIP841" s="10">
        <v>0</v>
      </c>
      <c r="AIQ841" s="10">
        <v>0</v>
      </c>
      <c r="AIR841" s="10">
        <v>0</v>
      </c>
      <c r="AIS841" s="10">
        <v>0</v>
      </c>
      <c r="AIT841" s="10">
        <v>0</v>
      </c>
      <c r="AIU841" s="10">
        <v>0</v>
      </c>
      <c r="AIV841" s="10">
        <v>0</v>
      </c>
      <c r="AIW841" s="10">
        <v>0</v>
      </c>
      <c r="AIX841" s="10">
        <v>0</v>
      </c>
      <c r="AIY841" s="10">
        <v>0</v>
      </c>
      <c r="AIZ841" s="10">
        <v>0</v>
      </c>
      <c r="AJA841" s="10">
        <v>0</v>
      </c>
      <c r="AJB841" s="10">
        <v>0</v>
      </c>
      <c r="AJC841" s="10">
        <v>0</v>
      </c>
      <c r="AJD841" s="10">
        <v>0</v>
      </c>
      <c r="AJE841" s="10">
        <v>0</v>
      </c>
      <c r="AJF841" s="10">
        <v>0</v>
      </c>
      <c r="AJG841" s="10">
        <v>0</v>
      </c>
      <c r="AJH841" s="10">
        <v>0</v>
      </c>
      <c r="AJI841" s="10">
        <v>0</v>
      </c>
      <c r="AJJ841" s="10">
        <v>0</v>
      </c>
      <c r="AJK841" s="10">
        <v>0</v>
      </c>
      <c r="AJL841" s="10">
        <v>0</v>
      </c>
      <c r="AJM841" s="10">
        <v>0</v>
      </c>
      <c r="AJN841" s="10">
        <v>0</v>
      </c>
      <c r="AJO841" s="10">
        <v>0</v>
      </c>
      <c r="AJP841" s="10">
        <v>0</v>
      </c>
      <c r="AJQ841" s="10">
        <v>0</v>
      </c>
      <c r="AJR841" s="10">
        <v>0</v>
      </c>
      <c r="AJS841" s="10">
        <v>0</v>
      </c>
      <c r="AJT841" s="10">
        <v>0</v>
      </c>
      <c r="AJU841" s="10">
        <v>0</v>
      </c>
      <c r="AJV841" s="10">
        <v>0</v>
      </c>
      <c r="AJW841" s="10">
        <v>0</v>
      </c>
      <c r="AJX841" s="10">
        <v>0</v>
      </c>
      <c r="AJY841" s="10">
        <v>0</v>
      </c>
      <c r="AJZ841" s="10">
        <v>0</v>
      </c>
      <c r="AKA841" s="10">
        <v>0</v>
      </c>
      <c r="AKB841" s="10">
        <v>0</v>
      </c>
      <c r="AKC841" s="10">
        <v>0</v>
      </c>
      <c r="AKD841" s="10">
        <v>0</v>
      </c>
      <c r="AKE841" s="10">
        <v>0</v>
      </c>
      <c r="AKF841" s="10">
        <v>0</v>
      </c>
      <c r="AKG841" s="10">
        <v>0</v>
      </c>
      <c r="AKH841" s="10">
        <v>0</v>
      </c>
      <c r="AKI841" s="10">
        <v>0</v>
      </c>
      <c r="AKJ841" s="10">
        <v>0</v>
      </c>
      <c r="AKK841" s="10">
        <v>0</v>
      </c>
      <c r="AKL841" s="10">
        <v>0</v>
      </c>
      <c r="AKM841" s="10">
        <v>0</v>
      </c>
      <c r="AKN841" s="10">
        <v>0</v>
      </c>
      <c r="AKO841" s="10">
        <v>0</v>
      </c>
      <c r="AKP841" s="10">
        <v>0</v>
      </c>
      <c r="AKQ841" s="10">
        <v>0</v>
      </c>
      <c r="AKR841" s="10">
        <v>0</v>
      </c>
      <c r="AKS841" s="10">
        <v>0</v>
      </c>
      <c r="AKT841" s="10">
        <v>0</v>
      </c>
      <c r="AKU841" s="10">
        <v>0</v>
      </c>
      <c r="AKV841" s="10">
        <v>0</v>
      </c>
      <c r="AKW841" s="10">
        <v>0</v>
      </c>
      <c r="AKX841" s="10">
        <v>0</v>
      </c>
      <c r="AKY841" s="10">
        <v>0</v>
      </c>
      <c r="AKZ841" s="10">
        <v>0</v>
      </c>
      <c r="ALA841" s="10">
        <v>0</v>
      </c>
      <c r="ALB841" s="10">
        <v>0</v>
      </c>
      <c r="ALC841" s="10">
        <v>0</v>
      </c>
      <c r="ALD841" s="10">
        <v>0</v>
      </c>
      <c r="ALE841" s="10">
        <v>0</v>
      </c>
      <c r="ALF841" s="10">
        <v>0</v>
      </c>
      <c r="ALG841" s="10">
        <v>0</v>
      </c>
      <c r="ALH841" s="10">
        <v>0</v>
      </c>
      <c r="ALI841" s="10">
        <v>0</v>
      </c>
      <c r="ALJ841" s="10">
        <v>0</v>
      </c>
      <c r="ALK841" s="10">
        <v>0</v>
      </c>
      <c r="ALL841" s="10">
        <v>0</v>
      </c>
      <c r="ALM841" s="10">
        <v>0</v>
      </c>
      <c r="ALN841" s="10">
        <v>0</v>
      </c>
      <c r="ALO841" s="10">
        <v>0</v>
      </c>
      <c r="ALP841" s="10">
        <v>0</v>
      </c>
      <c r="ALQ841" s="10">
        <v>0</v>
      </c>
      <c r="ALR841" s="10">
        <v>0</v>
      </c>
      <c r="ALS841" s="10">
        <v>0</v>
      </c>
      <c r="ALT841" s="10">
        <v>0</v>
      </c>
      <c r="ALU841" s="10">
        <v>0</v>
      </c>
      <c r="ALV841" s="10">
        <v>0</v>
      </c>
      <c r="ALW841" s="10">
        <v>0</v>
      </c>
      <c r="ALX841" s="10">
        <v>0</v>
      </c>
      <c r="ALY841" s="10">
        <v>0</v>
      </c>
      <c r="ALZ841" s="10">
        <v>0</v>
      </c>
      <c r="AMA841" s="10">
        <v>0</v>
      </c>
      <c r="AMB841" s="10">
        <v>0</v>
      </c>
      <c r="AMC841" s="10">
        <v>0</v>
      </c>
      <c r="AMD841" s="10">
        <v>0</v>
      </c>
      <c r="AME841" s="10">
        <v>0</v>
      </c>
      <c r="AMF841" s="10">
        <v>0</v>
      </c>
      <c r="AML841" s="10" t="s">
        <v>1968</v>
      </c>
      <c r="ANM841" s="10">
        <v>15</v>
      </c>
      <c r="ANN841" s="10">
        <v>0</v>
      </c>
      <c r="ANO841" s="10" t="s">
        <v>1968</v>
      </c>
      <c r="ANP841" s="10" t="s">
        <v>1987</v>
      </c>
      <c r="AOO841" s="10" t="s">
        <v>1968</v>
      </c>
      <c r="APN841" s="10" t="s">
        <v>1970</v>
      </c>
      <c r="APO841" s="10" t="s">
        <v>1971</v>
      </c>
      <c r="APP841" s="10">
        <v>17</v>
      </c>
      <c r="APQ841" s="10">
        <v>0</v>
      </c>
      <c r="APR841" s="10">
        <v>4</v>
      </c>
      <c r="APS841" s="10">
        <v>0</v>
      </c>
      <c r="APT841" s="10">
        <v>3</v>
      </c>
      <c r="APU841" s="10">
        <v>0</v>
      </c>
      <c r="APV841" s="10">
        <v>0</v>
      </c>
      <c r="APW841" s="10">
        <v>0</v>
      </c>
      <c r="APX841" s="10">
        <v>0</v>
      </c>
      <c r="APY841" s="10">
        <v>0</v>
      </c>
      <c r="APZ841" s="10">
        <v>0</v>
      </c>
      <c r="AQA841" s="10">
        <v>0</v>
      </c>
      <c r="AQB841" s="10">
        <v>0</v>
      </c>
      <c r="AQC841" s="10">
        <v>0</v>
      </c>
      <c r="AQD841" s="10">
        <v>0</v>
      </c>
      <c r="AQE841" s="10">
        <v>0</v>
      </c>
      <c r="AQF841" s="10">
        <v>0</v>
      </c>
      <c r="AQG841" s="10">
        <v>0</v>
      </c>
      <c r="AQH841" s="10">
        <v>0</v>
      </c>
      <c r="AQI841" s="10">
        <v>0</v>
      </c>
      <c r="AQJ841" s="10">
        <v>0</v>
      </c>
      <c r="AQK841" s="10">
        <v>0</v>
      </c>
      <c r="AQL841" s="10">
        <v>3</v>
      </c>
      <c r="AQM841" s="10">
        <v>0</v>
      </c>
      <c r="AQN841" s="10">
        <v>0</v>
      </c>
      <c r="AQO841" s="10">
        <v>0</v>
      </c>
      <c r="AQP841" s="10">
        <v>0</v>
      </c>
      <c r="AQQ841" s="10">
        <v>0</v>
      </c>
      <c r="AQR841" s="10">
        <v>0</v>
      </c>
      <c r="AQS841" s="10">
        <v>0</v>
      </c>
      <c r="AQT841" s="10">
        <v>0</v>
      </c>
      <c r="AQU841" s="10">
        <v>0</v>
      </c>
      <c r="AQV841" s="10">
        <v>0</v>
      </c>
      <c r="AQW841" s="10">
        <v>0</v>
      </c>
      <c r="AQX841" s="10">
        <v>0</v>
      </c>
      <c r="AQY841" s="10">
        <v>0</v>
      </c>
      <c r="AQZ841" s="10">
        <v>0</v>
      </c>
      <c r="ARA841" s="10">
        <v>0</v>
      </c>
      <c r="ARB841" s="10">
        <v>0</v>
      </c>
      <c r="ARC841" s="10">
        <v>0</v>
      </c>
      <c r="ARD841" s="10">
        <v>0</v>
      </c>
      <c r="ARE841" s="10">
        <v>0</v>
      </c>
      <c r="ARF841" s="10">
        <v>0</v>
      </c>
      <c r="ARG841" s="10">
        <v>0</v>
      </c>
      <c r="ARH841" s="10">
        <v>1</v>
      </c>
      <c r="ARI841" s="10">
        <v>0</v>
      </c>
      <c r="ARJ841" s="10">
        <v>0</v>
      </c>
      <c r="ARK841" s="10">
        <v>0</v>
      </c>
      <c r="ARL841" s="10">
        <v>0</v>
      </c>
      <c r="ARM841" s="10">
        <v>0</v>
      </c>
      <c r="ARN841" s="10">
        <v>0</v>
      </c>
      <c r="ARO841" s="10">
        <v>0</v>
      </c>
      <c r="ARP841" s="10">
        <v>0</v>
      </c>
      <c r="ARQ841" s="10">
        <v>0</v>
      </c>
      <c r="ARR841" s="10">
        <v>0</v>
      </c>
      <c r="ARS841" s="10">
        <v>0</v>
      </c>
      <c r="ART841" s="10">
        <v>0</v>
      </c>
      <c r="ARU841" s="10">
        <v>0</v>
      </c>
      <c r="ARV841" s="10">
        <v>0</v>
      </c>
      <c r="ARW841" s="10">
        <v>0</v>
      </c>
      <c r="ARX841" s="10">
        <v>0</v>
      </c>
      <c r="ARY841" s="10">
        <v>0</v>
      </c>
      <c r="ARZ841" s="10">
        <v>0</v>
      </c>
      <c r="ASA841" s="10">
        <v>0</v>
      </c>
      <c r="ASB841" s="10">
        <v>0</v>
      </c>
      <c r="ASC841" s="10">
        <v>0</v>
      </c>
      <c r="ASD841" s="10">
        <v>0</v>
      </c>
      <c r="ASE841" s="10">
        <v>0</v>
      </c>
      <c r="ASF841" s="10">
        <v>0</v>
      </c>
      <c r="ASG841" s="10">
        <v>0</v>
      </c>
      <c r="ASH841" s="10">
        <v>0</v>
      </c>
      <c r="ASI841" s="10">
        <v>0</v>
      </c>
      <c r="ASJ841" s="10">
        <v>0</v>
      </c>
      <c r="ASK841" s="10">
        <v>0</v>
      </c>
      <c r="ASL841" s="10">
        <v>0</v>
      </c>
      <c r="ASM841" s="10">
        <v>0</v>
      </c>
      <c r="ASN841" s="10">
        <v>0</v>
      </c>
      <c r="ASO841" s="10">
        <v>0</v>
      </c>
      <c r="ASP841" s="10">
        <v>5</v>
      </c>
      <c r="ASQ841" s="10">
        <v>0</v>
      </c>
      <c r="ASR841" s="10">
        <v>0</v>
      </c>
      <c r="ASS841" s="10">
        <v>0</v>
      </c>
      <c r="AST841" s="10">
        <v>0</v>
      </c>
      <c r="ASU841" s="10">
        <v>0</v>
      </c>
      <c r="ASV841" s="10">
        <v>1</v>
      </c>
      <c r="ASW841" s="10">
        <v>0</v>
      </c>
      <c r="ASX841" s="10">
        <v>0</v>
      </c>
      <c r="ASY841" s="10">
        <v>0</v>
      </c>
      <c r="ASZ841" s="10">
        <v>0</v>
      </c>
      <c r="ATA841" s="10">
        <v>0</v>
      </c>
      <c r="ATB841" s="10">
        <v>0</v>
      </c>
      <c r="ATC841" s="10">
        <v>0</v>
      </c>
      <c r="ATD841" s="10">
        <v>0</v>
      </c>
      <c r="ATE841" s="10">
        <v>0</v>
      </c>
      <c r="ATF841" s="10">
        <v>0</v>
      </c>
      <c r="ATG841" s="10">
        <v>0</v>
      </c>
      <c r="ATH841" s="10">
        <v>0</v>
      </c>
      <c r="ATI841" s="10">
        <v>0</v>
      </c>
      <c r="ATJ841" s="10">
        <v>0</v>
      </c>
      <c r="ATK841" s="10">
        <v>0</v>
      </c>
      <c r="ATL841" s="10">
        <v>0</v>
      </c>
      <c r="ATM841" s="10">
        <v>0</v>
      </c>
      <c r="ATN841" s="10">
        <v>0</v>
      </c>
      <c r="ATO841" s="10">
        <v>0</v>
      </c>
      <c r="ATP841" s="10">
        <v>0</v>
      </c>
      <c r="ATQ841" s="10">
        <v>0</v>
      </c>
      <c r="ATR841" s="10">
        <v>17</v>
      </c>
      <c r="ATS841" s="10">
        <v>0</v>
      </c>
      <c r="ATT841" s="10">
        <v>0</v>
      </c>
      <c r="ATU841" s="10">
        <v>0</v>
      </c>
      <c r="ATV841" s="10" t="s">
        <v>1968</v>
      </c>
      <c r="AVU841" s="10" t="s">
        <v>1968</v>
      </c>
      <c r="AWH841" s="10" t="s">
        <v>1972</v>
      </c>
      <c r="AWI841" s="10">
        <v>9</v>
      </c>
      <c r="AWJ841" s="10">
        <v>0</v>
      </c>
      <c r="AWK841" s="10">
        <v>0</v>
      </c>
      <c r="AWL841" s="10">
        <v>0</v>
      </c>
      <c r="AWM841" s="10">
        <v>0</v>
      </c>
      <c r="AWN841" s="10">
        <v>0</v>
      </c>
      <c r="AWO841" s="10">
        <v>0</v>
      </c>
      <c r="AWP841" s="10">
        <v>0</v>
      </c>
      <c r="AWQ841" s="10">
        <v>0</v>
      </c>
      <c r="AWR841" s="10">
        <v>0</v>
      </c>
      <c r="AWS841" s="10">
        <v>0</v>
      </c>
      <c r="AWT841" s="10">
        <v>0</v>
      </c>
      <c r="AWU841" s="10">
        <v>9</v>
      </c>
      <c r="AWV841" s="10">
        <v>0</v>
      </c>
      <c r="AWW841" s="10">
        <v>0</v>
      </c>
      <c r="AWX841" s="10">
        <v>0</v>
      </c>
      <c r="AWY841" s="10">
        <v>0</v>
      </c>
      <c r="AWZ841" s="10">
        <v>0</v>
      </c>
      <c r="AXA841" s="10">
        <v>0</v>
      </c>
      <c r="AXB841" s="10">
        <v>0</v>
      </c>
      <c r="AXC841" s="10">
        <v>0</v>
      </c>
      <c r="AXD841" s="10">
        <v>0</v>
      </c>
      <c r="AXE841" s="10">
        <v>0</v>
      </c>
      <c r="AXF841" s="10">
        <v>0</v>
      </c>
      <c r="AXG841" s="10">
        <v>0</v>
      </c>
      <c r="AXH841" s="10">
        <v>0</v>
      </c>
      <c r="AXI841" s="10">
        <v>0</v>
      </c>
      <c r="AXJ841" s="10">
        <v>0</v>
      </c>
      <c r="AXK841" s="10">
        <v>0</v>
      </c>
      <c r="AXL841" s="10">
        <v>0</v>
      </c>
      <c r="AXM841" s="10">
        <v>0</v>
      </c>
      <c r="AXN841" s="10">
        <v>0</v>
      </c>
      <c r="AXO841" s="10">
        <v>0</v>
      </c>
      <c r="AXP841" s="10">
        <v>0</v>
      </c>
      <c r="AXQ841" s="10">
        <v>0</v>
      </c>
      <c r="AXR841" s="10">
        <v>0</v>
      </c>
      <c r="AXS841" s="10">
        <v>0</v>
      </c>
      <c r="AXT841" s="10">
        <v>0</v>
      </c>
      <c r="AXU841" s="10">
        <v>0</v>
      </c>
      <c r="AXV841" s="10">
        <v>0</v>
      </c>
      <c r="AXW841" s="10">
        <v>0</v>
      </c>
      <c r="AXX841" s="10">
        <v>0</v>
      </c>
      <c r="AXY841" s="10">
        <v>0</v>
      </c>
      <c r="AXZ841" s="10">
        <v>0</v>
      </c>
      <c r="AYA841" s="10">
        <v>0</v>
      </c>
      <c r="AYB841" s="10">
        <v>0</v>
      </c>
      <c r="AYC841" s="10">
        <v>0</v>
      </c>
      <c r="AYD841" s="10">
        <v>0</v>
      </c>
      <c r="AYE841" s="10">
        <v>0</v>
      </c>
      <c r="AYF841" s="10">
        <v>0</v>
      </c>
      <c r="AYG841" s="10">
        <v>0</v>
      </c>
      <c r="AYH841" s="10">
        <v>0</v>
      </c>
      <c r="AYI841" s="10">
        <v>0</v>
      </c>
      <c r="AYJ841" s="10">
        <v>0</v>
      </c>
      <c r="AYK841" s="10">
        <v>0</v>
      </c>
      <c r="AYL841" s="10">
        <v>0</v>
      </c>
      <c r="AYM841" s="10">
        <v>0</v>
      </c>
      <c r="AYN841" s="10">
        <v>0</v>
      </c>
      <c r="AYO841" s="10">
        <v>0</v>
      </c>
      <c r="AYP841" s="10">
        <v>0</v>
      </c>
      <c r="AYQ841" s="10">
        <v>0</v>
      </c>
      <c r="AYR841" s="10">
        <v>0</v>
      </c>
      <c r="AYS841" s="10" t="s">
        <v>1968</v>
      </c>
      <c r="AYT841" s="10">
        <v>0</v>
      </c>
      <c r="AYU841" s="10">
        <v>0</v>
      </c>
      <c r="AYV841" s="10">
        <v>5</v>
      </c>
      <c r="AYW841" s="10">
        <v>0</v>
      </c>
      <c r="AYX841" s="10">
        <v>0</v>
      </c>
      <c r="AYY841" s="10">
        <v>0</v>
      </c>
      <c r="AYZ841" s="10">
        <v>0</v>
      </c>
      <c r="AZA841" s="10">
        <v>0</v>
      </c>
      <c r="AZB841" s="10">
        <v>0</v>
      </c>
      <c r="AZC841" s="10">
        <v>0</v>
      </c>
      <c r="AZD841" s="10">
        <v>0</v>
      </c>
      <c r="AZE841" s="10">
        <v>0</v>
      </c>
      <c r="AZF841" s="10">
        <v>0</v>
      </c>
      <c r="AZG841" s="10">
        <v>0</v>
      </c>
      <c r="AZH841" s="10">
        <v>0</v>
      </c>
      <c r="AZI841" s="10">
        <v>0</v>
      </c>
      <c r="AZJ841" s="10">
        <v>0</v>
      </c>
      <c r="AZK841" s="10">
        <v>0</v>
      </c>
      <c r="AZL841" s="10">
        <v>0</v>
      </c>
      <c r="AZM841" s="10">
        <v>0</v>
      </c>
      <c r="AZN841" s="10">
        <v>0</v>
      </c>
      <c r="AZO841" s="10">
        <v>0</v>
      </c>
      <c r="AZP841" s="10">
        <v>0</v>
      </c>
      <c r="AZQ841" s="10">
        <v>0</v>
      </c>
      <c r="AZR841" s="10">
        <v>0</v>
      </c>
      <c r="AZS841" s="10">
        <v>0</v>
      </c>
      <c r="AZT841" s="10">
        <v>0</v>
      </c>
      <c r="AZU841" s="10">
        <v>0</v>
      </c>
      <c r="AZV841" s="10">
        <v>0</v>
      </c>
      <c r="AZW841" s="10">
        <v>0</v>
      </c>
      <c r="AZX841" s="10">
        <v>0</v>
      </c>
      <c r="AZY841" s="10">
        <v>0</v>
      </c>
      <c r="AZZ841" s="10">
        <v>0</v>
      </c>
      <c r="BAA841" s="10">
        <v>0</v>
      </c>
      <c r="BAB841" s="10">
        <v>0</v>
      </c>
      <c r="BAC841" s="10">
        <v>0</v>
      </c>
      <c r="BAD841" s="10">
        <v>0</v>
      </c>
      <c r="BAE841" s="10">
        <v>0</v>
      </c>
      <c r="BAF841" s="10">
        <v>0</v>
      </c>
      <c r="BAG841" s="10">
        <v>0</v>
      </c>
      <c r="BAH841" s="10">
        <v>0</v>
      </c>
      <c r="BAI841" s="10">
        <v>0</v>
      </c>
      <c r="BAJ841" s="10">
        <v>0</v>
      </c>
      <c r="BAK841" s="10">
        <v>0</v>
      </c>
      <c r="BAL841" s="10">
        <v>0</v>
      </c>
      <c r="BAM841" s="10">
        <v>0</v>
      </c>
      <c r="BAN841" s="10">
        <v>0</v>
      </c>
      <c r="BAO841" s="10">
        <v>0</v>
      </c>
      <c r="BAP841" s="10">
        <v>0</v>
      </c>
      <c r="BAQ841" s="10">
        <v>0</v>
      </c>
      <c r="BAR841" s="10">
        <v>0</v>
      </c>
      <c r="BAS841" s="10">
        <v>0</v>
      </c>
      <c r="BAT841" s="10">
        <v>0</v>
      </c>
      <c r="BAU841" s="10">
        <v>0</v>
      </c>
      <c r="BAV841" s="10">
        <v>0</v>
      </c>
      <c r="BAW841" s="10">
        <v>0</v>
      </c>
      <c r="BAX841" s="10">
        <v>0</v>
      </c>
      <c r="BAY841" s="10">
        <v>0</v>
      </c>
      <c r="BAZ841" s="10">
        <v>0</v>
      </c>
      <c r="BBA841" s="10" t="s">
        <v>1970</v>
      </c>
      <c r="BBB841" s="10">
        <v>350</v>
      </c>
      <c r="BBC841" s="10">
        <v>15</v>
      </c>
      <c r="BBD841" s="10">
        <v>0</v>
      </c>
      <c r="BBE841" s="10">
        <v>0</v>
      </c>
      <c r="BBF841" s="10">
        <v>0</v>
      </c>
      <c r="BBG841" s="10">
        <v>0</v>
      </c>
      <c r="BBH841" s="10">
        <v>0</v>
      </c>
      <c r="BBI841" s="10">
        <v>0</v>
      </c>
      <c r="BBJ841" s="10">
        <v>0</v>
      </c>
      <c r="BBK841" s="10">
        <v>0</v>
      </c>
      <c r="BBL841" s="10">
        <v>0</v>
      </c>
      <c r="BBM841" s="10">
        <v>0</v>
      </c>
      <c r="BBN841" s="10">
        <v>0</v>
      </c>
      <c r="BBO841" s="10" t="s">
        <v>1972</v>
      </c>
      <c r="BBS841" s="10">
        <v>1</v>
      </c>
    </row>
    <row r="842" spans="1:1426" x14ac:dyDescent="0.25">
      <c r="A842" s="10" t="s">
        <v>1965</v>
      </c>
      <c r="B842" s="10" t="s">
        <v>2221</v>
      </c>
      <c r="C842" s="10" t="s">
        <v>2001</v>
      </c>
      <c r="D842" s="10" t="s">
        <v>2222</v>
      </c>
      <c r="E842" s="10" t="s">
        <v>2223</v>
      </c>
      <c r="F842" s="10" t="s">
        <v>2224</v>
      </c>
      <c r="G842" s="10">
        <v>55540000</v>
      </c>
      <c r="H842" s="10" t="s">
        <v>2005</v>
      </c>
      <c r="I842" s="10" t="s">
        <v>2225</v>
      </c>
      <c r="J842" s="10" t="s">
        <v>2226</v>
      </c>
      <c r="K842" s="10" t="s">
        <v>5</v>
      </c>
      <c r="L842" s="10" t="s">
        <v>2508</v>
      </c>
      <c r="N842" s="10">
        <v>74</v>
      </c>
      <c r="O842" s="10">
        <v>0</v>
      </c>
      <c r="P842" s="10">
        <v>74</v>
      </c>
      <c r="Q842" s="10">
        <v>0</v>
      </c>
      <c r="R842" s="10">
        <v>0</v>
      </c>
      <c r="S842" s="10">
        <v>0</v>
      </c>
      <c r="T842" s="10">
        <v>0</v>
      </c>
      <c r="U842" s="10">
        <v>0</v>
      </c>
      <c r="V842" s="10">
        <v>0</v>
      </c>
      <c r="W842" s="10">
        <v>0</v>
      </c>
      <c r="X842" s="10">
        <v>0</v>
      </c>
      <c r="Y842" s="10">
        <v>0</v>
      </c>
      <c r="Z842" s="10">
        <v>0</v>
      </c>
      <c r="AA842" s="10">
        <v>0</v>
      </c>
      <c r="AC842" s="10">
        <v>0</v>
      </c>
      <c r="AD842" s="10">
        <v>0</v>
      </c>
      <c r="AE842" s="10">
        <v>0</v>
      </c>
      <c r="AF842" s="10" t="s">
        <v>40</v>
      </c>
      <c r="AG842" s="10">
        <v>1</v>
      </c>
      <c r="AT842" s="10">
        <v>36060</v>
      </c>
      <c r="AU842" s="10" t="s">
        <v>2495</v>
      </c>
      <c r="AV842" s="10" t="s">
        <v>1972</v>
      </c>
      <c r="AW842" s="10" t="s">
        <v>1989</v>
      </c>
      <c r="AY842" s="10" t="s">
        <v>1973</v>
      </c>
      <c r="BF842" s="10" t="s">
        <v>1968</v>
      </c>
      <c r="BG842" s="10">
        <v>1</v>
      </c>
      <c r="BI842" s="10" t="s">
        <v>1972</v>
      </c>
      <c r="BJ842" s="10">
        <v>1</v>
      </c>
      <c r="BK842" s="10" t="s">
        <v>1968</v>
      </c>
      <c r="BL842" s="10" t="s">
        <v>1968</v>
      </c>
      <c r="BO842" s="10" t="s">
        <v>1968</v>
      </c>
      <c r="BR842" s="10" t="s">
        <v>1968</v>
      </c>
      <c r="BU842" s="10" t="s">
        <v>1968</v>
      </c>
      <c r="BX842" s="10" t="s">
        <v>1968</v>
      </c>
      <c r="CA842" s="10" t="s">
        <v>1968</v>
      </c>
      <c r="CD842" s="10" t="s">
        <v>1968</v>
      </c>
      <c r="CG842" s="10" t="s">
        <v>1968</v>
      </c>
      <c r="CJ842" s="10" t="s">
        <v>1968</v>
      </c>
      <c r="CM842" s="10" t="s">
        <v>1968</v>
      </c>
      <c r="CP842" s="10" t="s">
        <v>1968</v>
      </c>
      <c r="CS842" s="10" t="s">
        <v>1968</v>
      </c>
      <c r="CV842" s="10" t="s">
        <v>1972</v>
      </c>
      <c r="CW842" s="10">
        <v>1</v>
      </c>
      <c r="CX842" s="10" t="s">
        <v>1972</v>
      </c>
      <c r="CY842" s="10" t="s">
        <v>1968</v>
      </c>
      <c r="DB842" s="10" t="s">
        <v>1968</v>
      </c>
      <c r="DE842" s="10" t="s">
        <v>1968</v>
      </c>
      <c r="DH842" s="10" t="s">
        <v>1968</v>
      </c>
      <c r="DK842" s="10" t="s">
        <v>1968</v>
      </c>
      <c r="DN842" s="10" t="s">
        <v>1968</v>
      </c>
      <c r="EU842" s="10" t="s">
        <v>1972</v>
      </c>
      <c r="EV842" s="10">
        <v>6</v>
      </c>
      <c r="EW842" s="10">
        <v>20</v>
      </c>
      <c r="EX842" s="10" t="s">
        <v>1968</v>
      </c>
      <c r="FA842" s="10" t="s">
        <v>1968</v>
      </c>
      <c r="FD842" s="10" t="s">
        <v>1972</v>
      </c>
      <c r="FE842" s="10">
        <v>1</v>
      </c>
      <c r="FG842" s="10" t="s">
        <v>1972</v>
      </c>
      <c r="FH842" s="10">
        <v>1</v>
      </c>
      <c r="FJ842" s="10" t="s">
        <v>1968</v>
      </c>
      <c r="GQ842" s="10">
        <v>1</v>
      </c>
      <c r="II842" s="10" t="s">
        <v>1968</v>
      </c>
      <c r="IJ842" s="10" t="s">
        <v>1968</v>
      </c>
      <c r="IK842" s="10" t="s">
        <v>1974</v>
      </c>
      <c r="IL842" s="10" t="s">
        <v>1974</v>
      </c>
      <c r="IM842" s="10" t="s">
        <v>1975</v>
      </c>
      <c r="IN842" s="10" t="s">
        <v>1968</v>
      </c>
      <c r="IO842" s="10" t="s">
        <v>1968</v>
      </c>
      <c r="IP842" s="10" t="s">
        <v>1968</v>
      </c>
      <c r="IR842" s="10" t="s">
        <v>1968</v>
      </c>
      <c r="IT842" s="10" t="s">
        <v>1968</v>
      </c>
      <c r="IV842" s="10" t="s">
        <v>1968</v>
      </c>
      <c r="IX842" s="10" t="s">
        <v>1968</v>
      </c>
      <c r="IZ842" s="10" t="s">
        <v>1972</v>
      </c>
      <c r="JA842" s="10" t="s">
        <v>1968</v>
      </c>
      <c r="JD842" s="10" t="s">
        <v>1972</v>
      </c>
      <c r="JE842" s="10">
        <v>1</v>
      </c>
      <c r="JF842" s="10">
        <v>1</v>
      </c>
      <c r="JG842" s="10" t="s">
        <v>1968</v>
      </c>
      <c r="JJ842" s="10" t="s">
        <v>1968</v>
      </c>
      <c r="JM842" s="10" t="s">
        <v>1972</v>
      </c>
      <c r="JN842" s="10">
        <v>1</v>
      </c>
      <c r="JO842" s="10">
        <v>2</v>
      </c>
      <c r="JP842" s="10" t="s">
        <v>1968</v>
      </c>
      <c r="JS842" s="10" t="s">
        <v>1968</v>
      </c>
      <c r="KZ842" s="10" t="s">
        <v>1976</v>
      </c>
      <c r="LA842" s="10">
        <v>0</v>
      </c>
      <c r="LB842" s="10">
        <v>0</v>
      </c>
      <c r="LC842" s="10">
        <v>0</v>
      </c>
      <c r="LD842" s="10">
        <v>0</v>
      </c>
      <c r="LE842" s="10">
        <v>0</v>
      </c>
      <c r="LF842" s="10">
        <v>0</v>
      </c>
      <c r="LG842" s="10">
        <v>0</v>
      </c>
      <c r="LH842" s="10">
        <v>0</v>
      </c>
      <c r="LI842" s="10" t="s">
        <v>1977</v>
      </c>
      <c r="LJ842" s="10">
        <v>24</v>
      </c>
      <c r="LK842" s="10">
        <v>4</v>
      </c>
      <c r="LL842" s="10">
        <v>0</v>
      </c>
      <c r="LM842" s="10">
        <v>0</v>
      </c>
      <c r="LN842" s="10">
        <v>0</v>
      </c>
      <c r="LO842" s="10">
        <v>0</v>
      </c>
      <c r="LP842" s="10">
        <v>0</v>
      </c>
      <c r="LQ842" s="10">
        <v>0</v>
      </c>
      <c r="LR842" s="10" t="s">
        <v>1966</v>
      </c>
      <c r="LS842" s="10">
        <v>1</v>
      </c>
      <c r="LT842" s="10">
        <v>0</v>
      </c>
      <c r="LU842" s="10">
        <v>0</v>
      </c>
      <c r="LV842" s="10">
        <v>0</v>
      </c>
      <c r="LW842" s="10">
        <v>0</v>
      </c>
      <c r="LX842" s="10">
        <v>0</v>
      </c>
      <c r="LY842" s="10">
        <v>0</v>
      </c>
      <c r="LZ842" s="10">
        <v>0</v>
      </c>
      <c r="MA842" s="10" t="s">
        <v>1966</v>
      </c>
      <c r="MB842" s="10">
        <v>0</v>
      </c>
      <c r="MC842" s="10">
        <v>1</v>
      </c>
      <c r="MD842" s="10">
        <v>0</v>
      </c>
      <c r="ME842" s="10">
        <v>0</v>
      </c>
      <c r="MF842" s="10">
        <v>0</v>
      </c>
      <c r="MG842" s="10">
        <v>0</v>
      </c>
      <c r="MH842" s="10">
        <v>0</v>
      </c>
      <c r="MI842" s="10">
        <v>0</v>
      </c>
      <c r="MJ842" s="10" t="s">
        <v>1966</v>
      </c>
      <c r="MK842" s="10">
        <v>0</v>
      </c>
      <c r="ML842" s="10">
        <v>3</v>
      </c>
      <c r="MM842" s="10">
        <v>0</v>
      </c>
      <c r="MN842" s="10">
        <v>0</v>
      </c>
      <c r="MO842" s="10">
        <v>0</v>
      </c>
      <c r="MP842" s="10">
        <v>0</v>
      </c>
      <c r="MQ842" s="10">
        <v>0</v>
      </c>
      <c r="MR842" s="10">
        <v>0</v>
      </c>
      <c r="MS842" s="10" t="s">
        <v>1966</v>
      </c>
      <c r="MT842" s="10">
        <v>1</v>
      </c>
      <c r="MU842" s="10">
        <v>0</v>
      </c>
      <c r="MV842" s="10">
        <v>0</v>
      </c>
      <c r="MW842" s="10">
        <v>0</v>
      </c>
      <c r="MX842" s="10">
        <v>0</v>
      </c>
      <c r="MY842" s="10">
        <v>0</v>
      </c>
      <c r="MZ842" s="10">
        <v>0</v>
      </c>
      <c r="NA842" s="10">
        <v>0</v>
      </c>
      <c r="NB842" s="10" t="s">
        <v>1966</v>
      </c>
      <c r="NC842" s="10">
        <v>0</v>
      </c>
      <c r="ND842" s="10">
        <v>1</v>
      </c>
      <c r="NE842" s="10">
        <v>0</v>
      </c>
      <c r="NF842" s="10">
        <v>0</v>
      </c>
      <c r="NG842" s="10">
        <v>0</v>
      </c>
      <c r="NH842" s="10">
        <v>0</v>
      </c>
      <c r="NI842" s="10">
        <v>0</v>
      </c>
      <c r="NJ842" s="10">
        <v>0</v>
      </c>
      <c r="NK842" s="10" t="s">
        <v>1966</v>
      </c>
      <c r="NL842" s="10">
        <v>0</v>
      </c>
      <c r="NM842" s="10">
        <v>3</v>
      </c>
      <c r="NN842" s="10">
        <v>0</v>
      </c>
      <c r="NO842" s="10">
        <v>0</v>
      </c>
      <c r="NP842" s="10">
        <v>0</v>
      </c>
      <c r="NQ842" s="10">
        <v>0</v>
      </c>
      <c r="NR842" s="10">
        <v>0</v>
      </c>
      <c r="NS842" s="10">
        <v>0</v>
      </c>
      <c r="NT842" s="10" t="s">
        <v>1966</v>
      </c>
      <c r="NU842" s="10">
        <v>1</v>
      </c>
      <c r="NV842" s="10">
        <v>0</v>
      </c>
      <c r="NW842" s="10">
        <v>0</v>
      </c>
      <c r="NX842" s="10">
        <v>0</v>
      </c>
      <c r="NY842" s="10">
        <v>0</v>
      </c>
      <c r="NZ842" s="10">
        <v>0</v>
      </c>
      <c r="OA842" s="10">
        <v>0</v>
      </c>
      <c r="OB842" s="10">
        <v>0</v>
      </c>
      <c r="OC842" s="10" t="s">
        <v>1966</v>
      </c>
      <c r="OD842" s="10">
        <v>1</v>
      </c>
      <c r="OE842" s="10">
        <v>0</v>
      </c>
      <c r="OF842" s="10">
        <v>0</v>
      </c>
      <c r="OG842" s="10">
        <v>0</v>
      </c>
      <c r="OH842" s="10">
        <v>0</v>
      </c>
      <c r="OI842" s="10">
        <v>0</v>
      </c>
      <c r="OJ842" s="10">
        <v>0</v>
      </c>
      <c r="OK842" s="10">
        <v>0</v>
      </c>
      <c r="OL842" s="10" t="s">
        <v>1966</v>
      </c>
      <c r="OM842" s="10">
        <v>0</v>
      </c>
      <c r="ON842" s="10">
        <v>0</v>
      </c>
      <c r="OO842" s="10">
        <v>0</v>
      </c>
      <c r="OP842" s="10">
        <v>0</v>
      </c>
      <c r="OQ842" s="10">
        <v>0</v>
      </c>
      <c r="OR842" s="10">
        <v>0</v>
      </c>
      <c r="OS842" s="10">
        <v>0</v>
      </c>
      <c r="OT842" s="10">
        <v>0</v>
      </c>
      <c r="OU842" s="10" t="s">
        <v>1977</v>
      </c>
      <c r="OV842" s="10">
        <v>0</v>
      </c>
      <c r="OW842" s="10">
        <v>0</v>
      </c>
      <c r="OX842" s="10">
        <v>0</v>
      </c>
      <c r="OY842" s="10">
        <v>0</v>
      </c>
      <c r="OZ842" s="10">
        <v>0</v>
      </c>
      <c r="PA842" s="10">
        <v>0</v>
      </c>
      <c r="PB842" s="10">
        <v>0</v>
      </c>
      <c r="PC842" s="10">
        <v>0</v>
      </c>
      <c r="PD842" s="10" t="s">
        <v>1977</v>
      </c>
      <c r="PE842" s="10">
        <v>0</v>
      </c>
      <c r="PF842" s="10">
        <v>0</v>
      </c>
      <c r="PG842" s="10">
        <v>0</v>
      </c>
      <c r="PH842" s="10">
        <v>0</v>
      </c>
      <c r="PI842" s="10">
        <v>0</v>
      </c>
      <c r="PJ842" s="10">
        <v>0</v>
      </c>
      <c r="PK842" s="10">
        <v>0</v>
      </c>
      <c r="PL842" s="10">
        <v>0</v>
      </c>
      <c r="PM842" s="10" t="s">
        <v>1977</v>
      </c>
      <c r="PN842" s="10">
        <v>0</v>
      </c>
      <c r="PO842" s="10">
        <v>0</v>
      </c>
      <c r="PP842" s="10">
        <v>0</v>
      </c>
      <c r="PQ842" s="10">
        <v>0</v>
      </c>
      <c r="PR842" s="10">
        <v>0</v>
      </c>
      <c r="PS842" s="10">
        <v>0</v>
      </c>
      <c r="PT842" s="10">
        <v>0</v>
      </c>
      <c r="PU842" s="10">
        <v>0</v>
      </c>
      <c r="PV842" s="10" t="s">
        <v>1977</v>
      </c>
      <c r="PW842" s="10">
        <v>2</v>
      </c>
      <c r="PX842" s="10">
        <v>11</v>
      </c>
      <c r="PY842" s="10">
        <v>0</v>
      </c>
      <c r="PZ842" s="10">
        <v>0</v>
      </c>
      <c r="QA842" s="10">
        <v>0</v>
      </c>
      <c r="QB842" s="10">
        <v>0</v>
      </c>
      <c r="QC842" s="10">
        <v>0</v>
      </c>
      <c r="QD842" s="10">
        <v>0</v>
      </c>
      <c r="QE842" s="10" t="s">
        <v>1985</v>
      </c>
      <c r="QF842" s="10">
        <v>0</v>
      </c>
      <c r="QG842" s="10">
        <v>0</v>
      </c>
      <c r="QH842" s="10">
        <v>0</v>
      </c>
      <c r="QI842" s="10">
        <v>0</v>
      </c>
      <c r="QJ842" s="10">
        <v>0</v>
      </c>
      <c r="QK842" s="10">
        <v>0</v>
      </c>
      <c r="QL842" s="10">
        <v>0</v>
      </c>
      <c r="QM842" s="10">
        <v>0</v>
      </c>
      <c r="QN842" s="10" t="s">
        <v>1977</v>
      </c>
      <c r="QO842" s="10">
        <v>0</v>
      </c>
      <c r="QP842" s="10">
        <v>0</v>
      </c>
      <c r="QQ842" s="10">
        <v>0</v>
      </c>
      <c r="QR842" s="10">
        <v>0</v>
      </c>
      <c r="QS842" s="10">
        <v>0</v>
      </c>
      <c r="QT842" s="10">
        <v>0</v>
      </c>
      <c r="QU842" s="10">
        <v>0</v>
      </c>
      <c r="QV842" s="10">
        <v>0</v>
      </c>
      <c r="QW842" s="10" t="s">
        <v>1977</v>
      </c>
      <c r="QX842" s="10">
        <v>0</v>
      </c>
      <c r="QY842" s="10">
        <v>0</v>
      </c>
      <c r="QZ842" s="10">
        <v>0</v>
      </c>
      <c r="RA842" s="10">
        <v>0</v>
      </c>
      <c r="RB842" s="10">
        <v>0</v>
      </c>
      <c r="RC842" s="10">
        <v>0</v>
      </c>
      <c r="RD842" s="10">
        <v>0</v>
      </c>
      <c r="RE842" s="10">
        <v>0</v>
      </c>
      <c r="RF842" s="10" t="s">
        <v>1977</v>
      </c>
      <c r="RG842" s="10">
        <v>0</v>
      </c>
      <c r="RH842" s="10">
        <v>0</v>
      </c>
      <c r="RI842" s="10">
        <v>0</v>
      </c>
      <c r="RJ842" s="10">
        <v>0</v>
      </c>
      <c r="RK842" s="10">
        <v>0</v>
      </c>
      <c r="RL842" s="10">
        <v>0</v>
      </c>
      <c r="RM842" s="10">
        <v>0</v>
      </c>
      <c r="RN842" s="10">
        <v>0</v>
      </c>
      <c r="RO842" s="10" t="s">
        <v>1977</v>
      </c>
      <c r="VS842" s="10">
        <v>1</v>
      </c>
      <c r="VX842" s="10">
        <v>1</v>
      </c>
      <c r="VY842" s="10" t="s">
        <v>2227</v>
      </c>
      <c r="VZ842" s="10">
        <v>212</v>
      </c>
      <c r="WA842" s="10">
        <v>0</v>
      </c>
      <c r="WB842" s="10">
        <v>0</v>
      </c>
      <c r="WC842" s="10">
        <v>0</v>
      </c>
      <c r="WD842" s="10">
        <v>0</v>
      </c>
      <c r="WE842" s="10">
        <v>0</v>
      </c>
      <c r="WF842" s="10">
        <v>378</v>
      </c>
      <c r="WG842" s="10">
        <v>0</v>
      </c>
      <c r="WH842" s="10">
        <v>0</v>
      </c>
      <c r="WI842" s="10">
        <v>0</v>
      </c>
      <c r="WJ842" s="10">
        <v>0</v>
      </c>
      <c r="WK842" s="10">
        <v>0</v>
      </c>
      <c r="WL842" s="10">
        <v>0</v>
      </c>
      <c r="WM842" s="10">
        <v>0</v>
      </c>
      <c r="WN842" s="10">
        <v>0</v>
      </c>
      <c r="WO842" s="10">
        <v>0</v>
      </c>
      <c r="WP842" s="10">
        <v>0</v>
      </c>
      <c r="WQ842" s="10">
        <v>0</v>
      </c>
      <c r="WR842" s="10">
        <v>9</v>
      </c>
      <c r="WS842" s="10">
        <v>0</v>
      </c>
      <c r="WT842" s="10">
        <v>0</v>
      </c>
      <c r="WU842" s="10">
        <v>0</v>
      </c>
      <c r="WV842" s="10">
        <v>0</v>
      </c>
      <c r="WW842" s="10">
        <v>0</v>
      </c>
      <c r="WX842" s="10">
        <v>0</v>
      </c>
      <c r="WY842" s="10">
        <v>0</v>
      </c>
      <c r="WZ842" s="10">
        <v>0</v>
      </c>
      <c r="XA842" s="10">
        <v>0</v>
      </c>
      <c r="XB842" s="10">
        <v>0</v>
      </c>
      <c r="XC842" s="10">
        <v>0</v>
      </c>
      <c r="XD842" s="10">
        <v>0</v>
      </c>
      <c r="XE842" s="10">
        <v>0</v>
      </c>
      <c r="XF842" s="10">
        <v>0</v>
      </c>
      <c r="XG842" s="10">
        <v>0</v>
      </c>
      <c r="XH842" s="10">
        <v>0</v>
      </c>
      <c r="XI842" s="10">
        <v>0</v>
      </c>
      <c r="XJ842" s="10">
        <v>0</v>
      </c>
      <c r="XK842" s="10" t="s">
        <v>1967</v>
      </c>
      <c r="XN842" s="10" t="s">
        <v>1978</v>
      </c>
      <c r="XQ842" s="10" t="s">
        <v>1967</v>
      </c>
      <c r="XT842" s="10" t="s">
        <v>1978</v>
      </c>
      <c r="XW842" s="10" t="s">
        <v>1979</v>
      </c>
      <c r="XX842" s="10">
        <v>306</v>
      </c>
      <c r="XY842" s="10">
        <v>0</v>
      </c>
      <c r="YA842" s="10">
        <v>252</v>
      </c>
      <c r="YB842" s="10">
        <v>0</v>
      </c>
      <c r="YC842" s="10">
        <v>228</v>
      </c>
      <c r="YD842" s="10">
        <v>0</v>
      </c>
      <c r="YE842" s="10">
        <v>0</v>
      </c>
      <c r="YF842" s="10">
        <v>0</v>
      </c>
      <c r="YG842" s="10">
        <v>0</v>
      </c>
      <c r="YH842" s="10">
        <v>0</v>
      </c>
      <c r="YI842" s="10">
        <v>1</v>
      </c>
      <c r="YJ842" s="10">
        <v>0</v>
      </c>
      <c r="YK842" s="10">
        <v>30</v>
      </c>
      <c r="YL842" s="10">
        <v>0</v>
      </c>
      <c r="YM842" s="10">
        <v>125</v>
      </c>
      <c r="YN842" s="10">
        <v>0</v>
      </c>
      <c r="YO842" s="10">
        <v>6</v>
      </c>
      <c r="YP842" s="10">
        <v>0</v>
      </c>
      <c r="YQ842" s="10">
        <v>0</v>
      </c>
      <c r="YR842" s="10">
        <v>0</v>
      </c>
      <c r="YS842" s="10" t="s">
        <v>1968</v>
      </c>
      <c r="ZJ842" s="10" t="s">
        <v>1968</v>
      </c>
      <c r="AAK842" s="10" t="s">
        <v>1968</v>
      </c>
      <c r="AAZ842" s="10" t="s">
        <v>1970</v>
      </c>
      <c r="ABA842" s="10">
        <v>12</v>
      </c>
      <c r="ABB842" s="10">
        <v>0</v>
      </c>
      <c r="ABC842" s="10">
        <v>0</v>
      </c>
      <c r="ABD842" s="10">
        <v>0</v>
      </c>
      <c r="ABE842" s="10">
        <v>12</v>
      </c>
      <c r="ABF842" s="10">
        <v>0</v>
      </c>
      <c r="ABG842" s="10">
        <v>0</v>
      </c>
      <c r="ABH842" s="10">
        <v>0</v>
      </c>
      <c r="ABI842" s="10">
        <v>0</v>
      </c>
      <c r="ABJ842" s="10">
        <v>0</v>
      </c>
      <c r="ABK842" s="10">
        <v>0</v>
      </c>
      <c r="ABL842" s="10">
        <v>0</v>
      </c>
      <c r="ABM842" s="10">
        <v>0</v>
      </c>
      <c r="ABN842" s="10">
        <v>0</v>
      </c>
      <c r="ABO842" s="10" t="s">
        <v>1968</v>
      </c>
      <c r="ACJ842" s="10" t="s">
        <v>1968</v>
      </c>
      <c r="ADH842" s="10" t="s">
        <v>1968</v>
      </c>
      <c r="ADI842" s="10">
        <v>599</v>
      </c>
      <c r="ADJ842" s="10">
        <v>0</v>
      </c>
      <c r="ADK842" s="10">
        <v>0</v>
      </c>
      <c r="ADL842" s="10">
        <v>0</v>
      </c>
      <c r="ADM842" s="10">
        <v>0</v>
      </c>
      <c r="ADN842" s="10">
        <v>0</v>
      </c>
      <c r="ADO842" s="10">
        <v>0</v>
      </c>
      <c r="ADP842" s="10">
        <v>0</v>
      </c>
      <c r="ADQ842" s="10">
        <v>0</v>
      </c>
      <c r="ADR842" s="10">
        <v>0</v>
      </c>
      <c r="ADS842" s="10">
        <v>0</v>
      </c>
      <c r="ADT842" s="10">
        <v>0</v>
      </c>
      <c r="ADU842" s="10">
        <v>0</v>
      </c>
      <c r="ADV842" s="10">
        <v>0</v>
      </c>
      <c r="ADW842" s="10">
        <v>0</v>
      </c>
      <c r="ADX842" s="10">
        <v>0</v>
      </c>
      <c r="ADY842" s="10">
        <v>0</v>
      </c>
      <c r="ADZ842" s="10">
        <v>0</v>
      </c>
      <c r="AEA842" s="10">
        <v>0</v>
      </c>
      <c r="AEB842" s="10">
        <v>0</v>
      </c>
      <c r="AEC842" s="10">
        <v>0</v>
      </c>
      <c r="AED842" s="10">
        <v>0</v>
      </c>
      <c r="AEE842" s="10">
        <v>0</v>
      </c>
      <c r="AEF842" s="10">
        <v>0</v>
      </c>
      <c r="AEG842" s="10">
        <v>0</v>
      </c>
      <c r="AEH842" s="10">
        <v>0</v>
      </c>
      <c r="AEI842" s="10">
        <v>0</v>
      </c>
      <c r="AEJ842" s="10">
        <v>0</v>
      </c>
      <c r="AEK842" s="10">
        <v>0</v>
      </c>
      <c r="AEL842" s="10">
        <v>0</v>
      </c>
      <c r="AEM842" s="10">
        <v>0</v>
      </c>
      <c r="AEN842" s="10">
        <v>0</v>
      </c>
      <c r="AEO842" s="10">
        <v>0</v>
      </c>
      <c r="AEP842" s="10">
        <v>0</v>
      </c>
      <c r="AEQ842" s="10">
        <v>0</v>
      </c>
      <c r="AER842" s="10">
        <v>0</v>
      </c>
      <c r="AES842" s="10">
        <v>0</v>
      </c>
      <c r="AET842" s="10">
        <v>0</v>
      </c>
      <c r="AEU842" s="10">
        <v>0</v>
      </c>
      <c r="AEV842" s="10">
        <v>0</v>
      </c>
      <c r="AEW842" s="10">
        <v>0</v>
      </c>
      <c r="AEX842" s="10">
        <v>0</v>
      </c>
      <c r="AEY842" s="10">
        <v>0</v>
      </c>
      <c r="AEZ842" s="10">
        <v>0</v>
      </c>
      <c r="AFA842" s="10">
        <v>0</v>
      </c>
      <c r="AFB842" s="10">
        <v>0</v>
      </c>
      <c r="AFC842" s="10">
        <v>0</v>
      </c>
      <c r="AFD842" s="10">
        <v>0</v>
      </c>
      <c r="AFE842" s="10">
        <v>0</v>
      </c>
      <c r="AFF842" s="10">
        <v>0</v>
      </c>
      <c r="AFG842" s="10">
        <v>0</v>
      </c>
      <c r="AFH842" s="10">
        <v>0</v>
      </c>
      <c r="AFI842" s="10">
        <v>0</v>
      </c>
      <c r="AFJ842" s="10">
        <v>0</v>
      </c>
      <c r="AFK842" s="10">
        <v>0</v>
      </c>
      <c r="AFL842" s="10">
        <v>0</v>
      </c>
      <c r="AFM842" s="10">
        <v>0</v>
      </c>
      <c r="AFN842" s="10">
        <v>0</v>
      </c>
      <c r="AFO842" s="10">
        <v>0</v>
      </c>
      <c r="AFP842" s="10">
        <v>0</v>
      </c>
      <c r="AFQ842" s="10">
        <v>0</v>
      </c>
      <c r="AFS842" s="10">
        <v>0</v>
      </c>
      <c r="AFU842" s="10">
        <v>0</v>
      </c>
      <c r="AFW842" s="10">
        <v>0</v>
      </c>
      <c r="AFY842" s="10">
        <v>0</v>
      </c>
      <c r="AGA842" s="10">
        <v>0</v>
      </c>
      <c r="AGC842" s="10">
        <v>0</v>
      </c>
      <c r="AMG842" s="10">
        <v>0</v>
      </c>
      <c r="AMH842" s="10">
        <v>0</v>
      </c>
      <c r="AMI842" s="10">
        <v>0</v>
      </c>
      <c r="AMJ842" s="10">
        <v>0</v>
      </c>
      <c r="AMK842" s="10">
        <v>0</v>
      </c>
      <c r="AML842" s="10" t="s">
        <v>1968</v>
      </c>
      <c r="ANM842" s="10">
        <v>587</v>
      </c>
      <c r="ANN842" s="10">
        <v>0</v>
      </c>
      <c r="ANO842" s="10" t="s">
        <v>1968</v>
      </c>
      <c r="ANP842" s="10" t="s">
        <v>1971</v>
      </c>
      <c r="ANQ842" s="10">
        <v>0</v>
      </c>
      <c r="ANR842" s="10">
        <v>0</v>
      </c>
      <c r="ANS842" s="10">
        <v>0</v>
      </c>
      <c r="ANT842" s="10">
        <v>0</v>
      </c>
      <c r="ANU842" s="10">
        <v>0</v>
      </c>
      <c r="ANV842" s="10">
        <v>0</v>
      </c>
      <c r="ANW842" s="10">
        <v>0</v>
      </c>
      <c r="ANX842" s="10">
        <v>0</v>
      </c>
      <c r="ANY842" s="10">
        <v>56</v>
      </c>
      <c r="ANZ842" s="10">
        <v>0</v>
      </c>
      <c r="AOA842" s="10">
        <v>189</v>
      </c>
      <c r="AOB842" s="10">
        <v>0</v>
      </c>
      <c r="AOC842" s="10">
        <v>70</v>
      </c>
      <c r="AOD842" s="10">
        <v>0</v>
      </c>
      <c r="AOE842" s="10">
        <v>42</v>
      </c>
      <c r="AOF842" s="10">
        <v>0</v>
      </c>
      <c r="AOG842" s="10">
        <v>20</v>
      </c>
      <c r="AOH842" s="10">
        <v>0</v>
      </c>
      <c r="AOI842" s="10">
        <v>12</v>
      </c>
      <c r="AOJ842" s="10">
        <v>0</v>
      </c>
      <c r="AOK842" s="10">
        <v>0</v>
      </c>
      <c r="AOL842" s="10">
        <v>0</v>
      </c>
      <c r="AOM842" s="10">
        <v>0</v>
      </c>
      <c r="AON842" s="10">
        <v>0</v>
      </c>
      <c r="AOO842" s="10" t="s">
        <v>1968</v>
      </c>
      <c r="AOP842" s="10">
        <v>0</v>
      </c>
      <c r="AOQ842" s="10">
        <v>0</v>
      </c>
      <c r="AOR842" s="10">
        <v>0</v>
      </c>
      <c r="AOS842" s="10">
        <v>0</v>
      </c>
      <c r="AOT842" s="10">
        <v>0</v>
      </c>
      <c r="AOU842" s="10">
        <v>0</v>
      </c>
      <c r="AOV842" s="10">
        <v>0</v>
      </c>
      <c r="AOW842" s="10">
        <v>0</v>
      </c>
      <c r="AOX842" s="10">
        <v>56</v>
      </c>
      <c r="AOY842" s="10">
        <v>0</v>
      </c>
      <c r="AOZ842" s="10">
        <v>189</v>
      </c>
      <c r="APA842" s="10">
        <v>0</v>
      </c>
      <c r="APB842" s="10">
        <v>70</v>
      </c>
      <c r="APC842" s="10">
        <v>0</v>
      </c>
      <c r="APD842" s="10">
        <v>42</v>
      </c>
      <c r="APE842" s="10">
        <v>0</v>
      </c>
      <c r="APF842" s="10">
        <v>20</v>
      </c>
      <c r="APG842" s="10">
        <v>0</v>
      </c>
      <c r="APH842" s="10">
        <v>12</v>
      </c>
      <c r="API842" s="10">
        <v>0</v>
      </c>
      <c r="APJ842" s="10">
        <v>0</v>
      </c>
      <c r="APK842" s="10">
        <v>0</v>
      </c>
      <c r="APL842" s="10">
        <v>0</v>
      </c>
      <c r="APM842" s="10">
        <v>0</v>
      </c>
      <c r="APN842" s="10" t="s">
        <v>1968</v>
      </c>
      <c r="ATV842" s="10" t="s">
        <v>1972</v>
      </c>
      <c r="ATW842" s="10">
        <v>0</v>
      </c>
      <c r="ATX842" s="10">
        <v>0</v>
      </c>
      <c r="ATY842" s="10">
        <v>0</v>
      </c>
      <c r="ATZ842" s="10">
        <v>0</v>
      </c>
      <c r="AUA842" s="10">
        <v>0</v>
      </c>
      <c r="AUB842" s="10">
        <v>0</v>
      </c>
      <c r="AUC842" s="10">
        <v>0</v>
      </c>
      <c r="AUD842" s="10">
        <v>0</v>
      </c>
      <c r="AUE842" s="64">
        <v>0</v>
      </c>
      <c r="AUF842" s="10">
        <v>0</v>
      </c>
      <c r="AUG842" s="10">
        <v>0</v>
      </c>
      <c r="AUH842" s="10">
        <v>0</v>
      </c>
      <c r="AUI842" s="10">
        <v>40</v>
      </c>
      <c r="AUJ842" s="10">
        <v>0</v>
      </c>
      <c r="AUK842" s="10">
        <v>0</v>
      </c>
      <c r="AUL842" s="10">
        <v>0</v>
      </c>
      <c r="AUM842" s="10">
        <v>0</v>
      </c>
      <c r="AUN842" s="10">
        <v>0</v>
      </c>
      <c r="AUO842" s="10">
        <v>0</v>
      </c>
      <c r="AUP842" s="10">
        <v>0</v>
      </c>
      <c r="AUQ842" s="10">
        <v>0</v>
      </c>
      <c r="AUR842" s="10">
        <v>0</v>
      </c>
      <c r="AUS842" s="10">
        <v>0</v>
      </c>
      <c r="AUT842" s="10">
        <v>0</v>
      </c>
      <c r="AUU842" s="10">
        <v>0</v>
      </c>
      <c r="AUV842" s="10">
        <v>0</v>
      </c>
      <c r="AUW842" s="10">
        <v>0</v>
      </c>
      <c r="AUX842" s="10">
        <v>0</v>
      </c>
      <c r="AUY842" s="10">
        <v>0</v>
      </c>
      <c r="AUZ842" s="10">
        <v>0</v>
      </c>
      <c r="AVA842" s="10">
        <v>0</v>
      </c>
      <c r="AVB842" s="10">
        <v>0</v>
      </c>
      <c r="AVC842" s="10">
        <v>0</v>
      </c>
      <c r="AVD842" s="10">
        <v>0</v>
      </c>
      <c r="AVE842" s="10">
        <v>0</v>
      </c>
      <c r="AVF842" s="10">
        <v>0</v>
      </c>
      <c r="AVG842" s="10">
        <v>0</v>
      </c>
      <c r="AVH842" s="10">
        <v>0</v>
      </c>
      <c r="AVI842" s="10">
        <v>0</v>
      </c>
      <c r="AVJ842" s="10">
        <v>0</v>
      </c>
      <c r="AVK842" s="10">
        <v>0</v>
      </c>
      <c r="AVL842" s="10">
        <v>0</v>
      </c>
      <c r="AVM842" s="10">
        <v>0</v>
      </c>
      <c r="AVN842" s="10">
        <v>0</v>
      </c>
      <c r="AVO842" s="10">
        <v>0</v>
      </c>
      <c r="AVP842" s="10">
        <v>0</v>
      </c>
      <c r="AVQ842" s="10">
        <v>0</v>
      </c>
      <c r="AVR842" s="10">
        <v>0</v>
      </c>
      <c r="AVS842" s="10">
        <v>0</v>
      </c>
      <c r="AVT842" s="10">
        <v>0</v>
      </c>
      <c r="AVU842" s="10" t="s">
        <v>1970</v>
      </c>
      <c r="AVV842" s="10">
        <v>0</v>
      </c>
      <c r="AVW842" s="10">
        <v>0</v>
      </c>
      <c r="AVX842" s="10">
        <v>0</v>
      </c>
      <c r="AVY842" s="10">
        <v>0</v>
      </c>
      <c r="AVZ842" s="10">
        <v>40</v>
      </c>
      <c r="AWA842" s="10">
        <v>0</v>
      </c>
      <c r="AWB842" s="10">
        <v>0</v>
      </c>
      <c r="AWC842" s="10">
        <v>0</v>
      </c>
      <c r="AWD842" s="10">
        <v>0</v>
      </c>
      <c r="AWE842" s="10">
        <v>0</v>
      </c>
      <c r="AWF842" s="10">
        <v>0</v>
      </c>
      <c r="AWG842" s="10">
        <v>0</v>
      </c>
      <c r="AWH842" s="10" t="s">
        <v>1972</v>
      </c>
      <c r="AWI842" s="10">
        <v>240</v>
      </c>
      <c r="AWJ842" s="10">
        <v>0</v>
      </c>
      <c r="AWK842" s="10">
        <v>0</v>
      </c>
      <c r="AWL842" s="10">
        <v>0</v>
      </c>
      <c r="AWM842" s="10">
        <v>0</v>
      </c>
      <c r="AWN842" s="10">
        <v>0</v>
      </c>
      <c r="AWO842" s="10">
        <v>90</v>
      </c>
      <c r="AWP842" s="10">
        <v>0</v>
      </c>
      <c r="AWQ842" s="10">
        <v>0</v>
      </c>
      <c r="AWR842" s="10">
        <v>0</v>
      </c>
      <c r="AWS842" s="10">
        <v>0</v>
      </c>
      <c r="AWT842" s="10">
        <v>0</v>
      </c>
      <c r="AWU842" s="10">
        <v>150</v>
      </c>
      <c r="AWV842" s="10">
        <v>0</v>
      </c>
      <c r="AWW842" s="10">
        <v>0</v>
      </c>
      <c r="AWX842" s="10">
        <v>0</v>
      </c>
      <c r="AWY842" s="10">
        <v>0</v>
      </c>
      <c r="AWZ842" s="10">
        <v>0</v>
      </c>
      <c r="AXA842" s="10">
        <v>0</v>
      </c>
      <c r="AXB842" s="10">
        <v>0</v>
      </c>
      <c r="AXC842" s="10">
        <v>0</v>
      </c>
      <c r="AXD842" s="10">
        <v>0</v>
      </c>
      <c r="AXE842" s="10">
        <v>0</v>
      </c>
      <c r="AXF842" s="10">
        <v>0</v>
      </c>
      <c r="AXG842" s="10">
        <v>0</v>
      </c>
      <c r="AXH842" s="10">
        <v>0</v>
      </c>
      <c r="AXI842" s="10">
        <v>0</v>
      </c>
      <c r="AXJ842" s="10">
        <v>0</v>
      </c>
      <c r="AXK842" s="10">
        <v>0</v>
      </c>
      <c r="AXL842" s="10">
        <v>0</v>
      </c>
      <c r="AXM842" s="10">
        <v>0</v>
      </c>
      <c r="AXN842" s="10">
        <v>0</v>
      </c>
      <c r="AXO842" s="10">
        <v>0</v>
      </c>
      <c r="AXP842" s="10">
        <v>0</v>
      </c>
      <c r="AXQ842" s="10">
        <v>0</v>
      </c>
      <c r="AXR842" s="10">
        <v>0</v>
      </c>
      <c r="AXS842" s="10">
        <v>0</v>
      </c>
      <c r="AXT842" s="10">
        <v>0</v>
      </c>
      <c r="AXU842" s="10">
        <v>0</v>
      </c>
      <c r="AXV842" s="10">
        <v>0</v>
      </c>
      <c r="AXW842" s="10">
        <v>0</v>
      </c>
      <c r="AXX842" s="10">
        <v>0</v>
      </c>
      <c r="AXY842" s="10">
        <v>0</v>
      </c>
      <c r="AXZ842" s="10">
        <v>0</v>
      </c>
      <c r="AYA842" s="10">
        <v>0</v>
      </c>
      <c r="AYB842" s="10">
        <v>0</v>
      </c>
      <c r="AYC842" s="10">
        <v>0</v>
      </c>
      <c r="AYD842" s="10">
        <v>0</v>
      </c>
      <c r="AYE842" s="10">
        <v>0</v>
      </c>
      <c r="AYF842" s="10">
        <v>0</v>
      </c>
      <c r="AYG842" s="10">
        <v>0</v>
      </c>
      <c r="AYH842" s="10">
        <v>0</v>
      </c>
      <c r="AYI842" s="10">
        <v>0</v>
      </c>
      <c r="AYJ842" s="10">
        <v>0</v>
      </c>
      <c r="AYK842" s="10">
        <v>0</v>
      </c>
      <c r="AYL842" s="10">
        <v>0</v>
      </c>
      <c r="AYM842" s="10">
        <v>0</v>
      </c>
      <c r="AYN842" s="10">
        <v>0</v>
      </c>
      <c r="AYO842" s="10">
        <v>0</v>
      </c>
      <c r="AYP842" s="10">
        <v>0</v>
      </c>
      <c r="AYQ842" s="10">
        <v>40</v>
      </c>
      <c r="AYR842" s="10">
        <v>0</v>
      </c>
      <c r="AYS842" s="10" t="s">
        <v>1968</v>
      </c>
      <c r="AYT842" s="10">
        <v>100</v>
      </c>
      <c r="AYU842" s="10">
        <v>0</v>
      </c>
      <c r="AYV842" s="10">
        <v>30</v>
      </c>
      <c r="AYW842" s="10">
        <v>0</v>
      </c>
      <c r="AYX842" s="10">
        <v>480</v>
      </c>
      <c r="AYY842" s="10">
        <v>0</v>
      </c>
      <c r="AYZ842" s="10">
        <v>1440</v>
      </c>
      <c r="AZA842" s="10">
        <v>0</v>
      </c>
      <c r="AZB842" s="10">
        <v>150</v>
      </c>
      <c r="AZC842" s="10">
        <v>0</v>
      </c>
      <c r="AZD842" s="10">
        <v>168</v>
      </c>
      <c r="AZE842" s="10">
        <v>0</v>
      </c>
      <c r="AZF842" s="10">
        <v>2</v>
      </c>
      <c r="AZG842" s="10">
        <v>0</v>
      </c>
      <c r="AZH842" s="10">
        <v>0</v>
      </c>
      <c r="AZI842" s="10">
        <v>0</v>
      </c>
      <c r="AZJ842" s="10">
        <v>50</v>
      </c>
      <c r="AZK842" s="10">
        <v>0</v>
      </c>
      <c r="AZL842" s="10">
        <v>4</v>
      </c>
      <c r="AZM842" s="10">
        <v>0</v>
      </c>
      <c r="AZN842" s="10">
        <v>2</v>
      </c>
      <c r="AZO842" s="10">
        <v>0</v>
      </c>
      <c r="AZP842" s="10">
        <v>0</v>
      </c>
      <c r="AZQ842" s="10">
        <v>0</v>
      </c>
      <c r="AZR842" s="10">
        <v>14</v>
      </c>
      <c r="AZS842" s="10">
        <v>0</v>
      </c>
      <c r="AZT842" s="10">
        <v>0</v>
      </c>
      <c r="AZU842" s="10">
        <v>0</v>
      </c>
      <c r="AZV842" s="10">
        <v>1</v>
      </c>
      <c r="AZW842" s="10">
        <v>0</v>
      </c>
      <c r="AZX842" s="10">
        <v>0</v>
      </c>
      <c r="AZY842" s="10">
        <v>0</v>
      </c>
      <c r="AZZ842" s="10">
        <v>0</v>
      </c>
      <c r="BAA842" s="10">
        <v>0</v>
      </c>
      <c r="BAB842" s="10">
        <v>0</v>
      </c>
      <c r="BAC842" s="10">
        <v>0</v>
      </c>
      <c r="BAD842" s="10">
        <v>0</v>
      </c>
      <c r="BAE842" s="10">
        <v>0</v>
      </c>
      <c r="BAF842" s="10">
        <v>36</v>
      </c>
      <c r="BAG842" s="10">
        <v>0</v>
      </c>
      <c r="BAH842" s="10">
        <v>36</v>
      </c>
      <c r="BAI842" s="10">
        <v>0</v>
      </c>
      <c r="BAJ842" s="10">
        <v>36</v>
      </c>
      <c r="BAK842" s="10">
        <v>0</v>
      </c>
      <c r="BAL842" s="10">
        <v>36</v>
      </c>
      <c r="BAM842" s="10">
        <v>0</v>
      </c>
      <c r="BAN842" s="10">
        <v>0</v>
      </c>
      <c r="BAO842" s="10">
        <v>0</v>
      </c>
      <c r="BAP842" s="10">
        <v>0</v>
      </c>
      <c r="BAQ842" s="10">
        <v>0</v>
      </c>
      <c r="BAR842" s="10">
        <v>0</v>
      </c>
      <c r="BAS842" s="10">
        <v>0</v>
      </c>
      <c r="BAT842" s="10">
        <v>0</v>
      </c>
      <c r="BAU842" s="10">
        <v>0</v>
      </c>
      <c r="BAV842" s="10">
        <v>0</v>
      </c>
      <c r="BAW842" s="10">
        <v>0</v>
      </c>
      <c r="BAX842" s="10">
        <v>0</v>
      </c>
      <c r="BAY842" s="10">
        <v>0</v>
      </c>
      <c r="BAZ842" s="10">
        <v>0</v>
      </c>
      <c r="BBA842" s="10" t="s">
        <v>1969</v>
      </c>
      <c r="BBB842" s="10">
        <v>3000</v>
      </c>
      <c r="BBC842" s="10">
        <v>590</v>
      </c>
      <c r="BBD842" s="10">
        <v>0</v>
      </c>
      <c r="BBE842" s="10">
        <v>50</v>
      </c>
      <c r="BBF842" s="10">
        <v>0</v>
      </c>
      <c r="BBG842" s="10">
        <v>0</v>
      </c>
      <c r="BBH842" s="10">
        <v>0</v>
      </c>
      <c r="BBI842" s="10">
        <v>1000</v>
      </c>
      <c r="BBJ842" s="10">
        <v>0</v>
      </c>
      <c r="BBK842" s="10">
        <v>12</v>
      </c>
      <c r="BBL842" s="10">
        <v>0</v>
      </c>
      <c r="BBM842" s="10">
        <v>12</v>
      </c>
      <c r="BBN842" s="10">
        <v>0</v>
      </c>
      <c r="BBO842" s="10" t="s">
        <v>1972</v>
      </c>
      <c r="BBR842" s="10">
        <v>1</v>
      </c>
      <c r="BBU842" s="10">
        <v>1</v>
      </c>
      <c r="BBV842" s="10">
        <v>1</v>
      </c>
    </row>
    <row r="843" spans="1:1426" x14ac:dyDescent="0.25">
      <c r="A843" s="10" t="s">
        <v>1965</v>
      </c>
      <c r="B843" s="10" t="s">
        <v>2228</v>
      </c>
      <c r="C843" s="10" t="s">
        <v>2001</v>
      </c>
      <c r="D843" s="10" t="s">
        <v>2229</v>
      </c>
      <c r="E843" s="10" t="s">
        <v>2230</v>
      </c>
      <c r="F843" s="10" t="s">
        <v>2231</v>
      </c>
      <c r="G843" s="10">
        <v>56600000</v>
      </c>
      <c r="H843" s="10" t="s">
        <v>2005</v>
      </c>
      <c r="I843" s="10" t="s">
        <v>2232</v>
      </c>
      <c r="J843" s="10" t="s">
        <v>2233</v>
      </c>
      <c r="K843" s="10" t="s">
        <v>5</v>
      </c>
      <c r="L843" s="10" t="s">
        <v>2508</v>
      </c>
      <c r="N843" s="10">
        <v>36</v>
      </c>
      <c r="O843" s="10">
        <v>0</v>
      </c>
      <c r="P843" s="10">
        <v>0</v>
      </c>
      <c r="Q843" s="10">
        <v>0</v>
      </c>
      <c r="R843" s="10">
        <v>0</v>
      </c>
      <c r="S843" s="10">
        <v>0</v>
      </c>
      <c r="T843" s="10">
        <v>0</v>
      </c>
      <c r="U843" s="10">
        <v>0</v>
      </c>
      <c r="V843" s="10">
        <v>0</v>
      </c>
      <c r="W843" s="10">
        <v>0</v>
      </c>
      <c r="X843" s="10">
        <v>0</v>
      </c>
      <c r="Y843" s="10">
        <v>0</v>
      </c>
      <c r="Z843" s="10">
        <v>0</v>
      </c>
      <c r="AA843" s="10">
        <v>0</v>
      </c>
      <c r="AC843" s="10">
        <v>0</v>
      </c>
      <c r="AD843" s="10">
        <v>0</v>
      </c>
      <c r="AE843" s="10">
        <v>0</v>
      </c>
      <c r="AF843" s="10" t="s">
        <v>40</v>
      </c>
      <c r="AG843" s="10">
        <v>1</v>
      </c>
      <c r="AT843" s="10">
        <v>42217</v>
      </c>
      <c r="AU843" s="10" t="s">
        <v>2495</v>
      </c>
      <c r="AV843" s="10" t="s">
        <v>1968</v>
      </c>
      <c r="AY843" s="10" t="s">
        <v>1973</v>
      </c>
      <c r="AZ843" s="10">
        <v>0</v>
      </c>
      <c r="BA843" s="10">
        <v>0</v>
      </c>
      <c r="BB843" s="10" t="s">
        <v>1973</v>
      </c>
      <c r="BD843" s="10" t="s">
        <v>1973</v>
      </c>
      <c r="BF843" s="10" t="s">
        <v>1968</v>
      </c>
      <c r="BI843" s="10" t="s">
        <v>1968</v>
      </c>
      <c r="BL843" s="10" t="s">
        <v>1968</v>
      </c>
      <c r="BO843" s="10" t="s">
        <v>1968</v>
      </c>
      <c r="BR843" s="10" t="s">
        <v>1968</v>
      </c>
      <c r="BU843" s="10" t="s">
        <v>1968</v>
      </c>
      <c r="BX843" s="10" t="s">
        <v>1968</v>
      </c>
      <c r="CA843" s="10" t="s">
        <v>1968</v>
      </c>
      <c r="CD843" s="10" t="s">
        <v>1968</v>
      </c>
      <c r="CG843" s="10" t="s">
        <v>1968</v>
      </c>
      <c r="CJ843" s="10" t="s">
        <v>1968</v>
      </c>
      <c r="CM843" s="10" t="s">
        <v>1968</v>
      </c>
      <c r="CP843" s="10" t="s">
        <v>1968</v>
      </c>
      <c r="CS843" s="10" t="s">
        <v>1968</v>
      </c>
      <c r="CV843" s="10" t="s">
        <v>1968</v>
      </c>
      <c r="CY843" s="10" t="s">
        <v>1968</v>
      </c>
      <c r="DB843" s="10" t="s">
        <v>1968</v>
      </c>
      <c r="DE843" s="10" t="s">
        <v>1968</v>
      </c>
      <c r="DH843" s="10" t="s">
        <v>1968</v>
      </c>
      <c r="DK843" s="10" t="s">
        <v>1968</v>
      </c>
      <c r="DN843" s="10" t="s">
        <v>1968</v>
      </c>
      <c r="EU843" s="10" t="s">
        <v>1968</v>
      </c>
      <c r="EX843" s="10" t="s">
        <v>1968</v>
      </c>
      <c r="FA843" s="10" t="s">
        <v>1968</v>
      </c>
      <c r="FD843" s="10" t="s">
        <v>1968</v>
      </c>
      <c r="FG843" s="10" t="s">
        <v>1968</v>
      </c>
      <c r="FJ843" s="10" t="s">
        <v>1968</v>
      </c>
      <c r="GQ843" s="10">
        <v>1</v>
      </c>
      <c r="II843" s="10" t="s">
        <v>1972</v>
      </c>
      <c r="IJ843" s="10" t="s">
        <v>1968</v>
      </c>
      <c r="IK843" s="10" t="s">
        <v>1968</v>
      </c>
      <c r="IL843" s="10" t="s">
        <v>1968</v>
      </c>
      <c r="IM843" s="10" t="s">
        <v>1968</v>
      </c>
      <c r="IN843" s="10" t="s">
        <v>1968</v>
      </c>
      <c r="IO843" s="10" t="s">
        <v>1968</v>
      </c>
      <c r="IP843" s="10" t="s">
        <v>1968</v>
      </c>
      <c r="IR843" s="10" t="s">
        <v>1968</v>
      </c>
      <c r="IT843" s="10" t="s">
        <v>1968</v>
      </c>
      <c r="IV843" s="10" t="s">
        <v>1968</v>
      </c>
      <c r="IX843" s="10" t="s">
        <v>1968</v>
      </c>
      <c r="IZ843" s="10" t="s">
        <v>1972</v>
      </c>
      <c r="JA843" s="10" t="s">
        <v>1968</v>
      </c>
      <c r="JD843" s="10" t="s">
        <v>1968</v>
      </c>
      <c r="JG843" s="10" t="s">
        <v>1968</v>
      </c>
      <c r="JJ843" s="10" t="s">
        <v>1968</v>
      </c>
      <c r="JM843" s="10" t="s">
        <v>1968</v>
      </c>
      <c r="JP843" s="10" t="s">
        <v>1968</v>
      </c>
      <c r="JS843" s="10" t="s">
        <v>1968</v>
      </c>
      <c r="KZ843" s="10" t="s">
        <v>1976</v>
      </c>
      <c r="LA843" s="10">
        <v>0</v>
      </c>
      <c r="LB843" s="10">
        <v>0</v>
      </c>
      <c r="LC843" s="10">
        <v>0</v>
      </c>
      <c r="LD843" s="10">
        <v>0</v>
      </c>
      <c r="LE843" s="10">
        <v>0</v>
      </c>
      <c r="LF843" s="10">
        <v>0</v>
      </c>
      <c r="LG843" s="10">
        <v>0</v>
      </c>
      <c r="LH843" s="10">
        <v>0</v>
      </c>
      <c r="LI843" s="10" t="s">
        <v>1977</v>
      </c>
      <c r="LJ843" s="10">
        <v>1</v>
      </c>
      <c r="LK843" s="10">
        <v>0</v>
      </c>
      <c r="LL843" s="10">
        <v>1</v>
      </c>
      <c r="LM843" s="10">
        <v>0</v>
      </c>
      <c r="LN843" s="10">
        <v>0</v>
      </c>
      <c r="LO843" s="10">
        <v>0</v>
      </c>
      <c r="LP843" s="10">
        <v>0</v>
      </c>
      <c r="LQ843" s="10">
        <v>0</v>
      </c>
      <c r="LR843" s="10" t="s">
        <v>1966</v>
      </c>
      <c r="LS843" s="10">
        <v>0</v>
      </c>
      <c r="LT843" s="10">
        <v>0</v>
      </c>
      <c r="LU843" s="10">
        <v>0</v>
      </c>
      <c r="LV843" s="10">
        <v>0</v>
      </c>
      <c r="LW843" s="10">
        <v>0</v>
      </c>
      <c r="LX843" s="10">
        <v>0</v>
      </c>
      <c r="LY843" s="10">
        <v>0</v>
      </c>
      <c r="LZ843" s="10">
        <v>0</v>
      </c>
      <c r="MA843" s="10" t="s">
        <v>1977</v>
      </c>
      <c r="MB843" s="10">
        <v>0</v>
      </c>
      <c r="MC843" s="10">
        <v>0</v>
      </c>
      <c r="MD843" s="10">
        <v>0</v>
      </c>
      <c r="ME843" s="10">
        <v>0</v>
      </c>
      <c r="MF843" s="10">
        <v>0</v>
      </c>
      <c r="MG843" s="10">
        <v>0</v>
      </c>
      <c r="MH843" s="10">
        <v>0</v>
      </c>
      <c r="MI843" s="10">
        <v>0</v>
      </c>
      <c r="MJ843" s="10" t="s">
        <v>1977</v>
      </c>
      <c r="MK843" s="10">
        <v>0</v>
      </c>
      <c r="ML843" s="10">
        <v>0</v>
      </c>
      <c r="MM843" s="10">
        <v>0</v>
      </c>
      <c r="MN843" s="10">
        <v>0</v>
      </c>
      <c r="MO843" s="10">
        <v>0</v>
      </c>
      <c r="MP843" s="10">
        <v>0</v>
      </c>
      <c r="MQ843" s="10">
        <v>0</v>
      </c>
      <c r="MR843" s="10">
        <v>0</v>
      </c>
      <c r="MS843" s="10" t="s">
        <v>1977</v>
      </c>
      <c r="MT843" s="10">
        <v>0</v>
      </c>
      <c r="MU843" s="10">
        <v>0</v>
      </c>
      <c r="MV843" s="10">
        <v>0</v>
      </c>
      <c r="MW843" s="10">
        <v>0</v>
      </c>
      <c r="MX843" s="10">
        <v>0</v>
      </c>
      <c r="MY843" s="10">
        <v>0</v>
      </c>
      <c r="MZ843" s="10">
        <v>0</v>
      </c>
      <c r="NA843" s="10">
        <v>0</v>
      </c>
      <c r="NB843" s="10" t="s">
        <v>1977</v>
      </c>
      <c r="NC843" s="10">
        <v>0</v>
      </c>
      <c r="ND843" s="10">
        <v>0</v>
      </c>
      <c r="NE843" s="10">
        <v>0</v>
      </c>
      <c r="NF843" s="10">
        <v>0</v>
      </c>
      <c r="NG843" s="10">
        <v>0</v>
      </c>
      <c r="NH843" s="10">
        <v>0</v>
      </c>
      <c r="NI843" s="10">
        <v>0</v>
      </c>
      <c r="NJ843" s="10">
        <v>0</v>
      </c>
      <c r="NK843" s="10" t="s">
        <v>1977</v>
      </c>
      <c r="NL843" s="10">
        <v>0</v>
      </c>
      <c r="NM843" s="10">
        <v>0</v>
      </c>
      <c r="NN843" s="10">
        <v>0</v>
      </c>
      <c r="NO843" s="10">
        <v>0</v>
      </c>
      <c r="NP843" s="10">
        <v>0</v>
      </c>
      <c r="NQ843" s="10">
        <v>0</v>
      </c>
      <c r="NR843" s="10">
        <v>0</v>
      </c>
      <c r="NS843" s="10">
        <v>0</v>
      </c>
      <c r="NT843" s="10" t="s">
        <v>1977</v>
      </c>
      <c r="NU843" s="10">
        <v>0</v>
      </c>
      <c r="NV843" s="10">
        <v>0</v>
      </c>
      <c r="NW843" s="10">
        <v>0</v>
      </c>
      <c r="NX843" s="10">
        <v>0</v>
      </c>
      <c r="NY843" s="10">
        <v>0</v>
      </c>
      <c r="NZ843" s="10">
        <v>0</v>
      </c>
      <c r="OA843" s="10">
        <v>0</v>
      </c>
      <c r="OB843" s="10">
        <v>0</v>
      </c>
      <c r="OC843" s="10" t="s">
        <v>1977</v>
      </c>
      <c r="OD843" s="10">
        <v>0</v>
      </c>
      <c r="OE843" s="10">
        <v>0</v>
      </c>
      <c r="OF843" s="10">
        <v>0</v>
      </c>
      <c r="OG843" s="10">
        <v>0</v>
      </c>
      <c r="OH843" s="10">
        <v>0</v>
      </c>
      <c r="OI843" s="10">
        <v>0</v>
      </c>
      <c r="OJ843" s="10">
        <v>0</v>
      </c>
      <c r="OK843" s="10">
        <v>0</v>
      </c>
      <c r="OL843" s="10" t="s">
        <v>1977</v>
      </c>
      <c r="OM843" s="10">
        <v>0</v>
      </c>
      <c r="ON843" s="10">
        <v>0</v>
      </c>
      <c r="OO843" s="10">
        <v>0</v>
      </c>
      <c r="OP843" s="10">
        <v>0</v>
      </c>
      <c r="OQ843" s="10">
        <v>0</v>
      </c>
      <c r="OR843" s="10">
        <v>0</v>
      </c>
      <c r="OS843" s="10">
        <v>0</v>
      </c>
      <c r="OT843" s="10">
        <v>0</v>
      </c>
      <c r="OU843" s="10" t="s">
        <v>1977</v>
      </c>
      <c r="OV843" s="10">
        <v>0</v>
      </c>
      <c r="OW843" s="10">
        <v>0</v>
      </c>
      <c r="OX843" s="10">
        <v>0</v>
      </c>
      <c r="OY843" s="10">
        <v>0</v>
      </c>
      <c r="OZ843" s="10">
        <v>0</v>
      </c>
      <c r="PA843" s="10">
        <v>0</v>
      </c>
      <c r="PB843" s="10">
        <v>0</v>
      </c>
      <c r="PC843" s="10">
        <v>0</v>
      </c>
      <c r="PD843" s="10" t="s">
        <v>1977</v>
      </c>
      <c r="PE843" s="10">
        <v>0</v>
      </c>
      <c r="PF843" s="10">
        <v>0</v>
      </c>
      <c r="PG843" s="10">
        <v>0</v>
      </c>
      <c r="PH843" s="10">
        <v>0</v>
      </c>
      <c r="PI843" s="10">
        <v>0</v>
      </c>
      <c r="PJ843" s="10">
        <v>0</v>
      </c>
      <c r="PK843" s="10">
        <v>0</v>
      </c>
      <c r="PL843" s="10">
        <v>0</v>
      </c>
      <c r="PM843" s="10" t="s">
        <v>1977</v>
      </c>
      <c r="PN843" s="10">
        <v>0</v>
      </c>
      <c r="PO843" s="10">
        <v>0</v>
      </c>
      <c r="PP843" s="10">
        <v>0</v>
      </c>
      <c r="PQ843" s="10">
        <v>0</v>
      </c>
      <c r="PR843" s="10">
        <v>0</v>
      </c>
      <c r="PS843" s="10">
        <v>0</v>
      </c>
      <c r="PT843" s="10">
        <v>0</v>
      </c>
      <c r="PU843" s="10">
        <v>0</v>
      </c>
      <c r="PV843" s="10" t="s">
        <v>1977</v>
      </c>
      <c r="PW843" s="10">
        <v>0</v>
      </c>
      <c r="PX843" s="10">
        <v>0</v>
      </c>
      <c r="PY843" s="10">
        <v>0</v>
      </c>
      <c r="PZ843" s="10">
        <v>0</v>
      </c>
      <c r="QA843" s="10">
        <v>0</v>
      </c>
      <c r="QB843" s="10">
        <v>0</v>
      </c>
      <c r="QC843" s="10">
        <v>0</v>
      </c>
      <c r="QD843" s="10">
        <v>0</v>
      </c>
      <c r="QE843" s="10" t="s">
        <v>1977</v>
      </c>
      <c r="QF843" s="10">
        <v>0</v>
      </c>
      <c r="QG843" s="10">
        <v>0</v>
      </c>
      <c r="QH843" s="10">
        <v>0</v>
      </c>
      <c r="QI843" s="10">
        <v>0</v>
      </c>
      <c r="QJ843" s="10">
        <v>0</v>
      </c>
      <c r="QK843" s="10">
        <v>0</v>
      </c>
      <c r="QL843" s="10">
        <v>0</v>
      </c>
      <c r="QM843" s="10">
        <v>0</v>
      </c>
      <c r="QN843" s="10" t="s">
        <v>1977</v>
      </c>
      <c r="QO843" s="10">
        <v>0</v>
      </c>
      <c r="QP843" s="10">
        <v>0</v>
      </c>
      <c r="QQ843" s="10">
        <v>0</v>
      </c>
      <c r="QR843" s="10">
        <v>0</v>
      </c>
      <c r="QS843" s="10">
        <v>0</v>
      </c>
      <c r="QT843" s="10">
        <v>0</v>
      </c>
      <c r="QU843" s="10">
        <v>0</v>
      </c>
      <c r="QV843" s="10">
        <v>0</v>
      </c>
      <c r="QW843" s="10" t="s">
        <v>1977</v>
      </c>
      <c r="QX843" s="10">
        <v>1</v>
      </c>
      <c r="QY843" s="10">
        <v>0</v>
      </c>
      <c r="QZ843" s="10">
        <v>1</v>
      </c>
      <c r="RA843" s="10">
        <v>0</v>
      </c>
      <c r="RB843" s="10">
        <v>0</v>
      </c>
      <c r="RC843" s="10">
        <v>0</v>
      </c>
      <c r="RD843" s="10">
        <v>0</v>
      </c>
      <c r="RE843" s="10">
        <v>0</v>
      </c>
      <c r="RF843" s="10" t="s">
        <v>1985</v>
      </c>
      <c r="RG843" s="10">
        <v>0</v>
      </c>
      <c r="RH843" s="10">
        <v>0</v>
      </c>
      <c r="RI843" s="10">
        <v>0</v>
      </c>
      <c r="RJ843" s="10">
        <v>0</v>
      </c>
      <c r="RK843" s="10">
        <v>0</v>
      </c>
      <c r="RL843" s="10">
        <v>0</v>
      </c>
      <c r="RM843" s="10">
        <v>0</v>
      </c>
      <c r="RN843" s="10">
        <v>0</v>
      </c>
      <c r="RO843" s="10" t="s">
        <v>1977</v>
      </c>
      <c r="VS843" s="10">
        <v>1</v>
      </c>
      <c r="VT843" s="10">
        <v>1</v>
      </c>
      <c r="VZ843" s="10">
        <v>7</v>
      </c>
      <c r="WA843" s="10">
        <v>0</v>
      </c>
      <c r="WB843" s="10">
        <v>7</v>
      </c>
      <c r="WC843" s="10">
        <v>0</v>
      </c>
      <c r="WD843" s="10">
        <v>0</v>
      </c>
      <c r="WE843" s="10">
        <v>0</v>
      </c>
      <c r="WF843" s="10">
        <v>0</v>
      </c>
      <c r="WG843" s="10">
        <v>0</v>
      </c>
      <c r="WH843" s="10">
        <v>0</v>
      </c>
      <c r="WI843" s="10">
        <v>0</v>
      </c>
      <c r="WJ843" s="10">
        <v>0</v>
      </c>
      <c r="WK843" s="10">
        <v>0</v>
      </c>
      <c r="WL843" s="10">
        <v>0</v>
      </c>
      <c r="WM843" s="10">
        <v>0</v>
      </c>
      <c r="WN843" s="10">
        <v>0</v>
      </c>
      <c r="WO843" s="10">
        <v>0</v>
      </c>
      <c r="WP843" s="10">
        <v>0</v>
      </c>
      <c r="WQ843" s="10">
        <v>0</v>
      </c>
      <c r="WR843" s="10">
        <v>0</v>
      </c>
      <c r="WS843" s="10">
        <v>0</v>
      </c>
      <c r="WT843" s="10">
        <v>0</v>
      </c>
      <c r="WU843" s="10">
        <v>0</v>
      </c>
      <c r="WV843" s="10">
        <v>0</v>
      </c>
      <c r="WW843" s="10">
        <v>0</v>
      </c>
      <c r="WX843" s="10">
        <v>0</v>
      </c>
      <c r="WY843" s="10">
        <v>0</v>
      </c>
      <c r="WZ843" s="10">
        <v>0</v>
      </c>
      <c r="XA843" s="10">
        <v>0</v>
      </c>
      <c r="XB843" s="10">
        <v>0</v>
      </c>
      <c r="XC843" s="10">
        <v>0</v>
      </c>
      <c r="XD843" s="10">
        <v>0</v>
      </c>
      <c r="XE843" s="10">
        <v>0</v>
      </c>
      <c r="XF843" s="10">
        <v>0</v>
      </c>
      <c r="XG843" s="10">
        <v>0</v>
      </c>
      <c r="XH843" s="10">
        <v>0</v>
      </c>
      <c r="XI843" s="10">
        <v>0</v>
      </c>
      <c r="XJ843" s="10">
        <v>0</v>
      </c>
      <c r="XK843" s="10" t="s">
        <v>1978</v>
      </c>
      <c r="XL843" s="10">
        <v>2</v>
      </c>
      <c r="XM843" s="10">
        <v>0</v>
      </c>
      <c r="XN843" s="10" t="s">
        <v>1967</v>
      </c>
      <c r="XQ843" s="10" t="s">
        <v>1967</v>
      </c>
      <c r="XT843" s="10" t="s">
        <v>1978</v>
      </c>
      <c r="XW843" s="10" t="s">
        <v>1991</v>
      </c>
      <c r="YA843" s="10">
        <v>5</v>
      </c>
      <c r="YB843" s="10">
        <v>0</v>
      </c>
      <c r="YC843" s="10">
        <v>2</v>
      </c>
      <c r="YD843" s="10">
        <v>0</v>
      </c>
      <c r="YE843" s="10">
        <v>0</v>
      </c>
      <c r="YF843" s="10">
        <v>0</v>
      </c>
      <c r="YG843" s="10">
        <v>0</v>
      </c>
      <c r="YH843" s="10">
        <v>0</v>
      </c>
      <c r="YI843" s="10">
        <v>0</v>
      </c>
      <c r="YJ843" s="10">
        <v>0</v>
      </c>
      <c r="YK843" s="10">
        <v>5</v>
      </c>
      <c r="YL843" s="10">
        <v>0</v>
      </c>
      <c r="YM843" s="10">
        <v>1</v>
      </c>
      <c r="YN843" s="10">
        <v>0</v>
      </c>
      <c r="YO843" s="10">
        <v>0</v>
      </c>
      <c r="YP843" s="10">
        <v>0</v>
      </c>
      <c r="YQ843" s="10">
        <v>0</v>
      </c>
      <c r="YR843" s="10">
        <v>0</v>
      </c>
      <c r="YS843" s="10" t="s">
        <v>1969</v>
      </c>
      <c r="YT843" s="10">
        <v>0</v>
      </c>
      <c r="YU843" s="10">
        <v>0</v>
      </c>
      <c r="YV843" s="10">
        <v>2</v>
      </c>
      <c r="YW843" s="10">
        <v>0</v>
      </c>
      <c r="YX843" s="10">
        <v>2</v>
      </c>
      <c r="YY843" s="10">
        <v>0</v>
      </c>
      <c r="YZ843" s="10">
        <v>3</v>
      </c>
      <c r="ZA843" s="10">
        <v>0</v>
      </c>
      <c r="ZB843" s="10">
        <v>0</v>
      </c>
      <c r="ZC843" s="10">
        <v>0</v>
      </c>
      <c r="ZD843" s="10">
        <v>0</v>
      </c>
      <c r="ZE843" s="10">
        <v>0</v>
      </c>
      <c r="ZF843" s="10">
        <v>0</v>
      </c>
      <c r="ZG843" s="10">
        <v>0</v>
      </c>
      <c r="ZH843" s="10">
        <v>0</v>
      </c>
      <c r="ZI843" s="10">
        <v>0</v>
      </c>
      <c r="ZJ843" s="10" t="s">
        <v>1969</v>
      </c>
      <c r="ZK843" s="10">
        <v>0</v>
      </c>
      <c r="ZL843" s="10">
        <v>0</v>
      </c>
      <c r="ZM843" s="10">
        <v>0</v>
      </c>
      <c r="ZN843" s="10">
        <v>0</v>
      </c>
      <c r="ZO843" s="10">
        <v>2</v>
      </c>
      <c r="ZP843" s="10">
        <v>0</v>
      </c>
      <c r="ZQ843" s="10">
        <v>0</v>
      </c>
      <c r="ZR843" s="10">
        <v>0</v>
      </c>
      <c r="ZS843" s="10">
        <v>0</v>
      </c>
      <c r="ZT843" s="10">
        <v>0</v>
      </c>
      <c r="ZU843" s="10">
        <v>0</v>
      </c>
      <c r="ZV843" s="10">
        <v>0</v>
      </c>
      <c r="ZW843" s="10">
        <v>5</v>
      </c>
      <c r="ZX843" s="10">
        <v>0</v>
      </c>
      <c r="ZY843" s="10">
        <v>0</v>
      </c>
      <c r="ZZ843" s="10">
        <v>0</v>
      </c>
      <c r="AAA843" s="10">
        <v>0</v>
      </c>
      <c r="AAB843" s="10">
        <v>0</v>
      </c>
      <c r="AAC843" s="10">
        <v>0</v>
      </c>
      <c r="AAD843" s="10">
        <v>0</v>
      </c>
      <c r="AAE843" s="10">
        <v>0</v>
      </c>
      <c r="AAF843" s="10">
        <v>0</v>
      </c>
      <c r="AAG843" s="10">
        <v>0</v>
      </c>
      <c r="AAH843" s="10">
        <v>0</v>
      </c>
      <c r="AAI843" s="10">
        <v>0</v>
      </c>
      <c r="AAJ843" s="10">
        <v>0</v>
      </c>
      <c r="AAK843" s="10" t="s">
        <v>1969</v>
      </c>
      <c r="AAL843" s="10">
        <v>2</v>
      </c>
      <c r="AAM843" s="10">
        <v>0</v>
      </c>
      <c r="AAN843" s="10">
        <v>1</v>
      </c>
      <c r="AAO843" s="10">
        <v>0</v>
      </c>
      <c r="AAP843" s="10">
        <v>3</v>
      </c>
      <c r="AAQ843" s="10">
        <v>0</v>
      </c>
      <c r="AAR843" s="10">
        <v>0</v>
      </c>
      <c r="AAS843" s="10">
        <v>0</v>
      </c>
      <c r="AAT843" s="10">
        <v>1</v>
      </c>
      <c r="AAU843" s="10">
        <v>0</v>
      </c>
      <c r="AAV843" s="10">
        <v>0</v>
      </c>
      <c r="AAW843" s="10">
        <v>0</v>
      </c>
      <c r="AAX843" s="10">
        <v>0</v>
      </c>
      <c r="AAY843" s="10">
        <v>0</v>
      </c>
      <c r="AAZ843" s="10" t="s">
        <v>1968</v>
      </c>
      <c r="ABO843" s="10" t="s">
        <v>1969</v>
      </c>
      <c r="ABP843" s="10">
        <v>0</v>
      </c>
      <c r="ABQ843" s="10">
        <v>0</v>
      </c>
      <c r="ABR843" s="10">
        <v>5</v>
      </c>
      <c r="ABS843" s="10">
        <v>0</v>
      </c>
      <c r="ABT843" s="10">
        <v>0</v>
      </c>
      <c r="ABU843" s="10">
        <v>0</v>
      </c>
      <c r="ABV843" s="10">
        <v>1</v>
      </c>
      <c r="ABW843" s="10">
        <v>0</v>
      </c>
      <c r="ABX843" s="10">
        <v>0</v>
      </c>
      <c r="ABY843" s="10">
        <v>0</v>
      </c>
      <c r="ABZ843" s="10">
        <v>0</v>
      </c>
      <c r="ACA843" s="10">
        <v>0</v>
      </c>
      <c r="ACB843" s="10">
        <v>0</v>
      </c>
      <c r="ACC843" s="10">
        <v>0</v>
      </c>
      <c r="ACD843" s="10">
        <v>0</v>
      </c>
      <c r="ACE843" s="10">
        <v>0</v>
      </c>
      <c r="ACF843" s="10">
        <v>0</v>
      </c>
      <c r="ACG843" s="10">
        <v>0</v>
      </c>
      <c r="ACH843" s="10">
        <v>1</v>
      </c>
      <c r="ACI843" s="10">
        <v>0</v>
      </c>
      <c r="ACJ843" s="10" t="s">
        <v>1969</v>
      </c>
      <c r="ACK843" s="10" t="s">
        <v>1968</v>
      </c>
      <c r="ADH843" s="10" t="s">
        <v>1969</v>
      </c>
      <c r="ADI843" s="10">
        <v>7</v>
      </c>
      <c r="ADJ843" s="10">
        <v>0</v>
      </c>
      <c r="ADK843" s="10">
        <v>0</v>
      </c>
      <c r="ADL843" s="10">
        <v>0</v>
      </c>
      <c r="ADM843" s="10">
        <v>0</v>
      </c>
      <c r="ADN843" s="10">
        <v>0</v>
      </c>
      <c r="ADO843" s="10">
        <v>0</v>
      </c>
      <c r="ADP843" s="10">
        <v>0</v>
      </c>
      <c r="ADQ843" s="10">
        <v>0</v>
      </c>
      <c r="ADR843" s="10">
        <v>0</v>
      </c>
      <c r="ADS843" s="10">
        <v>0</v>
      </c>
      <c r="ADT843" s="10">
        <v>0</v>
      </c>
      <c r="ADU843" s="10">
        <v>0</v>
      </c>
      <c r="ADV843" s="10">
        <v>0</v>
      </c>
      <c r="ADW843" s="10">
        <v>0</v>
      </c>
      <c r="ADX843" s="10">
        <v>0</v>
      </c>
      <c r="ADY843" s="10">
        <v>0</v>
      </c>
      <c r="ADZ843" s="10">
        <v>0</v>
      </c>
      <c r="AEA843" s="10">
        <v>0</v>
      </c>
      <c r="AEB843" s="10">
        <v>0</v>
      </c>
      <c r="AEC843" s="10">
        <v>0</v>
      </c>
      <c r="AED843" s="10">
        <v>0</v>
      </c>
      <c r="AEE843" s="10">
        <v>0</v>
      </c>
      <c r="AEF843" s="10">
        <v>0</v>
      </c>
      <c r="AEG843" s="10">
        <v>0</v>
      </c>
      <c r="AEH843" s="10">
        <v>0</v>
      </c>
      <c r="AEI843" s="10">
        <v>0</v>
      </c>
      <c r="AEJ843" s="10">
        <v>0</v>
      </c>
      <c r="AEK843" s="10">
        <v>0</v>
      </c>
      <c r="AEL843" s="10">
        <v>0</v>
      </c>
      <c r="AEM843" s="10">
        <v>0</v>
      </c>
      <c r="AEN843" s="10">
        <v>0</v>
      </c>
      <c r="AEO843" s="10">
        <v>0</v>
      </c>
      <c r="AEP843" s="10">
        <v>0</v>
      </c>
      <c r="AEQ843" s="10">
        <v>0</v>
      </c>
      <c r="AER843" s="10">
        <v>0</v>
      </c>
      <c r="AES843" s="10">
        <v>0</v>
      </c>
      <c r="AET843" s="10">
        <v>0</v>
      </c>
      <c r="AEU843" s="10">
        <v>0</v>
      </c>
      <c r="AEV843" s="10">
        <v>0</v>
      </c>
      <c r="AEW843" s="10">
        <v>0</v>
      </c>
      <c r="AEX843" s="10">
        <v>0</v>
      </c>
      <c r="AEY843" s="10">
        <v>0</v>
      </c>
      <c r="AEZ843" s="10">
        <v>0</v>
      </c>
      <c r="AFA843" s="10">
        <v>0</v>
      </c>
      <c r="AFB843" s="10">
        <v>0</v>
      </c>
      <c r="AFC843" s="10">
        <v>0</v>
      </c>
      <c r="AFD843" s="10">
        <v>0</v>
      </c>
      <c r="AFE843" s="10">
        <v>0</v>
      </c>
      <c r="AFF843" s="10">
        <v>0</v>
      </c>
      <c r="AFG843" s="10">
        <v>0</v>
      </c>
      <c r="AFH843" s="10">
        <v>0</v>
      </c>
      <c r="AFI843" s="10">
        <v>0</v>
      </c>
      <c r="AFJ843" s="10">
        <v>0</v>
      </c>
      <c r="AFK843" s="10">
        <v>0</v>
      </c>
      <c r="AFL843" s="10">
        <v>0</v>
      </c>
      <c r="AFM843" s="10">
        <v>0</v>
      </c>
      <c r="AFN843" s="10">
        <v>0</v>
      </c>
      <c r="AFO843" s="10">
        <v>0</v>
      </c>
      <c r="AFP843" s="10">
        <v>0</v>
      </c>
      <c r="AFQ843" s="10">
        <v>0</v>
      </c>
      <c r="AFR843" s="10">
        <v>0</v>
      </c>
      <c r="AFS843" s="10">
        <v>0</v>
      </c>
      <c r="AFT843" s="10">
        <v>0</v>
      </c>
      <c r="AFU843" s="10">
        <v>0</v>
      </c>
      <c r="AFV843" s="10">
        <v>0</v>
      </c>
      <c r="AFW843" s="10">
        <v>0</v>
      </c>
      <c r="AFX843" s="10">
        <v>0</v>
      </c>
      <c r="AFY843" s="10">
        <v>0</v>
      </c>
      <c r="AFZ843" s="10">
        <v>0</v>
      </c>
      <c r="AGA843" s="10">
        <v>0</v>
      </c>
      <c r="AGB843" s="10">
        <v>0</v>
      </c>
      <c r="AGC843" s="10">
        <v>0</v>
      </c>
      <c r="AGD843" s="10">
        <v>0</v>
      </c>
      <c r="AGE843" s="10">
        <v>0</v>
      </c>
      <c r="AGF843" s="10">
        <v>0</v>
      </c>
      <c r="AGG843" s="10">
        <v>0</v>
      </c>
      <c r="AGH843" s="10">
        <v>0</v>
      </c>
      <c r="AGI843" s="10">
        <v>0</v>
      </c>
      <c r="AGJ843" s="10">
        <v>0</v>
      </c>
      <c r="AGK843" s="10">
        <v>0</v>
      </c>
      <c r="AGL843" s="10">
        <v>0</v>
      </c>
      <c r="AGM843" s="10">
        <v>0</v>
      </c>
      <c r="AGN843" s="10">
        <v>0</v>
      </c>
      <c r="AGO843" s="10">
        <v>0</v>
      </c>
      <c r="AGP843" s="10">
        <v>0</v>
      </c>
      <c r="AGQ843" s="10">
        <v>0</v>
      </c>
      <c r="AGR843" s="10">
        <v>0</v>
      </c>
      <c r="AGS843" s="10">
        <v>0</v>
      </c>
      <c r="AGT843" s="10">
        <v>0</v>
      </c>
      <c r="AGU843" s="10">
        <v>0</v>
      </c>
      <c r="AGV843" s="10">
        <v>0</v>
      </c>
      <c r="AGW843" s="10">
        <v>0</v>
      </c>
      <c r="AGX843" s="10">
        <v>0</v>
      </c>
      <c r="AGY843" s="10">
        <v>0</v>
      </c>
      <c r="AGZ843" s="10">
        <v>0</v>
      </c>
      <c r="AHA843" s="10">
        <v>0</v>
      </c>
      <c r="AHB843" s="10">
        <v>0</v>
      </c>
      <c r="AHC843" s="10">
        <v>0</v>
      </c>
      <c r="AHD843" s="10">
        <v>0</v>
      </c>
      <c r="AHE843" s="10">
        <v>0</v>
      </c>
      <c r="AHF843" s="10">
        <v>0</v>
      </c>
      <c r="AHG843" s="10">
        <v>0</v>
      </c>
      <c r="AHH843" s="10">
        <v>0</v>
      </c>
      <c r="AHI843" s="10">
        <v>0</v>
      </c>
      <c r="AHJ843" s="10">
        <v>0</v>
      </c>
      <c r="AHK843" s="10">
        <v>0</v>
      </c>
      <c r="AHL843" s="10">
        <v>0</v>
      </c>
      <c r="AHM843" s="10">
        <v>0</v>
      </c>
      <c r="AHN843" s="10">
        <v>0</v>
      </c>
      <c r="AHO843" s="10">
        <v>0</v>
      </c>
      <c r="AHP843" s="10">
        <v>0</v>
      </c>
      <c r="AHQ843" s="10">
        <v>0</v>
      </c>
      <c r="AHR843" s="10">
        <v>0</v>
      </c>
      <c r="AHS843" s="10">
        <v>0</v>
      </c>
      <c r="AHT843" s="10">
        <v>0</v>
      </c>
      <c r="AHU843" s="10">
        <v>0</v>
      </c>
      <c r="AHV843" s="10">
        <v>0</v>
      </c>
      <c r="AHW843" s="10">
        <v>0</v>
      </c>
      <c r="AHX843" s="10">
        <v>0</v>
      </c>
      <c r="AHY843" s="10">
        <v>0</v>
      </c>
      <c r="AHZ843" s="10">
        <v>0</v>
      </c>
      <c r="AIA843" s="10">
        <v>0</v>
      </c>
      <c r="AIB843" s="10">
        <v>0</v>
      </c>
      <c r="AIC843" s="10">
        <v>0</v>
      </c>
      <c r="AID843" s="10">
        <v>0</v>
      </c>
      <c r="AIE843" s="10">
        <v>0</v>
      </c>
      <c r="AIF843" s="10">
        <v>0</v>
      </c>
      <c r="AIG843" s="10">
        <v>0</v>
      </c>
      <c r="AIH843" s="10">
        <v>0</v>
      </c>
      <c r="AII843" s="10">
        <v>0</v>
      </c>
      <c r="AIJ843" s="10">
        <v>0</v>
      </c>
      <c r="AIK843" s="10">
        <v>0</v>
      </c>
      <c r="AIL843" s="10">
        <v>0</v>
      </c>
      <c r="AIM843" s="10">
        <v>0</v>
      </c>
      <c r="AIN843" s="10">
        <v>0</v>
      </c>
      <c r="AIO843" s="10">
        <v>0</v>
      </c>
      <c r="AIP843" s="10">
        <v>0</v>
      </c>
      <c r="AIQ843" s="10">
        <v>0</v>
      </c>
      <c r="AIR843" s="10">
        <v>0</v>
      </c>
      <c r="AIS843" s="10">
        <v>0</v>
      </c>
      <c r="AIT843" s="10">
        <v>0</v>
      </c>
      <c r="AIU843" s="10">
        <v>0</v>
      </c>
      <c r="AIV843" s="10">
        <v>0</v>
      </c>
      <c r="AIW843" s="10">
        <v>0</v>
      </c>
      <c r="AIX843" s="10">
        <v>0</v>
      </c>
      <c r="AIY843" s="10">
        <v>0</v>
      </c>
      <c r="AIZ843" s="10">
        <v>0</v>
      </c>
      <c r="AJA843" s="10">
        <v>0</v>
      </c>
      <c r="AJB843" s="10">
        <v>0</v>
      </c>
      <c r="AJC843" s="10">
        <v>0</v>
      </c>
      <c r="AJD843" s="10">
        <v>0</v>
      </c>
      <c r="AJE843" s="10">
        <v>0</v>
      </c>
      <c r="AJF843" s="10">
        <v>0</v>
      </c>
      <c r="AJG843" s="10">
        <v>0</v>
      </c>
      <c r="AJH843" s="10">
        <v>0</v>
      </c>
      <c r="AJI843" s="10">
        <v>0</v>
      </c>
      <c r="AJJ843" s="10">
        <v>0</v>
      </c>
      <c r="AJK843" s="10">
        <v>0</v>
      </c>
      <c r="AJL843" s="10">
        <v>0</v>
      </c>
      <c r="AJM843" s="10">
        <v>0</v>
      </c>
      <c r="AJN843" s="10">
        <v>0</v>
      </c>
      <c r="AJO843" s="10">
        <v>0</v>
      </c>
      <c r="AJP843" s="10">
        <v>0</v>
      </c>
      <c r="AJQ843" s="10">
        <v>0</v>
      </c>
      <c r="AJR843" s="10">
        <v>0</v>
      </c>
      <c r="AJS843" s="10">
        <v>0</v>
      </c>
      <c r="AJT843" s="10">
        <v>0</v>
      </c>
      <c r="AJU843" s="10">
        <v>0</v>
      </c>
      <c r="AJV843" s="10">
        <v>0</v>
      </c>
      <c r="AJW843" s="10">
        <v>0</v>
      </c>
      <c r="AJX843" s="10">
        <v>0</v>
      </c>
      <c r="AJY843" s="10">
        <v>0</v>
      </c>
      <c r="AJZ843" s="10">
        <v>0</v>
      </c>
      <c r="AKA843" s="10">
        <v>0</v>
      </c>
      <c r="AKB843" s="10">
        <v>0</v>
      </c>
      <c r="AKC843" s="10">
        <v>0</v>
      </c>
      <c r="AKD843" s="10">
        <v>0</v>
      </c>
      <c r="AKE843" s="10">
        <v>0</v>
      </c>
      <c r="AKF843" s="10">
        <v>0</v>
      </c>
      <c r="AKG843" s="10">
        <v>0</v>
      </c>
      <c r="AKH843" s="10">
        <v>0</v>
      </c>
      <c r="AKI843" s="10">
        <v>0</v>
      </c>
      <c r="AKJ843" s="10">
        <v>0</v>
      </c>
      <c r="AKK843" s="10">
        <v>0</v>
      </c>
      <c r="AKL843" s="10">
        <v>0</v>
      </c>
      <c r="AKM843" s="10">
        <v>0</v>
      </c>
      <c r="AKN843" s="10">
        <v>0</v>
      </c>
      <c r="AKO843" s="10">
        <v>0</v>
      </c>
      <c r="AKP843" s="10">
        <v>0</v>
      </c>
      <c r="AKQ843" s="10">
        <v>0</v>
      </c>
      <c r="AKR843" s="10">
        <v>0</v>
      </c>
      <c r="AKS843" s="10">
        <v>0</v>
      </c>
      <c r="AKT843" s="10">
        <v>0</v>
      </c>
      <c r="AKU843" s="10">
        <v>0</v>
      </c>
      <c r="AKV843" s="10">
        <v>0</v>
      </c>
      <c r="AKW843" s="10">
        <v>0</v>
      </c>
      <c r="AKX843" s="10">
        <v>0</v>
      </c>
      <c r="AKY843" s="10">
        <v>0</v>
      </c>
      <c r="AKZ843" s="10">
        <v>0</v>
      </c>
      <c r="ALA843" s="10">
        <v>0</v>
      </c>
      <c r="ALB843" s="10">
        <v>0</v>
      </c>
      <c r="ALC843" s="10">
        <v>0</v>
      </c>
      <c r="ALD843" s="10">
        <v>0</v>
      </c>
      <c r="ALE843" s="10">
        <v>0</v>
      </c>
      <c r="ALF843" s="10">
        <v>0</v>
      </c>
      <c r="ALG843" s="10">
        <v>0</v>
      </c>
      <c r="ALH843" s="10">
        <v>0</v>
      </c>
      <c r="ALI843" s="10">
        <v>0</v>
      </c>
      <c r="ALJ843" s="10">
        <v>0</v>
      </c>
      <c r="ALK843" s="10">
        <v>0</v>
      </c>
      <c r="ALL843" s="10">
        <v>0</v>
      </c>
      <c r="ALM843" s="10">
        <v>0</v>
      </c>
      <c r="ALN843" s="10">
        <v>0</v>
      </c>
      <c r="ALO843" s="10">
        <v>0</v>
      </c>
      <c r="ALP843" s="10">
        <v>0</v>
      </c>
      <c r="ALQ843" s="10">
        <v>0</v>
      </c>
      <c r="ALR843" s="10">
        <v>0</v>
      </c>
      <c r="ALS843" s="10">
        <v>0</v>
      </c>
      <c r="ALT843" s="10">
        <v>0</v>
      </c>
      <c r="ALU843" s="10">
        <v>0</v>
      </c>
      <c r="ALV843" s="10">
        <v>0</v>
      </c>
      <c r="ALW843" s="10">
        <v>0</v>
      </c>
      <c r="ALX843" s="10">
        <v>0</v>
      </c>
      <c r="ALY843" s="10">
        <v>0</v>
      </c>
      <c r="ALZ843" s="10">
        <v>0</v>
      </c>
      <c r="AMA843" s="10">
        <v>0</v>
      </c>
      <c r="AMB843" s="10">
        <v>0</v>
      </c>
      <c r="AMC843" s="10">
        <v>0</v>
      </c>
      <c r="AMD843" s="10">
        <v>0</v>
      </c>
      <c r="AME843" s="10">
        <v>0</v>
      </c>
      <c r="AMF843" s="10">
        <v>0</v>
      </c>
      <c r="AMG843" s="10">
        <v>0</v>
      </c>
      <c r="AMH843" s="10">
        <v>0</v>
      </c>
      <c r="AMI843" s="10">
        <v>0</v>
      </c>
      <c r="AMJ843" s="10">
        <v>0</v>
      </c>
      <c r="AMK843" s="10">
        <v>0</v>
      </c>
      <c r="AML843" s="10" t="s">
        <v>1968</v>
      </c>
      <c r="AMM843" s="10">
        <v>0</v>
      </c>
      <c r="ANM843" s="10">
        <v>7</v>
      </c>
      <c r="ANN843" s="10">
        <v>0</v>
      </c>
      <c r="ANO843" s="10" t="s">
        <v>1968</v>
      </c>
      <c r="ANP843" s="10" t="s">
        <v>1971</v>
      </c>
      <c r="ANQ843" s="10">
        <v>7</v>
      </c>
      <c r="ANR843" s="10">
        <v>0</v>
      </c>
      <c r="ANS843" s="10">
        <v>0</v>
      </c>
      <c r="ANT843" s="10">
        <v>0</v>
      </c>
      <c r="ANU843" s="10">
        <v>0</v>
      </c>
      <c r="ANV843" s="10">
        <v>0</v>
      </c>
      <c r="ANW843" s="10">
        <v>0</v>
      </c>
      <c r="ANX843" s="10">
        <v>0</v>
      </c>
      <c r="ANY843" s="10">
        <v>0</v>
      </c>
      <c r="ANZ843" s="10">
        <v>0</v>
      </c>
      <c r="AOA843" s="10">
        <v>0</v>
      </c>
      <c r="AOB843" s="10">
        <v>0</v>
      </c>
      <c r="AOC843" s="10">
        <v>0</v>
      </c>
      <c r="AOD843" s="10">
        <v>0</v>
      </c>
      <c r="AOE843" s="10">
        <v>0</v>
      </c>
      <c r="AOF843" s="10">
        <v>0</v>
      </c>
      <c r="AOG843" s="10">
        <v>0</v>
      </c>
      <c r="AOH843" s="10">
        <v>0</v>
      </c>
      <c r="AOI843" s="10">
        <v>0</v>
      </c>
      <c r="AOJ843" s="10">
        <v>0</v>
      </c>
      <c r="AOK843" s="10">
        <v>0</v>
      </c>
      <c r="AOL843" s="10">
        <v>0</v>
      </c>
      <c r="AOM843" s="10">
        <v>0</v>
      </c>
      <c r="AON843" s="10">
        <v>0</v>
      </c>
      <c r="AOO843" s="10" t="s">
        <v>1968</v>
      </c>
      <c r="AOP843" s="10">
        <v>0</v>
      </c>
      <c r="AOQ843" s="10">
        <v>0</v>
      </c>
      <c r="APN843" s="10" t="s">
        <v>1968</v>
      </c>
      <c r="ATH843" s="10">
        <v>0</v>
      </c>
      <c r="ATI843" s="10">
        <v>0</v>
      </c>
      <c r="ATJ843" s="10">
        <v>0</v>
      </c>
      <c r="ATK843" s="10">
        <v>0</v>
      </c>
      <c r="ATL843" s="10">
        <v>0</v>
      </c>
      <c r="ATM843" s="10">
        <v>0</v>
      </c>
      <c r="ATN843" s="10">
        <v>0</v>
      </c>
      <c r="ATO843" s="10">
        <v>0</v>
      </c>
      <c r="ATP843" s="10">
        <v>0</v>
      </c>
      <c r="ATQ843" s="10">
        <v>0</v>
      </c>
      <c r="ATR843" s="10">
        <v>7</v>
      </c>
      <c r="ATS843" s="10">
        <v>0</v>
      </c>
      <c r="ATT843" s="10">
        <v>0</v>
      </c>
      <c r="ATU843" s="10">
        <v>0</v>
      </c>
      <c r="ATV843" s="10" t="s">
        <v>1968</v>
      </c>
      <c r="AVU843" s="10" t="s">
        <v>1968</v>
      </c>
      <c r="AWH843" s="10" t="s">
        <v>1968</v>
      </c>
      <c r="AYQ843" s="10">
        <v>0</v>
      </c>
      <c r="AYR843" s="10">
        <v>0</v>
      </c>
      <c r="AYS843" s="10" t="s">
        <v>1968</v>
      </c>
      <c r="AYT843" s="10">
        <v>0</v>
      </c>
      <c r="AYU843" s="10">
        <v>0</v>
      </c>
      <c r="AYV843" s="10">
        <v>0</v>
      </c>
      <c r="AYW843" s="10">
        <v>0</v>
      </c>
      <c r="AYX843" s="10">
        <v>0</v>
      </c>
      <c r="AYY843" s="10">
        <v>0</v>
      </c>
      <c r="AYZ843" s="10">
        <v>0</v>
      </c>
      <c r="AZA843" s="10">
        <v>0</v>
      </c>
      <c r="AZB843" s="10">
        <v>0</v>
      </c>
      <c r="AZC843" s="10">
        <v>0</v>
      </c>
      <c r="AZD843" s="10">
        <v>0</v>
      </c>
      <c r="AZE843" s="10">
        <v>0</v>
      </c>
      <c r="AZF843" s="10">
        <v>0</v>
      </c>
      <c r="AZG843" s="10">
        <v>0</v>
      </c>
      <c r="AZH843" s="10">
        <v>0</v>
      </c>
      <c r="AZI843" s="10">
        <v>0</v>
      </c>
      <c r="AZJ843" s="10">
        <v>0</v>
      </c>
      <c r="AZK843" s="10">
        <v>0</v>
      </c>
      <c r="AZL843" s="10">
        <v>0</v>
      </c>
      <c r="AZM843" s="10">
        <v>0</v>
      </c>
      <c r="AZN843" s="10">
        <v>0</v>
      </c>
      <c r="AZO843" s="10">
        <v>0</v>
      </c>
      <c r="AZP843" s="10">
        <v>0</v>
      </c>
      <c r="AZQ843" s="10">
        <v>0</v>
      </c>
      <c r="AZR843" s="10">
        <v>0</v>
      </c>
      <c r="AZS843" s="10">
        <v>0</v>
      </c>
      <c r="AZT843" s="10">
        <v>0</v>
      </c>
      <c r="AZU843" s="10">
        <v>0</v>
      </c>
      <c r="AZV843" s="10">
        <v>0</v>
      </c>
      <c r="AZW843" s="10">
        <v>0</v>
      </c>
      <c r="AZX843" s="10">
        <v>0</v>
      </c>
      <c r="AZY843" s="10">
        <v>0</v>
      </c>
      <c r="AZZ843" s="10">
        <v>0</v>
      </c>
      <c r="BAA843" s="10">
        <v>0</v>
      </c>
      <c r="BAB843" s="10">
        <v>0</v>
      </c>
      <c r="BAC843" s="10">
        <v>0</v>
      </c>
      <c r="BAD843" s="10">
        <v>0</v>
      </c>
      <c r="BAE843" s="10">
        <v>0</v>
      </c>
      <c r="BAF843" s="10">
        <v>0</v>
      </c>
      <c r="BAG843" s="10">
        <v>0</v>
      </c>
      <c r="BAH843" s="10">
        <v>0</v>
      </c>
      <c r="BAI843" s="10">
        <v>0</v>
      </c>
      <c r="BAJ843" s="10">
        <v>0</v>
      </c>
      <c r="BAK843" s="10">
        <v>0</v>
      </c>
      <c r="BAL843" s="10">
        <v>0</v>
      </c>
      <c r="BAM843" s="10">
        <v>0</v>
      </c>
      <c r="BAN843" s="10">
        <v>0</v>
      </c>
      <c r="BAO843" s="10">
        <v>0</v>
      </c>
      <c r="BAP843" s="10">
        <v>0</v>
      </c>
      <c r="BAQ843" s="10">
        <v>0</v>
      </c>
      <c r="BAR843" s="10">
        <v>0</v>
      </c>
      <c r="BAS843" s="10">
        <v>0</v>
      </c>
      <c r="BAT843" s="10">
        <v>0</v>
      </c>
      <c r="BAU843" s="10">
        <v>0</v>
      </c>
      <c r="BAV843" s="10">
        <v>0</v>
      </c>
      <c r="BAW843" s="10">
        <v>0</v>
      </c>
      <c r="BAX843" s="10">
        <v>0</v>
      </c>
      <c r="BAY843" s="10">
        <v>0</v>
      </c>
      <c r="BAZ843" s="10">
        <v>0</v>
      </c>
      <c r="BBA843" s="10" t="s">
        <v>1968</v>
      </c>
      <c r="BBB843" s="10">
        <v>24</v>
      </c>
      <c r="BBC843" s="10">
        <v>7</v>
      </c>
      <c r="BBD843" s="10">
        <v>0</v>
      </c>
      <c r="BBE843" s="10">
        <v>0</v>
      </c>
      <c r="BBF843" s="10">
        <v>0</v>
      </c>
      <c r="BBG843" s="10">
        <v>0</v>
      </c>
      <c r="BBH843" s="10">
        <v>0</v>
      </c>
      <c r="BBI843" s="10">
        <v>0</v>
      </c>
      <c r="BBJ843" s="10">
        <v>0</v>
      </c>
      <c r="BBK843" s="10">
        <v>0</v>
      </c>
      <c r="BBL843" s="10">
        <v>0</v>
      </c>
      <c r="BBM843" s="10">
        <v>0</v>
      </c>
      <c r="BBN843" s="10">
        <v>0</v>
      </c>
      <c r="BBO843" s="10" t="s">
        <v>1972</v>
      </c>
      <c r="BBU843" s="10">
        <v>1</v>
      </c>
      <c r="BBV843" s="10">
        <v>1</v>
      </c>
    </row>
    <row r="844" spans="1:1426" x14ac:dyDescent="0.25">
      <c r="A844" s="10" t="s">
        <v>1965</v>
      </c>
      <c r="B844" s="10" t="s">
        <v>2234</v>
      </c>
      <c r="C844" s="10" t="s">
        <v>2001</v>
      </c>
      <c r="D844" s="10" t="s">
        <v>2235</v>
      </c>
      <c r="E844" s="10" t="s">
        <v>2236</v>
      </c>
      <c r="F844" s="10" t="s">
        <v>2237</v>
      </c>
      <c r="G844" s="10">
        <v>56503700</v>
      </c>
      <c r="H844" s="10" t="s">
        <v>2005</v>
      </c>
      <c r="I844" s="10" t="s">
        <v>2238</v>
      </c>
      <c r="J844" s="10" t="s">
        <v>2239</v>
      </c>
      <c r="K844" s="10" t="s">
        <v>5</v>
      </c>
      <c r="L844" s="10" t="s">
        <v>2508</v>
      </c>
      <c r="N844" s="10">
        <v>427</v>
      </c>
      <c r="O844" s="10">
        <v>0</v>
      </c>
      <c r="P844" s="10">
        <v>0</v>
      </c>
      <c r="Q844" s="10">
        <v>0</v>
      </c>
      <c r="R844" s="10">
        <v>0</v>
      </c>
      <c r="S844" s="10">
        <v>0</v>
      </c>
      <c r="T844" s="10">
        <v>0</v>
      </c>
      <c r="U844" s="10">
        <v>0</v>
      </c>
      <c r="V844" s="10">
        <v>0</v>
      </c>
      <c r="W844" s="10">
        <v>0</v>
      </c>
      <c r="X844" s="10">
        <v>0</v>
      </c>
      <c r="Y844" s="10">
        <v>0</v>
      </c>
      <c r="Z844" s="10">
        <v>0</v>
      </c>
      <c r="AA844" s="10">
        <v>0</v>
      </c>
      <c r="AC844" s="10">
        <v>0</v>
      </c>
      <c r="AD844" s="10">
        <v>0</v>
      </c>
      <c r="AE844" s="10">
        <v>0</v>
      </c>
      <c r="AF844" s="10" t="s">
        <v>40</v>
      </c>
      <c r="AG844" s="10">
        <v>1</v>
      </c>
      <c r="AT844" s="10">
        <v>33137</v>
      </c>
      <c r="AU844" s="10" t="s">
        <v>2495</v>
      </c>
      <c r="AV844" s="10" t="s">
        <v>1968</v>
      </c>
      <c r="AY844" s="10" t="s">
        <v>1973</v>
      </c>
      <c r="BF844" s="10" t="s">
        <v>1972</v>
      </c>
      <c r="BG844" s="10">
        <v>1</v>
      </c>
      <c r="BH844" s="10" t="s">
        <v>1972</v>
      </c>
      <c r="BI844" s="10" t="s">
        <v>1972</v>
      </c>
      <c r="BJ844" s="10">
        <v>1</v>
      </c>
      <c r="BK844" s="10" t="s">
        <v>1968</v>
      </c>
      <c r="BL844" s="10" t="s">
        <v>1968</v>
      </c>
      <c r="BO844" s="10" t="s">
        <v>1968</v>
      </c>
      <c r="BR844" s="10" t="s">
        <v>1972</v>
      </c>
      <c r="BS844" s="10">
        <v>3</v>
      </c>
      <c r="BT844" s="10" t="s">
        <v>1972</v>
      </c>
      <c r="BU844" s="10" t="s">
        <v>1972</v>
      </c>
      <c r="BV844" s="10">
        <v>3</v>
      </c>
      <c r="BW844" s="10" t="s">
        <v>1972</v>
      </c>
      <c r="BX844" s="10" t="s">
        <v>1972</v>
      </c>
      <c r="BY844" s="10">
        <v>3</v>
      </c>
      <c r="BZ844" s="10" t="s">
        <v>1968</v>
      </c>
      <c r="CA844" s="10" t="s">
        <v>1972</v>
      </c>
      <c r="CB844" s="10">
        <v>1</v>
      </c>
      <c r="CC844" s="10" t="s">
        <v>1968</v>
      </c>
      <c r="CD844" s="10" t="s">
        <v>1972</v>
      </c>
      <c r="CE844" s="10">
        <v>1</v>
      </c>
      <c r="CF844" s="10" t="s">
        <v>1968</v>
      </c>
      <c r="CG844" s="10" t="s">
        <v>1968</v>
      </c>
      <c r="CJ844" s="10" t="s">
        <v>1968</v>
      </c>
      <c r="CM844" s="10" t="s">
        <v>1968</v>
      </c>
      <c r="CP844" s="10" t="s">
        <v>1968</v>
      </c>
      <c r="CS844" s="10" t="s">
        <v>1968</v>
      </c>
      <c r="CV844" s="10" t="s">
        <v>1972</v>
      </c>
      <c r="CW844" s="10">
        <v>1</v>
      </c>
      <c r="CX844" s="10" t="s">
        <v>1972</v>
      </c>
      <c r="CY844" s="10" t="s">
        <v>1972</v>
      </c>
      <c r="CZ844" s="10">
        <v>1</v>
      </c>
      <c r="DA844" s="10" t="s">
        <v>1972</v>
      </c>
      <c r="DB844" s="10" t="s">
        <v>1968</v>
      </c>
      <c r="DE844" s="10" t="s">
        <v>1968</v>
      </c>
      <c r="DH844" s="10" t="s">
        <v>1968</v>
      </c>
      <c r="DK844" s="10" t="s">
        <v>1972</v>
      </c>
      <c r="DL844" s="10">
        <v>1</v>
      </c>
      <c r="DM844" s="10" t="s">
        <v>1972</v>
      </c>
      <c r="DN844" s="10" t="s">
        <v>1968</v>
      </c>
      <c r="EU844" s="10" t="s">
        <v>1972</v>
      </c>
      <c r="EV844" s="10">
        <v>7</v>
      </c>
      <c r="EW844" s="10">
        <v>450</v>
      </c>
      <c r="EX844" s="10" t="s">
        <v>1968</v>
      </c>
      <c r="FA844" s="10" t="s">
        <v>1968</v>
      </c>
      <c r="FD844" s="10" t="s">
        <v>1972</v>
      </c>
      <c r="FE844" s="10">
        <v>1</v>
      </c>
      <c r="FG844" s="10" t="s">
        <v>1972</v>
      </c>
      <c r="FH844" s="10">
        <v>1</v>
      </c>
      <c r="FJ844" s="10" t="s">
        <v>1968</v>
      </c>
      <c r="GQ844" s="10">
        <v>1</v>
      </c>
      <c r="II844" s="10" t="s">
        <v>1968</v>
      </c>
      <c r="IJ844" s="10" t="s">
        <v>1968</v>
      </c>
      <c r="IK844" s="10" t="s">
        <v>1974</v>
      </c>
      <c r="IL844" s="10" t="s">
        <v>1974</v>
      </c>
      <c r="IM844" s="10" t="s">
        <v>1975</v>
      </c>
      <c r="IN844" s="10" t="s">
        <v>1968</v>
      </c>
      <c r="IO844" s="10" t="s">
        <v>1972</v>
      </c>
      <c r="IP844" s="10" t="s">
        <v>1968</v>
      </c>
      <c r="IR844" s="10" t="s">
        <v>2501</v>
      </c>
      <c r="IS844" s="10">
        <v>60</v>
      </c>
      <c r="IT844" s="10" t="s">
        <v>1968</v>
      </c>
      <c r="IV844" s="10" t="s">
        <v>1968</v>
      </c>
      <c r="IX844" s="10" t="s">
        <v>1968</v>
      </c>
      <c r="IZ844" s="10" t="s">
        <v>1968</v>
      </c>
      <c r="JA844" s="10" t="s">
        <v>1972</v>
      </c>
      <c r="JB844" s="10">
        <v>1</v>
      </c>
      <c r="JC844" s="10">
        <v>0</v>
      </c>
      <c r="JD844" s="10" t="s">
        <v>1968</v>
      </c>
      <c r="JG844" s="10" t="s">
        <v>1968</v>
      </c>
      <c r="JJ844" s="10" t="s">
        <v>1968</v>
      </c>
      <c r="JM844" s="10" t="s">
        <v>1968</v>
      </c>
      <c r="JP844" s="10" t="s">
        <v>1968</v>
      </c>
      <c r="JS844" s="10" t="s">
        <v>1968</v>
      </c>
      <c r="KZ844" s="10" t="s">
        <v>1976</v>
      </c>
      <c r="LA844" s="10">
        <v>9</v>
      </c>
      <c r="LB844" s="10">
        <v>3</v>
      </c>
      <c r="LC844" s="10">
        <v>0</v>
      </c>
      <c r="LD844" s="10">
        <v>0</v>
      </c>
      <c r="LE844" s="10">
        <v>0</v>
      </c>
      <c r="LF844" s="10">
        <v>0</v>
      </c>
      <c r="LG844" s="10">
        <v>0</v>
      </c>
      <c r="LH844" s="10">
        <v>0</v>
      </c>
      <c r="LI844" s="10" t="s">
        <v>1966</v>
      </c>
      <c r="LJ844" s="10">
        <v>37</v>
      </c>
      <c r="LK844" s="10">
        <v>5</v>
      </c>
      <c r="LL844" s="10">
        <v>0</v>
      </c>
      <c r="LM844" s="10">
        <v>0</v>
      </c>
      <c r="LN844" s="10">
        <v>0</v>
      </c>
      <c r="LO844" s="10">
        <v>0</v>
      </c>
      <c r="LP844" s="10">
        <v>0</v>
      </c>
      <c r="LQ844" s="10">
        <v>0</v>
      </c>
      <c r="LR844" s="10" t="s">
        <v>1966</v>
      </c>
      <c r="LS844" s="10">
        <v>0</v>
      </c>
      <c r="LT844" s="10">
        <v>0</v>
      </c>
      <c r="LU844" s="10">
        <v>0</v>
      </c>
      <c r="LV844" s="10">
        <v>0</v>
      </c>
      <c r="LW844" s="10">
        <v>0</v>
      </c>
      <c r="LX844" s="10">
        <v>0</v>
      </c>
      <c r="LY844" s="10">
        <v>0</v>
      </c>
      <c r="LZ844" s="10">
        <v>0</v>
      </c>
      <c r="MA844" s="10" t="s">
        <v>1977</v>
      </c>
      <c r="MB844" s="10">
        <v>0</v>
      </c>
      <c r="MC844" s="10">
        <v>0</v>
      </c>
      <c r="MD844" s="10">
        <v>0</v>
      </c>
      <c r="ME844" s="10">
        <v>0</v>
      </c>
      <c r="MF844" s="10">
        <v>0</v>
      </c>
      <c r="MG844" s="10">
        <v>0</v>
      </c>
      <c r="MH844" s="10">
        <v>0</v>
      </c>
      <c r="MI844" s="10">
        <v>1</v>
      </c>
      <c r="MJ844" s="10" t="s">
        <v>1966</v>
      </c>
      <c r="MK844" s="10">
        <v>0</v>
      </c>
      <c r="ML844" s="10">
        <v>0</v>
      </c>
      <c r="MM844" s="10">
        <v>0</v>
      </c>
      <c r="MN844" s="10">
        <v>0</v>
      </c>
      <c r="MO844" s="10">
        <v>0</v>
      </c>
      <c r="MP844" s="10">
        <v>0</v>
      </c>
      <c r="MQ844" s="10">
        <v>2</v>
      </c>
      <c r="MR844" s="10">
        <v>1</v>
      </c>
      <c r="MS844" s="10" t="s">
        <v>1966</v>
      </c>
      <c r="MT844" s="10">
        <v>0</v>
      </c>
      <c r="MU844" s="10">
        <v>0</v>
      </c>
      <c r="MV844" s="10">
        <v>0</v>
      </c>
      <c r="MW844" s="10">
        <v>0</v>
      </c>
      <c r="MX844" s="10">
        <v>0</v>
      </c>
      <c r="MY844" s="10">
        <v>0</v>
      </c>
      <c r="MZ844" s="10">
        <v>0</v>
      </c>
      <c r="NA844" s="10">
        <v>1</v>
      </c>
      <c r="NB844" s="10" t="s">
        <v>1966</v>
      </c>
      <c r="NC844" s="10">
        <v>0</v>
      </c>
      <c r="ND844" s="10">
        <v>0</v>
      </c>
      <c r="NE844" s="10">
        <v>0</v>
      </c>
      <c r="NF844" s="10">
        <v>0</v>
      </c>
      <c r="NG844" s="10">
        <v>0</v>
      </c>
      <c r="NH844" s="10">
        <v>0</v>
      </c>
      <c r="NI844" s="10">
        <v>0</v>
      </c>
      <c r="NJ844" s="10">
        <v>0</v>
      </c>
      <c r="NK844" s="10" t="s">
        <v>1977</v>
      </c>
      <c r="NL844" s="10">
        <v>0</v>
      </c>
      <c r="NM844" s="10">
        <v>0</v>
      </c>
      <c r="NN844" s="10">
        <v>0</v>
      </c>
      <c r="NO844" s="10">
        <v>0</v>
      </c>
      <c r="NP844" s="10">
        <v>0</v>
      </c>
      <c r="NQ844" s="10">
        <v>0</v>
      </c>
      <c r="NR844" s="10">
        <v>0</v>
      </c>
      <c r="NS844" s="10">
        <v>1</v>
      </c>
      <c r="NT844" s="10" t="s">
        <v>1966</v>
      </c>
      <c r="NU844" s="10">
        <v>0</v>
      </c>
      <c r="NV844" s="10">
        <v>0</v>
      </c>
      <c r="NW844" s="10">
        <v>0</v>
      </c>
      <c r="NX844" s="10">
        <v>0</v>
      </c>
      <c r="NY844" s="10">
        <v>0</v>
      </c>
      <c r="NZ844" s="10">
        <v>0</v>
      </c>
      <c r="OA844" s="10">
        <v>1</v>
      </c>
      <c r="OB844" s="10">
        <v>1</v>
      </c>
      <c r="OC844" s="10" t="s">
        <v>1966</v>
      </c>
      <c r="OD844" s="10">
        <v>0</v>
      </c>
      <c r="OE844" s="10">
        <v>0</v>
      </c>
      <c r="OF844" s="10">
        <v>0</v>
      </c>
      <c r="OG844" s="10">
        <v>0</v>
      </c>
      <c r="OH844" s="10">
        <v>0</v>
      </c>
      <c r="OI844" s="10">
        <v>0</v>
      </c>
      <c r="OJ844" s="10">
        <v>1</v>
      </c>
      <c r="OK844" s="10">
        <v>0</v>
      </c>
      <c r="OL844" s="10" t="s">
        <v>1977</v>
      </c>
      <c r="OM844" s="10">
        <v>0</v>
      </c>
      <c r="ON844" s="10">
        <v>0</v>
      </c>
      <c r="OO844" s="10">
        <v>0</v>
      </c>
      <c r="OP844" s="10">
        <v>0</v>
      </c>
      <c r="OQ844" s="10">
        <v>0</v>
      </c>
      <c r="OR844" s="10">
        <v>0</v>
      </c>
      <c r="OS844" s="10">
        <v>0</v>
      </c>
      <c r="OT844" s="10">
        <v>0</v>
      </c>
      <c r="OU844" s="10" t="s">
        <v>1977</v>
      </c>
      <c r="OV844" s="10">
        <v>0</v>
      </c>
      <c r="OW844" s="10">
        <v>0</v>
      </c>
      <c r="OX844" s="10">
        <v>0</v>
      </c>
      <c r="OY844" s="10">
        <v>0</v>
      </c>
      <c r="OZ844" s="10">
        <v>0</v>
      </c>
      <c r="PA844" s="10">
        <v>0</v>
      </c>
      <c r="PB844" s="10">
        <v>0</v>
      </c>
      <c r="PC844" s="10">
        <v>0</v>
      </c>
      <c r="PD844" s="10" t="s">
        <v>1977</v>
      </c>
      <c r="PE844" s="10">
        <v>0</v>
      </c>
      <c r="PF844" s="10">
        <v>0</v>
      </c>
      <c r="PG844" s="10">
        <v>0</v>
      </c>
      <c r="PH844" s="10">
        <v>0</v>
      </c>
      <c r="PI844" s="10">
        <v>0</v>
      </c>
      <c r="PJ844" s="10">
        <v>0</v>
      </c>
      <c r="PK844" s="10">
        <v>0</v>
      </c>
      <c r="PL844" s="10">
        <v>0</v>
      </c>
      <c r="PM844" s="10" t="s">
        <v>1977</v>
      </c>
      <c r="PN844" s="10">
        <v>0</v>
      </c>
      <c r="PO844" s="10">
        <v>0</v>
      </c>
      <c r="PP844" s="10">
        <v>0</v>
      </c>
      <c r="PQ844" s="10">
        <v>0</v>
      </c>
      <c r="PR844" s="10">
        <v>0</v>
      </c>
      <c r="PS844" s="10">
        <v>0</v>
      </c>
      <c r="PT844" s="10">
        <v>0</v>
      </c>
      <c r="PU844" s="10">
        <v>0</v>
      </c>
      <c r="PV844" s="10" t="s">
        <v>1977</v>
      </c>
      <c r="PW844" s="10">
        <v>3</v>
      </c>
      <c r="PX844" s="10">
        <v>11</v>
      </c>
      <c r="PY844" s="10">
        <v>0</v>
      </c>
      <c r="PZ844" s="10">
        <v>0</v>
      </c>
      <c r="QA844" s="10">
        <v>0</v>
      </c>
      <c r="QB844" s="10">
        <v>0</v>
      </c>
      <c r="QC844" s="10">
        <v>0</v>
      </c>
      <c r="QD844" s="10">
        <v>0</v>
      </c>
      <c r="QE844" s="10" t="s">
        <v>1985</v>
      </c>
      <c r="QF844" s="10">
        <v>0</v>
      </c>
      <c r="QG844" s="10">
        <v>0</v>
      </c>
      <c r="QH844" s="10">
        <v>0</v>
      </c>
      <c r="QI844" s="10">
        <v>0</v>
      </c>
      <c r="QJ844" s="10">
        <v>0</v>
      </c>
      <c r="QK844" s="10">
        <v>0</v>
      </c>
      <c r="QL844" s="10">
        <v>0</v>
      </c>
      <c r="QM844" s="10">
        <v>0</v>
      </c>
      <c r="QN844" s="10" t="s">
        <v>1977</v>
      </c>
      <c r="QO844" s="10">
        <v>0</v>
      </c>
      <c r="QP844" s="10">
        <v>0</v>
      </c>
      <c r="QQ844" s="10">
        <v>0</v>
      </c>
      <c r="QR844" s="10">
        <v>0</v>
      </c>
      <c r="QS844" s="10">
        <v>0</v>
      </c>
      <c r="QT844" s="10">
        <v>0</v>
      </c>
      <c r="QU844" s="10">
        <v>0</v>
      </c>
      <c r="QV844" s="10">
        <v>0</v>
      </c>
      <c r="QW844" s="10" t="s">
        <v>1977</v>
      </c>
      <c r="QX844" s="10">
        <v>0</v>
      </c>
      <c r="QY844" s="10">
        <v>0</v>
      </c>
      <c r="QZ844" s="10">
        <v>0</v>
      </c>
      <c r="RA844" s="10">
        <v>0</v>
      </c>
      <c r="RB844" s="10">
        <v>0</v>
      </c>
      <c r="RC844" s="10">
        <v>0</v>
      </c>
      <c r="RD844" s="10">
        <v>0</v>
      </c>
      <c r="RE844" s="10">
        <v>0</v>
      </c>
      <c r="RF844" s="10" t="s">
        <v>1977</v>
      </c>
      <c r="RG844" s="10">
        <v>0</v>
      </c>
      <c r="RH844" s="10">
        <v>0</v>
      </c>
      <c r="RI844" s="10">
        <v>0</v>
      </c>
      <c r="RJ844" s="10">
        <v>0</v>
      </c>
      <c r="RK844" s="10">
        <v>0</v>
      </c>
      <c r="RL844" s="10">
        <v>0</v>
      </c>
      <c r="RM844" s="10">
        <v>0</v>
      </c>
      <c r="RN844" s="10">
        <v>0</v>
      </c>
      <c r="RO844" s="10" t="s">
        <v>1977</v>
      </c>
      <c r="VS844" s="10">
        <v>1</v>
      </c>
      <c r="VU844" s="10">
        <v>1</v>
      </c>
      <c r="VX844" s="10">
        <v>1</v>
      </c>
      <c r="VY844" s="10" t="s">
        <v>2240</v>
      </c>
      <c r="VZ844" s="10">
        <v>602</v>
      </c>
      <c r="WA844" s="10">
        <v>0</v>
      </c>
      <c r="WB844" s="10">
        <v>0</v>
      </c>
      <c r="WC844" s="10">
        <v>0</v>
      </c>
      <c r="WD844" s="10">
        <v>0</v>
      </c>
      <c r="WE844" s="10">
        <v>0</v>
      </c>
      <c r="WF844" s="10">
        <v>403</v>
      </c>
      <c r="WG844" s="10">
        <v>0</v>
      </c>
      <c r="WH844" s="10">
        <v>2</v>
      </c>
      <c r="WI844" s="10">
        <v>0</v>
      </c>
      <c r="WJ844" s="10">
        <v>0</v>
      </c>
      <c r="WK844" s="10">
        <v>0</v>
      </c>
      <c r="WL844" s="10">
        <v>0</v>
      </c>
      <c r="WM844" s="10">
        <v>0</v>
      </c>
      <c r="WN844" s="10">
        <v>0</v>
      </c>
      <c r="WO844" s="10">
        <v>0</v>
      </c>
      <c r="WP844" s="10">
        <v>0</v>
      </c>
      <c r="WQ844" s="10">
        <v>0</v>
      </c>
      <c r="WR844" s="10">
        <v>3</v>
      </c>
      <c r="WS844" s="10">
        <v>0</v>
      </c>
      <c r="WT844" s="10">
        <v>0</v>
      </c>
      <c r="WU844" s="10">
        <v>0</v>
      </c>
      <c r="WV844" s="10">
        <v>0</v>
      </c>
      <c r="WW844" s="10">
        <v>0</v>
      </c>
      <c r="WX844" s="10">
        <v>0</v>
      </c>
      <c r="WY844" s="10">
        <v>0</v>
      </c>
      <c r="WZ844" s="10">
        <v>0</v>
      </c>
      <c r="XA844" s="10">
        <v>0</v>
      </c>
      <c r="XB844" s="10">
        <v>0</v>
      </c>
      <c r="XC844" s="10">
        <v>0</v>
      </c>
      <c r="XD844" s="10">
        <v>0</v>
      </c>
      <c r="XE844" s="10">
        <v>0</v>
      </c>
      <c r="XF844" s="10">
        <v>0</v>
      </c>
      <c r="XG844" s="10">
        <v>0</v>
      </c>
      <c r="XH844" s="10">
        <v>0</v>
      </c>
      <c r="XI844" s="10">
        <v>0</v>
      </c>
      <c r="XJ844" s="10">
        <v>0</v>
      </c>
      <c r="XK844" s="10" t="s">
        <v>1967</v>
      </c>
      <c r="XN844" s="10" t="s">
        <v>1978</v>
      </c>
      <c r="XQ844" s="10" t="s">
        <v>1978</v>
      </c>
      <c r="XR844" s="10">
        <v>17</v>
      </c>
      <c r="XS844" s="10">
        <v>0</v>
      </c>
      <c r="XT844" s="10" t="s">
        <v>1967</v>
      </c>
      <c r="XW844" s="10" t="s">
        <v>1979</v>
      </c>
      <c r="XX844" s="10">
        <v>312</v>
      </c>
      <c r="XY844" s="10">
        <v>0</v>
      </c>
      <c r="YA844" s="10">
        <v>48</v>
      </c>
      <c r="YB844" s="10">
        <v>0</v>
      </c>
      <c r="YC844" s="10">
        <v>51</v>
      </c>
      <c r="YD844" s="10">
        <v>0</v>
      </c>
      <c r="YE844" s="10">
        <v>0</v>
      </c>
      <c r="YF844" s="10">
        <v>0</v>
      </c>
      <c r="YG844" s="10">
        <v>0</v>
      </c>
      <c r="YH844" s="10">
        <v>0</v>
      </c>
      <c r="YI844" s="10">
        <v>1</v>
      </c>
      <c r="YJ844" s="10">
        <v>0</v>
      </c>
      <c r="YK844" s="10">
        <v>3</v>
      </c>
      <c r="YL844" s="10">
        <v>0</v>
      </c>
      <c r="YM844" s="10">
        <v>31</v>
      </c>
      <c r="YN844" s="10">
        <v>0</v>
      </c>
      <c r="YO844" s="10">
        <v>0</v>
      </c>
      <c r="YP844" s="10">
        <v>0</v>
      </c>
      <c r="YQ844" s="10">
        <v>0</v>
      </c>
      <c r="YR844" s="10">
        <v>0</v>
      </c>
      <c r="YS844" s="10" t="s">
        <v>1968</v>
      </c>
      <c r="ZJ844" s="10" t="s">
        <v>1968</v>
      </c>
      <c r="AAK844" s="10" t="s">
        <v>1968</v>
      </c>
      <c r="AAZ844" s="10" t="s">
        <v>1970</v>
      </c>
      <c r="ABA844" s="10">
        <v>6</v>
      </c>
      <c r="ABB844" s="10">
        <v>0</v>
      </c>
      <c r="ABC844" s="10">
        <v>3</v>
      </c>
      <c r="ABD844" s="10">
        <v>0</v>
      </c>
      <c r="ABE844" s="10">
        <v>2</v>
      </c>
      <c r="ABF844" s="10">
        <v>0</v>
      </c>
      <c r="ABG844" s="10">
        <v>1</v>
      </c>
      <c r="ABH844" s="10">
        <v>0</v>
      </c>
      <c r="ABI844" s="10">
        <v>0</v>
      </c>
      <c r="ABJ844" s="10">
        <v>0</v>
      </c>
      <c r="ABK844" s="10">
        <v>0</v>
      </c>
      <c r="ABL844" s="10">
        <v>0</v>
      </c>
      <c r="ABM844" s="10">
        <v>0</v>
      </c>
      <c r="ABN844" s="10">
        <v>0</v>
      </c>
      <c r="ABO844" s="10" t="s">
        <v>1968</v>
      </c>
      <c r="ACJ844" s="10" t="s">
        <v>1968</v>
      </c>
      <c r="ADH844" s="10" t="s">
        <v>1968</v>
      </c>
      <c r="ADI844" s="10">
        <v>1005</v>
      </c>
      <c r="ADJ844" s="10">
        <v>0</v>
      </c>
      <c r="ADK844" s="10">
        <v>0</v>
      </c>
      <c r="ADL844" s="10">
        <v>0</v>
      </c>
      <c r="ADM844" s="10">
        <v>0</v>
      </c>
      <c r="ADN844" s="10">
        <v>0</v>
      </c>
      <c r="AMG844" s="10">
        <v>0</v>
      </c>
      <c r="AML844" s="10" t="s">
        <v>1968</v>
      </c>
      <c r="ANM844" s="10">
        <v>867</v>
      </c>
      <c r="ANN844" s="10">
        <v>0</v>
      </c>
      <c r="ANO844" s="10" t="s">
        <v>1968</v>
      </c>
      <c r="ANP844" s="10" t="s">
        <v>1987</v>
      </c>
      <c r="AOO844" s="10" t="s">
        <v>1968</v>
      </c>
      <c r="APN844" s="10" t="s">
        <v>1968</v>
      </c>
      <c r="ATV844" s="10" t="s">
        <v>1972</v>
      </c>
      <c r="ATW844" s="10">
        <v>0</v>
      </c>
      <c r="ATX844" s="10">
        <v>0</v>
      </c>
      <c r="ATY844" s="10">
        <v>22</v>
      </c>
      <c r="ATZ844" s="10">
        <v>0</v>
      </c>
      <c r="AUA844" s="10">
        <v>0</v>
      </c>
      <c r="AUB844" s="10">
        <v>0</v>
      </c>
      <c r="AUC844" s="10">
        <v>0</v>
      </c>
      <c r="AUD844" s="10">
        <v>0</v>
      </c>
      <c r="AUE844" s="64">
        <v>0</v>
      </c>
      <c r="AUF844" s="10">
        <v>0</v>
      </c>
      <c r="AUG844" s="10">
        <v>0</v>
      </c>
      <c r="AUH844" s="10">
        <v>0</v>
      </c>
      <c r="AUI844" s="10">
        <v>80</v>
      </c>
      <c r="AUJ844" s="10">
        <v>0</v>
      </c>
      <c r="AUK844" s="10">
        <v>0</v>
      </c>
      <c r="AUL844" s="10">
        <v>0</v>
      </c>
      <c r="AUM844" s="10">
        <v>0</v>
      </c>
      <c r="AUN844" s="10">
        <v>0</v>
      </c>
      <c r="AUO844" s="10">
        <v>0</v>
      </c>
      <c r="AUP844" s="10">
        <v>0</v>
      </c>
      <c r="AUQ844" s="10">
        <v>0</v>
      </c>
      <c r="AUR844" s="10">
        <v>0</v>
      </c>
      <c r="AUS844" s="10">
        <v>0</v>
      </c>
      <c r="AUT844" s="10">
        <v>0</v>
      </c>
      <c r="AUU844" s="10">
        <v>80</v>
      </c>
      <c r="AUV844" s="10">
        <v>0</v>
      </c>
      <c r="AUW844" s="10">
        <v>0</v>
      </c>
      <c r="AUX844" s="10">
        <v>0</v>
      </c>
      <c r="AUY844" s="10">
        <v>0</v>
      </c>
      <c r="AUZ844" s="10">
        <v>0</v>
      </c>
      <c r="AVA844" s="10">
        <v>0</v>
      </c>
      <c r="AVB844" s="10">
        <v>0</v>
      </c>
      <c r="AVC844" s="10">
        <v>0</v>
      </c>
      <c r="AVD844" s="10">
        <v>0</v>
      </c>
      <c r="AVE844" s="10">
        <v>0</v>
      </c>
      <c r="AVF844" s="10">
        <v>0</v>
      </c>
      <c r="AVG844" s="10">
        <v>0</v>
      </c>
      <c r="AVH844" s="10">
        <v>0</v>
      </c>
      <c r="AVI844" s="10">
        <v>0</v>
      </c>
      <c r="AVJ844" s="10">
        <v>0</v>
      </c>
      <c r="AVK844" s="10">
        <v>0</v>
      </c>
      <c r="AVL844" s="10">
        <v>0</v>
      </c>
      <c r="AVM844" s="10">
        <v>0</v>
      </c>
      <c r="AVN844" s="10">
        <v>0</v>
      </c>
      <c r="AVO844" s="10">
        <v>0</v>
      </c>
      <c r="AVP844" s="10">
        <v>0</v>
      </c>
      <c r="AVQ844" s="10">
        <v>0</v>
      </c>
      <c r="AVR844" s="10">
        <v>0</v>
      </c>
      <c r="AVS844" s="10">
        <v>0</v>
      </c>
      <c r="AVT844" s="10">
        <v>0</v>
      </c>
      <c r="AVU844" s="10" t="s">
        <v>1968</v>
      </c>
      <c r="AWH844" s="10" t="s">
        <v>1972</v>
      </c>
      <c r="AWI844" s="10">
        <v>450</v>
      </c>
      <c r="AYQ844" s="10">
        <v>0</v>
      </c>
      <c r="AYR844" s="10">
        <v>0</v>
      </c>
      <c r="AYS844" s="10" t="s">
        <v>1968</v>
      </c>
      <c r="AYV844" s="10">
        <v>31</v>
      </c>
      <c r="AYW844" s="10">
        <v>0</v>
      </c>
      <c r="AYX844" s="10">
        <v>1038</v>
      </c>
      <c r="AYY844" s="10">
        <v>0</v>
      </c>
      <c r="AYZ844" s="10">
        <v>926</v>
      </c>
      <c r="AZA844" s="10">
        <v>0</v>
      </c>
      <c r="AZB844" s="10">
        <v>193</v>
      </c>
      <c r="AZC844" s="10">
        <v>0</v>
      </c>
      <c r="AZD844" s="10">
        <v>0</v>
      </c>
      <c r="AZE844" s="10">
        <v>0</v>
      </c>
      <c r="AZF844" s="10">
        <v>0</v>
      </c>
      <c r="AZG844" s="10">
        <v>0</v>
      </c>
      <c r="AZH844" s="10">
        <v>0</v>
      </c>
      <c r="AZI844" s="10">
        <v>0</v>
      </c>
      <c r="AZJ844" s="10">
        <v>63</v>
      </c>
      <c r="AZK844" s="10">
        <v>0</v>
      </c>
      <c r="AZL844" s="10">
        <v>6</v>
      </c>
      <c r="AZM844" s="10">
        <v>0</v>
      </c>
      <c r="AZN844" s="10">
        <v>0</v>
      </c>
      <c r="AZO844" s="10">
        <v>0</v>
      </c>
      <c r="AZP844" s="10">
        <v>0</v>
      </c>
      <c r="AZQ844" s="10">
        <v>0</v>
      </c>
      <c r="AZR844" s="10">
        <v>35</v>
      </c>
      <c r="AZS844" s="10">
        <v>0</v>
      </c>
      <c r="AZT844" s="10">
        <v>0</v>
      </c>
      <c r="AZU844" s="10">
        <v>0</v>
      </c>
      <c r="AZV844" s="10">
        <v>1</v>
      </c>
      <c r="AZW844" s="10">
        <v>0</v>
      </c>
      <c r="AZX844" s="10">
        <v>0</v>
      </c>
      <c r="AZY844" s="10">
        <v>0</v>
      </c>
      <c r="AZZ844" s="10">
        <v>0</v>
      </c>
      <c r="BAA844" s="10">
        <v>0</v>
      </c>
      <c r="BAB844" s="10">
        <v>0</v>
      </c>
      <c r="BAC844" s="10">
        <v>0</v>
      </c>
      <c r="BAD844" s="10">
        <v>0</v>
      </c>
      <c r="BAE844" s="10">
        <v>0</v>
      </c>
      <c r="BAF844" s="10">
        <v>5</v>
      </c>
      <c r="BAG844" s="10">
        <v>0</v>
      </c>
      <c r="BAH844" s="10">
        <v>6</v>
      </c>
      <c r="BAI844" s="10">
        <v>0</v>
      </c>
      <c r="BAJ844" s="10">
        <v>7</v>
      </c>
      <c r="BAK844" s="10">
        <v>0</v>
      </c>
      <c r="BAL844" s="10">
        <v>10</v>
      </c>
      <c r="BAM844" s="10">
        <v>0</v>
      </c>
      <c r="BAN844" s="10">
        <v>0</v>
      </c>
      <c r="BAO844" s="10">
        <v>0</v>
      </c>
      <c r="BAP844" s="10">
        <v>0</v>
      </c>
      <c r="BAQ844" s="10">
        <v>0</v>
      </c>
      <c r="BAR844" s="10">
        <v>0</v>
      </c>
      <c r="BAS844" s="10">
        <v>0</v>
      </c>
      <c r="BAT844" s="10">
        <v>0</v>
      </c>
      <c r="BAU844" s="10">
        <v>0</v>
      </c>
      <c r="BAV844" s="10">
        <v>0</v>
      </c>
      <c r="BAW844" s="10">
        <v>0</v>
      </c>
      <c r="BAX844" s="10">
        <v>0</v>
      </c>
      <c r="BAY844" s="10">
        <v>0</v>
      </c>
      <c r="BAZ844" s="10">
        <v>0</v>
      </c>
      <c r="BBA844" s="10" t="s">
        <v>1968</v>
      </c>
      <c r="BBB844" s="10">
        <v>0</v>
      </c>
      <c r="BBC844" s="10">
        <v>0</v>
      </c>
      <c r="BBD844" s="10">
        <v>0</v>
      </c>
      <c r="BBE844" s="10">
        <v>72</v>
      </c>
      <c r="BBF844" s="10">
        <v>0</v>
      </c>
      <c r="BBG844" s="10">
        <v>0</v>
      </c>
      <c r="BBH844" s="10">
        <v>0</v>
      </c>
      <c r="BBI844" s="10">
        <v>81</v>
      </c>
      <c r="BBJ844" s="10">
        <v>0</v>
      </c>
      <c r="BBK844" s="10">
        <v>123</v>
      </c>
      <c r="BBL844" s="10">
        <v>0</v>
      </c>
      <c r="BBM844" s="10">
        <v>82</v>
      </c>
      <c r="BBN844" s="10">
        <v>0</v>
      </c>
      <c r="BBO844" s="10" t="s">
        <v>1968</v>
      </c>
    </row>
    <row r="845" spans="1:1426" x14ac:dyDescent="0.25">
      <c r="A845" s="10" t="s">
        <v>1965</v>
      </c>
      <c r="B845" s="10" t="s">
        <v>2241</v>
      </c>
      <c r="C845" s="10" t="s">
        <v>2001</v>
      </c>
      <c r="D845" s="10" t="s">
        <v>2242</v>
      </c>
      <c r="E845" s="10" t="s">
        <v>2243</v>
      </c>
      <c r="F845" s="10" t="s">
        <v>2244</v>
      </c>
      <c r="G845" s="10">
        <v>56580000</v>
      </c>
      <c r="H845" s="10" t="s">
        <v>2005</v>
      </c>
      <c r="I845" s="10" t="s">
        <v>2245</v>
      </c>
      <c r="J845" s="10" t="s">
        <v>2246</v>
      </c>
      <c r="K845" s="10" t="s">
        <v>5</v>
      </c>
      <c r="L845" s="10" t="s">
        <v>2508</v>
      </c>
      <c r="N845" s="10">
        <v>36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0</v>
      </c>
      <c r="X845" s="10">
        <v>0</v>
      </c>
      <c r="Y845" s="10">
        <v>0</v>
      </c>
      <c r="Z845" s="10">
        <v>0</v>
      </c>
      <c r="AA845" s="10">
        <v>0</v>
      </c>
      <c r="AC845" s="10">
        <v>0</v>
      </c>
      <c r="AD845" s="10">
        <v>0</v>
      </c>
      <c r="AE845" s="10">
        <v>0</v>
      </c>
      <c r="AF845" s="10" t="s">
        <v>40</v>
      </c>
      <c r="AG845" s="10">
        <v>1</v>
      </c>
      <c r="AT845" s="10">
        <v>38579</v>
      </c>
      <c r="AU845" s="10" t="s">
        <v>2495</v>
      </c>
      <c r="AV845" s="10" t="s">
        <v>1968</v>
      </c>
      <c r="AY845" s="10" t="s">
        <v>1973</v>
      </c>
      <c r="BF845" s="10" t="s">
        <v>1968</v>
      </c>
      <c r="BI845" s="10" t="s">
        <v>1968</v>
      </c>
      <c r="BL845" s="10" t="s">
        <v>1968</v>
      </c>
      <c r="BO845" s="10" t="s">
        <v>1968</v>
      </c>
      <c r="BR845" s="10" t="s">
        <v>1968</v>
      </c>
      <c r="BU845" s="10" t="s">
        <v>1968</v>
      </c>
      <c r="BX845" s="10" t="s">
        <v>1968</v>
      </c>
      <c r="CA845" s="10" t="s">
        <v>1968</v>
      </c>
      <c r="CD845" s="10" t="s">
        <v>1968</v>
      </c>
      <c r="CG845" s="10" t="s">
        <v>1968</v>
      </c>
      <c r="CJ845" s="10" t="s">
        <v>1968</v>
      </c>
      <c r="CM845" s="10" t="s">
        <v>1968</v>
      </c>
      <c r="CP845" s="10" t="s">
        <v>1968</v>
      </c>
      <c r="CS845" s="10" t="s">
        <v>1968</v>
      </c>
      <c r="CV845" s="10" t="s">
        <v>1968</v>
      </c>
      <c r="CY845" s="10" t="s">
        <v>1968</v>
      </c>
      <c r="DB845" s="10" t="s">
        <v>1968</v>
      </c>
      <c r="DE845" s="10" t="s">
        <v>1968</v>
      </c>
      <c r="DH845" s="10" t="s">
        <v>1968</v>
      </c>
      <c r="DK845" s="10" t="s">
        <v>1968</v>
      </c>
      <c r="DN845" s="10" t="s">
        <v>1968</v>
      </c>
      <c r="EU845" s="10" t="s">
        <v>1968</v>
      </c>
      <c r="EX845" s="10" t="s">
        <v>1968</v>
      </c>
      <c r="FA845" s="10" t="s">
        <v>1968</v>
      </c>
      <c r="FD845" s="10" t="s">
        <v>1968</v>
      </c>
      <c r="FG845" s="10" t="s">
        <v>1968</v>
      </c>
      <c r="FJ845" s="10" t="s">
        <v>1968</v>
      </c>
      <c r="GQ845" s="10">
        <v>1</v>
      </c>
      <c r="II845" s="10" t="s">
        <v>1968</v>
      </c>
      <c r="IJ845" s="10" t="s">
        <v>1968</v>
      </c>
      <c r="IK845" s="10" t="s">
        <v>1968</v>
      </c>
      <c r="IL845" s="10" t="s">
        <v>1968</v>
      </c>
      <c r="IM845" s="10" t="s">
        <v>1968</v>
      </c>
      <c r="IN845" s="10" t="s">
        <v>1968</v>
      </c>
      <c r="IO845" s="10" t="s">
        <v>1968</v>
      </c>
      <c r="IP845" s="10" t="s">
        <v>1968</v>
      </c>
      <c r="IR845" s="10" t="s">
        <v>1968</v>
      </c>
      <c r="IT845" s="10" t="s">
        <v>1968</v>
      </c>
      <c r="IV845" s="10" t="s">
        <v>1968</v>
      </c>
      <c r="IX845" s="10" t="s">
        <v>1968</v>
      </c>
      <c r="IZ845" s="10" t="s">
        <v>1972</v>
      </c>
      <c r="JA845" s="10" t="s">
        <v>1968</v>
      </c>
      <c r="JD845" s="10" t="s">
        <v>1968</v>
      </c>
      <c r="JG845" s="10" t="s">
        <v>1968</v>
      </c>
      <c r="JJ845" s="10" t="s">
        <v>1968</v>
      </c>
      <c r="JM845" s="10" t="s">
        <v>1968</v>
      </c>
      <c r="JP845" s="10" t="s">
        <v>1968</v>
      </c>
      <c r="JS845" s="10" t="s">
        <v>1968</v>
      </c>
      <c r="KZ845" s="10" t="s">
        <v>1976</v>
      </c>
      <c r="LA845" s="10">
        <v>1</v>
      </c>
      <c r="LB845" s="10">
        <v>0</v>
      </c>
      <c r="LC845" s="10">
        <v>0</v>
      </c>
      <c r="LD845" s="10">
        <v>0</v>
      </c>
      <c r="LE845" s="10">
        <v>0</v>
      </c>
      <c r="LF845" s="10">
        <v>0</v>
      </c>
      <c r="LG845" s="10">
        <v>0</v>
      </c>
      <c r="LH845" s="10">
        <v>0</v>
      </c>
      <c r="LI845" s="10" t="s">
        <v>1966</v>
      </c>
      <c r="LJ845" s="10">
        <v>1</v>
      </c>
      <c r="LK845" s="10">
        <v>0</v>
      </c>
      <c r="LL845" s="10">
        <v>0</v>
      </c>
      <c r="LM845" s="10">
        <v>0</v>
      </c>
      <c r="LN845" s="10">
        <v>0</v>
      </c>
      <c r="LO845" s="10">
        <v>0</v>
      </c>
      <c r="LP845" s="10">
        <v>0</v>
      </c>
      <c r="LQ845" s="10">
        <v>0</v>
      </c>
      <c r="LR845" s="10" t="s">
        <v>1966</v>
      </c>
      <c r="LS845" s="10">
        <v>0</v>
      </c>
      <c r="LT845" s="10">
        <v>0</v>
      </c>
      <c r="LU845" s="10">
        <v>0</v>
      </c>
      <c r="LV845" s="10">
        <v>0</v>
      </c>
      <c r="LW845" s="10">
        <v>0</v>
      </c>
      <c r="LX845" s="10">
        <v>0</v>
      </c>
      <c r="LY845" s="10">
        <v>0</v>
      </c>
      <c r="LZ845" s="10">
        <v>0</v>
      </c>
      <c r="MA845" s="10" t="s">
        <v>1977</v>
      </c>
      <c r="MB845" s="10">
        <v>0</v>
      </c>
      <c r="MC845" s="10">
        <v>0</v>
      </c>
      <c r="MD845" s="10">
        <v>0</v>
      </c>
      <c r="ME845" s="10">
        <v>0</v>
      </c>
      <c r="MF845" s="10">
        <v>0</v>
      </c>
      <c r="MG845" s="10">
        <v>0</v>
      </c>
      <c r="MH845" s="10">
        <v>0</v>
      </c>
      <c r="MI845" s="10">
        <v>0</v>
      </c>
      <c r="MJ845" s="10" t="s">
        <v>1977</v>
      </c>
      <c r="MK845" s="10">
        <v>0</v>
      </c>
      <c r="ML845" s="10">
        <v>0</v>
      </c>
      <c r="MM845" s="10">
        <v>0</v>
      </c>
      <c r="MN845" s="10">
        <v>0</v>
      </c>
      <c r="MO845" s="10">
        <v>0</v>
      </c>
      <c r="MP845" s="10">
        <v>0</v>
      </c>
      <c r="MQ845" s="10">
        <v>0</v>
      </c>
      <c r="MR845" s="10">
        <v>0</v>
      </c>
      <c r="MS845" s="10" t="s">
        <v>1977</v>
      </c>
      <c r="MT845" s="10">
        <v>0</v>
      </c>
      <c r="MU845" s="10">
        <v>0</v>
      </c>
      <c r="MV845" s="10">
        <v>0</v>
      </c>
      <c r="MW845" s="10">
        <v>0</v>
      </c>
      <c r="MX845" s="10">
        <v>0</v>
      </c>
      <c r="MY845" s="10">
        <v>0</v>
      </c>
      <c r="MZ845" s="10">
        <v>0</v>
      </c>
      <c r="NA845" s="10">
        <v>0</v>
      </c>
      <c r="NB845" s="10" t="s">
        <v>1977</v>
      </c>
      <c r="NC845" s="10">
        <v>0</v>
      </c>
      <c r="ND845" s="10">
        <v>0</v>
      </c>
      <c r="NE845" s="10">
        <v>0</v>
      </c>
      <c r="NF845" s="10">
        <v>0</v>
      </c>
      <c r="NG845" s="10">
        <v>0</v>
      </c>
      <c r="NH845" s="10">
        <v>0</v>
      </c>
      <c r="NI845" s="10">
        <v>0</v>
      </c>
      <c r="NJ845" s="10">
        <v>0</v>
      </c>
      <c r="NK845" s="10" t="s">
        <v>1977</v>
      </c>
      <c r="NL845" s="10">
        <v>0</v>
      </c>
      <c r="NM845" s="10">
        <v>0</v>
      </c>
      <c r="NN845" s="10">
        <v>0</v>
      </c>
      <c r="NO845" s="10">
        <v>0</v>
      </c>
      <c r="NP845" s="10">
        <v>0</v>
      </c>
      <c r="NQ845" s="10">
        <v>0</v>
      </c>
      <c r="NR845" s="10">
        <v>0</v>
      </c>
      <c r="NS845" s="10">
        <v>0</v>
      </c>
      <c r="NT845" s="10" t="s">
        <v>1977</v>
      </c>
      <c r="NU845" s="10">
        <v>0</v>
      </c>
      <c r="NV845" s="10">
        <v>0</v>
      </c>
      <c r="NW845" s="10">
        <v>0</v>
      </c>
      <c r="NX845" s="10">
        <v>0</v>
      </c>
      <c r="NY845" s="10">
        <v>0</v>
      </c>
      <c r="NZ845" s="10">
        <v>0</v>
      </c>
      <c r="OA845" s="10">
        <v>0</v>
      </c>
      <c r="OB845" s="10">
        <v>0</v>
      </c>
      <c r="OC845" s="10" t="s">
        <v>1977</v>
      </c>
      <c r="OD845" s="10">
        <v>0</v>
      </c>
      <c r="OE845" s="10">
        <v>0</v>
      </c>
      <c r="OF845" s="10">
        <v>0</v>
      </c>
      <c r="OG845" s="10">
        <v>0</v>
      </c>
      <c r="OH845" s="10">
        <v>0</v>
      </c>
      <c r="OI845" s="10">
        <v>0</v>
      </c>
      <c r="OJ845" s="10">
        <v>0</v>
      </c>
      <c r="OK845" s="10">
        <v>0</v>
      </c>
      <c r="OL845" s="10" t="s">
        <v>1977</v>
      </c>
      <c r="OM845" s="10">
        <v>0</v>
      </c>
      <c r="ON845" s="10">
        <v>0</v>
      </c>
      <c r="OO845" s="10">
        <v>0</v>
      </c>
      <c r="OP845" s="10">
        <v>0</v>
      </c>
      <c r="OQ845" s="10">
        <v>0</v>
      </c>
      <c r="OR845" s="10">
        <v>0</v>
      </c>
      <c r="OS845" s="10">
        <v>0</v>
      </c>
      <c r="OT845" s="10">
        <v>0</v>
      </c>
      <c r="OU845" s="10" t="s">
        <v>1977</v>
      </c>
      <c r="OV845" s="10">
        <v>0</v>
      </c>
      <c r="OW845" s="10">
        <v>0</v>
      </c>
      <c r="OX845" s="10">
        <v>0</v>
      </c>
      <c r="OY845" s="10">
        <v>0</v>
      </c>
      <c r="OZ845" s="10">
        <v>0</v>
      </c>
      <c r="PA845" s="10">
        <v>0</v>
      </c>
      <c r="PB845" s="10">
        <v>0</v>
      </c>
      <c r="PC845" s="10">
        <v>0</v>
      </c>
      <c r="PD845" s="10" t="s">
        <v>1977</v>
      </c>
      <c r="PE845" s="10">
        <v>0</v>
      </c>
      <c r="PF845" s="10">
        <v>0</v>
      </c>
      <c r="PG845" s="10">
        <v>0</v>
      </c>
      <c r="PH845" s="10">
        <v>0</v>
      </c>
      <c r="PI845" s="10">
        <v>0</v>
      </c>
      <c r="PJ845" s="10">
        <v>0</v>
      </c>
      <c r="PK845" s="10">
        <v>0</v>
      </c>
      <c r="PL845" s="10">
        <v>0</v>
      </c>
      <c r="PM845" s="10" t="s">
        <v>1977</v>
      </c>
      <c r="PN845" s="10">
        <v>0</v>
      </c>
      <c r="PO845" s="10">
        <v>0</v>
      </c>
      <c r="PP845" s="10">
        <v>0</v>
      </c>
      <c r="PQ845" s="10">
        <v>0</v>
      </c>
      <c r="PR845" s="10">
        <v>0</v>
      </c>
      <c r="PS845" s="10">
        <v>0</v>
      </c>
      <c r="PT845" s="10">
        <v>0</v>
      </c>
      <c r="PU845" s="10">
        <v>0</v>
      </c>
      <c r="PV845" s="10" t="s">
        <v>1977</v>
      </c>
      <c r="PW845" s="10">
        <v>0</v>
      </c>
      <c r="PX845" s="10">
        <v>0</v>
      </c>
      <c r="PY845" s="10">
        <v>0</v>
      </c>
      <c r="PZ845" s="10">
        <v>0</v>
      </c>
      <c r="QA845" s="10">
        <v>0</v>
      </c>
      <c r="QB845" s="10">
        <v>0</v>
      </c>
      <c r="QC845" s="10">
        <v>0</v>
      </c>
      <c r="QD845" s="10">
        <v>0</v>
      </c>
      <c r="QE845" s="10" t="s">
        <v>1977</v>
      </c>
      <c r="QF845" s="10">
        <v>0</v>
      </c>
      <c r="QG845" s="10">
        <v>0</v>
      </c>
      <c r="QH845" s="10">
        <v>0</v>
      </c>
      <c r="QI845" s="10">
        <v>0</v>
      </c>
      <c r="QJ845" s="10">
        <v>0</v>
      </c>
      <c r="QK845" s="10">
        <v>0</v>
      </c>
      <c r="QL845" s="10">
        <v>0</v>
      </c>
      <c r="QM845" s="10">
        <v>0</v>
      </c>
      <c r="QN845" s="10" t="s">
        <v>1977</v>
      </c>
      <c r="QO845" s="10">
        <v>0</v>
      </c>
      <c r="QP845" s="10">
        <v>0</v>
      </c>
      <c r="QQ845" s="10">
        <v>0</v>
      </c>
      <c r="QR845" s="10">
        <v>0</v>
      </c>
      <c r="QS845" s="10">
        <v>0</v>
      </c>
      <c r="QT845" s="10">
        <v>0</v>
      </c>
      <c r="QU845" s="10">
        <v>0</v>
      </c>
      <c r="QV845" s="10">
        <v>0</v>
      </c>
      <c r="QW845" s="10" t="s">
        <v>1977</v>
      </c>
      <c r="QX845" s="10">
        <v>1</v>
      </c>
      <c r="QY845" s="10">
        <v>1</v>
      </c>
      <c r="QZ845" s="10">
        <v>0</v>
      </c>
      <c r="RA845" s="10">
        <v>0</v>
      </c>
      <c r="RB845" s="10">
        <v>0</v>
      </c>
      <c r="RC845" s="10">
        <v>0</v>
      </c>
      <c r="RD845" s="10">
        <v>0</v>
      </c>
      <c r="RE845" s="10">
        <v>0</v>
      </c>
      <c r="RF845" s="10" t="s">
        <v>1985</v>
      </c>
      <c r="RG845" s="10">
        <v>0</v>
      </c>
      <c r="RH845" s="10">
        <v>0</v>
      </c>
      <c r="RI845" s="10">
        <v>0</v>
      </c>
      <c r="RJ845" s="10">
        <v>0</v>
      </c>
      <c r="RK845" s="10">
        <v>0</v>
      </c>
      <c r="RL845" s="10">
        <v>0</v>
      </c>
      <c r="RM845" s="10">
        <v>0</v>
      </c>
      <c r="RN845" s="10">
        <v>0</v>
      </c>
      <c r="RO845" s="10" t="s">
        <v>1977</v>
      </c>
      <c r="VS845" s="10">
        <v>1</v>
      </c>
      <c r="VT845" s="10">
        <v>1</v>
      </c>
      <c r="VZ845" s="10">
        <v>6</v>
      </c>
      <c r="WA845" s="10">
        <v>0</v>
      </c>
      <c r="WB845" s="10">
        <v>0</v>
      </c>
      <c r="WC845" s="10">
        <v>0</v>
      </c>
      <c r="WD845" s="10">
        <v>0</v>
      </c>
      <c r="WE845" s="10">
        <v>0</v>
      </c>
      <c r="WF845" s="10">
        <v>1</v>
      </c>
      <c r="WG845" s="10">
        <v>0</v>
      </c>
      <c r="WH845" s="10">
        <v>0</v>
      </c>
      <c r="WI845" s="10">
        <v>0</v>
      </c>
      <c r="WJ845" s="10">
        <v>0</v>
      </c>
      <c r="WK845" s="10">
        <v>0</v>
      </c>
      <c r="WL845" s="10">
        <v>0</v>
      </c>
      <c r="WM845" s="10">
        <v>0</v>
      </c>
      <c r="WN845" s="10">
        <v>0</v>
      </c>
      <c r="WO845" s="10">
        <v>0</v>
      </c>
      <c r="WP845" s="10">
        <v>0</v>
      </c>
      <c r="WQ845" s="10">
        <v>0</v>
      </c>
      <c r="WR845" s="10">
        <v>0</v>
      </c>
      <c r="WS845" s="10">
        <v>0</v>
      </c>
      <c r="WT845" s="10">
        <v>0</v>
      </c>
      <c r="WU845" s="10">
        <v>0</v>
      </c>
      <c r="WV845" s="10">
        <v>0</v>
      </c>
      <c r="WW845" s="10">
        <v>0</v>
      </c>
      <c r="WX845" s="10">
        <v>0</v>
      </c>
      <c r="WY845" s="10">
        <v>0</v>
      </c>
      <c r="WZ845" s="10">
        <v>0</v>
      </c>
      <c r="XA845" s="10">
        <v>0</v>
      </c>
      <c r="XB845" s="10">
        <v>0</v>
      </c>
      <c r="XC845" s="10">
        <v>0</v>
      </c>
      <c r="XD845" s="10">
        <v>0</v>
      </c>
      <c r="XE845" s="10">
        <v>0</v>
      </c>
      <c r="XF845" s="10">
        <v>0</v>
      </c>
      <c r="XG845" s="10">
        <v>0</v>
      </c>
      <c r="XH845" s="10">
        <v>0</v>
      </c>
      <c r="XI845" s="10">
        <v>0</v>
      </c>
      <c r="XJ845" s="10">
        <v>0</v>
      </c>
      <c r="XK845" s="10" t="s">
        <v>1978</v>
      </c>
      <c r="XL845" s="10">
        <v>4</v>
      </c>
      <c r="XM845" s="10">
        <v>0</v>
      </c>
      <c r="XN845" s="10" t="s">
        <v>1967</v>
      </c>
      <c r="XQ845" s="10" t="s">
        <v>1967</v>
      </c>
      <c r="XR845" s="10">
        <v>0</v>
      </c>
      <c r="XS845" s="10">
        <v>0</v>
      </c>
      <c r="XT845" s="10" t="s">
        <v>1967</v>
      </c>
      <c r="XW845" s="10" t="s">
        <v>1991</v>
      </c>
      <c r="YA845" s="10">
        <v>8</v>
      </c>
      <c r="YB845" s="10">
        <v>0</v>
      </c>
      <c r="YC845" s="10">
        <v>7</v>
      </c>
      <c r="YD845" s="10">
        <v>0</v>
      </c>
      <c r="YE845" s="10">
        <v>0</v>
      </c>
      <c r="YF845" s="10">
        <v>0</v>
      </c>
      <c r="YG845" s="10">
        <v>0</v>
      </c>
      <c r="YH845" s="10">
        <v>0</v>
      </c>
      <c r="YI845" s="10">
        <v>0</v>
      </c>
      <c r="YJ845" s="10">
        <v>0</v>
      </c>
      <c r="YK845" s="10">
        <v>3</v>
      </c>
      <c r="YL845" s="10">
        <v>0</v>
      </c>
      <c r="YM845" s="10">
        <v>7</v>
      </c>
      <c r="YN845" s="10">
        <v>0</v>
      </c>
      <c r="YO845" s="10">
        <v>0</v>
      </c>
      <c r="YP845" s="10">
        <v>0</v>
      </c>
      <c r="YQ845" s="10">
        <v>0</v>
      </c>
      <c r="YR845" s="10">
        <v>0</v>
      </c>
      <c r="YS845" s="10" t="s">
        <v>1969</v>
      </c>
      <c r="YT845" s="10">
        <v>1</v>
      </c>
      <c r="YU845" s="10">
        <v>0</v>
      </c>
      <c r="YV845" s="10">
        <v>2</v>
      </c>
      <c r="YW845" s="10">
        <v>0</v>
      </c>
      <c r="YX845" s="10">
        <v>0</v>
      </c>
      <c r="YY845" s="10">
        <v>0</v>
      </c>
      <c r="YZ845" s="10">
        <v>4</v>
      </c>
      <c r="ZA845" s="10">
        <v>0</v>
      </c>
      <c r="ZB845" s="10">
        <v>0</v>
      </c>
      <c r="ZC845" s="10">
        <v>0</v>
      </c>
      <c r="ZD845" s="10">
        <v>0</v>
      </c>
      <c r="ZE845" s="10">
        <v>0</v>
      </c>
      <c r="ZF845" s="10">
        <v>0</v>
      </c>
      <c r="ZG845" s="10">
        <v>0</v>
      </c>
      <c r="ZH845" s="10">
        <v>0</v>
      </c>
      <c r="ZI845" s="10">
        <v>0</v>
      </c>
      <c r="ZJ845" s="10" t="s">
        <v>1969</v>
      </c>
      <c r="ZK845" s="10">
        <v>2</v>
      </c>
      <c r="ZL845" s="10">
        <v>0</v>
      </c>
      <c r="ZM845" s="10">
        <v>1</v>
      </c>
      <c r="ZN845" s="10">
        <v>0</v>
      </c>
      <c r="ZO845" s="10">
        <v>4</v>
      </c>
      <c r="ZP845" s="10">
        <v>0</v>
      </c>
      <c r="ZQ845" s="10">
        <v>0</v>
      </c>
      <c r="ZR845" s="10">
        <v>0</v>
      </c>
      <c r="ZS845" s="10">
        <v>0</v>
      </c>
      <c r="ZT845" s="10">
        <v>0</v>
      </c>
      <c r="ZU845" s="10">
        <v>0</v>
      </c>
      <c r="ZV845" s="10">
        <v>0</v>
      </c>
      <c r="ZW845" s="10">
        <v>0</v>
      </c>
      <c r="ZX845" s="10">
        <v>0</v>
      </c>
      <c r="AAK845" s="10" t="s">
        <v>1969</v>
      </c>
      <c r="AAL845" s="10">
        <v>4</v>
      </c>
      <c r="AAM845" s="10">
        <v>0</v>
      </c>
      <c r="AAN845" s="10">
        <v>0</v>
      </c>
      <c r="AAO845" s="10">
        <v>0</v>
      </c>
      <c r="AAP845" s="10">
        <v>1</v>
      </c>
      <c r="AAQ845" s="10">
        <v>0</v>
      </c>
      <c r="AAR845" s="10">
        <v>1</v>
      </c>
      <c r="AAS845" s="10">
        <v>0</v>
      </c>
      <c r="AAT845" s="10">
        <v>0</v>
      </c>
      <c r="AAU845" s="10">
        <v>0</v>
      </c>
      <c r="AAV845" s="10">
        <v>0</v>
      </c>
      <c r="AAW845" s="10">
        <v>0</v>
      </c>
      <c r="AAX845" s="10">
        <v>1</v>
      </c>
      <c r="AAY845" s="10">
        <v>0</v>
      </c>
      <c r="AAZ845" s="10" t="s">
        <v>1969</v>
      </c>
      <c r="ABA845" s="10">
        <v>0</v>
      </c>
      <c r="ABB845" s="10">
        <v>0</v>
      </c>
      <c r="ABC845" s="10">
        <v>0</v>
      </c>
      <c r="ABD845" s="10">
        <v>0</v>
      </c>
      <c r="ABE845" s="10">
        <v>0</v>
      </c>
      <c r="ABF845" s="10">
        <v>0</v>
      </c>
      <c r="ABG845" s="10">
        <v>0</v>
      </c>
      <c r="ABH845" s="10">
        <v>0</v>
      </c>
      <c r="ABI845" s="10">
        <v>0</v>
      </c>
      <c r="ABJ845" s="10">
        <v>0</v>
      </c>
      <c r="ABK845" s="10">
        <v>0</v>
      </c>
      <c r="ABL845" s="10">
        <v>0</v>
      </c>
      <c r="ABM845" s="10">
        <v>0</v>
      </c>
      <c r="ABN845" s="10">
        <v>0</v>
      </c>
      <c r="ABO845" s="10" t="s">
        <v>1969</v>
      </c>
      <c r="ABP845" s="10">
        <v>3</v>
      </c>
      <c r="ABQ845" s="10">
        <v>0</v>
      </c>
      <c r="ABR845" s="10">
        <v>0</v>
      </c>
      <c r="ABS845" s="10">
        <v>0</v>
      </c>
      <c r="ABT845" s="10">
        <v>2</v>
      </c>
      <c r="ABU845" s="10">
        <v>0</v>
      </c>
      <c r="ABV845" s="10">
        <v>1</v>
      </c>
      <c r="ABW845" s="10">
        <v>0</v>
      </c>
      <c r="ABX845" s="10">
        <v>0</v>
      </c>
      <c r="ABY845" s="10">
        <v>0</v>
      </c>
      <c r="ABZ845" s="10">
        <v>1</v>
      </c>
      <c r="ACA845" s="10">
        <v>0</v>
      </c>
      <c r="ACB845" s="10">
        <v>0</v>
      </c>
      <c r="ACC845" s="10">
        <v>0</v>
      </c>
      <c r="ACD845" s="10">
        <v>0</v>
      </c>
      <c r="ACE845" s="10">
        <v>0</v>
      </c>
      <c r="ACF845" s="10">
        <v>0</v>
      </c>
      <c r="ACG845" s="10">
        <v>0</v>
      </c>
      <c r="ACH845" s="10">
        <v>0</v>
      </c>
      <c r="ACI845" s="10">
        <v>0</v>
      </c>
      <c r="ACJ845" s="10" t="s">
        <v>1968</v>
      </c>
      <c r="ADH845" s="10" t="s">
        <v>1969</v>
      </c>
      <c r="ADI845" s="10">
        <v>7</v>
      </c>
      <c r="ADJ845" s="10">
        <v>0</v>
      </c>
      <c r="ADK845" s="10">
        <v>0</v>
      </c>
      <c r="ADL845" s="10">
        <v>0</v>
      </c>
      <c r="ADM845" s="10">
        <v>0</v>
      </c>
      <c r="ADN845" s="10">
        <v>0</v>
      </c>
      <c r="ADO845" s="10">
        <v>0</v>
      </c>
      <c r="ADP845" s="10">
        <v>0</v>
      </c>
      <c r="ADQ845" s="10">
        <v>0</v>
      </c>
      <c r="ADR845" s="10">
        <v>0</v>
      </c>
      <c r="ADS845" s="10">
        <v>0</v>
      </c>
      <c r="ADT845" s="10">
        <v>0</v>
      </c>
      <c r="ADU845" s="10">
        <v>0</v>
      </c>
      <c r="ADV845" s="10">
        <v>0</v>
      </c>
      <c r="ADW845" s="10">
        <v>0</v>
      </c>
      <c r="ADX845" s="10">
        <v>0</v>
      </c>
      <c r="ADY845" s="10">
        <v>0</v>
      </c>
      <c r="ADZ845" s="10">
        <v>0</v>
      </c>
      <c r="AEA845" s="10">
        <v>0</v>
      </c>
      <c r="AEB845" s="10">
        <v>0</v>
      </c>
      <c r="AEC845" s="10">
        <v>0</v>
      </c>
      <c r="AED845" s="10">
        <v>0</v>
      </c>
      <c r="AEE845" s="10">
        <v>0</v>
      </c>
      <c r="AEF845" s="10">
        <v>0</v>
      </c>
      <c r="AEG845" s="10">
        <v>0</v>
      </c>
      <c r="AEH845" s="10">
        <v>0</v>
      </c>
      <c r="AEI845" s="10">
        <v>0</v>
      </c>
      <c r="AEJ845" s="10">
        <v>0</v>
      </c>
      <c r="AEK845" s="10">
        <v>0</v>
      </c>
      <c r="AEL845" s="10">
        <v>0</v>
      </c>
      <c r="AEM845" s="10">
        <v>0</v>
      </c>
      <c r="AEN845" s="10">
        <v>0</v>
      </c>
      <c r="AEO845" s="10">
        <v>0</v>
      </c>
      <c r="AEP845" s="10">
        <v>0</v>
      </c>
      <c r="AEQ845" s="10">
        <v>0</v>
      </c>
      <c r="AER845" s="10">
        <v>0</v>
      </c>
      <c r="AES845" s="10">
        <v>0</v>
      </c>
      <c r="AET845" s="10">
        <v>0</v>
      </c>
      <c r="AEU845" s="10">
        <v>0</v>
      </c>
      <c r="AEV845" s="10">
        <v>0</v>
      </c>
      <c r="AEW845" s="10">
        <v>0</v>
      </c>
      <c r="AEX845" s="10">
        <v>0</v>
      </c>
      <c r="AEY845" s="10">
        <v>0</v>
      </c>
      <c r="AEZ845" s="10">
        <v>0</v>
      </c>
      <c r="AFA845" s="10">
        <v>0</v>
      </c>
      <c r="AFB845" s="10">
        <v>0</v>
      </c>
      <c r="AFC845" s="10">
        <v>0</v>
      </c>
      <c r="AFD845" s="10">
        <v>0</v>
      </c>
      <c r="AFE845" s="10">
        <v>0</v>
      </c>
      <c r="AFF845" s="10">
        <v>0</v>
      </c>
      <c r="AFG845" s="10">
        <v>0</v>
      </c>
      <c r="AFH845" s="10">
        <v>0</v>
      </c>
      <c r="AFI845" s="10">
        <v>0</v>
      </c>
      <c r="AFJ845" s="10">
        <v>0</v>
      </c>
      <c r="AFK845" s="10">
        <v>0</v>
      </c>
      <c r="AFL845" s="10">
        <v>0</v>
      </c>
      <c r="AFM845" s="10">
        <v>0</v>
      </c>
      <c r="AFN845" s="10">
        <v>0</v>
      </c>
      <c r="AFO845" s="10">
        <v>0</v>
      </c>
      <c r="AFP845" s="10">
        <v>0</v>
      </c>
      <c r="AFQ845" s="10">
        <v>0</v>
      </c>
      <c r="AFR845" s="10">
        <v>0</v>
      </c>
      <c r="AFS845" s="10">
        <v>0</v>
      </c>
      <c r="AFT845" s="10">
        <v>0</v>
      </c>
      <c r="AFU845" s="10">
        <v>0</v>
      </c>
      <c r="AFV845" s="10">
        <v>0</v>
      </c>
      <c r="AFW845" s="10">
        <v>0</v>
      </c>
      <c r="AFX845" s="10">
        <v>0</v>
      </c>
      <c r="AFY845" s="10">
        <v>0</v>
      </c>
      <c r="AFZ845" s="10">
        <v>0</v>
      </c>
      <c r="AGA845" s="10">
        <v>0</v>
      </c>
      <c r="AGB845" s="10">
        <v>0</v>
      </c>
      <c r="AGC845" s="10">
        <v>0</v>
      </c>
      <c r="AGD845" s="10">
        <v>0</v>
      </c>
      <c r="AGE845" s="10">
        <v>0</v>
      </c>
      <c r="AGF845" s="10">
        <v>0</v>
      </c>
      <c r="AGG845" s="10">
        <v>0</v>
      </c>
      <c r="AGH845" s="10">
        <v>0</v>
      </c>
      <c r="AGI845" s="10">
        <v>0</v>
      </c>
      <c r="AGJ845" s="10">
        <v>0</v>
      </c>
      <c r="AGK845" s="10">
        <v>0</v>
      </c>
      <c r="AGL845" s="10">
        <v>0</v>
      </c>
      <c r="AGM845" s="10">
        <v>0</v>
      </c>
      <c r="AGN845" s="10">
        <v>0</v>
      </c>
      <c r="AGO845" s="10">
        <v>0</v>
      </c>
      <c r="AGP845" s="10">
        <v>0</v>
      </c>
      <c r="AGQ845" s="10">
        <v>0</v>
      </c>
      <c r="AGR845" s="10">
        <v>0</v>
      </c>
      <c r="AGS845" s="10">
        <v>0</v>
      </c>
      <c r="AGT845" s="10">
        <v>0</v>
      </c>
      <c r="AGU845" s="10">
        <v>0</v>
      </c>
      <c r="AGV845" s="10">
        <v>0</v>
      </c>
      <c r="AGW845" s="10">
        <v>0</v>
      </c>
      <c r="AGX845" s="10">
        <v>0</v>
      </c>
      <c r="AGY845" s="10">
        <v>0</v>
      </c>
      <c r="AGZ845" s="10">
        <v>0</v>
      </c>
      <c r="AHA845" s="10">
        <v>0</v>
      </c>
      <c r="AHB845" s="10">
        <v>0</v>
      </c>
      <c r="AHC845" s="10">
        <v>0</v>
      </c>
      <c r="AHD845" s="10">
        <v>0</v>
      </c>
      <c r="AHE845" s="10">
        <v>0</v>
      </c>
      <c r="AHF845" s="10">
        <v>0</v>
      </c>
      <c r="AHG845" s="10">
        <v>0</v>
      </c>
      <c r="AHH845" s="10">
        <v>0</v>
      </c>
      <c r="AHI845" s="10">
        <v>0</v>
      </c>
      <c r="AHJ845" s="10">
        <v>0</v>
      </c>
      <c r="AHK845" s="10">
        <v>0</v>
      </c>
      <c r="AHL845" s="10">
        <v>0</v>
      </c>
      <c r="AHM845" s="10">
        <v>0</v>
      </c>
      <c r="AHN845" s="10">
        <v>0</v>
      </c>
      <c r="AHO845" s="10">
        <v>0</v>
      </c>
      <c r="AHP845" s="10">
        <v>0</v>
      </c>
      <c r="AHQ845" s="10">
        <v>0</v>
      </c>
      <c r="AHR845" s="10">
        <v>0</v>
      </c>
      <c r="AHS845" s="10">
        <v>0</v>
      </c>
      <c r="AHT845" s="10">
        <v>0</v>
      </c>
      <c r="AHU845" s="10">
        <v>0</v>
      </c>
      <c r="AHV845" s="10">
        <v>0</v>
      </c>
      <c r="AHW845" s="10">
        <v>0</v>
      </c>
      <c r="AHX845" s="10">
        <v>0</v>
      </c>
      <c r="AHY845" s="10">
        <v>0</v>
      </c>
      <c r="AHZ845" s="10">
        <v>0</v>
      </c>
      <c r="AIA845" s="10">
        <v>0</v>
      </c>
      <c r="AIB845" s="10">
        <v>0</v>
      </c>
      <c r="AIC845" s="10">
        <v>0</v>
      </c>
      <c r="AID845" s="10">
        <v>0</v>
      </c>
      <c r="AIE845" s="10">
        <v>0</v>
      </c>
      <c r="AIF845" s="10">
        <v>0</v>
      </c>
      <c r="AIG845" s="10">
        <v>0</v>
      </c>
      <c r="AIH845" s="10">
        <v>0</v>
      </c>
      <c r="AII845" s="10">
        <v>0</v>
      </c>
      <c r="AIJ845" s="10">
        <v>0</v>
      </c>
      <c r="AIK845" s="10">
        <v>0</v>
      </c>
      <c r="AIL845" s="10">
        <v>0</v>
      </c>
      <c r="AIM845" s="10">
        <v>0</v>
      </c>
      <c r="AIN845" s="10">
        <v>0</v>
      </c>
      <c r="AIO845" s="10">
        <v>0</v>
      </c>
      <c r="AIP845" s="10">
        <v>0</v>
      </c>
      <c r="AIQ845" s="10">
        <v>0</v>
      </c>
      <c r="AIR845" s="10">
        <v>0</v>
      </c>
      <c r="AIS845" s="10">
        <v>0</v>
      </c>
      <c r="AIT845" s="10">
        <v>0</v>
      </c>
      <c r="AIU845" s="10">
        <v>0</v>
      </c>
      <c r="AIV845" s="10">
        <v>0</v>
      </c>
      <c r="AIW845" s="10">
        <v>0</v>
      </c>
      <c r="AIX845" s="10">
        <v>0</v>
      </c>
      <c r="AIY845" s="10">
        <v>0</v>
      </c>
      <c r="AIZ845" s="10">
        <v>0</v>
      </c>
      <c r="AJA845" s="10">
        <v>0</v>
      </c>
      <c r="AJB845" s="10">
        <v>0</v>
      </c>
      <c r="AJC845" s="10">
        <v>0</v>
      </c>
      <c r="AJD845" s="10">
        <v>0</v>
      </c>
      <c r="AJE845" s="10">
        <v>0</v>
      </c>
      <c r="AJF845" s="10">
        <v>0</v>
      </c>
      <c r="AJG845" s="10">
        <v>0</v>
      </c>
      <c r="AJH845" s="10">
        <v>0</v>
      </c>
      <c r="AJI845" s="10">
        <v>0</v>
      </c>
      <c r="AJJ845" s="10">
        <v>0</v>
      </c>
      <c r="AJK845" s="10">
        <v>0</v>
      </c>
      <c r="AJL845" s="10">
        <v>0</v>
      </c>
      <c r="AJM845" s="10">
        <v>0</v>
      </c>
      <c r="AJN845" s="10">
        <v>0</v>
      </c>
      <c r="AJO845" s="10">
        <v>0</v>
      </c>
      <c r="AJP845" s="10">
        <v>0</v>
      </c>
      <c r="AJQ845" s="10">
        <v>0</v>
      </c>
      <c r="AJR845" s="10">
        <v>0</v>
      </c>
      <c r="AJS845" s="10">
        <v>0</v>
      </c>
      <c r="AJT845" s="10">
        <v>0</v>
      </c>
      <c r="AJU845" s="10">
        <v>0</v>
      </c>
      <c r="AJV845" s="10">
        <v>0</v>
      </c>
      <c r="AJW845" s="10">
        <v>0</v>
      </c>
      <c r="AJX845" s="10">
        <v>0</v>
      </c>
      <c r="AJY845" s="10">
        <v>0</v>
      </c>
      <c r="AJZ845" s="10">
        <v>0</v>
      </c>
      <c r="AKA845" s="10">
        <v>0</v>
      </c>
      <c r="AKB845" s="10">
        <v>0</v>
      </c>
      <c r="AKC845" s="10">
        <v>0</v>
      </c>
      <c r="AKD845" s="10">
        <v>0</v>
      </c>
      <c r="AKE845" s="10">
        <v>0</v>
      </c>
      <c r="AKF845" s="10">
        <v>0</v>
      </c>
      <c r="AKG845" s="10">
        <v>0</v>
      </c>
      <c r="AKH845" s="10">
        <v>0</v>
      </c>
      <c r="AKI845" s="10">
        <v>0</v>
      </c>
      <c r="AKJ845" s="10">
        <v>0</v>
      </c>
      <c r="AKK845" s="10">
        <v>0</v>
      </c>
      <c r="AKL845" s="10">
        <v>0</v>
      </c>
      <c r="AKM845" s="10">
        <v>0</v>
      </c>
      <c r="AKN845" s="10">
        <v>0</v>
      </c>
      <c r="AKO845" s="10">
        <v>0</v>
      </c>
      <c r="AKP845" s="10">
        <v>0</v>
      </c>
      <c r="AKQ845" s="10">
        <v>0</v>
      </c>
      <c r="AKR845" s="10">
        <v>0</v>
      </c>
      <c r="AKS845" s="10">
        <v>0</v>
      </c>
      <c r="AKT845" s="10">
        <v>0</v>
      </c>
      <c r="AKU845" s="10">
        <v>0</v>
      </c>
      <c r="AKV845" s="10">
        <v>0</v>
      </c>
      <c r="AKW845" s="10">
        <v>0</v>
      </c>
      <c r="AKX845" s="10">
        <v>0</v>
      </c>
      <c r="AKY845" s="10">
        <v>0</v>
      </c>
      <c r="AKZ845" s="10">
        <v>0</v>
      </c>
      <c r="ALA845" s="10">
        <v>0</v>
      </c>
      <c r="ALB845" s="10">
        <v>0</v>
      </c>
      <c r="ALC845" s="10">
        <v>0</v>
      </c>
      <c r="ALD845" s="10">
        <v>0</v>
      </c>
      <c r="ALE845" s="10">
        <v>0</v>
      </c>
      <c r="ALF845" s="10">
        <v>0</v>
      </c>
      <c r="ALG845" s="10">
        <v>0</v>
      </c>
      <c r="ALH845" s="10">
        <v>0</v>
      </c>
      <c r="ALI845" s="10">
        <v>0</v>
      </c>
      <c r="ALJ845" s="10">
        <v>0</v>
      </c>
      <c r="ALK845" s="10">
        <v>0</v>
      </c>
      <c r="ALL845" s="10">
        <v>0</v>
      </c>
      <c r="ALM845" s="10">
        <v>0</v>
      </c>
      <c r="ALN845" s="10">
        <v>0</v>
      </c>
      <c r="ALO845" s="10">
        <v>0</v>
      </c>
      <c r="ALP845" s="10">
        <v>0</v>
      </c>
      <c r="ALQ845" s="10">
        <v>0</v>
      </c>
      <c r="ALR845" s="10">
        <v>0</v>
      </c>
      <c r="ALS845" s="10">
        <v>0</v>
      </c>
      <c r="ALT845" s="10">
        <v>0</v>
      </c>
      <c r="ALU845" s="10">
        <v>0</v>
      </c>
      <c r="ALV845" s="10">
        <v>0</v>
      </c>
      <c r="ALW845" s="10">
        <v>0</v>
      </c>
      <c r="ALX845" s="10">
        <v>0</v>
      </c>
      <c r="ALY845" s="10">
        <v>0</v>
      </c>
      <c r="ALZ845" s="10">
        <v>0</v>
      </c>
      <c r="AMA845" s="10">
        <v>0</v>
      </c>
      <c r="AMB845" s="10">
        <v>0</v>
      </c>
      <c r="AMC845" s="10">
        <v>0</v>
      </c>
      <c r="AMD845" s="10">
        <v>0</v>
      </c>
      <c r="AME845" s="10">
        <v>0</v>
      </c>
      <c r="AMF845" s="10">
        <v>0</v>
      </c>
      <c r="AML845" s="10" t="s">
        <v>1968</v>
      </c>
      <c r="ANM845" s="10">
        <v>7</v>
      </c>
      <c r="ANN845" s="10">
        <v>0</v>
      </c>
      <c r="ANO845" s="10" t="s">
        <v>1969</v>
      </c>
      <c r="ANP845" s="10" t="s">
        <v>1971</v>
      </c>
      <c r="ANQ845" s="10">
        <v>0</v>
      </c>
      <c r="ANR845" s="10">
        <v>0</v>
      </c>
      <c r="ANS845" s="10">
        <v>0</v>
      </c>
      <c r="ANT845" s="10">
        <v>0</v>
      </c>
      <c r="ANU845" s="10">
        <v>0</v>
      </c>
      <c r="ANV845" s="10">
        <v>0</v>
      </c>
      <c r="ANW845" s="10">
        <v>0</v>
      </c>
      <c r="ANX845" s="10">
        <v>0</v>
      </c>
      <c r="ANY845" s="10">
        <v>0</v>
      </c>
      <c r="ANZ845" s="10">
        <v>0</v>
      </c>
      <c r="AOA845" s="10">
        <v>1</v>
      </c>
      <c r="AOB845" s="10">
        <v>0</v>
      </c>
      <c r="AOC845" s="10">
        <v>0</v>
      </c>
      <c r="AOD845" s="10">
        <v>0</v>
      </c>
      <c r="AOE845" s="10">
        <v>0</v>
      </c>
      <c r="AOF845" s="10">
        <v>0</v>
      </c>
      <c r="AOG845" s="10">
        <v>0</v>
      </c>
      <c r="AOH845" s="10">
        <v>0</v>
      </c>
      <c r="AOI845" s="10">
        <v>0</v>
      </c>
      <c r="AOJ845" s="10">
        <v>0</v>
      </c>
      <c r="AOK845" s="10">
        <v>0</v>
      </c>
      <c r="AOL845" s="10">
        <v>0</v>
      </c>
      <c r="AOM845" s="10">
        <v>6</v>
      </c>
      <c r="AON845" s="10">
        <v>0</v>
      </c>
      <c r="AOO845" s="10" t="s">
        <v>1968</v>
      </c>
      <c r="APN845" s="10" t="s">
        <v>1969</v>
      </c>
      <c r="APO845" s="10" t="s">
        <v>1971</v>
      </c>
      <c r="APP845" s="10">
        <v>7</v>
      </c>
      <c r="APQ845" s="10">
        <v>0</v>
      </c>
      <c r="APR845" s="10">
        <v>0</v>
      </c>
      <c r="APS845" s="10">
        <v>0</v>
      </c>
      <c r="APT845" s="10">
        <v>0</v>
      </c>
      <c r="APU845" s="10">
        <v>0</v>
      </c>
      <c r="APV845" s="10">
        <v>2</v>
      </c>
      <c r="APW845" s="10">
        <v>0</v>
      </c>
      <c r="APX845" s="10">
        <v>0</v>
      </c>
      <c r="APY845" s="10">
        <v>0</v>
      </c>
      <c r="APZ845" s="10">
        <v>0</v>
      </c>
      <c r="AQA845" s="10">
        <v>0</v>
      </c>
      <c r="AQB845" s="10">
        <v>1</v>
      </c>
      <c r="AQC845" s="10">
        <v>0</v>
      </c>
      <c r="AQD845" s="10">
        <v>0</v>
      </c>
      <c r="AQE845" s="10">
        <v>0</v>
      </c>
      <c r="AQF845" s="10">
        <v>0</v>
      </c>
      <c r="AQG845" s="10">
        <v>0</v>
      </c>
      <c r="AQH845" s="10">
        <v>0</v>
      </c>
      <c r="AQI845" s="10">
        <v>0</v>
      </c>
      <c r="AQJ845" s="10">
        <v>0</v>
      </c>
      <c r="AQK845" s="10">
        <v>0</v>
      </c>
      <c r="AQL845" s="10">
        <v>0</v>
      </c>
      <c r="AQM845" s="10">
        <v>0</v>
      </c>
      <c r="AQN845" s="10">
        <v>0</v>
      </c>
      <c r="AQO845" s="10">
        <v>0</v>
      </c>
      <c r="AQP845" s="10">
        <v>0</v>
      </c>
      <c r="AQQ845" s="10">
        <v>0</v>
      </c>
      <c r="AQR845" s="10">
        <v>0</v>
      </c>
      <c r="AQS845" s="10">
        <v>0</v>
      </c>
      <c r="AQT845" s="10">
        <v>0</v>
      </c>
      <c r="AQU845" s="10">
        <v>0</v>
      </c>
      <c r="AQV845" s="10">
        <v>0</v>
      </c>
      <c r="AQW845" s="10">
        <v>0</v>
      </c>
      <c r="AQX845" s="10">
        <v>0</v>
      </c>
      <c r="AQY845" s="10">
        <v>0</v>
      </c>
      <c r="AQZ845" s="10">
        <v>0</v>
      </c>
      <c r="ARA845" s="10">
        <v>0</v>
      </c>
      <c r="ARB845" s="10">
        <v>0</v>
      </c>
      <c r="ARC845" s="10">
        <v>0</v>
      </c>
      <c r="ARD845" s="10">
        <v>0</v>
      </c>
      <c r="ARE845" s="10">
        <v>0</v>
      </c>
      <c r="ARF845" s="10">
        <v>0</v>
      </c>
      <c r="ARG845" s="10">
        <v>0</v>
      </c>
      <c r="ARH845" s="10">
        <v>0</v>
      </c>
      <c r="ARI845" s="10">
        <v>0</v>
      </c>
      <c r="ARJ845" s="10">
        <v>0</v>
      </c>
      <c r="ARK845" s="10">
        <v>0</v>
      </c>
      <c r="ARL845" s="10">
        <v>0</v>
      </c>
      <c r="ARM845" s="10">
        <v>0</v>
      </c>
      <c r="ARN845" s="10">
        <v>0</v>
      </c>
      <c r="ARO845" s="10">
        <v>0</v>
      </c>
      <c r="ARP845" s="10">
        <v>0</v>
      </c>
      <c r="ARQ845" s="10">
        <v>0</v>
      </c>
      <c r="ARR845" s="10">
        <v>0</v>
      </c>
      <c r="ARS845" s="10">
        <v>0</v>
      </c>
      <c r="ART845" s="10">
        <v>0</v>
      </c>
      <c r="ARU845" s="10">
        <v>0</v>
      </c>
      <c r="ARV845" s="10">
        <v>0</v>
      </c>
      <c r="ARW845" s="10">
        <v>0</v>
      </c>
      <c r="ARX845" s="10">
        <v>0</v>
      </c>
      <c r="ARY845" s="10">
        <v>0</v>
      </c>
      <c r="ARZ845" s="10">
        <v>0</v>
      </c>
      <c r="ASA845" s="10">
        <v>0</v>
      </c>
      <c r="ASB845" s="10">
        <v>0</v>
      </c>
      <c r="ASC845" s="10">
        <v>0</v>
      </c>
      <c r="ASD845" s="10">
        <v>0</v>
      </c>
      <c r="ASE845" s="10">
        <v>0</v>
      </c>
      <c r="ASF845" s="10">
        <v>0</v>
      </c>
      <c r="ASG845" s="10">
        <v>0</v>
      </c>
      <c r="ASH845" s="10">
        <v>0</v>
      </c>
      <c r="ASI845" s="10">
        <v>0</v>
      </c>
      <c r="ASJ845" s="10">
        <v>0</v>
      </c>
      <c r="ASK845" s="10">
        <v>0</v>
      </c>
      <c r="ASL845" s="10">
        <v>0</v>
      </c>
      <c r="ASM845" s="10">
        <v>0</v>
      </c>
      <c r="ASN845" s="10">
        <v>0</v>
      </c>
      <c r="ASO845" s="10">
        <v>0</v>
      </c>
      <c r="ASP845" s="10">
        <v>3</v>
      </c>
      <c r="ASQ845" s="10">
        <v>0</v>
      </c>
      <c r="ASR845" s="10">
        <v>2</v>
      </c>
      <c r="ASS845" s="10">
        <v>0</v>
      </c>
      <c r="AST845" s="10">
        <v>0</v>
      </c>
      <c r="ASU845" s="10">
        <v>0</v>
      </c>
      <c r="ASV845" s="10">
        <v>0</v>
      </c>
      <c r="ASW845" s="10">
        <v>0</v>
      </c>
      <c r="ASX845" s="10">
        <v>0</v>
      </c>
      <c r="ASY845" s="10">
        <v>0</v>
      </c>
      <c r="ASZ845" s="10">
        <v>0</v>
      </c>
      <c r="ATA845" s="10">
        <v>0</v>
      </c>
      <c r="ATB845" s="10">
        <v>0</v>
      </c>
      <c r="ATC845" s="10">
        <v>0</v>
      </c>
      <c r="ATD845" s="10">
        <v>0</v>
      </c>
      <c r="ATE845" s="10">
        <v>0</v>
      </c>
      <c r="ATF845" s="10">
        <v>0</v>
      </c>
      <c r="ATG845" s="10">
        <v>0</v>
      </c>
      <c r="ATH845" s="10">
        <v>0</v>
      </c>
      <c r="ATI845" s="10">
        <v>0</v>
      </c>
      <c r="ATJ845" s="10">
        <v>0</v>
      </c>
      <c r="ATK845" s="10">
        <v>0</v>
      </c>
      <c r="ATL845" s="10">
        <v>0</v>
      </c>
      <c r="ATM845" s="10">
        <v>0</v>
      </c>
      <c r="ATN845" s="10">
        <v>0</v>
      </c>
      <c r="ATO845" s="10">
        <v>0</v>
      </c>
      <c r="ATP845" s="10">
        <v>0</v>
      </c>
      <c r="ATQ845" s="10">
        <v>0</v>
      </c>
      <c r="ATR845" s="10">
        <v>7</v>
      </c>
      <c r="ATS845" s="10">
        <v>0</v>
      </c>
      <c r="ATT845" s="10">
        <v>0</v>
      </c>
      <c r="ATU845" s="10">
        <v>0</v>
      </c>
      <c r="ATV845" s="10" t="s">
        <v>1972</v>
      </c>
      <c r="ATW845" s="10">
        <v>0</v>
      </c>
      <c r="ATX845" s="10">
        <v>0</v>
      </c>
      <c r="ATY845" s="10">
        <v>0</v>
      </c>
      <c r="ATZ845" s="10">
        <v>0</v>
      </c>
      <c r="AUA845" s="10">
        <v>0</v>
      </c>
      <c r="AUB845" s="10">
        <v>0</v>
      </c>
      <c r="AUC845" s="10">
        <v>0</v>
      </c>
      <c r="AUD845" s="10">
        <v>0</v>
      </c>
      <c r="AUE845" s="64">
        <v>0</v>
      </c>
      <c r="AUF845" s="10">
        <v>0</v>
      </c>
      <c r="AUG845" s="10">
        <v>0</v>
      </c>
      <c r="AUH845" s="10">
        <v>0</v>
      </c>
      <c r="AUI845" s="10">
        <v>1</v>
      </c>
      <c r="AUJ845" s="10">
        <v>0</v>
      </c>
      <c r="AUK845" s="10">
        <v>0</v>
      </c>
      <c r="AUL845" s="10">
        <v>0</v>
      </c>
      <c r="AUM845" s="10">
        <v>0</v>
      </c>
      <c r="AUN845" s="10">
        <v>0</v>
      </c>
      <c r="AUO845" s="10">
        <v>0</v>
      </c>
      <c r="AUP845" s="10">
        <v>0</v>
      </c>
      <c r="AUQ845" s="10">
        <v>0</v>
      </c>
      <c r="AUR845" s="10">
        <v>0</v>
      </c>
      <c r="AUS845" s="10">
        <v>0</v>
      </c>
      <c r="AUT845" s="10">
        <v>0</v>
      </c>
      <c r="AUU845" s="10">
        <v>0</v>
      </c>
      <c r="AUV845" s="10">
        <v>0</v>
      </c>
      <c r="AUW845" s="10">
        <v>0</v>
      </c>
      <c r="AUX845" s="10">
        <v>0</v>
      </c>
      <c r="AUY845" s="10">
        <v>0</v>
      </c>
      <c r="AUZ845" s="10">
        <v>0</v>
      </c>
      <c r="AVA845" s="10">
        <v>0</v>
      </c>
      <c r="AVB845" s="10">
        <v>0</v>
      </c>
      <c r="AVC845" s="10">
        <v>0</v>
      </c>
      <c r="AVD845" s="10">
        <v>0</v>
      </c>
      <c r="AVE845" s="10">
        <v>0</v>
      </c>
      <c r="AVF845" s="10">
        <v>0</v>
      </c>
      <c r="AVG845" s="10">
        <v>0</v>
      </c>
      <c r="AVH845" s="10">
        <v>0</v>
      </c>
      <c r="AVI845" s="10">
        <v>0</v>
      </c>
      <c r="AVJ845" s="10">
        <v>0</v>
      </c>
      <c r="AVK845" s="10">
        <v>0</v>
      </c>
      <c r="AVL845" s="10">
        <v>0</v>
      </c>
      <c r="AVM845" s="10">
        <v>0</v>
      </c>
      <c r="AVN845" s="10">
        <v>0</v>
      </c>
      <c r="AVO845" s="10">
        <v>0</v>
      </c>
      <c r="AVP845" s="10">
        <v>0</v>
      </c>
      <c r="AVQ845" s="10">
        <v>0</v>
      </c>
      <c r="AVR845" s="10">
        <v>0</v>
      </c>
      <c r="AVS845" s="10">
        <v>0</v>
      </c>
      <c r="AVT845" s="10">
        <v>0</v>
      </c>
      <c r="AVU845" s="10" t="s">
        <v>1969</v>
      </c>
      <c r="AVV845" s="10">
        <v>6</v>
      </c>
      <c r="AVW845" s="10">
        <v>0</v>
      </c>
      <c r="AVX845" s="10">
        <v>0</v>
      </c>
      <c r="AVY845" s="10">
        <v>0</v>
      </c>
      <c r="AVZ845" s="10">
        <v>1</v>
      </c>
      <c r="AWA845" s="10">
        <v>0</v>
      </c>
      <c r="AWB845" s="10">
        <v>0</v>
      </c>
      <c r="AWC845" s="10">
        <v>0</v>
      </c>
      <c r="AWD845" s="10">
        <v>0</v>
      </c>
      <c r="AWE845" s="10">
        <v>0</v>
      </c>
      <c r="AWF845" s="10">
        <v>0</v>
      </c>
      <c r="AWG845" s="10">
        <v>0</v>
      </c>
      <c r="AWH845" s="10" t="s">
        <v>1968</v>
      </c>
      <c r="AWI845" s="10">
        <v>0</v>
      </c>
      <c r="AWJ845" s="10">
        <v>0</v>
      </c>
      <c r="AWK845" s="10">
        <v>0</v>
      </c>
      <c r="AWL845" s="10">
        <v>0</v>
      </c>
      <c r="AWM845" s="10">
        <v>0</v>
      </c>
      <c r="AWN845" s="10">
        <v>0</v>
      </c>
      <c r="AWO845" s="10">
        <v>0</v>
      </c>
      <c r="AWP845" s="10">
        <v>0</v>
      </c>
      <c r="AWQ845" s="10">
        <v>0</v>
      </c>
      <c r="AWR845" s="10">
        <v>0</v>
      </c>
      <c r="AWS845" s="10">
        <v>0</v>
      </c>
      <c r="AWT845" s="10">
        <v>0</v>
      </c>
      <c r="AWU845" s="10">
        <v>0</v>
      </c>
      <c r="AWV845" s="10">
        <v>0</v>
      </c>
      <c r="AWW845" s="10">
        <v>0</v>
      </c>
      <c r="AWX845" s="10">
        <v>0</v>
      </c>
      <c r="AWY845" s="10">
        <v>0</v>
      </c>
      <c r="AWZ845" s="10">
        <v>0</v>
      </c>
      <c r="AXA845" s="10">
        <v>0</v>
      </c>
      <c r="AXB845" s="10">
        <v>0</v>
      </c>
      <c r="AXC845" s="10">
        <v>0</v>
      </c>
      <c r="AXD845" s="10">
        <v>0</v>
      </c>
      <c r="AXE845" s="10">
        <v>0</v>
      </c>
      <c r="AXF845" s="10">
        <v>0</v>
      </c>
      <c r="AXG845" s="10">
        <v>0</v>
      </c>
      <c r="AXH845" s="10">
        <v>0</v>
      </c>
      <c r="AXI845" s="10">
        <v>0</v>
      </c>
      <c r="AXJ845" s="10">
        <v>0</v>
      </c>
      <c r="AXK845" s="10">
        <v>0</v>
      </c>
      <c r="AXL845" s="10">
        <v>0</v>
      </c>
      <c r="AXM845" s="10">
        <v>0</v>
      </c>
      <c r="AXN845" s="10">
        <v>0</v>
      </c>
      <c r="AXO845" s="10">
        <v>0</v>
      </c>
      <c r="AXP845" s="10">
        <v>0</v>
      </c>
      <c r="AXQ845" s="10">
        <v>0</v>
      </c>
      <c r="AXR845" s="10">
        <v>0</v>
      </c>
      <c r="AXS845" s="10">
        <v>0</v>
      </c>
      <c r="AXT845" s="10">
        <v>0</v>
      </c>
      <c r="AXU845" s="10">
        <v>0</v>
      </c>
      <c r="AXV845" s="10">
        <v>0</v>
      </c>
      <c r="AXW845" s="10">
        <v>0</v>
      </c>
      <c r="AXX845" s="10">
        <v>0</v>
      </c>
      <c r="AXY845" s="10">
        <v>0</v>
      </c>
      <c r="AXZ845" s="10">
        <v>0</v>
      </c>
      <c r="AYA845" s="10">
        <v>0</v>
      </c>
      <c r="AYB845" s="10">
        <v>0</v>
      </c>
      <c r="AYC845" s="10">
        <v>0</v>
      </c>
      <c r="AYD845" s="10">
        <v>0</v>
      </c>
      <c r="AYE845" s="10">
        <v>0</v>
      </c>
      <c r="AYF845" s="10">
        <v>0</v>
      </c>
      <c r="AYG845" s="10">
        <v>0</v>
      </c>
      <c r="AYH845" s="10">
        <v>0</v>
      </c>
      <c r="AYI845" s="10">
        <v>0</v>
      </c>
      <c r="AYJ845" s="10">
        <v>0</v>
      </c>
      <c r="AYK845" s="10">
        <v>0</v>
      </c>
      <c r="AYL845" s="10">
        <v>0</v>
      </c>
      <c r="AYM845" s="10">
        <v>0</v>
      </c>
      <c r="AYN845" s="10">
        <v>0</v>
      </c>
      <c r="AYO845" s="10">
        <v>0</v>
      </c>
      <c r="AYP845" s="10">
        <v>0</v>
      </c>
      <c r="AYQ845" s="10">
        <v>0</v>
      </c>
      <c r="AYR845" s="10">
        <v>0</v>
      </c>
      <c r="AYS845" s="10" t="s">
        <v>1968</v>
      </c>
      <c r="AYT845" s="10">
        <v>4</v>
      </c>
      <c r="AYU845" s="10">
        <v>0</v>
      </c>
      <c r="AYV845" s="10">
        <v>0</v>
      </c>
      <c r="AYW845" s="10">
        <v>0</v>
      </c>
      <c r="AYX845" s="10">
        <v>0</v>
      </c>
      <c r="AYY845" s="10">
        <v>0</v>
      </c>
      <c r="AYZ845" s="10">
        <v>0</v>
      </c>
      <c r="AZA845" s="10">
        <v>0</v>
      </c>
      <c r="AZB845" s="10">
        <v>0</v>
      </c>
      <c r="AZC845" s="10">
        <v>0</v>
      </c>
      <c r="AZD845" s="10">
        <v>0</v>
      </c>
      <c r="AZE845" s="10">
        <v>0</v>
      </c>
      <c r="AZF845" s="10">
        <v>0</v>
      </c>
      <c r="AZG845" s="10">
        <v>0</v>
      </c>
      <c r="AZH845" s="10">
        <v>0</v>
      </c>
      <c r="AZI845" s="10">
        <v>0</v>
      </c>
      <c r="AZJ845" s="10">
        <v>0</v>
      </c>
      <c r="AZK845" s="10">
        <v>0</v>
      </c>
      <c r="AZL845" s="10">
        <v>0</v>
      </c>
      <c r="AZM845" s="10">
        <v>0</v>
      </c>
      <c r="AZN845" s="10">
        <v>0</v>
      </c>
      <c r="AZO845" s="10">
        <v>0</v>
      </c>
      <c r="AZP845" s="10">
        <v>0</v>
      </c>
      <c r="AZQ845" s="10">
        <v>0</v>
      </c>
      <c r="AZR845" s="10">
        <v>0</v>
      </c>
      <c r="AZS845" s="10">
        <v>0</v>
      </c>
      <c r="AZT845" s="10">
        <v>0</v>
      </c>
      <c r="AZU845" s="10">
        <v>0</v>
      </c>
      <c r="AZV845" s="10">
        <v>0</v>
      </c>
      <c r="AZW845" s="10">
        <v>0</v>
      </c>
      <c r="AZX845" s="10">
        <v>0</v>
      </c>
      <c r="AZY845" s="10">
        <v>0</v>
      </c>
      <c r="AZZ845" s="10">
        <v>0</v>
      </c>
      <c r="BAA845" s="10">
        <v>0</v>
      </c>
      <c r="BAB845" s="10">
        <v>0</v>
      </c>
      <c r="BAC845" s="10">
        <v>0</v>
      </c>
      <c r="BAD845" s="10">
        <v>0</v>
      </c>
      <c r="BAE845" s="10">
        <v>0</v>
      </c>
      <c r="BAF845" s="10">
        <v>0</v>
      </c>
      <c r="BAG845" s="10">
        <v>0</v>
      </c>
      <c r="BAH845" s="10">
        <v>0</v>
      </c>
      <c r="BAI845" s="10">
        <v>0</v>
      </c>
      <c r="BAJ845" s="10">
        <v>0</v>
      </c>
      <c r="BAK845" s="10">
        <v>0</v>
      </c>
      <c r="BAL845" s="10">
        <v>0</v>
      </c>
      <c r="BAM845" s="10">
        <v>0</v>
      </c>
      <c r="BAN845" s="10">
        <v>0</v>
      </c>
      <c r="BAO845" s="10">
        <v>0</v>
      </c>
      <c r="BAP845" s="10">
        <v>0</v>
      </c>
      <c r="BAQ845" s="10">
        <v>0</v>
      </c>
      <c r="BAR845" s="10">
        <v>0</v>
      </c>
      <c r="BAS845" s="10">
        <v>0</v>
      </c>
      <c r="BAT845" s="10">
        <v>0</v>
      </c>
      <c r="BAU845" s="10">
        <v>0</v>
      </c>
      <c r="BAV845" s="10">
        <v>0</v>
      </c>
      <c r="BAW845" s="10">
        <v>0</v>
      </c>
      <c r="BAX845" s="10">
        <v>0</v>
      </c>
      <c r="BAY845" s="10">
        <v>0</v>
      </c>
      <c r="BAZ845" s="10">
        <v>0</v>
      </c>
      <c r="BBA845" s="10" t="s">
        <v>1968</v>
      </c>
      <c r="BBB845" s="10">
        <v>24</v>
      </c>
      <c r="BBC845" s="10">
        <v>7</v>
      </c>
      <c r="BBD845" s="10">
        <v>0</v>
      </c>
      <c r="BBE845" s="10">
        <v>0</v>
      </c>
      <c r="BBF845" s="10">
        <v>0</v>
      </c>
      <c r="BBG845" s="10">
        <v>0</v>
      </c>
      <c r="BBH845" s="10">
        <v>0</v>
      </c>
      <c r="BBI845" s="10">
        <v>0</v>
      </c>
      <c r="BBJ845" s="10">
        <v>0</v>
      </c>
      <c r="BBK845" s="10">
        <v>0</v>
      </c>
      <c r="BBL845" s="10">
        <v>0</v>
      </c>
      <c r="BBM845" s="10">
        <v>0</v>
      </c>
      <c r="BBN845" s="10">
        <v>0</v>
      </c>
      <c r="BBO845" s="10" t="s">
        <v>1972</v>
      </c>
      <c r="BBU845" s="10">
        <v>1</v>
      </c>
      <c r="BBV845" s="10">
        <v>1</v>
      </c>
    </row>
    <row r="846" spans="1:1426" x14ac:dyDescent="0.25">
      <c r="A846" s="10" t="s">
        <v>1965</v>
      </c>
      <c r="B846" s="10" t="s">
        <v>2247</v>
      </c>
      <c r="C846" s="10" t="s">
        <v>2001</v>
      </c>
      <c r="D846" s="10" t="s">
        <v>2248</v>
      </c>
      <c r="E846" s="10" t="s">
        <v>2249</v>
      </c>
      <c r="F846" s="10" t="s">
        <v>2250</v>
      </c>
      <c r="G846" s="10">
        <v>55291000</v>
      </c>
      <c r="H846" s="10" t="s">
        <v>2005</v>
      </c>
      <c r="I846" s="10" t="s">
        <v>2251</v>
      </c>
      <c r="J846" s="10" t="s">
        <v>2252</v>
      </c>
      <c r="K846" s="10" t="s">
        <v>5</v>
      </c>
      <c r="L846" s="10" t="s">
        <v>2508</v>
      </c>
      <c r="N846" s="10">
        <v>178</v>
      </c>
      <c r="O846" s="10">
        <v>178</v>
      </c>
      <c r="P846" s="10">
        <v>98</v>
      </c>
      <c r="Q846" s="10">
        <v>98</v>
      </c>
      <c r="R846" s="10">
        <v>10</v>
      </c>
      <c r="S846" s="10">
        <v>10</v>
      </c>
      <c r="T846" s="10">
        <v>5</v>
      </c>
      <c r="U846" s="10">
        <v>15</v>
      </c>
      <c r="V846" s="10">
        <v>0</v>
      </c>
      <c r="W846" s="10">
        <v>0</v>
      </c>
      <c r="X846" s="10">
        <v>1</v>
      </c>
      <c r="Y846" s="10">
        <v>1</v>
      </c>
      <c r="Z846" s="10">
        <v>1</v>
      </c>
      <c r="AC846" s="10">
        <v>16</v>
      </c>
      <c r="AD846" s="10">
        <v>98</v>
      </c>
      <c r="AE846" s="10">
        <v>0</v>
      </c>
      <c r="AF846" s="10" t="s">
        <v>40</v>
      </c>
      <c r="AG846" s="10">
        <v>1</v>
      </c>
      <c r="AK846" s="10">
        <v>1</v>
      </c>
      <c r="AM846" s="10">
        <v>1</v>
      </c>
      <c r="AT846" s="10">
        <v>44043</v>
      </c>
      <c r="AU846" s="10" t="s">
        <v>2495</v>
      </c>
      <c r="AV846" s="10" t="s">
        <v>1972</v>
      </c>
      <c r="AW846" s="10" t="s">
        <v>1989</v>
      </c>
      <c r="AY846" s="10" t="s">
        <v>1968</v>
      </c>
      <c r="AZ846" s="10">
        <v>0</v>
      </c>
      <c r="BA846" s="10">
        <v>0</v>
      </c>
      <c r="BB846" s="10" t="s">
        <v>1968</v>
      </c>
      <c r="BD846" s="10" t="s">
        <v>1968</v>
      </c>
      <c r="BF846" s="10" t="s">
        <v>1972</v>
      </c>
      <c r="BG846" s="10">
        <v>1</v>
      </c>
      <c r="BH846" s="10" t="s">
        <v>1968</v>
      </c>
      <c r="BI846" s="10" t="s">
        <v>1968</v>
      </c>
      <c r="BL846" s="10" t="s">
        <v>1968</v>
      </c>
      <c r="BO846" s="10" t="s">
        <v>1972</v>
      </c>
      <c r="BP846" s="10">
        <v>1</v>
      </c>
      <c r="BQ846" s="10" t="s">
        <v>1972</v>
      </c>
      <c r="BR846" s="10" t="s">
        <v>1968</v>
      </c>
      <c r="BU846" s="10" t="s">
        <v>1972</v>
      </c>
      <c r="BV846" s="10">
        <v>1</v>
      </c>
      <c r="BW846" s="10" t="s">
        <v>1968</v>
      </c>
      <c r="BX846" s="10" t="s">
        <v>1972</v>
      </c>
      <c r="BY846" s="10">
        <v>1</v>
      </c>
      <c r="BZ846" s="10" t="s">
        <v>1972</v>
      </c>
      <c r="CA846" s="10" t="s">
        <v>1972</v>
      </c>
      <c r="CB846" s="10">
        <v>1</v>
      </c>
      <c r="CC846" s="10" t="s">
        <v>1972</v>
      </c>
      <c r="CD846" s="10" t="s">
        <v>1972</v>
      </c>
      <c r="CE846" s="10">
        <v>1</v>
      </c>
      <c r="CF846" s="10" t="s">
        <v>1968</v>
      </c>
      <c r="CG846" s="10" t="s">
        <v>1968</v>
      </c>
      <c r="CJ846" s="10" t="s">
        <v>1968</v>
      </c>
      <c r="CM846" s="10" t="s">
        <v>1968</v>
      </c>
      <c r="CP846" s="10" t="s">
        <v>1968</v>
      </c>
      <c r="CS846" s="10" t="s">
        <v>1968</v>
      </c>
      <c r="CV846" s="10" t="s">
        <v>1972</v>
      </c>
      <c r="CW846" s="10">
        <v>1</v>
      </c>
      <c r="CX846" s="10" t="s">
        <v>1972</v>
      </c>
      <c r="CY846" s="10" t="s">
        <v>1972</v>
      </c>
      <c r="CZ846" s="10">
        <v>1</v>
      </c>
      <c r="DA846" s="10" t="s">
        <v>1972</v>
      </c>
      <c r="DB846" s="10" t="s">
        <v>1968</v>
      </c>
      <c r="DE846" s="10" t="s">
        <v>1968</v>
      </c>
      <c r="DH846" s="10" t="s">
        <v>1972</v>
      </c>
      <c r="DI846" s="10">
        <v>1</v>
      </c>
      <c r="DJ846" s="10" t="s">
        <v>1968</v>
      </c>
      <c r="DK846" s="10" t="s">
        <v>1972</v>
      </c>
      <c r="DL846" s="10">
        <v>1</v>
      </c>
      <c r="DM846" s="10" t="s">
        <v>1972</v>
      </c>
      <c r="EU846" s="10" t="s">
        <v>1972</v>
      </c>
      <c r="EV846" s="10">
        <v>3</v>
      </c>
      <c r="EW846" s="10">
        <v>30</v>
      </c>
      <c r="EX846" s="10" t="s">
        <v>1968</v>
      </c>
      <c r="FA846" s="10" t="s">
        <v>1968</v>
      </c>
      <c r="FD846" s="10" t="s">
        <v>1972</v>
      </c>
      <c r="FE846" s="10">
        <v>1</v>
      </c>
      <c r="FG846" s="10" t="s">
        <v>1968</v>
      </c>
      <c r="GS846" s="10">
        <v>1</v>
      </c>
      <c r="GT846" s="10">
        <v>1</v>
      </c>
      <c r="GY846" s="10" t="s">
        <v>1968</v>
      </c>
      <c r="HA846" s="10" t="s">
        <v>1968</v>
      </c>
      <c r="HC846" s="10" t="s">
        <v>1968</v>
      </c>
      <c r="HE846" s="10" t="s">
        <v>1968</v>
      </c>
      <c r="HG846" s="10" t="s">
        <v>1972</v>
      </c>
      <c r="HH846" s="10">
        <v>15</v>
      </c>
      <c r="HI846" s="10" t="s">
        <v>1968</v>
      </c>
      <c r="HK846" s="10" t="s">
        <v>1968</v>
      </c>
      <c r="HO846" s="10" t="s">
        <v>2253</v>
      </c>
      <c r="HP846" s="10">
        <v>15</v>
      </c>
      <c r="II846" s="10" t="s">
        <v>1972</v>
      </c>
      <c r="IJ846" s="10" t="s">
        <v>1972</v>
      </c>
      <c r="IK846" s="10" t="s">
        <v>1974</v>
      </c>
      <c r="IL846" s="10" t="s">
        <v>1974</v>
      </c>
      <c r="IM846" s="10" t="s">
        <v>1975</v>
      </c>
      <c r="IN846" s="10" t="s">
        <v>1968</v>
      </c>
      <c r="IO846" s="10" t="s">
        <v>1972</v>
      </c>
      <c r="IP846" s="10" t="s">
        <v>1968</v>
      </c>
      <c r="IR846" s="10" t="s">
        <v>1968</v>
      </c>
      <c r="IT846" s="10" t="s">
        <v>1968</v>
      </c>
      <c r="IV846" s="10" t="s">
        <v>1968</v>
      </c>
      <c r="IX846" s="10" t="s">
        <v>1968</v>
      </c>
      <c r="IZ846" s="10" t="s">
        <v>1972</v>
      </c>
      <c r="JA846" s="10" t="s">
        <v>1968</v>
      </c>
      <c r="JD846" s="10" t="s">
        <v>1968</v>
      </c>
      <c r="JG846" s="10" t="s">
        <v>1968</v>
      </c>
      <c r="JJ846" s="10" t="s">
        <v>1968</v>
      </c>
      <c r="JM846" s="10" t="s">
        <v>1968</v>
      </c>
      <c r="JP846" s="10" t="s">
        <v>1968</v>
      </c>
      <c r="KZ846" s="10" t="s">
        <v>1976</v>
      </c>
      <c r="LA846" s="10">
        <v>2</v>
      </c>
      <c r="LB846" s="10">
        <v>1</v>
      </c>
      <c r="LC846" s="10">
        <v>1</v>
      </c>
      <c r="LD846" s="10">
        <v>1</v>
      </c>
      <c r="LE846" s="10">
        <v>1</v>
      </c>
      <c r="LF846" s="10">
        <v>0</v>
      </c>
      <c r="LG846" s="10">
        <v>0</v>
      </c>
      <c r="LH846" s="10">
        <v>0</v>
      </c>
      <c r="LI846" s="10" t="s">
        <v>1966</v>
      </c>
      <c r="LJ846" s="10">
        <v>1</v>
      </c>
      <c r="LK846" s="10">
        <v>1</v>
      </c>
      <c r="LL846" s="10">
        <v>1</v>
      </c>
      <c r="LM846" s="10">
        <v>1</v>
      </c>
      <c r="LN846" s="10">
        <v>1</v>
      </c>
      <c r="LO846" s="10">
        <v>1</v>
      </c>
      <c r="LP846" s="10">
        <v>0</v>
      </c>
      <c r="LQ846" s="10">
        <v>0</v>
      </c>
      <c r="LR846" s="10" t="s">
        <v>1966</v>
      </c>
      <c r="LS846" s="10">
        <v>1</v>
      </c>
      <c r="LT846" s="10">
        <v>0</v>
      </c>
      <c r="LU846" s="10">
        <v>0</v>
      </c>
      <c r="LV846" s="10">
        <v>0</v>
      </c>
      <c r="LW846" s="10">
        <v>1</v>
      </c>
      <c r="LX846" s="10">
        <v>0</v>
      </c>
      <c r="LY846" s="10">
        <v>0</v>
      </c>
      <c r="LZ846" s="10">
        <v>0</v>
      </c>
      <c r="MA846" s="10" t="s">
        <v>1986</v>
      </c>
      <c r="MB846" s="10">
        <v>1</v>
      </c>
      <c r="MC846" s="10">
        <v>0</v>
      </c>
      <c r="MD846" s="10">
        <v>0</v>
      </c>
      <c r="ME846" s="10">
        <v>0</v>
      </c>
      <c r="MF846" s="10">
        <v>1</v>
      </c>
      <c r="MG846" s="10">
        <v>0</v>
      </c>
      <c r="MH846" s="10">
        <v>0</v>
      </c>
      <c r="MI846" s="10">
        <v>0</v>
      </c>
      <c r="MJ846" s="10" t="s">
        <v>1986</v>
      </c>
      <c r="MK846" s="10">
        <v>0</v>
      </c>
      <c r="ML846" s="10">
        <v>1</v>
      </c>
      <c r="MM846" s="10">
        <v>0</v>
      </c>
      <c r="MN846" s="10">
        <v>0</v>
      </c>
      <c r="MO846" s="10">
        <v>1</v>
      </c>
      <c r="MP846" s="10">
        <v>0</v>
      </c>
      <c r="MQ846" s="10">
        <v>0</v>
      </c>
      <c r="MR846" s="10">
        <v>0</v>
      </c>
      <c r="MS846" s="10" t="s">
        <v>1966</v>
      </c>
      <c r="MT846" s="10">
        <v>0</v>
      </c>
      <c r="MU846" s="10">
        <v>0</v>
      </c>
      <c r="MV846" s="10">
        <v>0</v>
      </c>
      <c r="MW846" s="10">
        <v>0</v>
      </c>
      <c r="MX846" s="10">
        <v>0</v>
      </c>
      <c r="MY846" s="10">
        <v>0</v>
      </c>
      <c r="MZ846" s="10">
        <v>0</v>
      </c>
      <c r="NA846" s="10">
        <v>0</v>
      </c>
      <c r="NB846" s="10" t="s">
        <v>1977</v>
      </c>
      <c r="NC846" s="10">
        <v>0</v>
      </c>
      <c r="ND846" s="10">
        <v>0</v>
      </c>
      <c r="NE846" s="10">
        <v>0</v>
      </c>
      <c r="NF846" s="10">
        <v>0</v>
      </c>
      <c r="NG846" s="10">
        <v>0</v>
      </c>
      <c r="NH846" s="10">
        <v>0</v>
      </c>
      <c r="NI846" s="10">
        <v>0</v>
      </c>
      <c r="NJ846" s="10">
        <v>0</v>
      </c>
      <c r="NK846" s="10" t="s">
        <v>1977</v>
      </c>
      <c r="NL846" s="10">
        <v>0</v>
      </c>
      <c r="NM846" s="10">
        <v>1</v>
      </c>
      <c r="NN846" s="10">
        <v>0</v>
      </c>
      <c r="NO846" s="10">
        <v>0</v>
      </c>
      <c r="NP846" s="10">
        <v>0</v>
      </c>
      <c r="NQ846" s="10">
        <v>0</v>
      </c>
      <c r="NR846" s="10">
        <v>0</v>
      </c>
      <c r="NS846" s="10">
        <v>0</v>
      </c>
      <c r="NT846" s="10" t="s">
        <v>1966</v>
      </c>
      <c r="NU846" s="10">
        <v>2</v>
      </c>
      <c r="NV846" s="10">
        <v>0</v>
      </c>
      <c r="NW846" s="10">
        <v>0</v>
      </c>
      <c r="NX846" s="10">
        <v>0</v>
      </c>
      <c r="NY846" s="10">
        <v>0</v>
      </c>
      <c r="NZ846" s="10">
        <v>0</v>
      </c>
      <c r="OA846" s="10">
        <v>0</v>
      </c>
      <c r="OB846" s="10">
        <v>0</v>
      </c>
      <c r="OC846" s="10" t="s">
        <v>1966</v>
      </c>
      <c r="OD846" s="10">
        <v>1</v>
      </c>
      <c r="OE846" s="10">
        <v>0</v>
      </c>
      <c r="OF846" s="10">
        <v>0</v>
      </c>
      <c r="OG846" s="10">
        <v>0</v>
      </c>
      <c r="OH846" s="10">
        <v>0</v>
      </c>
      <c r="OI846" s="10">
        <v>0</v>
      </c>
      <c r="OJ846" s="10">
        <v>0</v>
      </c>
      <c r="OK846" s="10">
        <v>0</v>
      </c>
      <c r="OL846" s="10" t="s">
        <v>1986</v>
      </c>
      <c r="OM846" s="10">
        <v>0</v>
      </c>
      <c r="ON846" s="10">
        <v>0</v>
      </c>
      <c r="OO846" s="10">
        <v>0</v>
      </c>
      <c r="OP846" s="10">
        <v>0</v>
      </c>
      <c r="OQ846" s="10">
        <v>0</v>
      </c>
      <c r="OR846" s="10">
        <v>0</v>
      </c>
      <c r="OS846" s="10">
        <v>0</v>
      </c>
      <c r="OT846" s="10">
        <v>0</v>
      </c>
      <c r="OU846" s="10" t="s">
        <v>1977</v>
      </c>
      <c r="OV846" s="10">
        <v>0</v>
      </c>
      <c r="OW846" s="10">
        <v>0</v>
      </c>
      <c r="OX846" s="10">
        <v>0</v>
      </c>
      <c r="OY846" s="10">
        <v>0</v>
      </c>
      <c r="OZ846" s="10">
        <v>0</v>
      </c>
      <c r="PA846" s="10">
        <v>0</v>
      </c>
      <c r="PB846" s="10">
        <v>0</v>
      </c>
      <c r="PC846" s="10">
        <v>0</v>
      </c>
      <c r="PD846" s="10" t="s">
        <v>1977</v>
      </c>
      <c r="PE846" s="10">
        <v>0</v>
      </c>
      <c r="PF846" s="10">
        <v>0</v>
      </c>
      <c r="PG846" s="10">
        <v>0</v>
      </c>
      <c r="PH846" s="10">
        <v>0</v>
      </c>
      <c r="PI846" s="10">
        <v>0</v>
      </c>
      <c r="PJ846" s="10">
        <v>0</v>
      </c>
      <c r="PK846" s="10">
        <v>0</v>
      </c>
      <c r="PL846" s="10">
        <v>0</v>
      </c>
      <c r="PM846" s="10" t="s">
        <v>1977</v>
      </c>
      <c r="PN846" s="10">
        <v>0</v>
      </c>
      <c r="PO846" s="10">
        <v>0</v>
      </c>
      <c r="PP846" s="10">
        <v>0</v>
      </c>
      <c r="PQ846" s="10">
        <v>0</v>
      </c>
      <c r="PR846" s="10">
        <v>0</v>
      </c>
      <c r="PS846" s="10">
        <v>0</v>
      </c>
      <c r="PT846" s="10">
        <v>0</v>
      </c>
      <c r="PU846" s="10">
        <v>0</v>
      </c>
      <c r="PV846" s="10" t="s">
        <v>1977</v>
      </c>
      <c r="PW846" s="10">
        <v>0</v>
      </c>
      <c r="PX846" s="10">
        <v>8</v>
      </c>
      <c r="PY846" s="10">
        <v>0</v>
      </c>
      <c r="PZ846" s="10">
        <v>0</v>
      </c>
      <c r="QA846" s="10">
        <v>0</v>
      </c>
      <c r="QB846" s="10">
        <v>0</v>
      </c>
      <c r="QC846" s="10">
        <v>0</v>
      </c>
      <c r="QD846" s="10">
        <v>0</v>
      </c>
      <c r="QE846" s="10" t="s">
        <v>1977</v>
      </c>
      <c r="QF846" s="10">
        <v>0</v>
      </c>
      <c r="QG846" s="10">
        <v>0</v>
      </c>
      <c r="QH846" s="10">
        <v>0</v>
      </c>
      <c r="QI846" s="10">
        <v>0</v>
      </c>
      <c r="QJ846" s="10">
        <v>0</v>
      </c>
      <c r="QK846" s="10">
        <v>0</v>
      </c>
      <c r="QL846" s="10">
        <v>0</v>
      </c>
      <c r="QM846" s="10">
        <v>0</v>
      </c>
      <c r="QN846" s="10" t="s">
        <v>1977</v>
      </c>
      <c r="QO846" s="10">
        <v>0</v>
      </c>
      <c r="QP846" s="10">
        <v>0</v>
      </c>
      <c r="QQ846" s="10">
        <v>0</v>
      </c>
      <c r="QR846" s="10">
        <v>0</v>
      </c>
      <c r="QS846" s="10">
        <v>0</v>
      </c>
      <c r="QT846" s="10">
        <v>0</v>
      </c>
      <c r="QU846" s="10">
        <v>0</v>
      </c>
      <c r="QV846" s="10">
        <v>0</v>
      </c>
      <c r="QW846" s="10" t="s">
        <v>1977</v>
      </c>
      <c r="QX846" s="10">
        <v>5</v>
      </c>
      <c r="QY846" s="10">
        <v>2</v>
      </c>
      <c r="QZ846" s="10">
        <v>0</v>
      </c>
      <c r="RA846" s="10">
        <v>0</v>
      </c>
      <c r="RB846" s="10">
        <v>0</v>
      </c>
      <c r="RC846" s="10">
        <v>0</v>
      </c>
      <c r="RD846" s="10">
        <v>0</v>
      </c>
      <c r="RE846" s="10">
        <v>0</v>
      </c>
      <c r="RF846" s="10" t="s">
        <v>1977</v>
      </c>
      <c r="RG846" s="10">
        <v>0</v>
      </c>
      <c r="RH846" s="10">
        <v>0</v>
      </c>
      <c r="RI846" s="10">
        <v>0</v>
      </c>
      <c r="RJ846" s="10">
        <v>0</v>
      </c>
      <c r="RK846" s="10">
        <v>0</v>
      </c>
      <c r="RL846" s="10">
        <v>0</v>
      </c>
      <c r="RM846" s="10">
        <v>0</v>
      </c>
      <c r="RN846" s="10">
        <v>0</v>
      </c>
      <c r="RO846" s="10" t="s">
        <v>1977</v>
      </c>
      <c r="VO846" s="10">
        <v>1</v>
      </c>
      <c r="VT846" s="10">
        <v>1</v>
      </c>
      <c r="VZ846" s="10">
        <v>190</v>
      </c>
      <c r="WA846" s="10">
        <v>0</v>
      </c>
      <c r="WB846" s="10">
        <v>0</v>
      </c>
      <c r="WC846" s="10">
        <v>0</v>
      </c>
      <c r="WD846" s="10">
        <v>0</v>
      </c>
      <c r="WE846" s="10">
        <v>0</v>
      </c>
      <c r="WF846" s="10">
        <v>8</v>
      </c>
      <c r="WG846" s="10">
        <v>0</v>
      </c>
      <c r="WH846" s="10">
        <v>0</v>
      </c>
      <c r="WI846" s="10">
        <v>0</v>
      </c>
      <c r="WJ846" s="10">
        <v>0</v>
      </c>
      <c r="WK846" s="10">
        <v>0</v>
      </c>
      <c r="WL846" s="10">
        <v>0</v>
      </c>
      <c r="WM846" s="10">
        <v>0</v>
      </c>
      <c r="WN846" s="10">
        <v>0</v>
      </c>
      <c r="WO846" s="10">
        <v>0</v>
      </c>
      <c r="WP846" s="10">
        <v>0</v>
      </c>
      <c r="WQ846" s="10">
        <v>0</v>
      </c>
      <c r="WR846" s="10">
        <v>0</v>
      </c>
      <c r="WS846" s="10">
        <v>0</v>
      </c>
      <c r="WT846" s="10">
        <v>0</v>
      </c>
      <c r="WU846" s="10">
        <v>0</v>
      </c>
      <c r="WV846" s="10">
        <v>0</v>
      </c>
      <c r="WW846" s="10">
        <v>0</v>
      </c>
      <c r="WX846" s="10">
        <v>0</v>
      </c>
      <c r="WY846" s="10">
        <v>0</v>
      </c>
      <c r="WZ846" s="10">
        <v>0</v>
      </c>
      <c r="XA846" s="10">
        <v>0</v>
      </c>
      <c r="XB846" s="10">
        <v>0</v>
      </c>
      <c r="XC846" s="10">
        <v>0</v>
      </c>
      <c r="XD846" s="10">
        <v>0</v>
      </c>
      <c r="XE846" s="10">
        <v>0</v>
      </c>
      <c r="XF846" s="10">
        <v>0</v>
      </c>
      <c r="XG846" s="10">
        <v>0</v>
      </c>
      <c r="XH846" s="10">
        <v>0</v>
      </c>
      <c r="XI846" s="10">
        <v>0</v>
      </c>
      <c r="XJ846" s="10">
        <v>0</v>
      </c>
      <c r="XK846" s="10" t="s">
        <v>1978</v>
      </c>
      <c r="XL846" s="10">
        <v>170</v>
      </c>
      <c r="XM846" s="10">
        <v>0</v>
      </c>
      <c r="XN846" s="10" t="s">
        <v>1967</v>
      </c>
      <c r="XQ846" s="10" t="s">
        <v>1978</v>
      </c>
      <c r="XR846" s="10">
        <v>3</v>
      </c>
      <c r="XS846" s="10">
        <v>0</v>
      </c>
      <c r="XT846" s="10" t="s">
        <v>1967</v>
      </c>
      <c r="XW846" s="10" t="s">
        <v>1992</v>
      </c>
      <c r="YA846" s="10">
        <v>63</v>
      </c>
      <c r="YB846" s="10">
        <v>1</v>
      </c>
      <c r="YC846" s="10">
        <v>49</v>
      </c>
      <c r="YD846" s="10">
        <v>1</v>
      </c>
      <c r="YE846" s="10">
        <v>0</v>
      </c>
      <c r="YF846" s="10">
        <v>0</v>
      </c>
      <c r="YG846" s="10">
        <v>0</v>
      </c>
      <c r="YH846" s="10">
        <v>0</v>
      </c>
      <c r="YI846" s="10">
        <v>0</v>
      </c>
      <c r="YJ846" s="10">
        <v>0</v>
      </c>
      <c r="YK846" s="10">
        <v>6</v>
      </c>
      <c r="YL846" s="10">
        <v>0</v>
      </c>
      <c r="YM846" s="10">
        <v>21</v>
      </c>
      <c r="YN846" s="10">
        <v>0</v>
      </c>
      <c r="YO846" s="10">
        <v>4</v>
      </c>
      <c r="YP846" s="10">
        <v>0</v>
      </c>
      <c r="YQ846" s="10">
        <v>0</v>
      </c>
      <c r="YR846" s="10">
        <v>0</v>
      </c>
      <c r="YS846" s="10" t="s">
        <v>1969</v>
      </c>
      <c r="YT846" s="10">
        <v>21</v>
      </c>
      <c r="YU846" s="10">
        <v>0</v>
      </c>
      <c r="YV846" s="10">
        <v>89</v>
      </c>
      <c r="YW846" s="10">
        <v>0</v>
      </c>
      <c r="YX846" s="10">
        <v>65</v>
      </c>
      <c r="YY846" s="10">
        <v>0</v>
      </c>
      <c r="YZ846" s="10">
        <v>15</v>
      </c>
      <c r="ZA846" s="10">
        <v>0</v>
      </c>
      <c r="ZB846" s="10">
        <v>4</v>
      </c>
      <c r="ZC846" s="10">
        <v>0</v>
      </c>
      <c r="ZD846" s="10">
        <v>2</v>
      </c>
      <c r="ZE846" s="10">
        <v>0</v>
      </c>
      <c r="ZF846" s="10">
        <v>2</v>
      </c>
      <c r="ZG846" s="10">
        <v>0</v>
      </c>
      <c r="ZH846" s="10">
        <v>0</v>
      </c>
      <c r="ZI846" s="10">
        <v>0</v>
      </c>
      <c r="ZJ846" s="10" t="s">
        <v>1969</v>
      </c>
      <c r="ZK846" s="10">
        <v>17</v>
      </c>
      <c r="ZL846" s="10">
        <v>0</v>
      </c>
      <c r="ZM846" s="10">
        <v>28</v>
      </c>
      <c r="ZN846" s="10">
        <v>0</v>
      </c>
      <c r="ZO846" s="10">
        <v>153</v>
      </c>
      <c r="ZP846" s="10">
        <v>0</v>
      </c>
      <c r="ZQ846" s="10">
        <v>0</v>
      </c>
      <c r="ZR846" s="10">
        <v>0</v>
      </c>
      <c r="ZS846" s="10">
        <v>0</v>
      </c>
      <c r="ZT846" s="10">
        <v>0</v>
      </c>
      <c r="ZU846" s="10">
        <v>0</v>
      </c>
      <c r="ZV846" s="10">
        <v>0</v>
      </c>
      <c r="ZW846" s="10">
        <v>0</v>
      </c>
      <c r="ZX846" s="10">
        <v>0</v>
      </c>
      <c r="ZY846" s="10">
        <v>0</v>
      </c>
      <c r="ZZ846" s="10">
        <v>0</v>
      </c>
      <c r="AAA846" s="10">
        <v>0</v>
      </c>
      <c r="AAB846" s="10">
        <v>0</v>
      </c>
      <c r="AAC846" s="10">
        <v>0</v>
      </c>
      <c r="AAD846" s="10">
        <v>0</v>
      </c>
      <c r="AAE846" s="10">
        <v>0</v>
      </c>
      <c r="AAF846" s="10">
        <v>0</v>
      </c>
      <c r="AAG846" s="10">
        <v>0</v>
      </c>
      <c r="AAK846" s="10" t="s">
        <v>1968</v>
      </c>
      <c r="AAL846" s="10">
        <v>29</v>
      </c>
      <c r="AAM846" s="10">
        <v>0</v>
      </c>
      <c r="AAN846" s="10">
        <v>75</v>
      </c>
      <c r="AAO846" s="10">
        <v>0</v>
      </c>
      <c r="AAP846" s="10">
        <v>37</v>
      </c>
      <c r="AAQ846" s="10">
        <v>0</v>
      </c>
      <c r="AAR846" s="10">
        <v>25</v>
      </c>
      <c r="AAS846" s="10">
        <v>0</v>
      </c>
      <c r="AAT846" s="10">
        <v>27</v>
      </c>
      <c r="AAU846" s="10">
        <v>0</v>
      </c>
      <c r="AAV846" s="10">
        <v>5</v>
      </c>
      <c r="AAW846" s="10">
        <v>0</v>
      </c>
      <c r="AAX846" s="10">
        <v>0</v>
      </c>
      <c r="AAY846" s="10">
        <v>0</v>
      </c>
      <c r="AAZ846" s="10" t="s">
        <v>1969</v>
      </c>
      <c r="ABA846" s="10">
        <v>2</v>
      </c>
      <c r="ABB846" s="10">
        <v>0</v>
      </c>
      <c r="ABC846" s="10">
        <v>0</v>
      </c>
      <c r="ABD846" s="10">
        <v>0</v>
      </c>
      <c r="ABE846" s="10">
        <v>2</v>
      </c>
      <c r="ABF846" s="10">
        <v>0</v>
      </c>
      <c r="ABG846" s="10">
        <v>1</v>
      </c>
      <c r="ABH846" s="10">
        <v>0</v>
      </c>
      <c r="ABI846" s="10">
        <v>0</v>
      </c>
      <c r="ABJ846" s="10">
        <v>0</v>
      </c>
      <c r="ABK846" s="10">
        <v>0</v>
      </c>
      <c r="ABL846" s="10">
        <v>0</v>
      </c>
      <c r="ABM846" s="10">
        <v>0</v>
      </c>
      <c r="ABN846" s="10">
        <v>0</v>
      </c>
      <c r="ABO846" s="10" t="s">
        <v>1969</v>
      </c>
      <c r="ABP846" s="10">
        <v>23</v>
      </c>
      <c r="ABQ846" s="10">
        <v>0</v>
      </c>
      <c r="ABR846" s="10">
        <v>8</v>
      </c>
      <c r="ABS846" s="10">
        <v>0</v>
      </c>
      <c r="ABT846" s="10">
        <v>80</v>
      </c>
      <c r="ABU846" s="10">
        <v>0</v>
      </c>
      <c r="ABV846" s="10">
        <v>35</v>
      </c>
      <c r="ABW846" s="10">
        <v>0</v>
      </c>
      <c r="ABX846" s="10">
        <v>32</v>
      </c>
      <c r="ABY846" s="10">
        <v>0</v>
      </c>
      <c r="ABZ846" s="10">
        <v>17</v>
      </c>
      <c r="ACA846" s="10">
        <v>0</v>
      </c>
      <c r="ACB846" s="10">
        <v>2</v>
      </c>
      <c r="ACC846" s="10">
        <v>0</v>
      </c>
      <c r="ACD846" s="10">
        <v>1</v>
      </c>
      <c r="ACE846" s="10">
        <v>0</v>
      </c>
      <c r="ACF846" s="10">
        <v>0</v>
      </c>
      <c r="ACG846" s="10">
        <v>0</v>
      </c>
      <c r="ACH846" s="10">
        <v>0</v>
      </c>
      <c r="ACI846" s="10">
        <v>0</v>
      </c>
      <c r="ACJ846" s="10" t="s">
        <v>1968</v>
      </c>
      <c r="ACK846" s="10" t="s">
        <v>1972</v>
      </c>
      <c r="ACL846" s="10">
        <v>11</v>
      </c>
      <c r="ACM846" s="10">
        <v>0</v>
      </c>
      <c r="ACN846" s="10">
        <v>28</v>
      </c>
      <c r="ACO846" s="10">
        <v>0</v>
      </c>
      <c r="ACP846" s="10">
        <v>32</v>
      </c>
      <c r="ACQ846" s="10">
        <v>0</v>
      </c>
      <c r="ACR846" s="10">
        <v>13</v>
      </c>
      <c r="ACS846" s="10">
        <v>0</v>
      </c>
      <c r="ACT846" s="10">
        <v>22</v>
      </c>
      <c r="ACU846" s="10">
        <v>0</v>
      </c>
      <c r="ACV846" s="10">
        <v>10</v>
      </c>
      <c r="ACW846" s="10">
        <v>0</v>
      </c>
      <c r="ACX846" s="10">
        <v>27</v>
      </c>
      <c r="ACY846" s="10">
        <v>0</v>
      </c>
      <c r="ACZ846" s="10">
        <v>0</v>
      </c>
      <c r="ADA846" s="10">
        <v>0</v>
      </c>
      <c r="ADB846" s="10">
        <v>0</v>
      </c>
      <c r="ADC846" s="10">
        <v>0</v>
      </c>
      <c r="ADD846" s="10">
        <v>0</v>
      </c>
      <c r="ADE846" s="10">
        <v>0</v>
      </c>
      <c r="ADF846" s="10">
        <v>55</v>
      </c>
      <c r="ADH846" s="10" t="s">
        <v>1968</v>
      </c>
      <c r="AMG846" s="10">
        <v>0</v>
      </c>
      <c r="AMH846" s="10">
        <v>0</v>
      </c>
      <c r="AMI846" s="10">
        <v>0</v>
      </c>
      <c r="AMJ846" s="10">
        <v>0</v>
      </c>
      <c r="AMK846" s="10">
        <v>0</v>
      </c>
      <c r="AML846" s="10" t="s">
        <v>1969</v>
      </c>
      <c r="AMM846" s="10">
        <v>104</v>
      </c>
      <c r="AMN846" s="10">
        <v>0</v>
      </c>
      <c r="AMO846" s="10">
        <v>26</v>
      </c>
      <c r="AMP846" s="10">
        <v>0</v>
      </c>
      <c r="AMQ846" s="10">
        <v>35</v>
      </c>
      <c r="AMR846" s="10">
        <v>0</v>
      </c>
      <c r="AMS846" s="10">
        <v>15</v>
      </c>
      <c r="AMT846" s="10">
        <v>0</v>
      </c>
      <c r="AMU846" s="10">
        <v>9</v>
      </c>
      <c r="AMV846" s="10">
        <v>0</v>
      </c>
      <c r="AMW846" s="10">
        <v>7</v>
      </c>
      <c r="AMX846" s="10">
        <v>0</v>
      </c>
      <c r="AMY846" s="10">
        <v>1</v>
      </c>
      <c r="AMZ846" s="10">
        <v>0</v>
      </c>
      <c r="ANA846" s="10">
        <v>1</v>
      </c>
      <c r="ANB846" s="10">
        <v>0</v>
      </c>
      <c r="ANC846" s="10">
        <v>0</v>
      </c>
      <c r="AND846" s="10">
        <v>0</v>
      </c>
      <c r="ANE846" s="10">
        <v>0</v>
      </c>
      <c r="ANF846" s="10">
        <v>0</v>
      </c>
      <c r="ANG846" s="10">
        <v>0</v>
      </c>
      <c r="ANH846" s="10">
        <v>0</v>
      </c>
      <c r="ANI846" s="10">
        <v>0</v>
      </c>
      <c r="ANJ846" s="10">
        <v>0</v>
      </c>
      <c r="ANK846" s="10">
        <v>0</v>
      </c>
      <c r="ANL846" s="10">
        <v>0</v>
      </c>
      <c r="ANM846" s="10">
        <v>162</v>
      </c>
      <c r="ANN846" s="10">
        <v>0</v>
      </c>
      <c r="ANO846" s="10" t="s">
        <v>1968</v>
      </c>
      <c r="ANP846" s="10" t="s">
        <v>1987</v>
      </c>
      <c r="AOO846" s="10" t="s">
        <v>1968</v>
      </c>
      <c r="APN846" s="10" t="s">
        <v>1968</v>
      </c>
      <c r="ATV846" s="10" t="s">
        <v>1972</v>
      </c>
      <c r="ATW846" s="10">
        <v>0</v>
      </c>
      <c r="ATX846" s="10">
        <v>0</v>
      </c>
      <c r="ATY846" s="10">
        <v>11</v>
      </c>
      <c r="ATZ846" s="10">
        <v>0</v>
      </c>
      <c r="AUA846" s="10">
        <v>0</v>
      </c>
      <c r="AUB846" s="10">
        <v>0</v>
      </c>
      <c r="AUC846" s="10">
        <v>0</v>
      </c>
      <c r="AUD846" s="10">
        <v>0</v>
      </c>
      <c r="AUE846" s="64">
        <v>0</v>
      </c>
      <c r="AUF846" s="10">
        <v>0</v>
      </c>
      <c r="AUG846" s="10">
        <v>0</v>
      </c>
      <c r="AUH846" s="10">
        <v>0</v>
      </c>
      <c r="AUI846" s="10">
        <v>5</v>
      </c>
      <c r="AUJ846" s="10">
        <v>0</v>
      </c>
      <c r="AUK846" s="10">
        <v>0</v>
      </c>
      <c r="AUL846" s="10">
        <v>0</v>
      </c>
      <c r="AUM846" s="10">
        <v>0</v>
      </c>
      <c r="AUN846" s="10">
        <v>0</v>
      </c>
      <c r="AUO846" s="10">
        <v>0</v>
      </c>
      <c r="AUP846" s="10">
        <v>0</v>
      </c>
      <c r="AUQ846" s="10">
        <v>0</v>
      </c>
      <c r="AUR846" s="10">
        <v>0</v>
      </c>
      <c r="AUS846" s="10">
        <v>0</v>
      </c>
      <c r="AUT846" s="10">
        <v>0</v>
      </c>
      <c r="AUU846" s="10">
        <v>0</v>
      </c>
      <c r="AUV846" s="10">
        <v>0</v>
      </c>
      <c r="AUW846" s="10">
        <v>0</v>
      </c>
      <c r="AUX846" s="10">
        <v>0</v>
      </c>
      <c r="AUY846" s="10">
        <v>5</v>
      </c>
      <c r="AUZ846" s="10">
        <v>0</v>
      </c>
      <c r="AVA846" s="10">
        <v>0</v>
      </c>
      <c r="AVB846" s="10">
        <v>0</v>
      </c>
      <c r="AVC846" s="10">
        <v>0</v>
      </c>
      <c r="AVD846" s="10">
        <v>0</v>
      </c>
      <c r="AVE846" s="10">
        <v>0</v>
      </c>
      <c r="AVF846" s="10">
        <v>0</v>
      </c>
      <c r="AVG846" s="10">
        <v>0</v>
      </c>
      <c r="AVH846" s="10">
        <v>0</v>
      </c>
      <c r="AVI846" s="10">
        <v>0</v>
      </c>
      <c r="AVJ846" s="10">
        <v>0</v>
      </c>
      <c r="AVK846" s="10">
        <v>5</v>
      </c>
      <c r="AVL846" s="10">
        <v>0</v>
      </c>
      <c r="AVM846" s="10">
        <v>0</v>
      </c>
      <c r="AVN846" s="10">
        <v>0</v>
      </c>
      <c r="AVO846" s="10">
        <v>0</v>
      </c>
      <c r="AVP846" s="10">
        <v>0</v>
      </c>
      <c r="AVQ846" s="10">
        <v>0</v>
      </c>
      <c r="AVR846" s="10">
        <v>0</v>
      </c>
      <c r="AVS846" s="10">
        <v>0</v>
      </c>
      <c r="AVT846" s="10">
        <v>0</v>
      </c>
      <c r="AVU846" s="10" t="s">
        <v>1970</v>
      </c>
      <c r="AVW846" s="10">
        <v>0</v>
      </c>
      <c r="AVX846" s="10">
        <v>193</v>
      </c>
      <c r="AVY846" s="10">
        <v>0</v>
      </c>
      <c r="AVZ846" s="10">
        <v>5</v>
      </c>
      <c r="AWA846" s="10">
        <v>0</v>
      </c>
      <c r="AWB846" s="10">
        <v>0</v>
      </c>
      <c r="AWC846" s="10">
        <v>0</v>
      </c>
      <c r="AWD846" s="10">
        <v>0</v>
      </c>
      <c r="AWE846" s="10">
        <v>0</v>
      </c>
      <c r="AWF846" s="10">
        <v>0</v>
      </c>
      <c r="AWG846" s="10">
        <v>0</v>
      </c>
      <c r="AWH846" s="10" t="s">
        <v>1972</v>
      </c>
      <c r="AWI846" s="10">
        <v>132</v>
      </c>
      <c r="AWJ846" s="10">
        <v>0</v>
      </c>
      <c r="AWK846" s="10">
        <v>0</v>
      </c>
      <c r="AWL846" s="10">
        <v>0</v>
      </c>
      <c r="AWM846" s="10">
        <v>132</v>
      </c>
      <c r="AWN846" s="10">
        <v>0</v>
      </c>
      <c r="AWO846" s="10">
        <v>37</v>
      </c>
      <c r="AWP846" s="10">
        <v>0</v>
      </c>
      <c r="AWQ846" s="10">
        <v>0</v>
      </c>
      <c r="AWR846" s="10">
        <v>0</v>
      </c>
      <c r="AWS846" s="10">
        <v>37</v>
      </c>
      <c r="AWT846" s="10">
        <v>0</v>
      </c>
      <c r="AWU846" s="10">
        <v>95</v>
      </c>
      <c r="AWV846" s="10">
        <v>0</v>
      </c>
      <c r="AWW846" s="10">
        <v>0</v>
      </c>
      <c r="AWX846" s="10">
        <v>0</v>
      </c>
      <c r="AWY846" s="10">
        <v>95</v>
      </c>
      <c r="AWZ846" s="10">
        <v>0</v>
      </c>
      <c r="AXA846" s="10">
        <v>0</v>
      </c>
      <c r="AXB846" s="10">
        <v>0</v>
      </c>
      <c r="AXC846" s="10">
        <v>0</v>
      </c>
      <c r="AXD846" s="10">
        <v>0</v>
      </c>
      <c r="AXE846" s="10">
        <v>0</v>
      </c>
      <c r="AXF846" s="10">
        <v>0</v>
      </c>
      <c r="AXG846" s="10">
        <v>0</v>
      </c>
      <c r="AXH846" s="10">
        <v>0</v>
      </c>
      <c r="AXI846" s="10">
        <v>0</v>
      </c>
      <c r="AXJ846" s="10">
        <v>0</v>
      </c>
      <c r="AXK846" s="10">
        <v>0</v>
      </c>
      <c r="AXL846" s="10">
        <v>0</v>
      </c>
      <c r="AXM846" s="10">
        <v>0</v>
      </c>
      <c r="AXN846" s="10">
        <v>0</v>
      </c>
      <c r="AXO846" s="10">
        <v>0</v>
      </c>
      <c r="AXP846" s="10">
        <v>0</v>
      </c>
      <c r="AXQ846" s="10">
        <v>0</v>
      </c>
      <c r="AXR846" s="10">
        <v>0</v>
      </c>
      <c r="AXS846" s="10">
        <v>0</v>
      </c>
      <c r="AXT846" s="10">
        <v>0</v>
      </c>
      <c r="AXU846" s="10">
        <v>0</v>
      </c>
      <c r="AXV846" s="10">
        <v>0</v>
      </c>
      <c r="AXW846" s="10">
        <v>0</v>
      </c>
      <c r="AXX846" s="10">
        <v>0</v>
      </c>
      <c r="AXY846" s="10">
        <v>0</v>
      </c>
      <c r="AXZ846" s="10">
        <v>0</v>
      </c>
      <c r="AYA846" s="10">
        <v>0</v>
      </c>
      <c r="AYB846" s="10">
        <v>0</v>
      </c>
      <c r="AYC846" s="10">
        <v>0</v>
      </c>
      <c r="AYD846" s="10">
        <v>0</v>
      </c>
      <c r="AYE846" s="10">
        <v>0</v>
      </c>
      <c r="AYF846" s="10">
        <v>0</v>
      </c>
      <c r="AYG846" s="10">
        <v>0</v>
      </c>
      <c r="AYH846" s="10">
        <v>0</v>
      </c>
      <c r="AYI846" s="10">
        <v>0</v>
      </c>
      <c r="AYJ846" s="10">
        <v>0</v>
      </c>
      <c r="AYK846" s="10">
        <v>0</v>
      </c>
      <c r="AYL846" s="10">
        <v>0</v>
      </c>
      <c r="AYM846" s="10">
        <v>0</v>
      </c>
      <c r="AYN846" s="10">
        <v>0</v>
      </c>
      <c r="AYO846" s="10">
        <v>0</v>
      </c>
      <c r="AYP846" s="10">
        <v>0</v>
      </c>
      <c r="AYQ846" s="10">
        <v>26</v>
      </c>
      <c r="AYR846" s="10">
        <v>0</v>
      </c>
      <c r="AYS846" s="10" t="s">
        <v>1970</v>
      </c>
      <c r="AYT846" s="10">
        <v>29</v>
      </c>
      <c r="AYU846" s="10">
        <v>0</v>
      </c>
      <c r="AYV846" s="10">
        <v>5</v>
      </c>
      <c r="AYW846" s="10">
        <v>0</v>
      </c>
      <c r="AYX846" s="10">
        <v>35</v>
      </c>
      <c r="AYY846" s="10">
        <v>0</v>
      </c>
      <c r="AYZ846" s="10">
        <v>0</v>
      </c>
      <c r="AZA846" s="10">
        <v>0</v>
      </c>
      <c r="AZB846" s="10">
        <v>8</v>
      </c>
      <c r="AZC846" s="10">
        <v>0</v>
      </c>
      <c r="AZD846" s="10">
        <v>9</v>
      </c>
      <c r="AZE846" s="10">
        <v>0</v>
      </c>
      <c r="AZF846" s="10">
        <v>0</v>
      </c>
      <c r="AZG846" s="10">
        <v>0</v>
      </c>
      <c r="AZH846" s="10">
        <v>125</v>
      </c>
      <c r="AZI846" s="10">
        <v>0</v>
      </c>
      <c r="AZJ846" s="10">
        <v>15</v>
      </c>
      <c r="AZK846" s="10">
        <v>0</v>
      </c>
      <c r="AZL846" s="10">
        <v>1</v>
      </c>
      <c r="AZM846" s="10">
        <v>0</v>
      </c>
      <c r="AZN846" s="10">
        <v>0</v>
      </c>
      <c r="AZO846" s="10">
        <v>0</v>
      </c>
      <c r="AZP846" s="10">
        <v>2</v>
      </c>
      <c r="AZQ846" s="10">
        <v>0</v>
      </c>
      <c r="AZR846" s="10">
        <v>0</v>
      </c>
      <c r="AZS846" s="10">
        <v>0</v>
      </c>
      <c r="AZT846" s="10">
        <v>0</v>
      </c>
      <c r="AZU846" s="10">
        <v>0</v>
      </c>
      <c r="AZV846" s="10">
        <v>0</v>
      </c>
      <c r="AZW846" s="10">
        <v>0</v>
      </c>
      <c r="AZX846" s="10">
        <v>0</v>
      </c>
      <c r="AZY846" s="10">
        <v>0</v>
      </c>
      <c r="AZZ846" s="10">
        <v>0</v>
      </c>
      <c r="BAA846" s="10">
        <v>0</v>
      </c>
      <c r="BAB846" s="10">
        <v>0</v>
      </c>
      <c r="BAC846" s="10">
        <v>0</v>
      </c>
      <c r="BAD846" s="10">
        <v>0</v>
      </c>
      <c r="BAE846" s="10">
        <v>0</v>
      </c>
      <c r="BAF846" s="10">
        <v>3</v>
      </c>
      <c r="BAG846" s="10">
        <v>2</v>
      </c>
      <c r="BAH846" s="10">
        <v>1</v>
      </c>
      <c r="BAI846" s="10">
        <v>0</v>
      </c>
      <c r="BAJ846" s="10">
        <v>3</v>
      </c>
      <c r="BAK846" s="10">
        <v>2</v>
      </c>
      <c r="BAL846" s="10">
        <v>1</v>
      </c>
      <c r="BAM846" s="10">
        <v>0</v>
      </c>
      <c r="BAN846" s="10">
        <v>0</v>
      </c>
      <c r="BAO846" s="10">
        <v>0</v>
      </c>
      <c r="BAP846" s="10">
        <v>0</v>
      </c>
      <c r="BAQ846" s="10">
        <v>0</v>
      </c>
      <c r="BAR846" s="10">
        <v>0</v>
      </c>
      <c r="BAS846" s="10">
        <v>0</v>
      </c>
      <c r="BAT846" s="10">
        <v>0</v>
      </c>
      <c r="BAU846" s="10">
        <v>0</v>
      </c>
      <c r="BAV846" s="10">
        <v>0</v>
      </c>
      <c r="BAW846" s="10">
        <v>0</v>
      </c>
      <c r="BAX846" s="10">
        <v>0</v>
      </c>
      <c r="BAY846" s="10">
        <v>0</v>
      </c>
      <c r="BAZ846" s="10">
        <v>0</v>
      </c>
      <c r="BBA846" s="10" t="s">
        <v>1970</v>
      </c>
      <c r="BBB846" s="10">
        <v>870</v>
      </c>
      <c r="BBC846" s="10">
        <v>147</v>
      </c>
      <c r="BBD846" s="10">
        <v>0</v>
      </c>
      <c r="BBE846" s="10">
        <v>35</v>
      </c>
      <c r="BBF846" s="10">
        <v>0</v>
      </c>
      <c r="BBG846" s="10">
        <v>0</v>
      </c>
      <c r="BBH846" s="10">
        <v>0</v>
      </c>
      <c r="BBI846" s="10">
        <v>4</v>
      </c>
      <c r="BBJ846" s="10">
        <v>0</v>
      </c>
      <c r="BBK846" s="10">
        <v>51</v>
      </c>
      <c r="BBL846" s="10">
        <v>0</v>
      </c>
      <c r="BBM846" s="10">
        <v>46</v>
      </c>
      <c r="BBN846" s="10">
        <v>0</v>
      </c>
      <c r="BBO846" s="10" t="s">
        <v>1972</v>
      </c>
      <c r="BBU846" s="10">
        <v>1</v>
      </c>
      <c r="BBV846" s="10">
        <v>1</v>
      </c>
    </row>
    <row r="847" spans="1:1426" x14ac:dyDescent="0.25">
      <c r="A847" s="10" t="s">
        <v>1965</v>
      </c>
      <c r="B847" s="10" t="s">
        <v>2254</v>
      </c>
      <c r="C847" s="10" t="s">
        <v>2001</v>
      </c>
      <c r="D847" s="10" t="s">
        <v>2255</v>
      </c>
      <c r="E847" s="10" t="s">
        <v>2256</v>
      </c>
      <c r="F847" s="10" t="s">
        <v>2257</v>
      </c>
      <c r="G847" s="10">
        <v>50670260</v>
      </c>
      <c r="H847" s="10" t="s">
        <v>2005</v>
      </c>
      <c r="I847" s="10" t="s">
        <v>2258</v>
      </c>
      <c r="J847" s="10">
        <v>8131842247</v>
      </c>
      <c r="K847" s="10" t="s">
        <v>7</v>
      </c>
      <c r="L847" s="10" t="s">
        <v>2508</v>
      </c>
      <c r="N847" s="10">
        <v>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10">
        <v>0</v>
      </c>
      <c r="X847" s="10">
        <v>0</v>
      </c>
      <c r="Y847" s="10">
        <v>0</v>
      </c>
      <c r="AA847" s="10">
        <v>285</v>
      </c>
      <c r="AB847" s="10" t="s">
        <v>2259</v>
      </c>
      <c r="AC847" s="10">
        <v>1</v>
      </c>
      <c r="AD847" s="10">
        <v>0</v>
      </c>
      <c r="AE847" s="10">
        <v>4</v>
      </c>
      <c r="AF847" s="10" t="s">
        <v>40</v>
      </c>
      <c r="AG847" s="10">
        <v>1</v>
      </c>
      <c r="AT847" s="10">
        <v>16746</v>
      </c>
      <c r="AU847" s="10" t="s">
        <v>1997</v>
      </c>
      <c r="AV847" s="10" t="s">
        <v>1972</v>
      </c>
      <c r="AW847" s="10" t="s">
        <v>1989</v>
      </c>
      <c r="AY847" s="10" t="s">
        <v>1972</v>
      </c>
      <c r="AZ847" s="10">
        <v>15</v>
      </c>
      <c r="BA847" s="10">
        <v>9</v>
      </c>
      <c r="BB847" s="10" t="s">
        <v>1972</v>
      </c>
      <c r="BC847" s="10">
        <v>18</v>
      </c>
      <c r="BD847" s="10" t="s">
        <v>1968</v>
      </c>
      <c r="BF847" s="10" t="s">
        <v>1972</v>
      </c>
      <c r="BG847" s="10">
        <v>1</v>
      </c>
      <c r="BH847" s="10" t="s">
        <v>1968</v>
      </c>
      <c r="BI847" s="10" t="s">
        <v>1972</v>
      </c>
      <c r="BJ847" s="10">
        <v>1</v>
      </c>
      <c r="BK847" s="10" t="s">
        <v>1968</v>
      </c>
      <c r="BL847" s="10" t="s">
        <v>1972</v>
      </c>
      <c r="BM847" s="10">
        <v>1</v>
      </c>
      <c r="BN847" s="10" t="s">
        <v>1968</v>
      </c>
      <c r="BO847" s="10" t="s">
        <v>1972</v>
      </c>
      <c r="BP847" s="10">
        <v>1</v>
      </c>
      <c r="BQ847" s="10" t="s">
        <v>1968</v>
      </c>
      <c r="BR847" s="10" t="s">
        <v>1972</v>
      </c>
      <c r="BS847" s="10">
        <v>1</v>
      </c>
      <c r="BT847" s="10" t="s">
        <v>1968</v>
      </c>
      <c r="BU847" s="10" t="s">
        <v>1968</v>
      </c>
      <c r="BX847" s="10" t="s">
        <v>1972</v>
      </c>
      <c r="BY847" s="10">
        <v>1</v>
      </c>
      <c r="BZ847" s="10" t="s">
        <v>1968</v>
      </c>
      <c r="CA847" s="10" t="s">
        <v>1972</v>
      </c>
      <c r="CB847" s="10">
        <v>1</v>
      </c>
      <c r="CC847" s="10" t="s">
        <v>1968</v>
      </c>
      <c r="CD847" s="10" t="s">
        <v>1972</v>
      </c>
      <c r="CE847" s="10">
        <v>1</v>
      </c>
      <c r="CF847" s="10" t="s">
        <v>1968</v>
      </c>
      <c r="CG847" s="10" t="s">
        <v>1968</v>
      </c>
      <c r="CJ847" s="10" t="s">
        <v>1968</v>
      </c>
      <c r="CM847" s="10" t="s">
        <v>1968</v>
      </c>
      <c r="CP847" s="10" t="s">
        <v>1968</v>
      </c>
      <c r="CS847" s="10" t="s">
        <v>1972</v>
      </c>
      <c r="CT847" s="10">
        <v>1</v>
      </c>
      <c r="CU847" s="10" t="s">
        <v>1968</v>
      </c>
      <c r="CV847" s="10" t="s">
        <v>1972</v>
      </c>
      <c r="CW847" s="10">
        <v>2</v>
      </c>
      <c r="CX847" s="10" t="s">
        <v>1968</v>
      </c>
      <c r="CY847" s="10" t="s">
        <v>1972</v>
      </c>
      <c r="CZ847" s="10">
        <v>1</v>
      </c>
      <c r="DA847" s="10" t="s">
        <v>1968</v>
      </c>
      <c r="DB847" s="10" t="s">
        <v>1968</v>
      </c>
      <c r="DE847" s="10" t="s">
        <v>1968</v>
      </c>
      <c r="DH847" s="10" t="s">
        <v>1968</v>
      </c>
      <c r="DK847" s="10" t="s">
        <v>1968</v>
      </c>
      <c r="DN847" s="10" t="s">
        <v>1968</v>
      </c>
      <c r="EU847" s="10" t="s">
        <v>1972</v>
      </c>
      <c r="EV847" s="10">
        <v>3</v>
      </c>
      <c r="EW847" s="10">
        <v>90</v>
      </c>
      <c r="EX847" s="10" t="s">
        <v>1968</v>
      </c>
      <c r="FA847" s="10" t="s">
        <v>1972</v>
      </c>
      <c r="FB847" s="10">
        <v>1</v>
      </c>
      <c r="FC847" s="10">
        <v>10</v>
      </c>
      <c r="FD847" s="10" t="s">
        <v>1972</v>
      </c>
      <c r="FE847" s="10">
        <v>1</v>
      </c>
      <c r="FG847" s="10" t="s">
        <v>1972</v>
      </c>
      <c r="FH847" s="10">
        <v>1</v>
      </c>
      <c r="GQ847" s="10">
        <v>1</v>
      </c>
      <c r="II847" s="10" t="s">
        <v>1968</v>
      </c>
      <c r="IJ847" s="10" t="s">
        <v>1972</v>
      </c>
      <c r="IK847" s="10" t="s">
        <v>1984</v>
      </c>
      <c r="IL847" s="10" t="s">
        <v>1984</v>
      </c>
      <c r="IM847" s="10" t="s">
        <v>1988</v>
      </c>
      <c r="IN847" s="10" t="s">
        <v>1968</v>
      </c>
      <c r="IO847" s="10" t="s">
        <v>1972</v>
      </c>
      <c r="IP847" s="10" t="s">
        <v>1968</v>
      </c>
      <c r="IR847" s="10" t="s">
        <v>2501</v>
      </c>
      <c r="IS847" s="10">
        <v>1</v>
      </c>
      <c r="IT847" s="10" t="s">
        <v>1968</v>
      </c>
      <c r="IV847" s="10" t="s">
        <v>1968</v>
      </c>
      <c r="IX847" s="10" t="s">
        <v>1968</v>
      </c>
      <c r="IZ847" s="10" t="s">
        <v>1968</v>
      </c>
      <c r="JA847" s="10" t="s">
        <v>1972</v>
      </c>
      <c r="JB847" s="10">
        <v>0</v>
      </c>
      <c r="JC847" s="10">
        <v>1</v>
      </c>
      <c r="JD847" s="10" t="s">
        <v>1972</v>
      </c>
      <c r="JE847" s="10">
        <v>3</v>
      </c>
      <c r="JF847" s="10">
        <v>0</v>
      </c>
      <c r="JG847" s="10" t="s">
        <v>1968</v>
      </c>
      <c r="JJ847" s="10" t="s">
        <v>1968</v>
      </c>
      <c r="JM847" s="10" t="s">
        <v>1968</v>
      </c>
      <c r="JP847" s="10" t="s">
        <v>1968</v>
      </c>
      <c r="JS847" s="10" t="s">
        <v>1968</v>
      </c>
      <c r="KZ847" s="10" t="s">
        <v>1976</v>
      </c>
      <c r="LA847" s="10">
        <v>0</v>
      </c>
      <c r="LB847" s="10">
        <v>0</v>
      </c>
      <c r="LC847" s="10">
        <v>0</v>
      </c>
      <c r="LD847" s="10">
        <v>0</v>
      </c>
      <c r="LE847" s="10">
        <v>0</v>
      </c>
      <c r="LF847" s="10">
        <v>0</v>
      </c>
      <c r="LG847" s="10">
        <v>0</v>
      </c>
      <c r="LH847" s="10">
        <v>0</v>
      </c>
      <c r="LI847" s="10" t="s">
        <v>1977</v>
      </c>
      <c r="LJ847" s="10">
        <v>8</v>
      </c>
      <c r="LK847" s="10">
        <v>37</v>
      </c>
      <c r="LL847" s="10">
        <v>0</v>
      </c>
      <c r="LM847" s="10">
        <v>0</v>
      </c>
      <c r="LN847" s="10">
        <v>0</v>
      </c>
      <c r="LO847" s="10">
        <v>0</v>
      </c>
      <c r="LP847" s="10">
        <v>0</v>
      </c>
      <c r="LQ847" s="10">
        <v>0</v>
      </c>
      <c r="LR847" s="10" t="s">
        <v>1977</v>
      </c>
      <c r="LS847" s="10">
        <v>0</v>
      </c>
      <c r="LT847" s="10">
        <v>1</v>
      </c>
      <c r="LU847" s="10">
        <v>0</v>
      </c>
      <c r="LV847" s="10">
        <v>0</v>
      </c>
      <c r="LW847" s="10">
        <v>0</v>
      </c>
      <c r="LX847" s="10">
        <v>0</v>
      </c>
      <c r="LY847" s="10">
        <v>0</v>
      </c>
      <c r="LZ847" s="10">
        <v>0</v>
      </c>
      <c r="MA847" s="10" t="s">
        <v>1977</v>
      </c>
      <c r="MB847" s="10">
        <v>0</v>
      </c>
      <c r="MC847" s="10">
        <v>4</v>
      </c>
      <c r="MD847" s="10">
        <v>0</v>
      </c>
      <c r="ME847" s="10">
        <v>0</v>
      </c>
      <c r="MF847" s="10">
        <v>0</v>
      </c>
      <c r="MG847" s="10">
        <v>0</v>
      </c>
      <c r="MH847" s="10">
        <v>0</v>
      </c>
      <c r="MI847" s="10">
        <v>0</v>
      </c>
      <c r="MJ847" s="10" t="s">
        <v>1977</v>
      </c>
      <c r="MK847" s="10">
        <v>0</v>
      </c>
      <c r="ML847" s="10">
        <v>3</v>
      </c>
      <c r="MM847" s="10">
        <v>0</v>
      </c>
      <c r="MN847" s="10">
        <v>0</v>
      </c>
      <c r="MO847" s="10">
        <v>0</v>
      </c>
      <c r="MP847" s="10">
        <v>0</v>
      </c>
      <c r="MQ847" s="10">
        <v>0</v>
      </c>
      <c r="MR847" s="10">
        <v>0</v>
      </c>
      <c r="MS847" s="10" t="s">
        <v>1977</v>
      </c>
      <c r="MT847" s="10">
        <v>0</v>
      </c>
      <c r="MU847" s="10">
        <v>1</v>
      </c>
      <c r="MV847" s="10">
        <v>0</v>
      </c>
      <c r="MW847" s="10">
        <v>0</v>
      </c>
      <c r="MX847" s="10">
        <v>0</v>
      </c>
      <c r="MY847" s="10">
        <v>0</v>
      </c>
      <c r="MZ847" s="10">
        <v>0</v>
      </c>
      <c r="NA847" s="10">
        <v>0</v>
      </c>
      <c r="NB847" s="10" t="s">
        <v>1977</v>
      </c>
      <c r="NC847" s="10">
        <v>0</v>
      </c>
      <c r="ND847" s="10">
        <v>4</v>
      </c>
      <c r="NE847" s="10">
        <v>0</v>
      </c>
      <c r="NF847" s="10">
        <v>0</v>
      </c>
      <c r="NG847" s="10">
        <v>0</v>
      </c>
      <c r="NH847" s="10">
        <v>0</v>
      </c>
      <c r="NI847" s="10">
        <v>0</v>
      </c>
      <c r="NJ847" s="10">
        <v>0</v>
      </c>
      <c r="NK847" s="10" t="s">
        <v>1977</v>
      </c>
      <c r="NL847" s="10">
        <v>0</v>
      </c>
      <c r="NM847" s="10">
        <v>2</v>
      </c>
      <c r="NN847" s="10">
        <v>0</v>
      </c>
      <c r="NO847" s="10">
        <v>0</v>
      </c>
      <c r="NP847" s="10">
        <v>0</v>
      </c>
      <c r="NQ847" s="10">
        <v>0</v>
      </c>
      <c r="NR847" s="10">
        <v>0</v>
      </c>
      <c r="NS847" s="10">
        <v>0</v>
      </c>
      <c r="NT847" s="10" t="s">
        <v>1977</v>
      </c>
      <c r="NU847" s="10">
        <v>0</v>
      </c>
      <c r="NV847" s="10">
        <v>2</v>
      </c>
      <c r="NW847" s="10">
        <v>0</v>
      </c>
      <c r="NX847" s="10">
        <v>0</v>
      </c>
      <c r="NY847" s="10">
        <v>0</v>
      </c>
      <c r="NZ847" s="10">
        <v>0</v>
      </c>
      <c r="OA847" s="10">
        <v>0</v>
      </c>
      <c r="OB847" s="10">
        <v>0</v>
      </c>
      <c r="OC847" s="10" t="s">
        <v>1977</v>
      </c>
      <c r="OD847" s="10">
        <v>1</v>
      </c>
      <c r="OE847" s="10">
        <v>0</v>
      </c>
      <c r="OF847" s="10">
        <v>0</v>
      </c>
      <c r="OG847" s="10">
        <v>0</v>
      </c>
      <c r="OH847" s="10">
        <v>0</v>
      </c>
      <c r="OI847" s="10">
        <v>0</v>
      </c>
      <c r="OJ847" s="10">
        <v>0</v>
      </c>
      <c r="OK847" s="10">
        <v>0</v>
      </c>
      <c r="OL847" s="10" t="s">
        <v>1977</v>
      </c>
      <c r="OM847" s="10">
        <v>0</v>
      </c>
      <c r="ON847" s="10">
        <v>0</v>
      </c>
      <c r="OO847" s="10">
        <v>0</v>
      </c>
      <c r="OP847" s="10">
        <v>0</v>
      </c>
      <c r="OQ847" s="10">
        <v>0</v>
      </c>
      <c r="OR847" s="10">
        <v>0</v>
      </c>
      <c r="OS847" s="10">
        <v>0</v>
      </c>
      <c r="OT847" s="10">
        <v>0</v>
      </c>
      <c r="OU847" s="10" t="s">
        <v>1977</v>
      </c>
      <c r="OV847" s="10">
        <v>0</v>
      </c>
      <c r="OW847" s="10">
        <v>1</v>
      </c>
      <c r="OX847" s="10">
        <v>0</v>
      </c>
      <c r="OY847" s="10">
        <v>0</v>
      </c>
      <c r="OZ847" s="10">
        <v>0</v>
      </c>
      <c r="PA847" s="10">
        <v>0</v>
      </c>
      <c r="PB847" s="10">
        <v>0</v>
      </c>
      <c r="PC847" s="10">
        <v>0</v>
      </c>
      <c r="PD847" s="10" t="s">
        <v>1977</v>
      </c>
      <c r="PE847" s="10">
        <v>0</v>
      </c>
      <c r="PF847" s="10">
        <v>2</v>
      </c>
      <c r="PG847" s="10">
        <v>0</v>
      </c>
      <c r="PH847" s="10">
        <v>0</v>
      </c>
      <c r="PI847" s="10">
        <v>0</v>
      </c>
      <c r="PJ847" s="10">
        <v>0</v>
      </c>
      <c r="PK847" s="10">
        <v>0</v>
      </c>
      <c r="PL847" s="10">
        <v>0</v>
      </c>
      <c r="PM847" s="10" t="s">
        <v>1977</v>
      </c>
      <c r="PN847" s="10">
        <v>0</v>
      </c>
      <c r="PO847" s="10">
        <v>0</v>
      </c>
      <c r="PP847" s="10">
        <v>0</v>
      </c>
      <c r="PQ847" s="10">
        <v>0</v>
      </c>
      <c r="PR847" s="10">
        <v>0</v>
      </c>
      <c r="PS847" s="10">
        <v>0</v>
      </c>
      <c r="PT847" s="10">
        <v>0</v>
      </c>
      <c r="PU847" s="10">
        <v>0</v>
      </c>
      <c r="PV847" s="10" t="s">
        <v>1977</v>
      </c>
      <c r="PW847" s="10">
        <v>0</v>
      </c>
      <c r="PX847" s="10">
        <v>0</v>
      </c>
      <c r="PY847" s="10">
        <v>0</v>
      </c>
      <c r="PZ847" s="10">
        <v>0</v>
      </c>
      <c r="QA847" s="10">
        <v>0</v>
      </c>
      <c r="QB847" s="10">
        <v>0</v>
      </c>
      <c r="QC847" s="10">
        <v>0</v>
      </c>
      <c r="QD847" s="10">
        <v>0</v>
      </c>
      <c r="QE847" s="10" t="s">
        <v>1977</v>
      </c>
      <c r="QF847" s="10">
        <v>0</v>
      </c>
      <c r="QG847" s="10">
        <v>0</v>
      </c>
      <c r="QH847" s="10">
        <v>0</v>
      </c>
      <c r="QI847" s="10">
        <v>0</v>
      </c>
      <c r="QJ847" s="10">
        <v>0</v>
      </c>
      <c r="QK847" s="10">
        <v>0</v>
      </c>
      <c r="QL847" s="10">
        <v>0</v>
      </c>
      <c r="QM847" s="10">
        <v>0</v>
      </c>
      <c r="QN847" s="10" t="s">
        <v>1977</v>
      </c>
      <c r="QO847" s="10">
        <v>0</v>
      </c>
      <c r="QP847" s="10">
        <v>0</v>
      </c>
      <c r="QQ847" s="10">
        <v>0</v>
      </c>
      <c r="QR847" s="10">
        <v>0</v>
      </c>
      <c r="QS847" s="10">
        <v>0</v>
      </c>
      <c r="QT847" s="10">
        <v>0</v>
      </c>
      <c r="QU847" s="10">
        <v>0</v>
      </c>
      <c r="QV847" s="10">
        <v>0</v>
      </c>
      <c r="QW847" s="10" t="s">
        <v>1977</v>
      </c>
      <c r="QX847" s="10">
        <v>0</v>
      </c>
      <c r="QY847" s="10">
        <v>0</v>
      </c>
      <c r="QZ847" s="10">
        <v>0</v>
      </c>
      <c r="RA847" s="10">
        <v>0</v>
      </c>
      <c r="RB847" s="10">
        <v>0</v>
      </c>
      <c r="RC847" s="10">
        <v>0</v>
      </c>
      <c r="RD847" s="10">
        <v>0</v>
      </c>
      <c r="RE847" s="10">
        <v>0</v>
      </c>
      <c r="RF847" s="10" t="s">
        <v>1977</v>
      </c>
      <c r="RG847" s="10">
        <v>0</v>
      </c>
      <c r="RH847" s="10">
        <v>0</v>
      </c>
      <c r="RI847" s="10">
        <v>0</v>
      </c>
      <c r="RJ847" s="10">
        <v>0</v>
      </c>
      <c r="RK847" s="10">
        <v>0</v>
      </c>
      <c r="RL847" s="10">
        <v>0</v>
      </c>
      <c r="RM847" s="10">
        <v>0</v>
      </c>
      <c r="RN847" s="10">
        <v>0</v>
      </c>
      <c r="RO847" s="10" t="s">
        <v>1977</v>
      </c>
      <c r="VL847" s="10">
        <v>1</v>
      </c>
      <c r="VX847" s="10">
        <v>1</v>
      </c>
      <c r="VY847" s="10" t="s">
        <v>2260</v>
      </c>
      <c r="VZ847" s="10">
        <v>0</v>
      </c>
      <c r="WA847" s="10">
        <v>769</v>
      </c>
      <c r="WB847" s="10">
        <v>0</v>
      </c>
      <c r="WC847" s="10">
        <v>0</v>
      </c>
      <c r="WD847" s="10">
        <v>0</v>
      </c>
      <c r="WE847" s="10">
        <v>0</v>
      </c>
      <c r="WF847" s="10">
        <v>0</v>
      </c>
      <c r="WG847" s="10">
        <v>112</v>
      </c>
      <c r="WH847" s="10">
        <v>0</v>
      </c>
      <c r="WI847" s="10">
        <v>1</v>
      </c>
      <c r="WJ847" s="10">
        <v>0</v>
      </c>
      <c r="WK847" s="10">
        <v>0</v>
      </c>
      <c r="WL847" s="10">
        <v>0</v>
      </c>
      <c r="WM847" s="10">
        <v>42</v>
      </c>
      <c r="WN847" s="10">
        <v>0</v>
      </c>
      <c r="WO847" s="10">
        <v>1</v>
      </c>
      <c r="WP847" s="10">
        <v>0</v>
      </c>
      <c r="WQ847" s="10">
        <v>0</v>
      </c>
      <c r="WR847" s="10">
        <v>0</v>
      </c>
      <c r="WS847" s="10">
        <v>20</v>
      </c>
      <c r="WT847" s="10">
        <v>0</v>
      </c>
      <c r="WU847" s="10">
        <v>0</v>
      </c>
      <c r="WV847" s="10">
        <v>0</v>
      </c>
      <c r="WW847" s="10">
        <v>0</v>
      </c>
      <c r="WX847" s="10">
        <v>0</v>
      </c>
      <c r="WY847" s="10">
        <v>0</v>
      </c>
      <c r="WZ847" s="10">
        <v>0</v>
      </c>
      <c r="XA847" s="10">
        <v>0</v>
      </c>
      <c r="XB847" s="10">
        <v>0</v>
      </c>
      <c r="XC847" s="10">
        <v>0</v>
      </c>
      <c r="XD847" s="10">
        <v>0</v>
      </c>
      <c r="XE847" s="10">
        <v>0</v>
      </c>
      <c r="XF847" s="10">
        <v>0</v>
      </c>
      <c r="XG847" s="10">
        <v>0</v>
      </c>
      <c r="XH847" s="10">
        <v>0</v>
      </c>
      <c r="XI847" s="10">
        <v>0</v>
      </c>
      <c r="XJ847" s="10">
        <v>0</v>
      </c>
      <c r="XK847" s="10" t="s">
        <v>1967</v>
      </c>
      <c r="XN847" s="10" t="s">
        <v>1978</v>
      </c>
      <c r="XQ847" s="10" t="s">
        <v>1967</v>
      </c>
      <c r="XT847" s="10" t="s">
        <v>1978</v>
      </c>
      <c r="XW847" s="10" t="s">
        <v>1983</v>
      </c>
      <c r="XX847" s="10">
        <v>10</v>
      </c>
      <c r="XY847" s="10">
        <v>0</v>
      </c>
      <c r="YA847" s="10">
        <v>0</v>
      </c>
      <c r="YB847" s="10">
        <v>508</v>
      </c>
      <c r="YC847" s="10">
        <v>0</v>
      </c>
      <c r="YD847" s="10">
        <v>386</v>
      </c>
      <c r="YE847" s="10">
        <v>0</v>
      </c>
      <c r="YF847" s="10">
        <v>0</v>
      </c>
      <c r="YG847" s="10">
        <v>0</v>
      </c>
      <c r="YH847" s="10">
        <v>0</v>
      </c>
      <c r="YI847" s="10">
        <v>0</v>
      </c>
      <c r="YJ847" s="10">
        <v>1</v>
      </c>
      <c r="YK847" s="10">
        <v>0</v>
      </c>
      <c r="YL847" s="10">
        <v>18</v>
      </c>
      <c r="YM847" s="10">
        <v>0</v>
      </c>
      <c r="YN847" s="10">
        <v>66</v>
      </c>
      <c r="YO847" s="10">
        <v>0</v>
      </c>
      <c r="YP847" s="10">
        <v>0</v>
      </c>
      <c r="YQ847" s="10">
        <v>0</v>
      </c>
      <c r="YR847" s="10">
        <v>0</v>
      </c>
      <c r="YS847" s="10" t="s">
        <v>1968</v>
      </c>
      <c r="ZJ847" s="10" t="s">
        <v>1968</v>
      </c>
      <c r="AAK847" s="10" t="s">
        <v>1968</v>
      </c>
      <c r="AAZ847" s="10" t="s">
        <v>1968</v>
      </c>
      <c r="ABO847" s="10" t="s">
        <v>1968</v>
      </c>
      <c r="ACJ847" s="10" t="s">
        <v>1968</v>
      </c>
      <c r="ADH847" s="10" t="s">
        <v>1969</v>
      </c>
      <c r="ADI847" s="10">
        <v>0</v>
      </c>
      <c r="ADJ847" s="10">
        <v>0</v>
      </c>
      <c r="ADK847" s="10">
        <v>0</v>
      </c>
      <c r="ADL847" s="10">
        <v>945</v>
      </c>
      <c r="ADM847" s="10">
        <v>0</v>
      </c>
      <c r="ADN847" s="10">
        <v>0</v>
      </c>
      <c r="ADO847" s="10">
        <v>0</v>
      </c>
      <c r="ADP847" s="10">
        <v>0</v>
      </c>
      <c r="ADQ847" s="10">
        <v>0</v>
      </c>
      <c r="ADR847" s="10">
        <v>0</v>
      </c>
      <c r="ADS847" s="10">
        <v>0</v>
      </c>
      <c r="ADT847" s="10">
        <v>0</v>
      </c>
      <c r="ADU847" s="10">
        <v>0</v>
      </c>
      <c r="ADV847" s="10">
        <v>0</v>
      </c>
      <c r="ADW847" s="10">
        <v>0</v>
      </c>
      <c r="ADX847" s="10">
        <v>0</v>
      </c>
      <c r="ADY847" s="10">
        <v>0</v>
      </c>
      <c r="ADZ847" s="10">
        <v>0</v>
      </c>
      <c r="AEA847" s="10">
        <v>0</v>
      </c>
      <c r="AEB847" s="10">
        <v>0</v>
      </c>
      <c r="AEC847" s="10">
        <v>0</v>
      </c>
      <c r="AED847" s="10">
        <v>0</v>
      </c>
      <c r="AEE847" s="10">
        <v>0</v>
      </c>
      <c r="AEF847" s="10">
        <v>0</v>
      </c>
      <c r="AEG847" s="10">
        <v>0</v>
      </c>
      <c r="AEH847" s="10">
        <v>0</v>
      </c>
      <c r="AEI847" s="10">
        <v>0</v>
      </c>
      <c r="AEJ847" s="10">
        <v>0</v>
      </c>
      <c r="AEK847" s="10">
        <v>0</v>
      </c>
      <c r="AEL847" s="10">
        <v>0</v>
      </c>
      <c r="AEM847" s="10">
        <v>0</v>
      </c>
      <c r="AEN847" s="10">
        <v>0</v>
      </c>
      <c r="AEO847" s="10">
        <v>0</v>
      </c>
      <c r="AEP847" s="10">
        <v>0</v>
      </c>
      <c r="AEQ847" s="10">
        <v>0</v>
      </c>
      <c r="AER847" s="10">
        <v>0</v>
      </c>
      <c r="AES847" s="10">
        <v>0</v>
      </c>
      <c r="AET847" s="10">
        <v>0</v>
      </c>
      <c r="AEU847" s="10">
        <v>0</v>
      </c>
      <c r="AEV847" s="10">
        <v>0</v>
      </c>
      <c r="AEW847" s="10">
        <v>0</v>
      </c>
      <c r="AEX847" s="10">
        <v>0</v>
      </c>
      <c r="AEY847" s="10">
        <v>0</v>
      </c>
      <c r="AEZ847" s="10">
        <v>0</v>
      </c>
      <c r="AFA847" s="10">
        <v>0</v>
      </c>
      <c r="AFB847" s="10">
        <v>0</v>
      </c>
      <c r="AFC847" s="10">
        <v>0</v>
      </c>
      <c r="AFD847" s="10">
        <v>0</v>
      </c>
      <c r="AFE847" s="10">
        <v>0</v>
      </c>
      <c r="AFF847" s="10">
        <v>0</v>
      </c>
      <c r="AFG847" s="10">
        <v>0</v>
      </c>
      <c r="AFH847" s="10">
        <v>0</v>
      </c>
      <c r="AFI847" s="10">
        <v>0</v>
      </c>
      <c r="AFJ847" s="10">
        <v>0</v>
      </c>
      <c r="AFK847" s="10">
        <v>0</v>
      </c>
      <c r="AFL847" s="10">
        <v>0</v>
      </c>
      <c r="AFM847" s="10">
        <v>0</v>
      </c>
      <c r="AFN847" s="10">
        <v>0</v>
      </c>
      <c r="AFO847" s="10">
        <v>0</v>
      </c>
      <c r="AFP847" s="10">
        <v>0</v>
      </c>
      <c r="AFQ847" s="10">
        <v>0</v>
      </c>
      <c r="AFR847" s="10">
        <v>0</v>
      </c>
      <c r="AFS847" s="10">
        <v>0</v>
      </c>
      <c r="AFT847" s="10">
        <v>0</v>
      </c>
      <c r="AFU847" s="10">
        <v>0</v>
      </c>
      <c r="AFV847" s="10">
        <v>0</v>
      </c>
      <c r="AFW847" s="10">
        <v>0</v>
      </c>
      <c r="AFX847" s="10">
        <v>0</v>
      </c>
      <c r="AFY847" s="10">
        <v>0</v>
      </c>
      <c r="AFZ847" s="10">
        <v>0</v>
      </c>
      <c r="AGA847" s="10">
        <v>0</v>
      </c>
      <c r="AGB847" s="10">
        <v>0</v>
      </c>
      <c r="AGC847" s="10">
        <v>0</v>
      </c>
      <c r="AGD847" s="10">
        <v>0</v>
      </c>
      <c r="AGE847" s="10">
        <v>0</v>
      </c>
      <c r="AGF847" s="10">
        <v>0</v>
      </c>
      <c r="AGG847" s="10">
        <v>0</v>
      </c>
      <c r="AGH847" s="10">
        <v>0</v>
      </c>
      <c r="AGI847" s="10">
        <v>0</v>
      </c>
      <c r="AGJ847" s="10">
        <v>0</v>
      </c>
      <c r="AGK847" s="10">
        <v>0</v>
      </c>
      <c r="AGL847" s="10">
        <v>0</v>
      </c>
      <c r="AGM847" s="10">
        <v>0</v>
      </c>
      <c r="AGN847" s="10">
        <v>0</v>
      </c>
      <c r="AGO847" s="10">
        <v>0</v>
      </c>
      <c r="AGP847" s="10">
        <v>0</v>
      </c>
      <c r="AGQ847" s="10">
        <v>0</v>
      </c>
      <c r="AGR847" s="10">
        <v>0</v>
      </c>
      <c r="AGS847" s="10">
        <v>0</v>
      </c>
      <c r="AGT847" s="10">
        <v>0</v>
      </c>
      <c r="AGU847" s="10">
        <v>0</v>
      </c>
      <c r="AGV847" s="10">
        <v>0</v>
      </c>
      <c r="AGW847" s="10">
        <v>0</v>
      </c>
      <c r="AGX847" s="10">
        <v>0</v>
      </c>
      <c r="AGY847" s="10">
        <v>0</v>
      </c>
      <c r="AGZ847" s="10">
        <v>0</v>
      </c>
      <c r="AHA847" s="10">
        <v>0</v>
      </c>
      <c r="AHB847" s="10">
        <v>0</v>
      </c>
      <c r="AHC847" s="10">
        <v>0</v>
      </c>
      <c r="AHD847" s="10">
        <v>0</v>
      </c>
      <c r="AHE847" s="10">
        <v>0</v>
      </c>
      <c r="AHF847" s="10">
        <v>0</v>
      </c>
      <c r="AHG847" s="10">
        <v>0</v>
      </c>
      <c r="AHH847" s="10">
        <v>0</v>
      </c>
      <c r="AHI847" s="10">
        <v>0</v>
      </c>
      <c r="AHJ847" s="10">
        <v>0</v>
      </c>
      <c r="AHK847" s="10">
        <v>0</v>
      </c>
      <c r="AHL847" s="10">
        <v>0</v>
      </c>
      <c r="AHM847" s="10">
        <v>0</v>
      </c>
      <c r="AHN847" s="10">
        <v>0</v>
      </c>
      <c r="AHO847" s="10">
        <v>0</v>
      </c>
      <c r="AHP847" s="10">
        <v>0</v>
      </c>
      <c r="AHQ847" s="10">
        <v>0</v>
      </c>
      <c r="AHR847" s="10">
        <v>0</v>
      </c>
      <c r="AHS847" s="10">
        <v>0</v>
      </c>
      <c r="AHT847" s="10">
        <v>0</v>
      </c>
      <c r="AHU847" s="10">
        <v>0</v>
      </c>
      <c r="AHV847" s="10">
        <v>0</v>
      </c>
      <c r="AHW847" s="10">
        <v>0</v>
      </c>
      <c r="AHX847" s="10">
        <v>0</v>
      </c>
      <c r="AHY847" s="10">
        <v>0</v>
      </c>
      <c r="AHZ847" s="10">
        <v>0</v>
      </c>
      <c r="AIA847" s="10">
        <v>0</v>
      </c>
      <c r="AIB847" s="10">
        <v>0</v>
      </c>
      <c r="AIC847" s="10">
        <v>0</v>
      </c>
      <c r="AID847" s="10">
        <v>0</v>
      </c>
      <c r="AIE847" s="10">
        <v>0</v>
      </c>
      <c r="AIF847" s="10">
        <v>0</v>
      </c>
      <c r="AIG847" s="10">
        <v>0</v>
      </c>
      <c r="AIH847" s="10">
        <v>0</v>
      </c>
      <c r="AII847" s="10">
        <v>0</v>
      </c>
      <c r="AIJ847" s="10">
        <v>0</v>
      </c>
      <c r="AIK847" s="10">
        <v>0</v>
      </c>
      <c r="AIL847" s="10">
        <v>0</v>
      </c>
      <c r="AIM847" s="10">
        <v>0</v>
      </c>
      <c r="AIN847" s="10">
        <v>0</v>
      </c>
      <c r="AIO847" s="10">
        <v>0</v>
      </c>
      <c r="AIP847" s="10">
        <v>0</v>
      </c>
      <c r="AIQ847" s="10">
        <v>0</v>
      </c>
      <c r="AIR847" s="10">
        <v>0</v>
      </c>
      <c r="AIS847" s="10">
        <v>0</v>
      </c>
      <c r="AIT847" s="10">
        <v>0</v>
      </c>
      <c r="AIU847" s="10">
        <v>0</v>
      </c>
      <c r="AIV847" s="10">
        <v>0</v>
      </c>
      <c r="AIW847" s="10">
        <v>0</v>
      </c>
      <c r="AIX847" s="10">
        <v>0</v>
      </c>
      <c r="AIY847" s="10">
        <v>0</v>
      </c>
      <c r="AIZ847" s="10">
        <v>0</v>
      </c>
      <c r="AJA847" s="10">
        <v>0</v>
      </c>
      <c r="AJB847" s="10">
        <v>0</v>
      </c>
      <c r="AJC847" s="10">
        <v>0</v>
      </c>
      <c r="AJD847" s="10">
        <v>0</v>
      </c>
      <c r="AJE847" s="10">
        <v>0</v>
      </c>
      <c r="AJF847" s="10">
        <v>0</v>
      </c>
      <c r="AJG847" s="10">
        <v>0</v>
      </c>
      <c r="AJH847" s="10">
        <v>0</v>
      </c>
      <c r="AJI847" s="10">
        <v>0</v>
      </c>
      <c r="AJJ847" s="10">
        <v>0</v>
      </c>
      <c r="AJK847" s="10">
        <v>0</v>
      </c>
      <c r="AJL847" s="10">
        <v>0</v>
      </c>
      <c r="AJM847" s="10">
        <v>0</v>
      </c>
      <c r="AJN847" s="10">
        <v>0</v>
      </c>
      <c r="AJO847" s="10">
        <v>0</v>
      </c>
      <c r="AJP847" s="10">
        <v>0</v>
      </c>
      <c r="AJQ847" s="10">
        <v>0</v>
      </c>
      <c r="AJR847" s="10">
        <v>0</v>
      </c>
      <c r="AJS847" s="10">
        <v>0</v>
      </c>
      <c r="AJT847" s="10">
        <v>0</v>
      </c>
      <c r="AJU847" s="10">
        <v>0</v>
      </c>
      <c r="AJV847" s="10">
        <v>0</v>
      </c>
      <c r="AJW847" s="10">
        <v>0</v>
      </c>
      <c r="AJX847" s="10">
        <v>0</v>
      </c>
      <c r="AJY847" s="10">
        <v>0</v>
      </c>
      <c r="AJZ847" s="10">
        <v>0</v>
      </c>
      <c r="AKA847" s="10">
        <v>0</v>
      </c>
      <c r="AKB847" s="10">
        <v>0</v>
      </c>
      <c r="AKC847" s="10">
        <v>0</v>
      </c>
      <c r="AKD847" s="10">
        <v>0</v>
      </c>
      <c r="AKE847" s="10">
        <v>0</v>
      </c>
      <c r="AKF847" s="10">
        <v>0</v>
      </c>
      <c r="AKG847" s="10">
        <v>0</v>
      </c>
      <c r="AKH847" s="10">
        <v>0</v>
      </c>
      <c r="AKI847" s="10">
        <v>0</v>
      </c>
      <c r="AKJ847" s="10">
        <v>0</v>
      </c>
      <c r="AKK847" s="10">
        <v>0</v>
      </c>
      <c r="AKL847" s="10">
        <v>0</v>
      </c>
      <c r="AKM847" s="10">
        <v>0</v>
      </c>
      <c r="AKN847" s="10">
        <v>0</v>
      </c>
      <c r="AKO847" s="10">
        <v>0</v>
      </c>
      <c r="AKP847" s="10">
        <v>0</v>
      </c>
      <c r="AKQ847" s="10">
        <v>0</v>
      </c>
      <c r="AKR847" s="10">
        <v>0</v>
      </c>
      <c r="AKS847" s="10">
        <v>0</v>
      </c>
      <c r="AKT847" s="10">
        <v>0</v>
      </c>
      <c r="AKU847" s="10">
        <v>0</v>
      </c>
      <c r="AKV847" s="10">
        <v>0</v>
      </c>
      <c r="AKW847" s="10">
        <v>0</v>
      </c>
      <c r="AKX847" s="10">
        <v>0</v>
      </c>
      <c r="AKY847" s="10">
        <v>0</v>
      </c>
      <c r="AKZ847" s="10">
        <v>0</v>
      </c>
      <c r="ALA847" s="10">
        <v>0</v>
      </c>
      <c r="ALB847" s="10">
        <v>0</v>
      </c>
      <c r="ALC847" s="10">
        <v>0</v>
      </c>
      <c r="ALD847" s="10">
        <v>0</v>
      </c>
      <c r="ALE847" s="10">
        <v>0</v>
      </c>
      <c r="ALF847" s="10">
        <v>0</v>
      </c>
      <c r="ALG847" s="10">
        <v>0</v>
      </c>
      <c r="ALH847" s="10">
        <v>0</v>
      </c>
      <c r="ALI847" s="10">
        <v>0</v>
      </c>
      <c r="ALJ847" s="10">
        <v>0</v>
      </c>
      <c r="ALK847" s="10">
        <v>0</v>
      </c>
      <c r="ALL847" s="10">
        <v>0</v>
      </c>
      <c r="ALM847" s="10">
        <v>0</v>
      </c>
      <c r="ALN847" s="10">
        <v>0</v>
      </c>
      <c r="ALO847" s="10">
        <v>0</v>
      </c>
      <c r="ALP847" s="10">
        <v>0</v>
      </c>
      <c r="ALQ847" s="10">
        <v>0</v>
      </c>
      <c r="ALR847" s="10">
        <v>0</v>
      </c>
      <c r="ALS847" s="10">
        <v>0</v>
      </c>
      <c r="ALT847" s="10">
        <v>0</v>
      </c>
      <c r="ALU847" s="10">
        <v>0</v>
      </c>
      <c r="ALV847" s="10">
        <v>0</v>
      </c>
      <c r="ALW847" s="10">
        <v>0</v>
      </c>
      <c r="ALX847" s="10">
        <v>0</v>
      </c>
      <c r="ALY847" s="10">
        <v>0</v>
      </c>
      <c r="ALZ847" s="10">
        <v>0</v>
      </c>
      <c r="AMA847" s="10">
        <v>0</v>
      </c>
      <c r="AMB847" s="10">
        <v>0</v>
      </c>
      <c r="AMC847" s="10">
        <v>0</v>
      </c>
      <c r="AMD847" s="10">
        <v>0</v>
      </c>
      <c r="AME847" s="10">
        <v>0</v>
      </c>
      <c r="AMF847" s="10">
        <v>0</v>
      </c>
      <c r="AMG847" s="10">
        <v>12</v>
      </c>
      <c r="AMH847" s="10">
        <v>0</v>
      </c>
      <c r="AMI847" s="10">
        <v>0</v>
      </c>
      <c r="AMJ847" s="10">
        <v>0</v>
      </c>
      <c r="AMK847" s="10">
        <v>0</v>
      </c>
      <c r="AML847" s="10" t="s">
        <v>1968</v>
      </c>
      <c r="ANM847" s="10">
        <v>0</v>
      </c>
      <c r="ANN847" s="10">
        <v>866</v>
      </c>
      <c r="ANO847" s="10" t="s">
        <v>1968</v>
      </c>
      <c r="ANP847" s="10" t="s">
        <v>1987</v>
      </c>
      <c r="ANQ847" s="10">
        <v>0</v>
      </c>
      <c r="ANR847" s="10">
        <v>0</v>
      </c>
      <c r="ANS847" s="10">
        <v>0</v>
      </c>
      <c r="ANT847" s="10">
        <v>0</v>
      </c>
      <c r="ANU847" s="10">
        <v>0</v>
      </c>
      <c r="ANV847" s="10">
        <v>0</v>
      </c>
      <c r="ANW847" s="10">
        <v>0</v>
      </c>
      <c r="ANX847" s="10">
        <v>0</v>
      </c>
      <c r="ANY847" s="10">
        <v>0</v>
      </c>
      <c r="ANZ847" s="10">
        <v>0</v>
      </c>
      <c r="AOA847" s="10">
        <v>0</v>
      </c>
      <c r="AOB847" s="10">
        <v>0</v>
      </c>
      <c r="AOC847" s="10">
        <v>0</v>
      </c>
      <c r="AOD847" s="10">
        <v>0</v>
      </c>
      <c r="AOE847" s="10">
        <v>0</v>
      </c>
      <c r="AOF847" s="10">
        <v>0</v>
      </c>
      <c r="AOG847" s="10">
        <v>0</v>
      </c>
      <c r="AOH847" s="10">
        <v>0</v>
      </c>
      <c r="AOI847" s="10">
        <v>0</v>
      </c>
      <c r="AOJ847" s="10">
        <v>0</v>
      </c>
      <c r="AOK847" s="10">
        <v>0</v>
      </c>
      <c r="AOL847" s="10">
        <v>0</v>
      </c>
      <c r="AOM847" s="10">
        <v>0</v>
      </c>
      <c r="AON847" s="10">
        <v>945</v>
      </c>
      <c r="AOO847" s="10" t="s">
        <v>1968</v>
      </c>
      <c r="AOP847" s="10">
        <v>0</v>
      </c>
      <c r="AOQ847" s="10">
        <v>0</v>
      </c>
      <c r="AOR847" s="10">
        <v>0</v>
      </c>
      <c r="AOS847" s="10">
        <v>0</v>
      </c>
      <c r="AOT847" s="10">
        <v>0</v>
      </c>
      <c r="AOU847" s="10">
        <v>0</v>
      </c>
      <c r="AOV847" s="10">
        <v>0</v>
      </c>
      <c r="AOW847" s="10">
        <v>0</v>
      </c>
      <c r="AOX847" s="10">
        <v>0</v>
      </c>
      <c r="AOY847" s="10">
        <v>0</v>
      </c>
      <c r="AOZ847" s="10">
        <v>0</v>
      </c>
      <c r="APA847" s="10">
        <v>0</v>
      </c>
      <c r="APB847" s="10">
        <v>0</v>
      </c>
      <c r="APC847" s="10">
        <v>0</v>
      </c>
      <c r="APD847" s="10">
        <v>0</v>
      </c>
      <c r="APE847" s="10">
        <v>0</v>
      </c>
      <c r="APF847" s="10">
        <v>0</v>
      </c>
      <c r="APG847" s="10">
        <v>0</v>
      </c>
      <c r="APH847" s="10">
        <v>0</v>
      </c>
      <c r="API847" s="10">
        <v>0</v>
      </c>
      <c r="APJ847" s="10">
        <v>0</v>
      </c>
      <c r="APK847" s="10">
        <v>0</v>
      </c>
      <c r="APL847" s="10">
        <v>0</v>
      </c>
      <c r="APM847" s="10">
        <v>0</v>
      </c>
      <c r="APN847" s="10" t="s">
        <v>1968</v>
      </c>
      <c r="ATV847" s="10" t="s">
        <v>1972</v>
      </c>
      <c r="ATW847" s="10">
        <v>0</v>
      </c>
      <c r="ATX847" s="10">
        <v>0</v>
      </c>
      <c r="ATY847" s="10">
        <v>0</v>
      </c>
      <c r="ATZ847" s="10">
        <v>0</v>
      </c>
      <c r="AUA847" s="10">
        <v>0</v>
      </c>
      <c r="AUB847" s="10">
        <v>0</v>
      </c>
      <c r="AUC847" s="10">
        <v>0</v>
      </c>
      <c r="AUD847" s="10">
        <v>0</v>
      </c>
      <c r="AUE847" s="64">
        <v>0</v>
      </c>
      <c r="AUF847" s="10">
        <v>0</v>
      </c>
      <c r="AUG847" s="10">
        <v>0</v>
      </c>
      <c r="AUH847" s="10">
        <v>0</v>
      </c>
      <c r="AUI847" s="10">
        <v>0</v>
      </c>
      <c r="AUJ847" s="10">
        <v>50</v>
      </c>
      <c r="AUK847" s="10">
        <v>0</v>
      </c>
      <c r="AUL847" s="10">
        <v>0</v>
      </c>
      <c r="AUM847" s="10">
        <v>0</v>
      </c>
      <c r="AUN847" s="10">
        <v>0</v>
      </c>
      <c r="AUO847" s="10">
        <v>0</v>
      </c>
      <c r="AUP847" s="10">
        <v>0</v>
      </c>
      <c r="AUQ847" s="10">
        <v>0</v>
      </c>
      <c r="AUR847" s="10">
        <v>186</v>
      </c>
      <c r="AUS847" s="10">
        <v>0</v>
      </c>
      <c r="AUT847" s="10">
        <v>0</v>
      </c>
      <c r="AUU847" s="10">
        <v>0</v>
      </c>
      <c r="AUV847" s="10">
        <v>0</v>
      </c>
      <c r="AUW847" s="10">
        <v>0</v>
      </c>
      <c r="AUX847" s="10">
        <v>0</v>
      </c>
      <c r="AUY847" s="10">
        <v>0</v>
      </c>
      <c r="AUZ847" s="10">
        <v>0</v>
      </c>
      <c r="AVA847" s="10">
        <v>0</v>
      </c>
      <c r="AVB847" s="10">
        <v>0</v>
      </c>
      <c r="AVC847" s="10">
        <v>0</v>
      </c>
      <c r="AVD847" s="10">
        <v>0</v>
      </c>
      <c r="AVE847" s="10">
        <v>0</v>
      </c>
      <c r="AVF847" s="10">
        <v>0</v>
      </c>
      <c r="AVG847" s="10">
        <v>0</v>
      </c>
      <c r="AVH847" s="10">
        <v>0</v>
      </c>
      <c r="AVI847" s="10">
        <v>0</v>
      </c>
      <c r="AVJ847" s="10">
        <v>0</v>
      </c>
      <c r="AVK847" s="10">
        <v>0</v>
      </c>
      <c r="AVL847" s="10">
        <v>0</v>
      </c>
      <c r="AVM847" s="10">
        <v>0</v>
      </c>
      <c r="AVN847" s="10">
        <v>0</v>
      </c>
      <c r="AVO847" s="10">
        <v>0</v>
      </c>
      <c r="AVP847" s="10">
        <v>0</v>
      </c>
      <c r="AVQ847" s="10">
        <v>0</v>
      </c>
      <c r="AVR847" s="10">
        <v>0</v>
      </c>
      <c r="AVS847" s="10">
        <v>0</v>
      </c>
      <c r="AVT847" s="10">
        <v>0</v>
      </c>
      <c r="AVU847" s="10" t="s">
        <v>1968</v>
      </c>
      <c r="AWH847" s="10" t="s">
        <v>1968</v>
      </c>
      <c r="AWI847" s="10">
        <v>0</v>
      </c>
      <c r="AWJ847" s="10">
        <v>0</v>
      </c>
      <c r="AWK847" s="10">
        <v>0</v>
      </c>
      <c r="AWL847" s="10">
        <v>0</v>
      </c>
      <c r="AWM847" s="10">
        <v>0</v>
      </c>
      <c r="AWN847" s="10">
        <v>0</v>
      </c>
      <c r="AWO847" s="10">
        <v>0</v>
      </c>
      <c r="AWP847" s="10">
        <v>0</v>
      </c>
      <c r="AWQ847" s="10">
        <v>0</v>
      </c>
      <c r="AWR847" s="10">
        <v>0</v>
      </c>
      <c r="AWS847" s="10">
        <v>0</v>
      </c>
      <c r="AWT847" s="10">
        <v>0</v>
      </c>
      <c r="AWU847" s="10">
        <v>0</v>
      </c>
      <c r="AWV847" s="10">
        <v>0</v>
      </c>
      <c r="AWW847" s="10">
        <v>0</v>
      </c>
      <c r="AWX847" s="10">
        <v>0</v>
      </c>
      <c r="AWY847" s="10">
        <v>0</v>
      </c>
      <c r="AWZ847" s="10">
        <v>0</v>
      </c>
      <c r="AXA847" s="10">
        <v>0</v>
      </c>
      <c r="AXB847" s="10">
        <v>0</v>
      </c>
      <c r="AXC847" s="10">
        <v>0</v>
      </c>
      <c r="AXD847" s="10">
        <v>0</v>
      </c>
      <c r="AXE847" s="10">
        <v>0</v>
      </c>
      <c r="AXF847" s="10">
        <v>0</v>
      </c>
      <c r="AXG847" s="10">
        <v>0</v>
      </c>
      <c r="AXH847" s="10">
        <v>0</v>
      </c>
      <c r="AXI847" s="10">
        <v>0</v>
      </c>
      <c r="AXJ847" s="10">
        <v>0</v>
      </c>
      <c r="AXK847" s="10">
        <v>0</v>
      </c>
      <c r="AXL847" s="10">
        <v>0</v>
      </c>
      <c r="AXM847" s="10">
        <v>0</v>
      </c>
      <c r="AXN847" s="10">
        <v>0</v>
      </c>
      <c r="AXO847" s="10">
        <v>0</v>
      </c>
      <c r="AXP847" s="10">
        <v>0</v>
      </c>
      <c r="AXQ847" s="10">
        <v>0</v>
      </c>
      <c r="AXR847" s="10">
        <v>0</v>
      </c>
      <c r="AXS847" s="10">
        <v>0</v>
      </c>
      <c r="AXT847" s="10">
        <v>0</v>
      </c>
      <c r="AXU847" s="10">
        <v>0</v>
      </c>
      <c r="AXV847" s="10">
        <v>0</v>
      </c>
      <c r="AXW847" s="10">
        <v>0</v>
      </c>
      <c r="AXX847" s="10">
        <v>0</v>
      </c>
      <c r="AXY847" s="10">
        <v>0</v>
      </c>
      <c r="AXZ847" s="10">
        <v>0</v>
      </c>
      <c r="AYA847" s="10">
        <v>0</v>
      </c>
      <c r="AYB847" s="10">
        <v>0</v>
      </c>
      <c r="AYC847" s="10">
        <v>0</v>
      </c>
      <c r="AYD847" s="10">
        <v>0</v>
      </c>
      <c r="AYE847" s="10">
        <v>0</v>
      </c>
      <c r="AYF847" s="10">
        <v>0</v>
      </c>
      <c r="AYG847" s="10">
        <v>0</v>
      </c>
      <c r="AYH847" s="10">
        <v>0</v>
      </c>
      <c r="AYI847" s="10">
        <v>0</v>
      </c>
      <c r="AYJ847" s="10">
        <v>0</v>
      </c>
      <c r="AYK847" s="10">
        <v>0</v>
      </c>
      <c r="AYL847" s="10">
        <v>0</v>
      </c>
      <c r="AYM847" s="10">
        <v>0</v>
      </c>
      <c r="AYN847" s="10">
        <v>0</v>
      </c>
      <c r="AYO847" s="10">
        <v>0</v>
      </c>
      <c r="AYP847" s="10">
        <v>0</v>
      </c>
      <c r="AYQ847" s="10">
        <v>0</v>
      </c>
      <c r="AYR847" s="10">
        <v>0</v>
      </c>
      <c r="AYS847" s="10" t="s">
        <v>1968</v>
      </c>
      <c r="AYT847" s="10">
        <v>0</v>
      </c>
      <c r="AYU847" s="10">
        <v>0</v>
      </c>
      <c r="AYV847" s="10">
        <v>0</v>
      </c>
      <c r="AYW847" s="10">
        <v>30</v>
      </c>
      <c r="AYX847" s="10">
        <v>0</v>
      </c>
      <c r="AYY847" s="10">
        <v>50</v>
      </c>
      <c r="AYZ847" s="10">
        <v>0</v>
      </c>
      <c r="AZA847" s="10">
        <v>20</v>
      </c>
      <c r="AZB847" s="10">
        <v>0</v>
      </c>
      <c r="AZC847" s="10">
        <v>0</v>
      </c>
      <c r="AZD847" s="10">
        <v>0</v>
      </c>
      <c r="AZE847" s="10">
        <v>50</v>
      </c>
      <c r="AZF847" s="10">
        <v>0</v>
      </c>
      <c r="AZG847" s="10">
        <v>0</v>
      </c>
      <c r="AZH847" s="10">
        <v>0</v>
      </c>
      <c r="AZI847" s="10">
        <v>30</v>
      </c>
      <c r="AZJ847" s="10">
        <v>0</v>
      </c>
      <c r="AZK847" s="10">
        <v>150</v>
      </c>
      <c r="AZL847" s="10">
        <v>0</v>
      </c>
      <c r="AZM847" s="10">
        <v>16</v>
      </c>
      <c r="AZN847" s="10">
        <v>0</v>
      </c>
      <c r="AZO847" s="10">
        <v>1</v>
      </c>
      <c r="AZP847" s="10">
        <v>0</v>
      </c>
      <c r="AZQ847" s="10">
        <v>0</v>
      </c>
      <c r="AZR847" s="10">
        <v>0</v>
      </c>
      <c r="AZS847" s="10">
        <v>1</v>
      </c>
      <c r="AZT847" s="10">
        <v>0</v>
      </c>
      <c r="AZU847" s="10">
        <v>0</v>
      </c>
      <c r="AZV847" s="10">
        <v>0</v>
      </c>
      <c r="AZW847" s="10">
        <v>1</v>
      </c>
      <c r="AZX847" s="10">
        <v>0</v>
      </c>
      <c r="AZY847" s="10">
        <v>0</v>
      </c>
      <c r="AZZ847" s="10">
        <v>0</v>
      </c>
      <c r="BAA847" s="10">
        <v>0</v>
      </c>
      <c r="BAB847" s="10">
        <v>0</v>
      </c>
      <c r="BAC847" s="10">
        <v>0</v>
      </c>
      <c r="BAD847" s="10">
        <v>0</v>
      </c>
      <c r="BAE847" s="10">
        <v>0</v>
      </c>
      <c r="BAF847" s="10">
        <v>0</v>
      </c>
      <c r="BAG847" s="10">
        <v>0</v>
      </c>
      <c r="BAH847" s="10">
        <v>0</v>
      </c>
      <c r="BAI847" s="10">
        <v>0</v>
      </c>
      <c r="BAJ847" s="10">
        <v>0</v>
      </c>
      <c r="BAK847" s="10">
        <v>0</v>
      </c>
      <c r="BAL847" s="10">
        <v>0</v>
      </c>
      <c r="BAM847" s="10">
        <v>0</v>
      </c>
      <c r="BAN847" s="10">
        <v>0</v>
      </c>
      <c r="BAO847" s="10">
        <v>0</v>
      </c>
      <c r="BAP847" s="10">
        <v>0</v>
      </c>
      <c r="BAQ847" s="10">
        <v>0</v>
      </c>
      <c r="BAR847" s="10">
        <v>0</v>
      </c>
      <c r="BAS847" s="10">
        <v>0</v>
      </c>
      <c r="BAT847" s="10">
        <v>0</v>
      </c>
      <c r="BAU847" s="10">
        <v>0</v>
      </c>
      <c r="BAV847" s="10">
        <v>0</v>
      </c>
      <c r="BAW847" s="10">
        <v>0</v>
      </c>
      <c r="BAX847" s="10">
        <v>0</v>
      </c>
      <c r="BAY847" s="10">
        <v>0</v>
      </c>
      <c r="BAZ847" s="10">
        <v>0</v>
      </c>
      <c r="BBA847" s="10" t="s">
        <v>1968</v>
      </c>
      <c r="BBB847" s="10">
        <v>0</v>
      </c>
      <c r="BBC847" s="10">
        <v>0</v>
      </c>
      <c r="BBD847" s="10">
        <v>0</v>
      </c>
      <c r="BBE847" s="10">
        <v>0</v>
      </c>
      <c r="BBF847" s="10">
        <v>2</v>
      </c>
      <c r="BBG847" s="10">
        <v>0</v>
      </c>
      <c r="BBH847" s="10">
        <v>0</v>
      </c>
      <c r="BBI847" s="10">
        <v>0</v>
      </c>
      <c r="BBJ847" s="10">
        <v>16</v>
      </c>
      <c r="BBK847" s="10">
        <v>0</v>
      </c>
      <c r="BBL847" s="10">
        <v>9</v>
      </c>
      <c r="BBM847" s="10">
        <v>0</v>
      </c>
      <c r="BBN847" s="10">
        <v>7</v>
      </c>
      <c r="BBO847" s="10" t="s">
        <v>1972</v>
      </c>
      <c r="BBQ847" s="10">
        <v>1</v>
      </c>
      <c r="BBS847" s="10">
        <v>1</v>
      </c>
      <c r="BBT847" s="10">
        <v>1</v>
      </c>
      <c r="BBU847" s="10">
        <v>1</v>
      </c>
      <c r="BBV847" s="10">
        <v>1</v>
      </c>
    </row>
    <row r="848" spans="1:1426" x14ac:dyDescent="0.25">
      <c r="A848" s="10" t="s">
        <v>1965</v>
      </c>
      <c r="B848" s="10" t="s">
        <v>2261</v>
      </c>
      <c r="C848" s="10" t="s">
        <v>2001</v>
      </c>
      <c r="D848" s="10" t="s">
        <v>2262</v>
      </c>
      <c r="E848" s="10" t="s">
        <v>2263</v>
      </c>
      <c r="F848" s="10" t="s">
        <v>2264</v>
      </c>
      <c r="G848" s="10">
        <v>55350000</v>
      </c>
      <c r="H848" s="10" t="s">
        <v>2005</v>
      </c>
      <c r="I848" s="10" t="s">
        <v>2265</v>
      </c>
      <c r="J848" s="10" t="s">
        <v>2266</v>
      </c>
      <c r="K848" s="10" t="s">
        <v>5</v>
      </c>
      <c r="L848" s="10" t="s">
        <v>2508</v>
      </c>
      <c r="N848" s="10">
        <v>42</v>
      </c>
      <c r="O848" s="10">
        <v>0</v>
      </c>
      <c r="P848" s="10">
        <v>42</v>
      </c>
      <c r="Q848" s="10">
        <v>0</v>
      </c>
      <c r="R848" s="10">
        <v>0</v>
      </c>
      <c r="S848" s="10">
        <v>0</v>
      </c>
      <c r="T848" s="10">
        <v>0</v>
      </c>
      <c r="U848" s="10">
        <v>0</v>
      </c>
      <c r="V848" s="10">
        <v>0</v>
      </c>
      <c r="W848" s="10">
        <v>0</v>
      </c>
      <c r="X848" s="10">
        <v>0</v>
      </c>
      <c r="Y848" s="10">
        <v>0</v>
      </c>
      <c r="Z848" s="10">
        <v>0</v>
      </c>
      <c r="AA848" s="10">
        <v>0</v>
      </c>
      <c r="AC848" s="10">
        <v>0</v>
      </c>
      <c r="AD848" s="10">
        <v>0</v>
      </c>
      <c r="AE848" s="10">
        <v>0</v>
      </c>
      <c r="AF848" s="10" t="s">
        <v>40</v>
      </c>
      <c r="AG848" s="10">
        <v>1</v>
      </c>
      <c r="AT848" s="10">
        <v>33272</v>
      </c>
      <c r="AU848" s="10" t="s">
        <v>2495</v>
      </c>
      <c r="AV848" s="10" t="s">
        <v>1972</v>
      </c>
      <c r="AW848" s="10" t="s">
        <v>1989</v>
      </c>
      <c r="AY848" s="10" t="s">
        <v>1973</v>
      </c>
      <c r="BF848" s="10" t="s">
        <v>1968</v>
      </c>
      <c r="BI848" s="10" t="s">
        <v>1968</v>
      </c>
      <c r="BL848" s="10" t="s">
        <v>1968</v>
      </c>
      <c r="BO848" s="10" t="s">
        <v>1968</v>
      </c>
      <c r="BR848" s="10" t="s">
        <v>1968</v>
      </c>
      <c r="BU848" s="10" t="s">
        <v>1968</v>
      </c>
      <c r="BX848" s="10" t="s">
        <v>1968</v>
      </c>
      <c r="CA848" s="10" t="s">
        <v>1968</v>
      </c>
      <c r="CD848" s="10" t="s">
        <v>1968</v>
      </c>
      <c r="CG848" s="10" t="s">
        <v>1968</v>
      </c>
      <c r="CJ848" s="10" t="s">
        <v>1968</v>
      </c>
      <c r="CM848" s="10" t="s">
        <v>1968</v>
      </c>
      <c r="CP848" s="10" t="s">
        <v>1968</v>
      </c>
      <c r="CS848" s="10" t="s">
        <v>1968</v>
      </c>
      <c r="CV848" s="10" t="s">
        <v>1968</v>
      </c>
      <c r="CY848" s="10" t="s">
        <v>1968</v>
      </c>
      <c r="DB848" s="10" t="s">
        <v>1968</v>
      </c>
      <c r="DE848" s="10" t="s">
        <v>1968</v>
      </c>
      <c r="DH848" s="10" t="s">
        <v>1968</v>
      </c>
      <c r="DK848" s="10" t="s">
        <v>1968</v>
      </c>
      <c r="DN848" s="10" t="s">
        <v>1968</v>
      </c>
      <c r="EU848" s="10" t="s">
        <v>1972</v>
      </c>
      <c r="EV848" s="10">
        <v>1</v>
      </c>
      <c r="EW848" s="10">
        <v>25</v>
      </c>
      <c r="EX848" s="10" t="s">
        <v>1968</v>
      </c>
      <c r="FA848" s="10" t="s">
        <v>1968</v>
      </c>
      <c r="FD848" s="10" t="s">
        <v>1968</v>
      </c>
      <c r="FG848" s="10" t="s">
        <v>1968</v>
      </c>
      <c r="FJ848" s="10" t="s">
        <v>1968</v>
      </c>
      <c r="GQ848" s="10">
        <v>1</v>
      </c>
      <c r="II848" s="10" t="s">
        <v>1972</v>
      </c>
      <c r="IJ848" s="10" t="s">
        <v>1972</v>
      </c>
      <c r="IK848" s="10" t="s">
        <v>1968</v>
      </c>
      <c r="IL848" s="10" t="s">
        <v>1968</v>
      </c>
      <c r="IM848" s="10" t="s">
        <v>1968</v>
      </c>
      <c r="IN848" s="10" t="s">
        <v>1968</v>
      </c>
      <c r="IO848" s="10" t="s">
        <v>1968</v>
      </c>
      <c r="IP848" s="10" t="s">
        <v>2501</v>
      </c>
      <c r="IQ848" s="10">
        <v>1</v>
      </c>
      <c r="IR848" s="10" t="s">
        <v>1968</v>
      </c>
      <c r="IT848" s="10" t="s">
        <v>1968</v>
      </c>
      <c r="IV848" s="10" t="s">
        <v>1968</v>
      </c>
      <c r="IX848" s="10" t="s">
        <v>1968</v>
      </c>
      <c r="IZ848" s="10" t="s">
        <v>1972</v>
      </c>
      <c r="JA848" s="10" t="s">
        <v>1968</v>
      </c>
      <c r="JD848" s="10" t="s">
        <v>1968</v>
      </c>
      <c r="JG848" s="10" t="s">
        <v>1968</v>
      </c>
      <c r="JJ848" s="10" t="s">
        <v>1968</v>
      </c>
      <c r="JM848" s="10" t="s">
        <v>1968</v>
      </c>
      <c r="JP848" s="10" t="s">
        <v>1968</v>
      </c>
      <c r="JS848" s="10" t="s">
        <v>1968</v>
      </c>
      <c r="KZ848" s="10" t="s">
        <v>1976</v>
      </c>
      <c r="LA848" s="10">
        <v>1</v>
      </c>
      <c r="LB848" s="10">
        <v>0</v>
      </c>
      <c r="LC848" s="10">
        <v>0</v>
      </c>
      <c r="LD848" s="10">
        <v>0</v>
      </c>
      <c r="LE848" s="10">
        <v>0</v>
      </c>
      <c r="LF848" s="10">
        <v>0</v>
      </c>
      <c r="LG848" s="10">
        <v>0</v>
      </c>
      <c r="LH848" s="10">
        <v>0</v>
      </c>
      <c r="LI848" s="10" t="s">
        <v>1966</v>
      </c>
      <c r="LJ848" s="10">
        <v>0</v>
      </c>
      <c r="LK848" s="10">
        <v>0</v>
      </c>
      <c r="LL848" s="10">
        <v>0</v>
      </c>
      <c r="LM848" s="10">
        <v>0</v>
      </c>
      <c r="LN848" s="10">
        <v>0</v>
      </c>
      <c r="LO848" s="10">
        <v>0</v>
      </c>
      <c r="LP848" s="10">
        <v>0</v>
      </c>
      <c r="LQ848" s="10">
        <v>0</v>
      </c>
      <c r="LR848" s="10" t="s">
        <v>1977</v>
      </c>
      <c r="LS848" s="10">
        <v>0</v>
      </c>
      <c r="LT848" s="10">
        <v>0</v>
      </c>
      <c r="LU848" s="10">
        <v>0</v>
      </c>
      <c r="LV848" s="10">
        <v>0</v>
      </c>
      <c r="LW848" s="10">
        <v>0</v>
      </c>
      <c r="LX848" s="10">
        <v>0</v>
      </c>
      <c r="LY848" s="10">
        <v>0</v>
      </c>
      <c r="LZ848" s="10">
        <v>0</v>
      </c>
      <c r="MA848" s="10" t="s">
        <v>1977</v>
      </c>
      <c r="MB848" s="10">
        <v>0</v>
      </c>
      <c r="MC848" s="10">
        <v>0</v>
      </c>
      <c r="MD848" s="10">
        <v>0</v>
      </c>
      <c r="ME848" s="10">
        <v>0</v>
      </c>
      <c r="MF848" s="10">
        <v>0</v>
      </c>
      <c r="MG848" s="10">
        <v>0</v>
      </c>
      <c r="MH848" s="10">
        <v>0</v>
      </c>
      <c r="MI848" s="10">
        <v>0</v>
      </c>
      <c r="MJ848" s="10" t="s">
        <v>1977</v>
      </c>
      <c r="MK848" s="10">
        <v>0</v>
      </c>
      <c r="ML848" s="10">
        <v>0</v>
      </c>
      <c r="MM848" s="10">
        <v>0</v>
      </c>
      <c r="MN848" s="10">
        <v>0</v>
      </c>
      <c r="MO848" s="10">
        <v>0</v>
      </c>
      <c r="MP848" s="10">
        <v>0</v>
      </c>
      <c r="MQ848" s="10">
        <v>0</v>
      </c>
      <c r="MR848" s="10">
        <v>0</v>
      </c>
      <c r="MS848" s="10" t="s">
        <v>1977</v>
      </c>
      <c r="MT848" s="10">
        <v>0</v>
      </c>
      <c r="MU848" s="10">
        <v>0</v>
      </c>
      <c r="MV848" s="10">
        <v>0</v>
      </c>
      <c r="MW848" s="10">
        <v>0</v>
      </c>
      <c r="MX848" s="10">
        <v>0</v>
      </c>
      <c r="MY848" s="10">
        <v>0</v>
      </c>
      <c r="MZ848" s="10">
        <v>0</v>
      </c>
      <c r="NA848" s="10">
        <v>0</v>
      </c>
      <c r="NB848" s="10" t="s">
        <v>1977</v>
      </c>
      <c r="NC848" s="10">
        <v>0</v>
      </c>
      <c r="ND848" s="10">
        <v>0</v>
      </c>
      <c r="NE848" s="10">
        <v>0</v>
      </c>
      <c r="NF848" s="10">
        <v>0</v>
      </c>
      <c r="NG848" s="10">
        <v>0</v>
      </c>
      <c r="NH848" s="10">
        <v>0</v>
      </c>
      <c r="NI848" s="10">
        <v>0</v>
      </c>
      <c r="NJ848" s="10">
        <v>0</v>
      </c>
      <c r="NK848" s="10" t="s">
        <v>1977</v>
      </c>
      <c r="NL848" s="10">
        <v>0</v>
      </c>
      <c r="NM848" s="10">
        <v>0</v>
      </c>
      <c r="NN848" s="10">
        <v>0</v>
      </c>
      <c r="NO848" s="10">
        <v>0</v>
      </c>
      <c r="NP848" s="10">
        <v>0</v>
      </c>
      <c r="NQ848" s="10">
        <v>0</v>
      </c>
      <c r="NR848" s="10">
        <v>0</v>
      </c>
      <c r="NS848" s="10">
        <v>0</v>
      </c>
      <c r="NT848" s="10" t="s">
        <v>1977</v>
      </c>
      <c r="NU848" s="10">
        <v>0</v>
      </c>
      <c r="NV848" s="10">
        <v>0</v>
      </c>
      <c r="NW848" s="10">
        <v>0</v>
      </c>
      <c r="NX848" s="10">
        <v>0</v>
      </c>
      <c r="NY848" s="10">
        <v>0</v>
      </c>
      <c r="NZ848" s="10">
        <v>0</v>
      </c>
      <c r="OA848" s="10">
        <v>0</v>
      </c>
      <c r="OB848" s="10">
        <v>0</v>
      </c>
      <c r="OC848" s="10" t="s">
        <v>1977</v>
      </c>
      <c r="OD848" s="10">
        <v>0</v>
      </c>
      <c r="OE848" s="10">
        <v>0</v>
      </c>
      <c r="OF848" s="10">
        <v>0</v>
      </c>
      <c r="OG848" s="10">
        <v>0</v>
      </c>
      <c r="OH848" s="10">
        <v>0</v>
      </c>
      <c r="OI848" s="10">
        <v>0</v>
      </c>
      <c r="OJ848" s="10">
        <v>0</v>
      </c>
      <c r="OK848" s="10">
        <v>0</v>
      </c>
      <c r="OL848" s="10" t="s">
        <v>1977</v>
      </c>
      <c r="OM848" s="10">
        <v>0</v>
      </c>
      <c r="ON848" s="10">
        <v>0</v>
      </c>
      <c r="OO848" s="10">
        <v>0</v>
      </c>
      <c r="OP848" s="10">
        <v>0</v>
      </c>
      <c r="OQ848" s="10">
        <v>0</v>
      </c>
      <c r="OR848" s="10">
        <v>0</v>
      </c>
      <c r="OS848" s="10">
        <v>0</v>
      </c>
      <c r="OT848" s="10">
        <v>0</v>
      </c>
      <c r="OU848" s="10" t="s">
        <v>1977</v>
      </c>
      <c r="OV848" s="10">
        <v>0</v>
      </c>
      <c r="OW848" s="10">
        <v>0</v>
      </c>
      <c r="OX848" s="10">
        <v>0</v>
      </c>
      <c r="OY848" s="10">
        <v>0</v>
      </c>
      <c r="OZ848" s="10">
        <v>0</v>
      </c>
      <c r="PA848" s="10">
        <v>0</v>
      </c>
      <c r="PB848" s="10">
        <v>0</v>
      </c>
      <c r="PC848" s="10">
        <v>0</v>
      </c>
      <c r="PD848" s="10" t="s">
        <v>1977</v>
      </c>
      <c r="PE848" s="10">
        <v>0</v>
      </c>
      <c r="PF848" s="10">
        <v>0</v>
      </c>
      <c r="PG848" s="10">
        <v>0</v>
      </c>
      <c r="PH848" s="10">
        <v>0</v>
      </c>
      <c r="PI848" s="10">
        <v>0</v>
      </c>
      <c r="PJ848" s="10">
        <v>0</v>
      </c>
      <c r="PK848" s="10">
        <v>0</v>
      </c>
      <c r="PL848" s="10">
        <v>0</v>
      </c>
      <c r="PM848" s="10" t="s">
        <v>1977</v>
      </c>
      <c r="PN848" s="10">
        <v>0</v>
      </c>
      <c r="PO848" s="10">
        <v>0</v>
      </c>
      <c r="PP848" s="10">
        <v>0</v>
      </c>
      <c r="PQ848" s="10">
        <v>0</v>
      </c>
      <c r="PR848" s="10">
        <v>0</v>
      </c>
      <c r="PS848" s="10">
        <v>0</v>
      </c>
      <c r="PT848" s="10">
        <v>0</v>
      </c>
      <c r="PU848" s="10">
        <v>0</v>
      </c>
      <c r="PV848" s="10" t="s">
        <v>1977</v>
      </c>
      <c r="PW848" s="10">
        <v>1</v>
      </c>
      <c r="PX848" s="10">
        <v>1</v>
      </c>
      <c r="PY848" s="10">
        <v>0</v>
      </c>
      <c r="PZ848" s="10">
        <v>0</v>
      </c>
      <c r="QA848" s="10">
        <v>0</v>
      </c>
      <c r="QB848" s="10">
        <v>0</v>
      </c>
      <c r="QC848" s="10">
        <v>0</v>
      </c>
      <c r="QD848" s="10">
        <v>0</v>
      </c>
      <c r="QE848" s="10" t="s">
        <v>1986</v>
      </c>
      <c r="QF848" s="10">
        <v>0</v>
      </c>
      <c r="QG848" s="10">
        <v>0</v>
      </c>
      <c r="QH848" s="10">
        <v>0</v>
      </c>
      <c r="QI848" s="10">
        <v>0</v>
      </c>
      <c r="QJ848" s="10">
        <v>0</v>
      </c>
      <c r="QK848" s="10">
        <v>0</v>
      </c>
      <c r="QL848" s="10">
        <v>0</v>
      </c>
      <c r="QM848" s="10">
        <v>0</v>
      </c>
      <c r="QN848" s="10" t="s">
        <v>1977</v>
      </c>
      <c r="QO848" s="10">
        <v>0</v>
      </c>
      <c r="QP848" s="10">
        <v>0</v>
      </c>
      <c r="QQ848" s="10">
        <v>0</v>
      </c>
      <c r="QR848" s="10">
        <v>0</v>
      </c>
      <c r="QS848" s="10">
        <v>0</v>
      </c>
      <c r="QT848" s="10">
        <v>0</v>
      </c>
      <c r="QU848" s="10">
        <v>0</v>
      </c>
      <c r="QV848" s="10">
        <v>0</v>
      </c>
      <c r="QW848" s="10" t="s">
        <v>1977</v>
      </c>
      <c r="QX848" s="10">
        <v>2</v>
      </c>
      <c r="QY848" s="10">
        <v>0</v>
      </c>
      <c r="QZ848" s="10">
        <v>0</v>
      </c>
      <c r="RA848" s="10">
        <v>0</v>
      </c>
      <c r="RB848" s="10">
        <v>0</v>
      </c>
      <c r="RC848" s="10">
        <v>0</v>
      </c>
      <c r="RD848" s="10">
        <v>0</v>
      </c>
      <c r="RE848" s="10">
        <v>0</v>
      </c>
      <c r="RF848" s="10" t="s">
        <v>1985</v>
      </c>
      <c r="RG848" s="10">
        <v>0</v>
      </c>
      <c r="RH848" s="10">
        <v>0</v>
      </c>
      <c r="RI848" s="10">
        <v>0</v>
      </c>
      <c r="RJ848" s="10">
        <v>0</v>
      </c>
      <c r="RK848" s="10">
        <v>0</v>
      </c>
      <c r="RL848" s="10">
        <v>0</v>
      </c>
      <c r="RM848" s="10">
        <v>0</v>
      </c>
      <c r="RN848" s="10">
        <v>0</v>
      </c>
      <c r="RO848" s="10" t="s">
        <v>1977</v>
      </c>
      <c r="VS848" s="10">
        <v>1</v>
      </c>
      <c r="VU848" s="10">
        <v>1</v>
      </c>
      <c r="VZ848" s="10">
        <v>98</v>
      </c>
      <c r="WA848" s="10">
        <v>0</v>
      </c>
      <c r="WB848" s="10">
        <v>0</v>
      </c>
      <c r="WC848" s="10">
        <v>0</v>
      </c>
      <c r="WD848" s="10">
        <v>0</v>
      </c>
      <c r="WE848" s="10">
        <v>0</v>
      </c>
      <c r="WF848" s="10">
        <v>12</v>
      </c>
      <c r="WG848" s="10">
        <v>0</v>
      </c>
      <c r="WH848" s="10">
        <v>0</v>
      </c>
      <c r="WI848" s="10">
        <v>0</v>
      </c>
      <c r="WJ848" s="10">
        <v>0</v>
      </c>
      <c r="WK848" s="10">
        <v>0</v>
      </c>
      <c r="WL848" s="10">
        <v>0</v>
      </c>
      <c r="WM848" s="10">
        <v>0</v>
      </c>
      <c r="WN848" s="10">
        <v>0</v>
      </c>
      <c r="WO848" s="10">
        <v>0</v>
      </c>
      <c r="WP848" s="10">
        <v>0</v>
      </c>
      <c r="WQ848" s="10">
        <v>0</v>
      </c>
      <c r="WR848" s="10">
        <v>0</v>
      </c>
      <c r="WS848" s="10">
        <v>0</v>
      </c>
      <c r="WT848" s="10">
        <v>0</v>
      </c>
      <c r="WU848" s="10">
        <v>0</v>
      </c>
      <c r="WV848" s="10">
        <v>0</v>
      </c>
      <c r="WW848" s="10">
        <v>0</v>
      </c>
      <c r="WX848" s="10">
        <v>0</v>
      </c>
      <c r="WY848" s="10">
        <v>0</v>
      </c>
      <c r="WZ848" s="10">
        <v>0</v>
      </c>
      <c r="XA848" s="10">
        <v>0</v>
      </c>
      <c r="XB848" s="10">
        <v>0</v>
      </c>
      <c r="XC848" s="10">
        <v>0</v>
      </c>
      <c r="XD848" s="10">
        <v>0</v>
      </c>
      <c r="XE848" s="10">
        <v>0</v>
      </c>
      <c r="XF848" s="10">
        <v>0</v>
      </c>
      <c r="XG848" s="10">
        <v>0</v>
      </c>
      <c r="XH848" s="10">
        <v>0</v>
      </c>
      <c r="XI848" s="10">
        <v>0</v>
      </c>
      <c r="XJ848" s="10">
        <v>0</v>
      </c>
      <c r="XK848" s="10" t="s">
        <v>1978</v>
      </c>
      <c r="XL848" s="10">
        <v>77</v>
      </c>
      <c r="XM848" s="10">
        <v>0</v>
      </c>
      <c r="XN848" s="10" t="s">
        <v>1967</v>
      </c>
      <c r="XQ848" s="10" t="s">
        <v>1978</v>
      </c>
      <c r="XR848" s="10">
        <v>0</v>
      </c>
      <c r="XS848" s="10">
        <v>0</v>
      </c>
      <c r="XT848" s="10" t="s">
        <v>1967</v>
      </c>
      <c r="XW848" s="10" t="s">
        <v>1991</v>
      </c>
      <c r="YA848" s="10">
        <v>49</v>
      </c>
      <c r="YB848" s="10">
        <v>0</v>
      </c>
      <c r="YC848" s="10">
        <v>54</v>
      </c>
      <c r="YD848" s="10">
        <v>0</v>
      </c>
      <c r="YE848" s="10">
        <v>0</v>
      </c>
      <c r="YF848" s="10">
        <v>0</v>
      </c>
      <c r="YG848" s="10">
        <v>0</v>
      </c>
      <c r="YH848" s="10">
        <v>0</v>
      </c>
      <c r="YI848" s="10">
        <v>0</v>
      </c>
      <c r="YJ848" s="10">
        <v>0</v>
      </c>
      <c r="YK848" s="10">
        <v>0</v>
      </c>
      <c r="YL848" s="10">
        <v>0</v>
      </c>
      <c r="YM848" s="10">
        <v>4</v>
      </c>
      <c r="YN848" s="10">
        <v>0</v>
      </c>
      <c r="YO848" s="10">
        <v>0</v>
      </c>
      <c r="YP848" s="10">
        <v>0</v>
      </c>
      <c r="YQ848" s="10">
        <v>0</v>
      </c>
      <c r="YR848" s="10">
        <v>0</v>
      </c>
      <c r="YS848" s="10" t="s">
        <v>1968</v>
      </c>
      <c r="ZJ848" s="10" t="s">
        <v>1968</v>
      </c>
      <c r="AAK848" s="10" t="s">
        <v>1968</v>
      </c>
      <c r="AAZ848" s="10" t="s">
        <v>1968</v>
      </c>
      <c r="ABA848" s="10">
        <v>1</v>
      </c>
      <c r="ABB848" s="10">
        <v>0</v>
      </c>
      <c r="ABO848" s="10" t="s">
        <v>1968</v>
      </c>
      <c r="ACJ848" s="10" t="s">
        <v>1968</v>
      </c>
      <c r="ADH848" s="10" t="s">
        <v>1969</v>
      </c>
      <c r="ADI848" s="10">
        <v>110</v>
      </c>
      <c r="ADJ848" s="10">
        <v>0</v>
      </c>
      <c r="ADK848" s="10">
        <v>0</v>
      </c>
      <c r="ADL848" s="10">
        <v>0</v>
      </c>
      <c r="ADM848" s="10">
        <v>0</v>
      </c>
      <c r="ADN848" s="10">
        <v>0</v>
      </c>
      <c r="ADO848" s="10">
        <v>0</v>
      </c>
      <c r="ADP848" s="10">
        <v>0</v>
      </c>
      <c r="ADQ848" s="10">
        <v>0</v>
      </c>
      <c r="ADR848" s="10">
        <v>0</v>
      </c>
      <c r="ADS848" s="10">
        <v>0</v>
      </c>
      <c r="ADT848" s="10">
        <v>0</v>
      </c>
      <c r="ADU848" s="10">
        <v>0</v>
      </c>
      <c r="ADV848" s="10">
        <v>0</v>
      </c>
      <c r="ADW848" s="10">
        <v>0</v>
      </c>
      <c r="ADX848" s="10">
        <v>0</v>
      </c>
      <c r="ADY848" s="10">
        <v>0</v>
      </c>
      <c r="ADZ848" s="10">
        <v>0</v>
      </c>
      <c r="AEA848" s="10">
        <v>0</v>
      </c>
      <c r="AEB848" s="10">
        <v>0</v>
      </c>
      <c r="AEC848" s="10">
        <v>0</v>
      </c>
      <c r="AED848" s="10">
        <v>0</v>
      </c>
      <c r="AEE848" s="10">
        <v>0</v>
      </c>
      <c r="AEF848" s="10">
        <v>0</v>
      </c>
      <c r="AEG848" s="10">
        <v>0</v>
      </c>
      <c r="AEH848" s="10">
        <v>0</v>
      </c>
      <c r="AEI848" s="10">
        <v>0</v>
      </c>
      <c r="AEJ848" s="10">
        <v>0</v>
      </c>
      <c r="AEK848" s="10">
        <v>0</v>
      </c>
      <c r="AEL848" s="10">
        <v>0</v>
      </c>
      <c r="AEM848" s="10">
        <v>0</v>
      </c>
      <c r="AEN848" s="10">
        <v>0</v>
      </c>
      <c r="AEO848" s="10">
        <v>0</v>
      </c>
      <c r="AEP848" s="10">
        <v>0</v>
      </c>
      <c r="AEQ848" s="10">
        <v>0</v>
      </c>
      <c r="AER848" s="10">
        <v>0</v>
      </c>
      <c r="AES848" s="10">
        <v>0</v>
      </c>
      <c r="AET848" s="10">
        <v>0</v>
      </c>
      <c r="AEU848" s="10">
        <v>0</v>
      </c>
      <c r="AEV848" s="10">
        <v>0</v>
      </c>
      <c r="AEW848" s="10">
        <v>0</v>
      </c>
      <c r="AEX848" s="10">
        <v>0</v>
      </c>
      <c r="AEY848" s="10">
        <v>0</v>
      </c>
      <c r="AEZ848" s="10">
        <v>0</v>
      </c>
      <c r="AFA848" s="10">
        <v>0</v>
      </c>
      <c r="AFB848" s="10">
        <v>0</v>
      </c>
      <c r="AFC848" s="10">
        <v>0</v>
      </c>
      <c r="AFD848" s="10">
        <v>0</v>
      </c>
      <c r="AFE848" s="10">
        <v>0</v>
      </c>
      <c r="AFF848" s="10">
        <v>0</v>
      </c>
      <c r="AFG848" s="10">
        <v>0</v>
      </c>
      <c r="AFH848" s="10">
        <v>0</v>
      </c>
      <c r="AFI848" s="10">
        <v>0</v>
      </c>
      <c r="AFJ848" s="10">
        <v>0</v>
      </c>
      <c r="AFK848" s="10">
        <v>0</v>
      </c>
      <c r="AFL848" s="10">
        <v>0</v>
      </c>
      <c r="AFM848" s="10">
        <v>0</v>
      </c>
      <c r="AFN848" s="10">
        <v>0</v>
      </c>
      <c r="AFO848" s="10">
        <v>0</v>
      </c>
      <c r="AFP848" s="10">
        <v>0</v>
      </c>
      <c r="AFQ848" s="10">
        <v>0</v>
      </c>
      <c r="AFR848" s="10">
        <v>0</v>
      </c>
      <c r="AFS848" s="10">
        <v>0</v>
      </c>
      <c r="AFT848" s="10">
        <v>0</v>
      </c>
      <c r="AFU848" s="10">
        <v>0</v>
      </c>
      <c r="AFV848" s="10">
        <v>0</v>
      </c>
      <c r="AFW848" s="10">
        <v>0</v>
      </c>
      <c r="AFX848" s="10">
        <v>0</v>
      </c>
      <c r="AFY848" s="10">
        <v>0</v>
      </c>
      <c r="AFZ848" s="10">
        <v>0</v>
      </c>
      <c r="AGA848" s="10">
        <v>0</v>
      </c>
      <c r="AGB848" s="10">
        <v>0</v>
      </c>
      <c r="AGC848" s="10">
        <v>0</v>
      </c>
      <c r="AGD848" s="10">
        <v>0</v>
      </c>
      <c r="AGE848" s="10">
        <v>0</v>
      </c>
      <c r="AGF848" s="10">
        <v>0</v>
      </c>
      <c r="AGG848" s="10">
        <v>0</v>
      </c>
      <c r="AGH848" s="10">
        <v>0</v>
      </c>
      <c r="AGI848" s="10">
        <v>0</v>
      </c>
      <c r="AGJ848" s="10">
        <v>0</v>
      </c>
      <c r="AGK848" s="10">
        <v>0</v>
      </c>
      <c r="AGL848" s="10">
        <v>0</v>
      </c>
      <c r="AGM848" s="10">
        <v>0</v>
      </c>
      <c r="AGN848" s="10">
        <v>0</v>
      </c>
      <c r="AGO848" s="10">
        <v>0</v>
      </c>
      <c r="AGP848" s="10">
        <v>0</v>
      </c>
      <c r="AGQ848" s="10">
        <v>0</v>
      </c>
      <c r="AGR848" s="10">
        <v>0</v>
      </c>
      <c r="AGS848" s="10">
        <v>0</v>
      </c>
      <c r="AGT848" s="10">
        <v>0</v>
      </c>
      <c r="AGU848" s="10">
        <v>0</v>
      </c>
      <c r="AGV848" s="10">
        <v>0</v>
      </c>
      <c r="AGW848" s="10">
        <v>0</v>
      </c>
      <c r="AGX848" s="10">
        <v>0</v>
      </c>
      <c r="AGY848" s="10">
        <v>0</v>
      </c>
      <c r="AGZ848" s="10">
        <v>0</v>
      </c>
      <c r="AHA848" s="10">
        <v>0</v>
      </c>
      <c r="AHB848" s="10">
        <v>0</v>
      </c>
      <c r="AHC848" s="10">
        <v>0</v>
      </c>
      <c r="AHD848" s="10">
        <v>0</v>
      </c>
      <c r="AHE848" s="10">
        <v>0</v>
      </c>
      <c r="AHF848" s="10">
        <v>0</v>
      </c>
      <c r="AHG848" s="10">
        <v>0</v>
      </c>
      <c r="AHH848" s="10">
        <v>0</v>
      </c>
      <c r="AHI848" s="10">
        <v>0</v>
      </c>
      <c r="AHJ848" s="10">
        <v>0</v>
      </c>
      <c r="AHK848" s="10">
        <v>0</v>
      </c>
      <c r="AHL848" s="10">
        <v>0</v>
      </c>
      <c r="AHM848" s="10">
        <v>0</v>
      </c>
      <c r="AHN848" s="10">
        <v>0</v>
      </c>
      <c r="AHO848" s="10">
        <v>0</v>
      </c>
      <c r="AHP848" s="10">
        <v>0</v>
      </c>
      <c r="AHQ848" s="10">
        <v>0</v>
      </c>
      <c r="AHR848" s="10">
        <v>0</v>
      </c>
      <c r="AHS848" s="10">
        <v>0</v>
      </c>
      <c r="AHT848" s="10">
        <v>0</v>
      </c>
      <c r="AHU848" s="10">
        <v>0</v>
      </c>
      <c r="AHV848" s="10">
        <v>0</v>
      </c>
      <c r="AHW848" s="10">
        <v>0</v>
      </c>
      <c r="AHX848" s="10">
        <v>0</v>
      </c>
      <c r="AHY848" s="10">
        <v>0</v>
      </c>
      <c r="AHZ848" s="10">
        <v>0</v>
      </c>
      <c r="AIA848" s="10">
        <v>0</v>
      </c>
      <c r="AIB848" s="10">
        <v>0</v>
      </c>
      <c r="AIC848" s="10">
        <v>0</v>
      </c>
      <c r="AID848" s="10">
        <v>0</v>
      </c>
      <c r="AIE848" s="10">
        <v>0</v>
      </c>
      <c r="AIF848" s="10">
        <v>0</v>
      </c>
      <c r="AIG848" s="10">
        <v>0</v>
      </c>
      <c r="AIH848" s="10">
        <v>0</v>
      </c>
      <c r="AII848" s="10">
        <v>0</v>
      </c>
      <c r="AIJ848" s="10">
        <v>0</v>
      </c>
      <c r="AIK848" s="10">
        <v>0</v>
      </c>
      <c r="AIL848" s="10">
        <v>0</v>
      </c>
      <c r="AIM848" s="10">
        <v>0</v>
      </c>
      <c r="AIN848" s="10">
        <v>0</v>
      </c>
      <c r="AIO848" s="10">
        <v>0</v>
      </c>
      <c r="AIP848" s="10">
        <v>0</v>
      </c>
      <c r="AIQ848" s="10">
        <v>0</v>
      </c>
      <c r="AIR848" s="10">
        <v>0</v>
      </c>
      <c r="AIS848" s="10">
        <v>0</v>
      </c>
      <c r="AIT848" s="10">
        <v>0</v>
      </c>
      <c r="AIU848" s="10">
        <v>0</v>
      </c>
      <c r="AIV848" s="10">
        <v>0</v>
      </c>
      <c r="AIW848" s="10">
        <v>0</v>
      </c>
      <c r="AIX848" s="10">
        <v>0</v>
      </c>
      <c r="AIY848" s="10">
        <v>0</v>
      </c>
      <c r="AIZ848" s="10">
        <v>0</v>
      </c>
      <c r="AJA848" s="10">
        <v>0</v>
      </c>
      <c r="AJB848" s="10">
        <v>0</v>
      </c>
      <c r="AJC848" s="10">
        <v>0</v>
      </c>
      <c r="AJD848" s="10">
        <v>0</v>
      </c>
      <c r="AJE848" s="10">
        <v>0</v>
      </c>
      <c r="AJF848" s="10">
        <v>0</v>
      </c>
      <c r="AJG848" s="10">
        <v>0</v>
      </c>
      <c r="AJH848" s="10">
        <v>0</v>
      </c>
      <c r="AJI848" s="10">
        <v>0</v>
      </c>
      <c r="AJJ848" s="10">
        <v>0</v>
      </c>
      <c r="AJK848" s="10">
        <v>0</v>
      </c>
      <c r="AJL848" s="10">
        <v>0</v>
      </c>
      <c r="AJM848" s="10">
        <v>0</v>
      </c>
      <c r="AJN848" s="10">
        <v>0</v>
      </c>
      <c r="AJO848" s="10">
        <v>0</v>
      </c>
      <c r="AJP848" s="10">
        <v>0</v>
      </c>
      <c r="AJQ848" s="10">
        <v>0</v>
      </c>
      <c r="AJR848" s="10">
        <v>0</v>
      </c>
      <c r="AJS848" s="10">
        <v>0</v>
      </c>
      <c r="AJT848" s="10">
        <v>0</v>
      </c>
      <c r="AJU848" s="10">
        <v>0</v>
      </c>
      <c r="AJV848" s="10">
        <v>0</v>
      </c>
      <c r="AJW848" s="10">
        <v>0</v>
      </c>
      <c r="AJX848" s="10">
        <v>0</v>
      </c>
      <c r="AJY848" s="10">
        <v>0</v>
      </c>
      <c r="AJZ848" s="10">
        <v>0</v>
      </c>
      <c r="AKA848" s="10">
        <v>0</v>
      </c>
      <c r="AKB848" s="10">
        <v>0</v>
      </c>
      <c r="AKC848" s="10">
        <v>0</v>
      </c>
      <c r="AKD848" s="10">
        <v>0</v>
      </c>
      <c r="AKE848" s="10">
        <v>0</v>
      </c>
      <c r="AKF848" s="10">
        <v>0</v>
      </c>
      <c r="AKG848" s="10">
        <v>0</v>
      </c>
      <c r="AKH848" s="10">
        <v>0</v>
      </c>
      <c r="AKI848" s="10">
        <v>0</v>
      </c>
      <c r="AKJ848" s="10">
        <v>0</v>
      </c>
      <c r="AKK848" s="10">
        <v>0</v>
      </c>
      <c r="AKL848" s="10">
        <v>0</v>
      </c>
      <c r="AKM848" s="10">
        <v>0</v>
      </c>
      <c r="AKN848" s="10">
        <v>0</v>
      </c>
      <c r="AKO848" s="10">
        <v>0</v>
      </c>
      <c r="AKP848" s="10">
        <v>0</v>
      </c>
      <c r="AKQ848" s="10">
        <v>0</v>
      </c>
      <c r="AKR848" s="10">
        <v>0</v>
      </c>
      <c r="AKS848" s="10">
        <v>0</v>
      </c>
      <c r="AKT848" s="10">
        <v>0</v>
      </c>
      <c r="AKU848" s="10">
        <v>0</v>
      </c>
      <c r="AKV848" s="10">
        <v>0</v>
      </c>
      <c r="AKW848" s="10">
        <v>0</v>
      </c>
      <c r="AKX848" s="10">
        <v>0</v>
      </c>
      <c r="AKY848" s="10">
        <v>0</v>
      </c>
      <c r="AKZ848" s="10">
        <v>0</v>
      </c>
      <c r="ALA848" s="10">
        <v>0</v>
      </c>
      <c r="ALB848" s="10">
        <v>0</v>
      </c>
      <c r="ALC848" s="10">
        <v>0</v>
      </c>
      <c r="ALD848" s="10">
        <v>0</v>
      </c>
      <c r="ALE848" s="10">
        <v>0</v>
      </c>
      <c r="ALF848" s="10">
        <v>0</v>
      </c>
      <c r="ALG848" s="10">
        <v>0</v>
      </c>
      <c r="ALH848" s="10">
        <v>0</v>
      </c>
      <c r="ALI848" s="10">
        <v>0</v>
      </c>
      <c r="ALJ848" s="10">
        <v>0</v>
      </c>
      <c r="ALK848" s="10">
        <v>0</v>
      </c>
      <c r="ALL848" s="10">
        <v>0</v>
      </c>
      <c r="ALM848" s="10">
        <v>0</v>
      </c>
      <c r="ALN848" s="10">
        <v>0</v>
      </c>
      <c r="ALO848" s="10">
        <v>0</v>
      </c>
      <c r="ALP848" s="10">
        <v>0</v>
      </c>
      <c r="ALQ848" s="10">
        <v>0</v>
      </c>
      <c r="ALR848" s="10">
        <v>0</v>
      </c>
      <c r="ALS848" s="10">
        <v>0</v>
      </c>
      <c r="ALT848" s="10">
        <v>0</v>
      </c>
      <c r="ALU848" s="10">
        <v>0</v>
      </c>
      <c r="ALV848" s="10">
        <v>0</v>
      </c>
      <c r="ALW848" s="10">
        <v>0</v>
      </c>
      <c r="ALX848" s="10">
        <v>0</v>
      </c>
      <c r="ALY848" s="10">
        <v>0</v>
      </c>
      <c r="ALZ848" s="10">
        <v>0</v>
      </c>
      <c r="AMA848" s="10">
        <v>0</v>
      </c>
      <c r="AMB848" s="10">
        <v>0</v>
      </c>
      <c r="AMC848" s="10">
        <v>0</v>
      </c>
      <c r="AMD848" s="10">
        <v>0</v>
      </c>
      <c r="AME848" s="10">
        <v>0</v>
      </c>
      <c r="AMF848" s="10">
        <v>0</v>
      </c>
      <c r="AML848" s="10" t="s">
        <v>1968</v>
      </c>
      <c r="ANM848" s="10">
        <v>110</v>
      </c>
      <c r="ANN848" s="10">
        <v>0</v>
      </c>
      <c r="ANO848" s="10" t="s">
        <v>1968</v>
      </c>
      <c r="ANP848" s="10" t="s">
        <v>1987</v>
      </c>
      <c r="AOO848" s="10" t="s">
        <v>1968</v>
      </c>
      <c r="APN848" s="10" t="s">
        <v>1968</v>
      </c>
      <c r="ATV848" s="10" t="s">
        <v>1972</v>
      </c>
      <c r="ATW848" s="10">
        <v>0</v>
      </c>
      <c r="ATX848" s="10">
        <v>0</v>
      </c>
      <c r="ATY848" s="10">
        <v>10</v>
      </c>
      <c r="ATZ848" s="10">
        <v>0</v>
      </c>
      <c r="AUA848" s="10">
        <v>0</v>
      </c>
      <c r="AUB848" s="10">
        <v>0</v>
      </c>
      <c r="AUC848" s="10">
        <v>0</v>
      </c>
      <c r="AUD848" s="10">
        <v>0</v>
      </c>
      <c r="AUE848" s="64">
        <v>0</v>
      </c>
      <c r="AUF848" s="10">
        <v>0</v>
      </c>
      <c r="AUG848" s="10">
        <v>0</v>
      </c>
      <c r="AUH848" s="10">
        <v>0</v>
      </c>
      <c r="AUI848" s="10">
        <v>0</v>
      </c>
      <c r="AUJ848" s="10">
        <v>0</v>
      </c>
      <c r="AUK848" s="10">
        <v>0</v>
      </c>
      <c r="AUL848" s="10">
        <v>0</v>
      </c>
      <c r="AUM848" s="10">
        <v>0</v>
      </c>
      <c r="AUN848" s="10">
        <v>0</v>
      </c>
      <c r="AUO848" s="10">
        <v>0</v>
      </c>
      <c r="AUP848" s="10">
        <v>0</v>
      </c>
      <c r="AUQ848" s="10">
        <v>0</v>
      </c>
      <c r="AUR848" s="10">
        <v>0</v>
      </c>
      <c r="AUS848" s="10">
        <v>0</v>
      </c>
      <c r="AUT848" s="10">
        <v>0</v>
      </c>
      <c r="AUU848" s="10">
        <v>0</v>
      </c>
      <c r="AUV848" s="10">
        <v>0</v>
      </c>
      <c r="AUW848" s="10">
        <v>0</v>
      </c>
      <c r="AUX848" s="10">
        <v>0</v>
      </c>
      <c r="AUY848" s="10">
        <v>0</v>
      </c>
      <c r="AUZ848" s="10">
        <v>0</v>
      </c>
      <c r="AVA848" s="10">
        <v>0</v>
      </c>
      <c r="AVB848" s="10">
        <v>0</v>
      </c>
      <c r="AVC848" s="10">
        <v>0</v>
      </c>
      <c r="AVD848" s="10">
        <v>0</v>
      </c>
      <c r="AVE848" s="10">
        <v>0</v>
      </c>
      <c r="AVF848" s="10">
        <v>0</v>
      </c>
      <c r="AVG848" s="10">
        <v>0</v>
      </c>
      <c r="AVH848" s="10">
        <v>0</v>
      </c>
      <c r="AVI848" s="10">
        <v>0</v>
      </c>
      <c r="AVJ848" s="10">
        <v>0</v>
      </c>
      <c r="AVK848" s="10">
        <v>0</v>
      </c>
      <c r="AVL848" s="10">
        <v>0</v>
      </c>
      <c r="AVM848" s="10">
        <v>0</v>
      </c>
      <c r="AVN848" s="10">
        <v>0</v>
      </c>
      <c r="AVO848" s="10">
        <v>0</v>
      </c>
      <c r="AVP848" s="10">
        <v>0</v>
      </c>
      <c r="AVQ848" s="10">
        <v>0</v>
      </c>
      <c r="AVR848" s="10">
        <v>0</v>
      </c>
      <c r="AVS848" s="10">
        <v>0</v>
      </c>
      <c r="AVT848" s="10">
        <v>0</v>
      </c>
      <c r="AVU848" s="10" t="s">
        <v>1969</v>
      </c>
      <c r="AVV848" s="10">
        <v>109</v>
      </c>
      <c r="AVW848" s="10">
        <v>0</v>
      </c>
      <c r="AVX848" s="10">
        <v>0</v>
      </c>
      <c r="AVY848" s="10">
        <v>0</v>
      </c>
      <c r="AVZ848" s="10">
        <v>1</v>
      </c>
      <c r="AWA848" s="10">
        <v>0</v>
      </c>
      <c r="AWB848" s="10">
        <v>0</v>
      </c>
      <c r="AWC848" s="10">
        <v>0</v>
      </c>
      <c r="AWD848" s="10">
        <v>0</v>
      </c>
      <c r="AWE848" s="10">
        <v>0</v>
      </c>
      <c r="AWF848" s="10">
        <v>0</v>
      </c>
      <c r="AWG848" s="10">
        <v>0</v>
      </c>
      <c r="AWH848" s="10" t="s">
        <v>1972</v>
      </c>
      <c r="AWI848" s="10">
        <v>0</v>
      </c>
      <c r="AWJ848" s="10">
        <v>0</v>
      </c>
      <c r="AWK848" s="10">
        <v>0</v>
      </c>
      <c r="AWL848" s="10">
        <v>0</v>
      </c>
      <c r="AWM848" s="10">
        <v>0</v>
      </c>
      <c r="AWN848" s="10">
        <v>0</v>
      </c>
      <c r="AWO848" s="10">
        <v>0</v>
      </c>
      <c r="AWP848" s="10">
        <v>0</v>
      </c>
      <c r="AWQ848" s="10">
        <v>0</v>
      </c>
      <c r="AWR848" s="10">
        <v>0</v>
      </c>
      <c r="AWS848" s="10">
        <v>0</v>
      </c>
      <c r="AWT848" s="10">
        <v>0</v>
      </c>
      <c r="AWU848" s="10">
        <v>0</v>
      </c>
      <c r="AWV848" s="10">
        <v>0</v>
      </c>
      <c r="AWW848" s="10">
        <v>0</v>
      </c>
      <c r="AWX848" s="10">
        <v>0</v>
      </c>
      <c r="AWY848" s="10">
        <v>0</v>
      </c>
      <c r="AWZ848" s="10">
        <v>0</v>
      </c>
      <c r="AXA848" s="10">
        <v>0</v>
      </c>
      <c r="AXB848" s="10">
        <v>0</v>
      </c>
      <c r="AXC848" s="10">
        <v>0</v>
      </c>
      <c r="AXD848" s="10">
        <v>0</v>
      </c>
      <c r="AXE848" s="10">
        <v>0</v>
      </c>
      <c r="AXF848" s="10">
        <v>0</v>
      </c>
      <c r="AXG848" s="10">
        <v>0</v>
      </c>
      <c r="AXH848" s="10">
        <v>0</v>
      </c>
      <c r="AXI848" s="10">
        <v>0</v>
      </c>
      <c r="AXJ848" s="10">
        <v>0</v>
      </c>
      <c r="AXK848" s="10">
        <v>0</v>
      </c>
      <c r="AXL848" s="10">
        <v>0</v>
      </c>
      <c r="AXM848" s="10">
        <v>0</v>
      </c>
      <c r="AXN848" s="10">
        <v>0</v>
      </c>
      <c r="AXO848" s="10">
        <v>0</v>
      </c>
      <c r="AXP848" s="10">
        <v>0</v>
      </c>
      <c r="AXQ848" s="10">
        <v>0</v>
      </c>
      <c r="AXR848" s="10">
        <v>0</v>
      </c>
      <c r="AXS848" s="10">
        <v>0</v>
      </c>
      <c r="AXT848" s="10">
        <v>0</v>
      </c>
      <c r="AXU848" s="10">
        <v>0</v>
      </c>
      <c r="AXV848" s="10">
        <v>0</v>
      </c>
      <c r="AXW848" s="10">
        <v>0</v>
      </c>
      <c r="AXX848" s="10">
        <v>0</v>
      </c>
      <c r="AXY848" s="10">
        <v>20</v>
      </c>
      <c r="AXZ848" s="10">
        <v>0</v>
      </c>
      <c r="AYA848" s="10">
        <v>0</v>
      </c>
      <c r="AYB848" s="10">
        <v>0</v>
      </c>
      <c r="AYC848" s="10">
        <v>0</v>
      </c>
      <c r="AYD848" s="10">
        <v>0</v>
      </c>
      <c r="AYE848" s="10">
        <v>0</v>
      </c>
      <c r="AYF848" s="10">
        <v>0</v>
      </c>
      <c r="AYG848" s="10">
        <v>0</v>
      </c>
      <c r="AYH848" s="10">
        <v>0</v>
      </c>
      <c r="AYI848" s="10">
        <v>0</v>
      </c>
      <c r="AYJ848" s="10">
        <v>0</v>
      </c>
      <c r="AYK848" s="10">
        <v>0</v>
      </c>
      <c r="AYL848" s="10">
        <v>0</v>
      </c>
      <c r="AYM848" s="10">
        <v>0</v>
      </c>
      <c r="AYN848" s="10">
        <v>0</v>
      </c>
      <c r="AYO848" s="10">
        <v>0</v>
      </c>
      <c r="AYP848" s="10">
        <v>0</v>
      </c>
      <c r="AYQ848" s="10">
        <v>25</v>
      </c>
      <c r="AYR848" s="10">
        <v>0</v>
      </c>
      <c r="AYS848" s="10" t="s">
        <v>1968</v>
      </c>
      <c r="AYV848" s="10">
        <v>0</v>
      </c>
      <c r="AYW848" s="10">
        <v>0</v>
      </c>
      <c r="AYX848" s="10">
        <v>0</v>
      </c>
      <c r="AYY848" s="10">
        <v>0</v>
      </c>
      <c r="AYZ848" s="10">
        <v>0</v>
      </c>
      <c r="AZA848" s="10">
        <v>0</v>
      </c>
      <c r="AZB848" s="10">
        <v>0</v>
      </c>
      <c r="AZC848" s="10">
        <v>0</v>
      </c>
      <c r="AZD848" s="10">
        <v>0</v>
      </c>
      <c r="AZE848" s="10">
        <v>0</v>
      </c>
      <c r="AZF848" s="10">
        <v>0</v>
      </c>
      <c r="AZG848" s="10">
        <v>0</v>
      </c>
      <c r="AZH848" s="10">
        <v>0</v>
      </c>
      <c r="AZI848" s="10">
        <v>0</v>
      </c>
      <c r="AZJ848" s="10">
        <v>0</v>
      </c>
      <c r="AZK848" s="10">
        <v>0</v>
      </c>
      <c r="AZL848" s="10">
        <v>0</v>
      </c>
      <c r="AZM848" s="10">
        <v>0</v>
      </c>
      <c r="AZN848" s="10">
        <v>0</v>
      </c>
      <c r="AZO848" s="10">
        <v>0</v>
      </c>
      <c r="AZP848" s="10">
        <v>0</v>
      </c>
      <c r="AZQ848" s="10">
        <v>0</v>
      </c>
      <c r="AZR848" s="10">
        <v>0</v>
      </c>
      <c r="AZS848" s="10">
        <v>0</v>
      </c>
      <c r="AZT848" s="10">
        <v>0</v>
      </c>
      <c r="AZU848" s="10">
        <v>0</v>
      </c>
      <c r="AZV848" s="10">
        <v>0</v>
      </c>
      <c r="AZW848" s="10">
        <v>0</v>
      </c>
      <c r="AZX848" s="10">
        <v>0</v>
      </c>
      <c r="AZY848" s="10">
        <v>0</v>
      </c>
      <c r="AZZ848" s="10">
        <v>0</v>
      </c>
      <c r="BAA848" s="10">
        <v>0</v>
      </c>
      <c r="BAB848" s="10">
        <v>0</v>
      </c>
      <c r="BAC848" s="10">
        <v>0</v>
      </c>
      <c r="BAD848" s="10">
        <v>0</v>
      </c>
      <c r="BAE848" s="10">
        <v>0</v>
      </c>
      <c r="BAF848" s="10">
        <v>0</v>
      </c>
      <c r="BAG848" s="10">
        <v>0</v>
      </c>
      <c r="BAH848" s="10">
        <v>0</v>
      </c>
      <c r="BAI848" s="10">
        <v>0</v>
      </c>
      <c r="BAJ848" s="10">
        <v>0</v>
      </c>
      <c r="BAK848" s="10">
        <v>0</v>
      </c>
      <c r="BAL848" s="10">
        <v>0</v>
      </c>
      <c r="BAM848" s="10">
        <v>0</v>
      </c>
      <c r="BAN848" s="10">
        <v>0</v>
      </c>
      <c r="BAO848" s="10">
        <v>0</v>
      </c>
      <c r="BAP848" s="10">
        <v>0</v>
      </c>
      <c r="BAQ848" s="10">
        <v>0</v>
      </c>
      <c r="BAR848" s="10">
        <v>0</v>
      </c>
      <c r="BAS848" s="10">
        <v>0</v>
      </c>
      <c r="BAT848" s="10">
        <v>0</v>
      </c>
      <c r="BAU848" s="10">
        <v>0</v>
      </c>
      <c r="BAV848" s="10">
        <v>0</v>
      </c>
      <c r="BAW848" s="10">
        <v>0</v>
      </c>
      <c r="BAX848" s="10">
        <v>0</v>
      </c>
      <c r="BAY848" s="10">
        <v>0</v>
      </c>
      <c r="BAZ848" s="10">
        <v>0</v>
      </c>
      <c r="BBA848" s="10" t="s">
        <v>1969</v>
      </c>
      <c r="BBB848" s="10">
        <v>1400</v>
      </c>
      <c r="BBC848" s="10">
        <v>720</v>
      </c>
      <c r="BBD848" s="10">
        <v>0</v>
      </c>
      <c r="BBE848" s="10">
        <v>0</v>
      </c>
      <c r="BBF848" s="10">
        <v>0</v>
      </c>
      <c r="BBG848" s="10">
        <v>0</v>
      </c>
      <c r="BBH848" s="10">
        <v>0</v>
      </c>
      <c r="BBI848" s="10">
        <v>0</v>
      </c>
      <c r="BBJ848" s="10">
        <v>0</v>
      </c>
      <c r="BBK848" s="10">
        <v>4</v>
      </c>
      <c r="BBL848" s="10">
        <v>0</v>
      </c>
      <c r="BBM848" s="10">
        <v>4</v>
      </c>
      <c r="BBN848" s="10">
        <v>0</v>
      </c>
      <c r="BBO848" s="10" t="s">
        <v>1972</v>
      </c>
      <c r="BBU848" s="10">
        <v>1</v>
      </c>
    </row>
    <row r="849" spans="1:1428" x14ac:dyDescent="0.25">
      <c r="A849" s="10" t="s">
        <v>1965</v>
      </c>
      <c r="B849" s="10" t="s">
        <v>2267</v>
      </c>
      <c r="C849" s="10" t="s">
        <v>2001</v>
      </c>
      <c r="D849" s="10" t="s">
        <v>2268</v>
      </c>
      <c r="E849" s="10" t="s">
        <v>2269</v>
      </c>
      <c r="F849" s="10" t="s">
        <v>2270</v>
      </c>
      <c r="G849" s="10">
        <v>55028065</v>
      </c>
      <c r="H849" s="10" t="s">
        <v>2005</v>
      </c>
      <c r="I849" s="10" t="s">
        <v>2271</v>
      </c>
      <c r="J849" s="10" t="s">
        <v>2272</v>
      </c>
      <c r="K849" s="10" t="s">
        <v>5</v>
      </c>
      <c r="L849" s="10" t="s">
        <v>2506</v>
      </c>
      <c r="N849" s="10">
        <v>0</v>
      </c>
      <c r="O849" s="10">
        <v>0</v>
      </c>
      <c r="P849" s="10">
        <v>381</v>
      </c>
      <c r="Q849" s="10">
        <v>0</v>
      </c>
      <c r="R849" s="10">
        <v>0</v>
      </c>
      <c r="S849" s="10">
        <v>0</v>
      </c>
      <c r="T849" s="10">
        <v>0</v>
      </c>
      <c r="U849" s="10">
        <v>0</v>
      </c>
      <c r="V849" s="10">
        <v>0</v>
      </c>
      <c r="W849" s="10">
        <v>0</v>
      </c>
      <c r="X849" s="10">
        <v>0</v>
      </c>
      <c r="Y849" s="10">
        <v>0</v>
      </c>
      <c r="Z849" s="10">
        <v>0</v>
      </c>
      <c r="AA849" s="10">
        <v>0</v>
      </c>
      <c r="AC849" s="10">
        <v>0</v>
      </c>
      <c r="AD849" s="10">
        <v>0</v>
      </c>
      <c r="AE849" s="10">
        <v>0</v>
      </c>
      <c r="AF849" s="10" t="s">
        <v>40</v>
      </c>
      <c r="AG849" s="10">
        <v>1</v>
      </c>
      <c r="AT849" s="10">
        <v>32456</v>
      </c>
      <c r="AU849" s="10" t="s">
        <v>2495</v>
      </c>
      <c r="AV849" s="10" t="s">
        <v>1972</v>
      </c>
      <c r="AW849" s="10" t="s">
        <v>1989</v>
      </c>
      <c r="AY849" s="10" t="s">
        <v>1973</v>
      </c>
      <c r="BF849" s="10" t="s">
        <v>1972</v>
      </c>
      <c r="BG849" s="10">
        <v>1</v>
      </c>
      <c r="BH849" s="10" t="s">
        <v>1972</v>
      </c>
      <c r="BI849" s="10" t="s">
        <v>1972</v>
      </c>
      <c r="BJ849" s="10">
        <v>1</v>
      </c>
      <c r="BK849" s="10" t="s">
        <v>1968</v>
      </c>
      <c r="BL849" s="10" t="s">
        <v>1968</v>
      </c>
      <c r="BO849" s="10" t="s">
        <v>1968</v>
      </c>
      <c r="BP849" s="10">
        <v>0</v>
      </c>
      <c r="BR849" s="10" t="s">
        <v>1968</v>
      </c>
      <c r="BU849" s="10" t="s">
        <v>1968</v>
      </c>
      <c r="BX849" s="10" t="s">
        <v>1968</v>
      </c>
      <c r="CA849" s="10" t="s">
        <v>1968</v>
      </c>
      <c r="CD849" s="10" t="s">
        <v>1968</v>
      </c>
      <c r="CE849" s="10">
        <v>0</v>
      </c>
      <c r="CG849" s="10" t="s">
        <v>1968</v>
      </c>
      <c r="CH849" s="10">
        <v>0</v>
      </c>
      <c r="CJ849" s="10" t="s">
        <v>1968</v>
      </c>
      <c r="CM849" s="10" t="s">
        <v>1968</v>
      </c>
      <c r="CP849" s="10" t="s">
        <v>1968</v>
      </c>
      <c r="CS849" s="10" t="s">
        <v>1968</v>
      </c>
      <c r="CT849" s="10">
        <v>0</v>
      </c>
      <c r="CV849" s="10" t="s">
        <v>1968</v>
      </c>
      <c r="CY849" s="10" t="s">
        <v>1968</v>
      </c>
      <c r="DB849" s="10" t="s">
        <v>1968</v>
      </c>
      <c r="DE849" s="10" t="s">
        <v>1968</v>
      </c>
      <c r="DH849" s="10" t="s">
        <v>1968</v>
      </c>
      <c r="DK849" s="10" t="s">
        <v>1968</v>
      </c>
      <c r="DN849" s="10" t="s">
        <v>1968</v>
      </c>
      <c r="EU849" s="10" t="s">
        <v>1972</v>
      </c>
      <c r="EV849" s="10">
        <v>14</v>
      </c>
      <c r="EW849" s="10">
        <v>30</v>
      </c>
      <c r="EX849" s="10" t="s">
        <v>1968</v>
      </c>
      <c r="FA849" s="10" t="s">
        <v>1968</v>
      </c>
      <c r="FD849" s="10" t="s">
        <v>1968</v>
      </c>
      <c r="FG849" s="10" t="s">
        <v>1968</v>
      </c>
      <c r="FJ849" s="10" t="s">
        <v>1972</v>
      </c>
      <c r="FM849" s="10" t="s">
        <v>2273</v>
      </c>
      <c r="FN849" s="10">
        <v>1</v>
      </c>
      <c r="FO849" s="10">
        <v>8</v>
      </c>
      <c r="GR849" s="10">
        <v>1</v>
      </c>
      <c r="GS849" s="10">
        <v>1</v>
      </c>
      <c r="GT849" s="10">
        <v>1</v>
      </c>
      <c r="GU849" s="10">
        <v>1</v>
      </c>
      <c r="GV849" s="10">
        <v>1</v>
      </c>
      <c r="GW849" s="10">
        <v>1</v>
      </c>
      <c r="GX849" s="10" t="s">
        <v>2274</v>
      </c>
      <c r="GY849" s="10" t="s">
        <v>1968</v>
      </c>
      <c r="HA849" s="10" t="s">
        <v>1968</v>
      </c>
      <c r="HC849" s="10" t="s">
        <v>1972</v>
      </c>
      <c r="HD849" s="10">
        <v>4</v>
      </c>
      <c r="HE849" s="10" t="s">
        <v>1972</v>
      </c>
      <c r="HF849" s="10">
        <v>30</v>
      </c>
      <c r="HG849" s="10" t="s">
        <v>1972</v>
      </c>
      <c r="HH849" s="10">
        <v>25</v>
      </c>
      <c r="HI849" s="10" t="s">
        <v>1972</v>
      </c>
      <c r="HJ849" s="10">
        <v>4</v>
      </c>
      <c r="HK849" s="10" t="s">
        <v>1972</v>
      </c>
      <c r="HL849" s="10">
        <v>2</v>
      </c>
      <c r="HM849" s="10" t="s">
        <v>1972</v>
      </c>
      <c r="HO849" s="10" t="s">
        <v>2275</v>
      </c>
      <c r="HP849" s="10">
        <v>2</v>
      </c>
      <c r="HQ849" s="10" t="s">
        <v>2276</v>
      </c>
      <c r="HR849" s="10">
        <v>7</v>
      </c>
      <c r="HS849" s="10" t="s">
        <v>2277</v>
      </c>
      <c r="HT849" s="10">
        <v>6</v>
      </c>
      <c r="HU849" s="10" t="s">
        <v>2278</v>
      </c>
      <c r="HV849" s="10">
        <v>3</v>
      </c>
      <c r="HW849" s="10" t="s">
        <v>2279</v>
      </c>
      <c r="HX849" s="10">
        <v>3</v>
      </c>
      <c r="II849" s="10" t="s">
        <v>1972</v>
      </c>
      <c r="IJ849" s="10" t="s">
        <v>1968</v>
      </c>
      <c r="IK849" s="10" t="s">
        <v>1984</v>
      </c>
      <c r="IL849" s="10" t="s">
        <v>1984</v>
      </c>
      <c r="IM849" s="10" t="s">
        <v>1988</v>
      </c>
      <c r="IN849" s="10" t="s">
        <v>1968</v>
      </c>
      <c r="IO849" s="10" t="s">
        <v>1972</v>
      </c>
      <c r="IP849" s="10" t="s">
        <v>2501</v>
      </c>
      <c r="IQ849" s="10">
        <v>10</v>
      </c>
      <c r="IR849" s="10" t="s">
        <v>2500</v>
      </c>
      <c r="IS849" s="10">
        <v>50</v>
      </c>
      <c r="IT849" s="10" t="s">
        <v>1968</v>
      </c>
      <c r="IV849" s="10" t="s">
        <v>1968</v>
      </c>
      <c r="IX849" s="10" t="s">
        <v>1968</v>
      </c>
      <c r="IZ849" s="10" t="s">
        <v>1968</v>
      </c>
      <c r="JA849" s="10" t="s">
        <v>1972</v>
      </c>
      <c r="JB849" s="10">
        <v>0</v>
      </c>
      <c r="JC849" s="10">
        <v>1</v>
      </c>
      <c r="JD849" s="10" t="s">
        <v>1972</v>
      </c>
      <c r="JE849" s="10">
        <v>0</v>
      </c>
      <c r="JF849" s="10">
        <v>2</v>
      </c>
      <c r="JG849" s="10" t="s">
        <v>1968</v>
      </c>
      <c r="JJ849" s="10" t="s">
        <v>1968</v>
      </c>
      <c r="JM849" s="10" t="s">
        <v>1972</v>
      </c>
      <c r="JN849" s="10">
        <v>2</v>
      </c>
      <c r="JO849" s="10">
        <v>0</v>
      </c>
      <c r="JP849" s="10" t="s">
        <v>1968</v>
      </c>
      <c r="JS849" s="10" t="s">
        <v>1968</v>
      </c>
      <c r="KZ849" s="10" t="s">
        <v>1976</v>
      </c>
      <c r="LA849" s="10">
        <v>12</v>
      </c>
      <c r="LB849" s="10">
        <v>2</v>
      </c>
      <c r="LC849" s="10">
        <v>0</v>
      </c>
      <c r="LD849" s="10">
        <v>0</v>
      </c>
      <c r="LE849" s="10">
        <v>0</v>
      </c>
      <c r="LF849" s="10">
        <v>0</v>
      </c>
      <c r="LG849" s="10">
        <v>0</v>
      </c>
      <c r="LH849" s="10">
        <v>0</v>
      </c>
      <c r="LI849" s="10" t="s">
        <v>1966</v>
      </c>
      <c r="LJ849" s="10">
        <v>49</v>
      </c>
      <c r="LK849" s="10">
        <v>6</v>
      </c>
      <c r="LL849" s="10">
        <v>0</v>
      </c>
      <c r="LM849" s="10">
        <v>0</v>
      </c>
      <c r="LN849" s="10">
        <v>0</v>
      </c>
      <c r="LO849" s="10">
        <v>0</v>
      </c>
      <c r="LP849" s="10">
        <v>0</v>
      </c>
      <c r="LQ849" s="10">
        <v>0</v>
      </c>
      <c r="LR849" s="10" t="s">
        <v>1966</v>
      </c>
      <c r="LS849" s="10">
        <v>0</v>
      </c>
      <c r="LT849" s="10">
        <v>0</v>
      </c>
      <c r="LU849" s="10">
        <v>0</v>
      </c>
      <c r="LV849" s="10">
        <v>0</v>
      </c>
      <c r="LW849" s="10">
        <v>0</v>
      </c>
      <c r="LX849" s="10">
        <v>0</v>
      </c>
      <c r="LY849" s="10">
        <v>0</v>
      </c>
      <c r="LZ849" s="10">
        <v>0</v>
      </c>
      <c r="MA849" s="10" t="s">
        <v>1977</v>
      </c>
      <c r="MB849" s="10">
        <v>0</v>
      </c>
      <c r="MC849" s="10">
        <v>0</v>
      </c>
      <c r="MD849" s="10">
        <v>0</v>
      </c>
      <c r="ME849" s="10">
        <v>0</v>
      </c>
      <c r="MF849" s="10">
        <v>0</v>
      </c>
      <c r="MG849" s="10">
        <v>0</v>
      </c>
      <c r="MH849" s="10">
        <v>0</v>
      </c>
      <c r="MI849" s="10">
        <v>1</v>
      </c>
      <c r="MJ849" s="10" t="s">
        <v>1966</v>
      </c>
      <c r="MK849" s="10">
        <v>0</v>
      </c>
      <c r="ML849" s="10">
        <v>0</v>
      </c>
      <c r="MM849" s="10">
        <v>0</v>
      </c>
      <c r="MN849" s="10">
        <v>0</v>
      </c>
      <c r="MO849" s="10">
        <v>0</v>
      </c>
      <c r="MP849" s="10">
        <v>0</v>
      </c>
      <c r="MQ849" s="10">
        <v>0</v>
      </c>
      <c r="MR849" s="10">
        <v>1</v>
      </c>
      <c r="MS849" s="10" t="s">
        <v>1966</v>
      </c>
      <c r="MT849" s="10">
        <v>0</v>
      </c>
      <c r="MU849" s="10">
        <v>0</v>
      </c>
      <c r="MV849" s="10">
        <v>0</v>
      </c>
      <c r="MW849" s="10">
        <v>0</v>
      </c>
      <c r="MX849" s="10">
        <v>0</v>
      </c>
      <c r="MY849" s="10">
        <v>0</v>
      </c>
      <c r="MZ849" s="10">
        <v>0</v>
      </c>
      <c r="NA849" s="10">
        <v>1</v>
      </c>
      <c r="NB849" s="10" t="s">
        <v>1966</v>
      </c>
      <c r="NC849" s="10">
        <v>0</v>
      </c>
      <c r="ND849" s="10">
        <v>0</v>
      </c>
      <c r="NE849" s="10">
        <v>0</v>
      </c>
      <c r="NF849" s="10">
        <v>0</v>
      </c>
      <c r="NG849" s="10">
        <v>0</v>
      </c>
      <c r="NH849" s="10">
        <v>0</v>
      </c>
      <c r="NI849" s="10">
        <v>0</v>
      </c>
      <c r="NJ849" s="10">
        <v>1</v>
      </c>
      <c r="NK849" s="10" t="s">
        <v>1966</v>
      </c>
      <c r="NL849" s="10">
        <v>0</v>
      </c>
      <c r="NM849" s="10">
        <v>0</v>
      </c>
      <c r="NN849" s="10">
        <v>0</v>
      </c>
      <c r="NO849" s="10">
        <v>0</v>
      </c>
      <c r="NP849" s="10">
        <v>0</v>
      </c>
      <c r="NQ849" s="10">
        <v>0</v>
      </c>
      <c r="NR849" s="10">
        <v>0</v>
      </c>
      <c r="NS849" s="10">
        <v>4</v>
      </c>
      <c r="NT849" s="10" t="s">
        <v>1966</v>
      </c>
      <c r="NU849" s="10">
        <v>0</v>
      </c>
      <c r="NV849" s="10">
        <v>0</v>
      </c>
      <c r="NW849" s="10">
        <v>0</v>
      </c>
      <c r="NX849" s="10">
        <v>0</v>
      </c>
      <c r="NY849" s="10">
        <v>0</v>
      </c>
      <c r="NZ849" s="10">
        <v>0</v>
      </c>
      <c r="OA849" s="10">
        <v>1</v>
      </c>
      <c r="OB849" s="10">
        <v>3</v>
      </c>
      <c r="OC849" s="10" t="s">
        <v>1966</v>
      </c>
      <c r="OD849" s="10">
        <v>0</v>
      </c>
      <c r="OE849" s="10">
        <v>0</v>
      </c>
      <c r="OF849" s="10">
        <v>0</v>
      </c>
      <c r="OG849" s="10">
        <v>0</v>
      </c>
      <c r="OH849" s="10">
        <v>0</v>
      </c>
      <c r="OI849" s="10">
        <v>0</v>
      </c>
      <c r="OJ849" s="10">
        <v>0</v>
      </c>
      <c r="OK849" s="10">
        <v>0</v>
      </c>
      <c r="OL849" s="10" t="s">
        <v>1977</v>
      </c>
      <c r="OM849" s="10">
        <v>0</v>
      </c>
      <c r="ON849" s="10">
        <v>0</v>
      </c>
      <c r="OO849" s="10">
        <v>0</v>
      </c>
      <c r="OP849" s="10">
        <v>0</v>
      </c>
      <c r="OQ849" s="10">
        <v>0</v>
      </c>
      <c r="OR849" s="10">
        <v>0</v>
      </c>
      <c r="OS849" s="10">
        <v>0</v>
      </c>
      <c r="OT849" s="10">
        <v>0</v>
      </c>
      <c r="OU849" s="10" t="s">
        <v>1977</v>
      </c>
      <c r="OV849" s="10">
        <v>0</v>
      </c>
      <c r="OW849" s="10">
        <v>0</v>
      </c>
      <c r="OX849" s="10">
        <v>0</v>
      </c>
      <c r="OY849" s="10">
        <v>0</v>
      </c>
      <c r="OZ849" s="10">
        <v>0</v>
      </c>
      <c r="PA849" s="10">
        <v>0</v>
      </c>
      <c r="PB849" s="10">
        <v>0</v>
      </c>
      <c r="PC849" s="10">
        <v>1</v>
      </c>
      <c r="PD849" s="10" t="s">
        <v>1966</v>
      </c>
      <c r="PE849" s="10">
        <v>0</v>
      </c>
      <c r="PF849" s="10">
        <v>0</v>
      </c>
      <c r="PG849" s="10">
        <v>0</v>
      </c>
      <c r="PH849" s="10">
        <v>0</v>
      </c>
      <c r="PI849" s="10">
        <v>0</v>
      </c>
      <c r="PJ849" s="10">
        <v>0</v>
      </c>
      <c r="PK849" s="10">
        <v>0</v>
      </c>
      <c r="PL849" s="10">
        <v>0</v>
      </c>
      <c r="PM849" s="10" t="s">
        <v>1977</v>
      </c>
      <c r="PN849" s="10">
        <v>0</v>
      </c>
      <c r="PO849" s="10">
        <v>0</v>
      </c>
      <c r="PP849" s="10">
        <v>0</v>
      </c>
      <c r="PQ849" s="10">
        <v>0</v>
      </c>
      <c r="PR849" s="10">
        <v>0</v>
      </c>
      <c r="PS849" s="10">
        <v>0</v>
      </c>
      <c r="PT849" s="10">
        <v>0</v>
      </c>
      <c r="PU849" s="10">
        <v>0</v>
      </c>
      <c r="PV849" s="10" t="s">
        <v>1977</v>
      </c>
      <c r="PW849" s="10">
        <v>0</v>
      </c>
      <c r="PX849" s="10">
        <v>2</v>
      </c>
      <c r="PY849" s="10">
        <v>0</v>
      </c>
      <c r="PZ849" s="10">
        <v>0</v>
      </c>
      <c r="QA849" s="10">
        <v>0</v>
      </c>
      <c r="QB849" s="10">
        <v>0</v>
      </c>
      <c r="QC849" s="10">
        <v>4</v>
      </c>
      <c r="QD849" s="10">
        <v>9</v>
      </c>
      <c r="QE849" s="10" t="s">
        <v>1985</v>
      </c>
      <c r="QF849" s="10">
        <v>0</v>
      </c>
      <c r="QG849" s="10">
        <v>0</v>
      </c>
      <c r="QH849" s="10">
        <v>0</v>
      </c>
      <c r="QI849" s="10">
        <v>0</v>
      </c>
      <c r="QJ849" s="10">
        <v>0</v>
      </c>
      <c r="QK849" s="10">
        <v>0</v>
      </c>
      <c r="QL849" s="10">
        <v>0</v>
      </c>
      <c r="QM849" s="10">
        <v>0</v>
      </c>
      <c r="QN849" s="10" t="s">
        <v>1977</v>
      </c>
      <c r="QO849" s="10">
        <v>0</v>
      </c>
      <c r="QP849" s="10">
        <v>0</v>
      </c>
      <c r="QQ849" s="10">
        <v>0</v>
      </c>
      <c r="QR849" s="10">
        <v>0</v>
      </c>
      <c r="QS849" s="10">
        <v>0</v>
      </c>
      <c r="QT849" s="10">
        <v>0</v>
      </c>
      <c r="QU849" s="10">
        <v>0</v>
      </c>
      <c r="QV849" s="10">
        <v>0</v>
      </c>
      <c r="QW849" s="10" t="s">
        <v>1977</v>
      </c>
      <c r="QX849" s="10">
        <v>0</v>
      </c>
      <c r="QY849" s="10">
        <v>0</v>
      </c>
      <c r="QZ849" s="10">
        <v>0</v>
      </c>
      <c r="RA849" s="10">
        <v>0</v>
      </c>
      <c r="RB849" s="10">
        <v>0</v>
      </c>
      <c r="RC849" s="10">
        <v>0</v>
      </c>
      <c r="RD849" s="10">
        <v>0</v>
      </c>
      <c r="RE849" s="10">
        <v>0</v>
      </c>
      <c r="RF849" s="10" t="s">
        <v>1977</v>
      </c>
      <c r="RG849" s="10">
        <v>0</v>
      </c>
      <c r="RH849" s="10">
        <v>0</v>
      </c>
      <c r="RI849" s="10">
        <v>0</v>
      </c>
      <c r="RJ849" s="10">
        <v>0</v>
      </c>
      <c r="RK849" s="10">
        <v>0</v>
      </c>
      <c r="RL849" s="10">
        <v>0</v>
      </c>
      <c r="RM849" s="10">
        <v>0</v>
      </c>
      <c r="RN849" s="10">
        <v>1</v>
      </c>
      <c r="RO849" s="10" t="s">
        <v>1966</v>
      </c>
      <c r="RP849" s="10" t="s">
        <v>1998</v>
      </c>
      <c r="RQ849" s="10">
        <v>0</v>
      </c>
      <c r="RR849" s="10">
        <v>1</v>
      </c>
      <c r="RS849" s="10">
        <v>0</v>
      </c>
      <c r="RT849" s="10">
        <v>0</v>
      </c>
      <c r="RU849" s="10">
        <v>0</v>
      </c>
      <c r="RV849" s="10">
        <v>0</v>
      </c>
      <c r="RW849" s="10">
        <v>0</v>
      </c>
      <c r="RX849" s="10">
        <v>1</v>
      </c>
      <c r="RY849" s="10" t="s">
        <v>1966</v>
      </c>
      <c r="VS849" s="10">
        <v>1</v>
      </c>
      <c r="VV849" s="10">
        <v>1</v>
      </c>
      <c r="VW849" s="10">
        <v>1</v>
      </c>
      <c r="VX849" s="10">
        <v>1</v>
      </c>
      <c r="VY849" s="10" t="s">
        <v>2280</v>
      </c>
      <c r="VZ849" s="10">
        <v>1316</v>
      </c>
      <c r="WA849" s="10">
        <v>0</v>
      </c>
      <c r="WB849" s="10">
        <v>6</v>
      </c>
      <c r="WC849" s="10">
        <v>0</v>
      </c>
      <c r="WD849" s="10">
        <v>0</v>
      </c>
      <c r="WE849" s="10">
        <v>0</v>
      </c>
      <c r="WF849" s="10">
        <v>372</v>
      </c>
      <c r="WG849" s="10">
        <v>0</v>
      </c>
      <c r="WH849" s="10">
        <v>1</v>
      </c>
      <c r="WI849" s="10">
        <v>0</v>
      </c>
      <c r="WJ849" s="10">
        <v>0</v>
      </c>
      <c r="WK849" s="10">
        <v>0</v>
      </c>
      <c r="WL849" s="10">
        <v>0</v>
      </c>
      <c r="WM849" s="10">
        <v>0</v>
      </c>
      <c r="WN849" s="10">
        <v>0</v>
      </c>
      <c r="WO849" s="10">
        <v>0</v>
      </c>
      <c r="WP849" s="10">
        <v>0</v>
      </c>
      <c r="WQ849" s="10">
        <v>0</v>
      </c>
      <c r="WR849" s="10">
        <v>0</v>
      </c>
      <c r="WS849" s="10">
        <v>0</v>
      </c>
      <c r="WT849" s="10">
        <v>0</v>
      </c>
      <c r="WU849" s="10">
        <v>0</v>
      </c>
      <c r="WV849" s="10">
        <v>0</v>
      </c>
      <c r="WW849" s="10">
        <v>0</v>
      </c>
      <c r="WX849" s="10">
        <v>0</v>
      </c>
      <c r="WY849" s="10">
        <v>0</v>
      </c>
      <c r="WZ849" s="10">
        <v>0</v>
      </c>
      <c r="XA849" s="10">
        <v>0</v>
      </c>
      <c r="XB849" s="10">
        <v>0</v>
      </c>
      <c r="XC849" s="10">
        <v>0</v>
      </c>
      <c r="XD849" s="10">
        <v>0</v>
      </c>
      <c r="XE849" s="10">
        <v>0</v>
      </c>
      <c r="XF849" s="10">
        <v>0</v>
      </c>
      <c r="XG849" s="10">
        <v>0</v>
      </c>
      <c r="XH849" s="10">
        <v>0</v>
      </c>
      <c r="XI849" s="10">
        <v>0</v>
      </c>
      <c r="XJ849" s="10">
        <v>0</v>
      </c>
      <c r="XK849" s="10" t="s">
        <v>1967</v>
      </c>
      <c r="XL849" s="10">
        <v>0</v>
      </c>
      <c r="XM849" s="10">
        <v>0</v>
      </c>
      <c r="XN849" s="10" t="s">
        <v>1967</v>
      </c>
      <c r="XO849" s="10">
        <v>0</v>
      </c>
      <c r="XP849" s="10">
        <v>0</v>
      </c>
      <c r="XQ849" s="10" t="s">
        <v>1967</v>
      </c>
      <c r="XT849" s="10" t="s">
        <v>1978</v>
      </c>
      <c r="XW849" s="10" t="s">
        <v>1979</v>
      </c>
      <c r="XX849" s="10">
        <v>317</v>
      </c>
      <c r="XY849" s="10">
        <v>0</v>
      </c>
      <c r="YA849" s="10">
        <v>744</v>
      </c>
      <c r="YB849" s="10">
        <v>0</v>
      </c>
      <c r="YC849" s="10">
        <v>518</v>
      </c>
      <c r="YD849" s="10">
        <v>0</v>
      </c>
      <c r="YE849" s="10">
        <v>0</v>
      </c>
      <c r="YF849" s="10">
        <v>0</v>
      </c>
      <c r="YG849" s="10">
        <v>0</v>
      </c>
      <c r="YH849" s="10">
        <v>0</v>
      </c>
      <c r="YI849" s="10">
        <v>2</v>
      </c>
      <c r="YJ849" s="10">
        <v>0</v>
      </c>
      <c r="YK849" s="10">
        <v>188</v>
      </c>
      <c r="YL849" s="10">
        <v>0</v>
      </c>
      <c r="YM849" s="10">
        <v>260</v>
      </c>
      <c r="YN849" s="10">
        <v>0</v>
      </c>
      <c r="YO849" s="10">
        <v>166</v>
      </c>
      <c r="YP849" s="10">
        <v>0</v>
      </c>
      <c r="YQ849" s="10">
        <v>0</v>
      </c>
      <c r="YR849" s="10">
        <v>0</v>
      </c>
      <c r="YS849" s="10" t="s">
        <v>1969</v>
      </c>
      <c r="YT849" s="10">
        <v>522</v>
      </c>
      <c r="YU849" s="10">
        <v>0</v>
      </c>
      <c r="YV849" s="10">
        <v>559</v>
      </c>
      <c r="YW849" s="10">
        <v>0</v>
      </c>
      <c r="YX849" s="10">
        <v>101</v>
      </c>
      <c r="YY849" s="10">
        <v>0</v>
      </c>
      <c r="YZ849" s="10">
        <v>440</v>
      </c>
      <c r="ZA849" s="10">
        <v>0</v>
      </c>
      <c r="ZB849" s="10">
        <v>50</v>
      </c>
      <c r="ZC849" s="10">
        <v>0</v>
      </c>
      <c r="ZD849" s="10">
        <v>12</v>
      </c>
      <c r="ZE849" s="10">
        <v>0</v>
      </c>
      <c r="ZF849" s="10">
        <v>11</v>
      </c>
      <c r="ZG849" s="10">
        <v>0</v>
      </c>
      <c r="ZH849" s="10">
        <v>0</v>
      </c>
      <c r="ZI849" s="10">
        <v>0</v>
      </c>
      <c r="ZJ849" s="10" t="s">
        <v>1969</v>
      </c>
      <c r="ZK849" s="10">
        <v>559</v>
      </c>
      <c r="ZL849" s="10">
        <v>0</v>
      </c>
      <c r="ZM849" s="10">
        <v>289</v>
      </c>
      <c r="ZN849" s="10">
        <v>0</v>
      </c>
      <c r="ZO849" s="10">
        <v>847</v>
      </c>
      <c r="ZP849" s="10">
        <v>0</v>
      </c>
      <c r="ZQ849" s="10">
        <v>0</v>
      </c>
      <c r="ZR849" s="10">
        <v>0</v>
      </c>
      <c r="ZS849" s="10">
        <v>0</v>
      </c>
      <c r="ZT849" s="10">
        <v>0</v>
      </c>
      <c r="ZU849" s="10">
        <v>0</v>
      </c>
      <c r="ZV849" s="10">
        <v>0</v>
      </c>
      <c r="ZW849" s="10">
        <v>0</v>
      </c>
      <c r="ZX849" s="10">
        <v>0</v>
      </c>
      <c r="ZY849" s="10">
        <v>0</v>
      </c>
      <c r="ZZ849" s="10">
        <v>0</v>
      </c>
      <c r="AAA849" s="10">
        <v>0</v>
      </c>
      <c r="AAB849" s="10">
        <v>0</v>
      </c>
      <c r="AAC849" s="10">
        <v>0</v>
      </c>
      <c r="AAD849" s="10">
        <v>0</v>
      </c>
      <c r="AAE849" s="10">
        <v>0</v>
      </c>
      <c r="AAF849" s="10">
        <v>0</v>
      </c>
      <c r="AAG849" s="10">
        <v>0</v>
      </c>
      <c r="AAH849" s="10">
        <v>0</v>
      </c>
      <c r="AAI849" s="10">
        <v>0</v>
      </c>
      <c r="AAJ849" s="10">
        <v>0</v>
      </c>
      <c r="AAK849" s="10" t="s">
        <v>1969</v>
      </c>
      <c r="AAL849" s="10">
        <v>949</v>
      </c>
      <c r="AAM849" s="10">
        <v>0</v>
      </c>
      <c r="AAN849" s="10">
        <v>508</v>
      </c>
      <c r="AAO849" s="10">
        <v>0</v>
      </c>
      <c r="AAP849" s="10">
        <v>220</v>
      </c>
      <c r="AAQ849" s="10">
        <v>0</v>
      </c>
      <c r="AAR849" s="10">
        <v>8</v>
      </c>
      <c r="AAS849" s="10">
        <v>0</v>
      </c>
      <c r="AAT849" s="10">
        <v>6</v>
      </c>
      <c r="AAU849" s="10">
        <v>0</v>
      </c>
      <c r="AAV849" s="10">
        <v>4</v>
      </c>
      <c r="AAW849" s="10">
        <v>0</v>
      </c>
      <c r="AAX849" s="10">
        <v>0</v>
      </c>
      <c r="AAY849" s="10">
        <v>0</v>
      </c>
      <c r="AAZ849" s="10" t="s">
        <v>1969</v>
      </c>
      <c r="ABA849" s="10">
        <v>136</v>
      </c>
      <c r="ABB849" s="10">
        <v>0</v>
      </c>
      <c r="ABC849" s="10">
        <v>124</v>
      </c>
      <c r="ABD849" s="10">
        <v>0</v>
      </c>
      <c r="ABE849" s="10">
        <v>6</v>
      </c>
      <c r="ABF849" s="10">
        <v>0</v>
      </c>
      <c r="ABG849" s="10">
        <v>0</v>
      </c>
      <c r="ABH849" s="10">
        <v>0</v>
      </c>
      <c r="ABI849" s="10">
        <v>3</v>
      </c>
      <c r="ABJ849" s="10">
        <v>0</v>
      </c>
      <c r="ABK849" s="10">
        <v>3</v>
      </c>
      <c r="ABL849" s="10">
        <v>0</v>
      </c>
      <c r="ABM849" s="10">
        <v>0</v>
      </c>
      <c r="ABN849" s="10">
        <v>0</v>
      </c>
      <c r="ABO849" s="10" t="s">
        <v>1969</v>
      </c>
      <c r="ABP849" s="10">
        <v>349</v>
      </c>
      <c r="ABQ849" s="10">
        <v>0</v>
      </c>
      <c r="ABR849" s="10">
        <v>519</v>
      </c>
      <c r="ABS849" s="10">
        <v>0</v>
      </c>
      <c r="ABT849" s="10">
        <v>688</v>
      </c>
      <c r="ABU849" s="10">
        <v>0</v>
      </c>
      <c r="ABV849" s="10">
        <v>0</v>
      </c>
      <c r="ABW849" s="10">
        <v>0</v>
      </c>
      <c r="ABX849" s="10">
        <v>86</v>
      </c>
      <c r="ABY849" s="10">
        <v>0</v>
      </c>
      <c r="ABZ849" s="10">
        <v>50</v>
      </c>
      <c r="ACA849" s="10">
        <v>0</v>
      </c>
      <c r="ACB849" s="10">
        <v>2</v>
      </c>
      <c r="ACC849" s="10">
        <v>0</v>
      </c>
      <c r="ACD849" s="10">
        <v>1</v>
      </c>
      <c r="ACE849" s="10">
        <v>0</v>
      </c>
      <c r="ACF849" s="10">
        <v>0</v>
      </c>
      <c r="ACG849" s="10">
        <v>0</v>
      </c>
      <c r="ACH849" s="10">
        <v>0</v>
      </c>
      <c r="ACI849" s="10">
        <v>0</v>
      </c>
      <c r="ACJ849" s="10" t="s">
        <v>1968</v>
      </c>
      <c r="ADH849" s="10" t="s">
        <v>1968</v>
      </c>
      <c r="AMG849" s="10">
        <v>0</v>
      </c>
      <c r="AMH849" s="10">
        <v>0</v>
      </c>
      <c r="AMI849" s="10">
        <v>0</v>
      </c>
      <c r="AMJ849" s="10">
        <v>0</v>
      </c>
      <c r="AMK849" s="10">
        <v>0</v>
      </c>
      <c r="AML849" s="10" t="s">
        <v>1968</v>
      </c>
      <c r="ANM849" s="10">
        <v>1500</v>
      </c>
      <c r="ANN849" s="10">
        <v>0</v>
      </c>
      <c r="ANO849" s="10" t="s">
        <v>1968</v>
      </c>
      <c r="ANP849" s="10" t="s">
        <v>1987</v>
      </c>
      <c r="ANQ849" s="10">
        <v>0</v>
      </c>
      <c r="ANR849" s="10">
        <v>0</v>
      </c>
      <c r="ANS849" s="10">
        <v>0</v>
      </c>
      <c r="ANT849" s="10">
        <v>0</v>
      </c>
      <c r="ANU849" s="10">
        <v>0</v>
      </c>
      <c r="ANV849" s="10">
        <v>0</v>
      </c>
      <c r="ANW849" s="10">
        <v>0</v>
      </c>
      <c r="ANX849" s="10">
        <v>0</v>
      </c>
      <c r="ANY849" s="10">
        <v>0</v>
      </c>
      <c r="ANZ849" s="10">
        <v>0</v>
      </c>
      <c r="AOA849" s="10">
        <v>0</v>
      </c>
      <c r="AOB849" s="10">
        <v>0</v>
      </c>
      <c r="AOC849" s="10">
        <v>0</v>
      </c>
      <c r="AOD849" s="10">
        <v>0</v>
      </c>
      <c r="AOE849" s="10">
        <v>0</v>
      </c>
      <c r="AOF849" s="10">
        <v>0</v>
      </c>
      <c r="AOG849" s="10">
        <v>0</v>
      </c>
      <c r="AOH849" s="10">
        <v>0</v>
      </c>
      <c r="AOI849" s="10">
        <v>0</v>
      </c>
      <c r="AOJ849" s="10">
        <v>0</v>
      </c>
      <c r="AOK849" s="10">
        <v>0</v>
      </c>
      <c r="AOL849" s="10">
        <v>0</v>
      </c>
      <c r="AOM849" s="10">
        <v>0</v>
      </c>
      <c r="AON849" s="10">
        <v>0</v>
      </c>
      <c r="AOO849" s="10" t="s">
        <v>1968</v>
      </c>
      <c r="AOP849" s="10">
        <v>0</v>
      </c>
      <c r="AOQ849" s="10">
        <v>0</v>
      </c>
      <c r="AOR849" s="10">
        <v>0</v>
      </c>
      <c r="AOS849" s="10">
        <v>0</v>
      </c>
      <c r="AOT849" s="10">
        <v>0</v>
      </c>
      <c r="AOU849" s="10">
        <v>0</v>
      </c>
      <c r="AOV849" s="10">
        <v>0</v>
      </c>
      <c r="AOW849" s="10">
        <v>0</v>
      </c>
      <c r="AOX849" s="10">
        <v>0</v>
      </c>
      <c r="AOY849" s="10">
        <v>0</v>
      </c>
      <c r="AOZ849" s="10">
        <v>0</v>
      </c>
      <c r="APA849" s="10">
        <v>0</v>
      </c>
      <c r="APB849" s="10">
        <v>0</v>
      </c>
      <c r="APC849" s="10">
        <v>0</v>
      </c>
      <c r="APD849" s="10">
        <v>0</v>
      </c>
      <c r="APE849" s="10">
        <v>0</v>
      </c>
      <c r="APF849" s="10">
        <v>0</v>
      </c>
      <c r="APG849" s="10">
        <v>0</v>
      </c>
      <c r="APH849" s="10">
        <v>0</v>
      </c>
      <c r="API849" s="10">
        <v>0</v>
      </c>
      <c r="APJ849" s="10">
        <v>0</v>
      </c>
      <c r="APK849" s="10">
        <v>0</v>
      </c>
      <c r="APL849" s="10">
        <v>0</v>
      </c>
      <c r="APM849" s="10">
        <v>0</v>
      </c>
      <c r="APN849" s="10" t="s">
        <v>1969</v>
      </c>
      <c r="APO849" s="10" t="s">
        <v>1971</v>
      </c>
      <c r="APP849" s="10">
        <v>1695</v>
      </c>
      <c r="APQ849" s="10">
        <v>0</v>
      </c>
      <c r="APR849" s="10">
        <v>82</v>
      </c>
      <c r="APS849" s="10">
        <v>0</v>
      </c>
      <c r="APT849" s="10">
        <v>0</v>
      </c>
      <c r="APU849" s="10">
        <v>0</v>
      </c>
      <c r="APV849" s="10">
        <v>201</v>
      </c>
      <c r="APW849" s="10">
        <v>0</v>
      </c>
      <c r="APX849" s="10">
        <v>0</v>
      </c>
      <c r="APY849" s="10">
        <v>0</v>
      </c>
      <c r="APZ849" s="10">
        <v>0</v>
      </c>
      <c r="AQA849" s="10">
        <v>0</v>
      </c>
      <c r="AQB849" s="10">
        <v>86</v>
      </c>
      <c r="AQC849" s="10">
        <v>0</v>
      </c>
      <c r="AQD849" s="10">
        <v>0</v>
      </c>
      <c r="AQE849" s="10">
        <v>0</v>
      </c>
      <c r="AQF849" s="10">
        <v>0</v>
      </c>
      <c r="AQG849" s="10">
        <v>0</v>
      </c>
      <c r="AQH849" s="10">
        <v>37</v>
      </c>
      <c r="AQI849" s="10">
        <v>0</v>
      </c>
      <c r="AQJ849" s="10">
        <v>46</v>
      </c>
      <c r="AQK849" s="10">
        <v>0</v>
      </c>
      <c r="AQL849" s="10">
        <v>88</v>
      </c>
      <c r="AQM849" s="10">
        <v>0</v>
      </c>
      <c r="AQN849" s="10">
        <v>415</v>
      </c>
      <c r="AQO849" s="10">
        <v>0</v>
      </c>
      <c r="AQP849" s="10">
        <v>28</v>
      </c>
      <c r="AQQ849" s="10">
        <v>0</v>
      </c>
      <c r="AQR849" s="10">
        <v>868</v>
      </c>
      <c r="AQS849" s="10">
        <v>0</v>
      </c>
      <c r="AQT849" s="10">
        <v>0</v>
      </c>
      <c r="AQU849" s="10">
        <v>0</v>
      </c>
      <c r="AQV849" s="10">
        <v>0</v>
      </c>
      <c r="AQW849" s="10">
        <v>0</v>
      </c>
      <c r="AQX849" s="10">
        <v>0</v>
      </c>
      <c r="AQY849" s="10">
        <v>0</v>
      </c>
      <c r="AQZ849" s="10">
        <v>0</v>
      </c>
      <c r="ARA849" s="10">
        <v>0</v>
      </c>
      <c r="ARB849" s="10">
        <v>25</v>
      </c>
      <c r="ARC849" s="10">
        <v>0</v>
      </c>
      <c r="ARD849" s="10">
        <v>34</v>
      </c>
      <c r="ARE849" s="10">
        <v>0</v>
      </c>
      <c r="ARF849" s="10">
        <v>0</v>
      </c>
      <c r="ARG849" s="10">
        <v>0</v>
      </c>
      <c r="ARH849" s="10">
        <v>58</v>
      </c>
      <c r="ARI849" s="10">
        <v>0</v>
      </c>
      <c r="ARJ849" s="10">
        <v>0</v>
      </c>
      <c r="ARK849" s="10">
        <v>0</v>
      </c>
      <c r="ARL849" s="10">
        <v>26</v>
      </c>
      <c r="ARM849" s="10">
        <v>0</v>
      </c>
      <c r="ARN849" s="10">
        <v>0</v>
      </c>
      <c r="ARO849" s="10">
        <v>0</v>
      </c>
      <c r="ARP849" s="10">
        <v>0</v>
      </c>
      <c r="ARQ849" s="10">
        <v>0</v>
      </c>
      <c r="ARR849" s="10">
        <v>0</v>
      </c>
      <c r="ARS849" s="10">
        <v>0</v>
      </c>
      <c r="ART849" s="10">
        <v>0</v>
      </c>
      <c r="ARU849" s="10">
        <v>0</v>
      </c>
      <c r="ARV849" s="10">
        <v>28</v>
      </c>
      <c r="ARW849" s="10">
        <v>0</v>
      </c>
      <c r="ARX849" s="10">
        <v>0</v>
      </c>
      <c r="ARY849" s="10">
        <v>0</v>
      </c>
      <c r="ARZ849" s="10">
        <v>0</v>
      </c>
      <c r="ASA849" s="10">
        <v>0</v>
      </c>
      <c r="ASB849" s="10">
        <v>0</v>
      </c>
      <c r="ASC849" s="10">
        <v>0</v>
      </c>
      <c r="ASD849" s="10">
        <v>0</v>
      </c>
      <c r="ASE849" s="10">
        <v>0</v>
      </c>
      <c r="ASF849" s="10">
        <v>0</v>
      </c>
      <c r="ASG849" s="10">
        <v>0</v>
      </c>
      <c r="ASH849" s="10">
        <v>0</v>
      </c>
      <c r="ASI849" s="10">
        <v>0</v>
      </c>
      <c r="ASJ849" s="10">
        <v>0</v>
      </c>
      <c r="ASK849" s="10">
        <v>0</v>
      </c>
      <c r="ASL849" s="10">
        <v>0</v>
      </c>
      <c r="ASM849" s="10">
        <v>0</v>
      </c>
      <c r="ASN849" s="10">
        <v>0</v>
      </c>
      <c r="ASO849" s="10">
        <v>0</v>
      </c>
      <c r="ASP849" s="10">
        <v>398</v>
      </c>
      <c r="ASQ849" s="10">
        <v>0</v>
      </c>
      <c r="ASR849" s="10">
        <v>63</v>
      </c>
      <c r="ASS849" s="10">
        <v>0</v>
      </c>
      <c r="AST849" s="10">
        <v>0</v>
      </c>
      <c r="ASU849" s="10">
        <v>0</v>
      </c>
      <c r="ASV849" s="10">
        <v>87</v>
      </c>
      <c r="ASW849" s="10">
        <v>0</v>
      </c>
      <c r="ASX849" s="10">
        <v>0</v>
      </c>
      <c r="ASY849" s="10">
        <v>0</v>
      </c>
      <c r="ASZ849" s="10">
        <v>0</v>
      </c>
      <c r="ATA849" s="10">
        <v>0</v>
      </c>
      <c r="ATB849" s="10">
        <v>0</v>
      </c>
      <c r="ATC849" s="10">
        <v>0</v>
      </c>
      <c r="ATD849" s="10">
        <v>0</v>
      </c>
      <c r="ATE849" s="10">
        <v>0</v>
      </c>
      <c r="ATF849" s="10">
        <v>0</v>
      </c>
      <c r="ATG849" s="10">
        <v>0</v>
      </c>
      <c r="ATH849" s="10">
        <v>0</v>
      </c>
      <c r="ATI849" s="10">
        <v>0</v>
      </c>
      <c r="ATJ849" s="10">
        <v>0</v>
      </c>
      <c r="ATK849" s="10">
        <v>0</v>
      </c>
      <c r="ATL849" s="10">
        <v>0</v>
      </c>
      <c r="ATM849" s="10">
        <v>0</v>
      </c>
      <c r="ATN849" s="10">
        <v>0</v>
      </c>
      <c r="ATO849" s="10">
        <v>0</v>
      </c>
      <c r="ATP849" s="10">
        <v>0</v>
      </c>
      <c r="ATQ849" s="10">
        <v>0</v>
      </c>
      <c r="ATR849" s="10">
        <v>1695</v>
      </c>
      <c r="ATS849" s="10">
        <v>0</v>
      </c>
      <c r="ATT849" s="10">
        <v>0</v>
      </c>
      <c r="ATU849" s="10">
        <v>0</v>
      </c>
      <c r="ATV849" s="10" t="s">
        <v>1972</v>
      </c>
      <c r="ATW849" s="10">
        <v>0</v>
      </c>
      <c r="ATX849" s="10">
        <v>0</v>
      </c>
      <c r="ATY849" s="10">
        <v>32</v>
      </c>
      <c r="ATZ849" s="10">
        <v>0</v>
      </c>
      <c r="AUA849" s="10">
        <v>0</v>
      </c>
      <c r="AUB849" s="10">
        <v>0</v>
      </c>
      <c r="AUC849" s="10">
        <v>122</v>
      </c>
      <c r="AUD849" s="10">
        <v>0</v>
      </c>
      <c r="AUE849" s="64">
        <v>0</v>
      </c>
      <c r="AUF849" s="10">
        <v>0</v>
      </c>
      <c r="AUG849" s="10">
        <v>158</v>
      </c>
      <c r="AUH849" s="10">
        <v>0</v>
      </c>
      <c r="AUI849" s="10">
        <v>100</v>
      </c>
      <c r="AUJ849" s="10">
        <v>0</v>
      </c>
      <c r="AUK849" s="10">
        <v>0</v>
      </c>
      <c r="AUL849" s="10">
        <v>0</v>
      </c>
      <c r="AUM849" s="10">
        <v>0</v>
      </c>
      <c r="AUN849" s="10">
        <v>0</v>
      </c>
      <c r="AUO849" s="10">
        <v>0</v>
      </c>
      <c r="AUP849" s="10">
        <v>0</v>
      </c>
      <c r="AUQ849" s="10">
        <v>42</v>
      </c>
      <c r="AUR849" s="10">
        <v>0</v>
      </c>
      <c r="AUS849" s="10">
        <v>0</v>
      </c>
      <c r="AUT849" s="10">
        <v>0</v>
      </c>
      <c r="AUU849" s="10">
        <v>0</v>
      </c>
      <c r="AUV849" s="10">
        <v>0</v>
      </c>
      <c r="AUW849" s="10">
        <v>0</v>
      </c>
      <c r="AUX849" s="10">
        <v>0</v>
      </c>
      <c r="AUY849" s="10">
        <v>0</v>
      </c>
      <c r="AUZ849" s="10">
        <v>0</v>
      </c>
      <c r="AVA849" s="10">
        <v>0</v>
      </c>
      <c r="AVB849" s="10">
        <v>0</v>
      </c>
      <c r="AVC849" s="10">
        <v>0</v>
      </c>
      <c r="AVD849" s="10">
        <v>0</v>
      </c>
      <c r="AVE849" s="10">
        <v>0</v>
      </c>
      <c r="AVF849" s="10">
        <v>0</v>
      </c>
      <c r="AVG849" s="10">
        <v>0</v>
      </c>
      <c r="AVH849" s="10">
        <v>0</v>
      </c>
      <c r="AVI849" s="10">
        <v>0</v>
      </c>
      <c r="AVJ849" s="10">
        <v>0</v>
      </c>
      <c r="AVK849" s="10">
        <v>0</v>
      </c>
      <c r="AVL849" s="10">
        <v>0</v>
      </c>
      <c r="AVM849" s="10">
        <v>0</v>
      </c>
      <c r="AVN849" s="10">
        <v>0</v>
      </c>
      <c r="AVO849" s="10">
        <v>0</v>
      </c>
      <c r="AVP849" s="10">
        <v>0</v>
      </c>
      <c r="AVQ849" s="10">
        <v>0</v>
      </c>
      <c r="AVR849" s="10">
        <v>0</v>
      </c>
      <c r="AVS849" s="10">
        <v>0</v>
      </c>
      <c r="AVT849" s="10">
        <v>0</v>
      </c>
      <c r="AVU849" s="10" t="s">
        <v>1970</v>
      </c>
      <c r="AVV849" s="10">
        <v>212</v>
      </c>
      <c r="AVW849" s="10">
        <v>0</v>
      </c>
      <c r="AVX849" s="10">
        <v>42</v>
      </c>
      <c r="AVY849" s="10">
        <v>0</v>
      </c>
      <c r="AVZ849" s="10">
        <v>100</v>
      </c>
      <c r="AWA849" s="10">
        <v>0</v>
      </c>
      <c r="AWB849" s="10">
        <v>0</v>
      </c>
      <c r="AWC849" s="10">
        <v>0</v>
      </c>
      <c r="AWD849" s="10">
        <v>0</v>
      </c>
      <c r="AWE849" s="10">
        <v>0</v>
      </c>
      <c r="AWF849" s="10">
        <v>0</v>
      </c>
      <c r="AWG849" s="10">
        <v>0</v>
      </c>
      <c r="AWH849" s="10" t="s">
        <v>1972</v>
      </c>
      <c r="AWI849" s="10">
        <v>478</v>
      </c>
      <c r="AWJ849" s="10">
        <v>0</v>
      </c>
      <c r="AWK849" s="10">
        <v>0</v>
      </c>
      <c r="AWL849" s="10">
        <v>0</v>
      </c>
      <c r="AWM849" s="10">
        <v>0</v>
      </c>
      <c r="AWN849" s="10">
        <v>0</v>
      </c>
      <c r="AWO849" s="10">
        <v>0</v>
      </c>
      <c r="AWP849" s="10">
        <v>0</v>
      </c>
      <c r="AWQ849" s="10">
        <v>0</v>
      </c>
      <c r="AWR849" s="10">
        <v>0</v>
      </c>
      <c r="AWS849" s="10">
        <v>0</v>
      </c>
      <c r="AWT849" s="10">
        <v>0</v>
      </c>
      <c r="AWU849" s="10">
        <v>428</v>
      </c>
      <c r="AWV849" s="10">
        <v>0</v>
      </c>
      <c r="AWW849" s="10">
        <v>0</v>
      </c>
      <c r="AWX849" s="10">
        <v>0</v>
      </c>
      <c r="AWY849" s="10">
        <v>0</v>
      </c>
      <c r="AWZ849" s="10">
        <v>0</v>
      </c>
      <c r="AXA849" s="10">
        <v>50</v>
      </c>
      <c r="AXB849" s="10">
        <v>0</v>
      </c>
      <c r="AXC849" s="10">
        <v>0</v>
      </c>
      <c r="AXD849" s="10">
        <v>0</v>
      </c>
      <c r="AXE849" s="10">
        <v>0</v>
      </c>
      <c r="AXF849" s="10">
        <v>0</v>
      </c>
      <c r="AXG849" s="10">
        <v>0</v>
      </c>
      <c r="AXH849" s="10">
        <v>0</v>
      </c>
      <c r="AXI849" s="10">
        <v>0</v>
      </c>
      <c r="AXJ849" s="10">
        <v>0</v>
      </c>
      <c r="AXK849" s="10">
        <v>0</v>
      </c>
      <c r="AXL849" s="10">
        <v>0</v>
      </c>
      <c r="AXM849" s="10">
        <v>0</v>
      </c>
      <c r="AXN849" s="10">
        <v>0</v>
      </c>
      <c r="AXO849" s="10">
        <v>0</v>
      </c>
      <c r="AXP849" s="10">
        <v>0</v>
      </c>
      <c r="AXQ849" s="10">
        <v>0</v>
      </c>
      <c r="AXR849" s="10">
        <v>0</v>
      </c>
      <c r="AXS849" s="10">
        <v>0</v>
      </c>
      <c r="AXT849" s="10">
        <v>0</v>
      </c>
      <c r="AXU849" s="10">
        <v>0</v>
      </c>
      <c r="AXV849" s="10">
        <v>0</v>
      </c>
      <c r="AXW849" s="10">
        <v>0</v>
      </c>
      <c r="AXX849" s="10">
        <v>0</v>
      </c>
      <c r="AXY849" s="10">
        <v>0</v>
      </c>
      <c r="AXZ849" s="10">
        <v>0</v>
      </c>
      <c r="AYA849" s="10">
        <v>0</v>
      </c>
      <c r="AYB849" s="10">
        <v>0</v>
      </c>
      <c r="AYC849" s="10">
        <v>0</v>
      </c>
      <c r="AYD849" s="10">
        <v>0</v>
      </c>
      <c r="AYE849" s="10">
        <v>0</v>
      </c>
      <c r="AYF849" s="10">
        <v>0</v>
      </c>
      <c r="AYG849" s="10">
        <v>0</v>
      </c>
      <c r="AYH849" s="10">
        <v>0</v>
      </c>
      <c r="AYI849" s="10">
        <v>0</v>
      </c>
      <c r="AYJ849" s="10">
        <v>0</v>
      </c>
      <c r="AYK849" s="10">
        <v>0</v>
      </c>
      <c r="AYL849" s="10">
        <v>0</v>
      </c>
      <c r="AYM849" s="10">
        <v>0</v>
      </c>
      <c r="AYN849" s="10">
        <v>0</v>
      </c>
      <c r="AYO849" s="10">
        <v>0</v>
      </c>
      <c r="AYP849" s="10">
        <v>0</v>
      </c>
      <c r="AYQ849" s="10">
        <v>5</v>
      </c>
      <c r="AYR849" s="10">
        <v>0</v>
      </c>
      <c r="AYS849" s="10" t="s">
        <v>1968</v>
      </c>
      <c r="AYT849" s="10">
        <v>0</v>
      </c>
      <c r="AYU849" s="10">
        <v>0</v>
      </c>
      <c r="AYV849" s="10">
        <v>394</v>
      </c>
      <c r="AYW849" s="10">
        <v>0</v>
      </c>
      <c r="AYX849" s="10">
        <v>688</v>
      </c>
      <c r="AYY849" s="10">
        <v>0</v>
      </c>
      <c r="AYZ849" s="10">
        <v>0</v>
      </c>
      <c r="AZA849" s="10">
        <v>0</v>
      </c>
      <c r="AZB849" s="10">
        <v>991</v>
      </c>
      <c r="AZC849" s="10">
        <v>0</v>
      </c>
      <c r="AZD849" s="10">
        <v>125</v>
      </c>
      <c r="AZE849" s="10">
        <v>0</v>
      </c>
      <c r="AZF849" s="10">
        <v>4</v>
      </c>
      <c r="AZG849" s="10">
        <v>0</v>
      </c>
      <c r="AZH849" s="10">
        <v>79</v>
      </c>
      <c r="AZI849" s="10">
        <v>0</v>
      </c>
      <c r="AZJ849" s="10">
        <v>92</v>
      </c>
      <c r="AZK849" s="10">
        <v>0</v>
      </c>
      <c r="AZL849" s="10">
        <v>10</v>
      </c>
      <c r="AZM849" s="10">
        <v>0</v>
      </c>
      <c r="AZN849" s="10">
        <v>0</v>
      </c>
      <c r="AZO849" s="10">
        <v>0</v>
      </c>
      <c r="AZP849" s="10">
        <v>0</v>
      </c>
      <c r="AZQ849" s="10">
        <v>0</v>
      </c>
      <c r="AZR849" s="10">
        <v>22</v>
      </c>
      <c r="AZS849" s="10">
        <v>0</v>
      </c>
      <c r="AZT849" s="10">
        <v>1</v>
      </c>
      <c r="AZU849" s="10">
        <v>0</v>
      </c>
      <c r="AZV849" s="10">
        <v>2</v>
      </c>
      <c r="AZW849" s="10">
        <v>0</v>
      </c>
      <c r="AZX849" s="10">
        <v>0</v>
      </c>
      <c r="AZY849" s="10">
        <v>0</v>
      </c>
      <c r="AZZ849" s="10">
        <v>0</v>
      </c>
      <c r="BAA849" s="10">
        <v>0</v>
      </c>
      <c r="BAB849" s="10">
        <v>0</v>
      </c>
      <c r="BAC849" s="10">
        <v>0</v>
      </c>
      <c r="BAD849" s="10">
        <v>0</v>
      </c>
      <c r="BAE849" s="10">
        <v>0</v>
      </c>
      <c r="BAF849" s="10">
        <v>54</v>
      </c>
      <c r="BAG849" s="10">
        <v>0</v>
      </c>
      <c r="BAH849" s="10">
        <v>0</v>
      </c>
      <c r="BAI849" s="10">
        <v>0</v>
      </c>
      <c r="BAJ849" s="10">
        <v>61</v>
      </c>
      <c r="BAK849" s="10">
        <v>0</v>
      </c>
      <c r="BAL849" s="10">
        <v>0</v>
      </c>
      <c r="BAM849" s="10">
        <v>0</v>
      </c>
      <c r="BAN849" s="10">
        <v>0</v>
      </c>
      <c r="BAO849" s="10">
        <v>0</v>
      </c>
      <c r="BAP849" s="10">
        <v>0</v>
      </c>
      <c r="BAQ849" s="10">
        <v>0</v>
      </c>
      <c r="BAR849" s="10">
        <v>0</v>
      </c>
      <c r="BAS849" s="10">
        <v>0</v>
      </c>
      <c r="BAT849" s="10">
        <v>0</v>
      </c>
      <c r="BAU849" s="10">
        <v>0</v>
      </c>
      <c r="BAV849" s="10">
        <v>0</v>
      </c>
      <c r="BAW849" s="10">
        <v>0</v>
      </c>
      <c r="BAX849" s="10">
        <v>0</v>
      </c>
      <c r="BAY849" s="10">
        <v>0</v>
      </c>
      <c r="BAZ849" s="10">
        <v>0</v>
      </c>
      <c r="BBA849" s="10" t="s">
        <v>1970</v>
      </c>
      <c r="BBB849" s="10">
        <v>28041</v>
      </c>
      <c r="BBC849" s="10">
        <v>1078</v>
      </c>
      <c r="BBD849" s="10">
        <v>0</v>
      </c>
      <c r="BBE849" s="10">
        <v>24</v>
      </c>
      <c r="BBF849" s="10">
        <v>0</v>
      </c>
      <c r="BBG849" s="10">
        <v>0</v>
      </c>
      <c r="BBH849" s="10">
        <v>0</v>
      </c>
      <c r="BBI849" s="10">
        <v>32</v>
      </c>
      <c r="BBJ849" s="10">
        <v>0</v>
      </c>
      <c r="BBK849" s="10">
        <v>328</v>
      </c>
      <c r="BBL849" s="10">
        <v>0</v>
      </c>
      <c r="BBM849" s="10">
        <v>211</v>
      </c>
      <c r="BBN849" s="10">
        <v>0</v>
      </c>
      <c r="BBO849" s="10" t="s">
        <v>1968</v>
      </c>
    </row>
    <row r="850" spans="1:1428" x14ac:dyDescent="0.25">
      <c r="A850" s="10" t="s">
        <v>1965</v>
      </c>
      <c r="B850" s="10" t="s">
        <v>2281</v>
      </c>
      <c r="C850" s="10" t="s">
        <v>2001</v>
      </c>
      <c r="D850" s="10" t="s">
        <v>2282</v>
      </c>
      <c r="E850" s="10" t="s">
        <v>2283</v>
      </c>
      <c r="F850" s="10" t="s">
        <v>2284</v>
      </c>
      <c r="G850" s="10">
        <v>55420000</v>
      </c>
      <c r="H850" s="10" t="s">
        <v>2005</v>
      </c>
      <c r="I850" s="10" t="s">
        <v>2285</v>
      </c>
      <c r="J850" s="10">
        <v>8737812820</v>
      </c>
      <c r="K850" s="10" t="s">
        <v>5</v>
      </c>
      <c r="L850" s="10" t="s">
        <v>2507</v>
      </c>
      <c r="N850" s="10">
        <v>0</v>
      </c>
      <c r="O850" s="10">
        <v>0</v>
      </c>
      <c r="P850" s="10">
        <v>0</v>
      </c>
      <c r="Q850" s="10">
        <v>0</v>
      </c>
      <c r="R850" s="10">
        <v>449</v>
      </c>
      <c r="S850" s="10">
        <v>0</v>
      </c>
      <c r="T850" s="10">
        <v>0</v>
      </c>
      <c r="U850" s="10">
        <v>0</v>
      </c>
      <c r="V850" s="10">
        <v>0</v>
      </c>
      <c r="W850" s="10">
        <v>0</v>
      </c>
      <c r="X850" s="10">
        <v>0</v>
      </c>
      <c r="Y850" s="10">
        <v>0</v>
      </c>
      <c r="Z850" s="10">
        <v>0</v>
      </c>
      <c r="AA850" s="10">
        <v>0</v>
      </c>
      <c r="AC850" s="10">
        <v>0</v>
      </c>
      <c r="AD850" s="10">
        <v>0</v>
      </c>
      <c r="AE850" s="10">
        <v>0</v>
      </c>
      <c r="AF850" s="10" t="s">
        <v>40</v>
      </c>
      <c r="AG850" s="10">
        <v>1</v>
      </c>
      <c r="AT850" s="10">
        <v>27481</v>
      </c>
      <c r="AU850" s="10" t="s">
        <v>1997</v>
      </c>
      <c r="AV850" s="10" t="s">
        <v>1972</v>
      </c>
      <c r="AW850" s="10" t="s">
        <v>1981</v>
      </c>
      <c r="AY850" s="10" t="s">
        <v>1973</v>
      </c>
      <c r="AZ850" s="10">
        <v>0</v>
      </c>
      <c r="BA850" s="10">
        <v>0</v>
      </c>
      <c r="BB850" s="10" t="s">
        <v>1973</v>
      </c>
      <c r="BF850" s="10" t="s">
        <v>1972</v>
      </c>
      <c r="BG850" s="10">
        <v>1</v>
      </c>
      <c r="BH850" s="10" t="s">
        <v>1968</v>
      </c>
      <c r="BI850" s="10" t="s">
        <v>1972</v>
      </c>
      <c r="BJ850" s="10">
        <v>1</v>
      </c>
      <c r="BK850" s="10" t="s">
        <v>1968</v>
      </c>
      <c r="BL850" s="10" t="s">
        <v>1972</v>
      </c>
      <c r="BM850" s="10">
        <v>1</v>
      </c>
      <c r="BN850" s="10" t="s">
        <v>1968</v>
      </c>
      <c r="BO850" s="10" t="s">
        <v>1972</v>
      </c>
      <c r="BP850" s="10">
        <v>1</v>
      </c>
      <c r="BQ850" s="10" t="s">
        <v>1968</v>
      </c>
      <c r="BR850" s="10" t="s">
        <v>1972</v>
      </c>
      <c r="BS850" s="10">
        <v>1</v>
      </c>
      <c r="BT850" s="10" t="s">
        <v>1968</v>
      </c>
      <c r="BU850" s="10" t="s">
        <v>1968</v>
      </c>
      <c r="BX850" s="10" t="s">
        <v>1972</v>
      </c>
      <c r="BY850" s="10">
        <v>2</v>
      </c>
      <c r="BZ850" s="10" t="s">
        <v>1968</v>
      </c>
      <c r="CA850" s="10" t="s">
        <v>1972</v>
      </c>
      <c r="CB850" s="10">
        <v>1</v>
      </c>
      <c r="CC850" s="10" t="s">
        <v>1968</v>
      </c>
      <c r="CD850" s="10" t="s">
        <v>1972</v>
      </c>
      <c r="CE850" s="10">
        <v>1</v>
      </c>
      <c r="CF850" s="10" t="s">
        <v>1968</v>
      </c>
      <c r="CG850" s="10" t="s">
        <v>1968</v>
      </c>
      <c r="CJ850" s="10" t="s">
        <v>1968</v>
      </c>
      <c r="CM850" s="10" t="s">
        <v>1968</v>
      </c>
      <c r="CP850" s="10" t="s">
        <v>1968</v>
      </c>
      <c r="CS850" s="10" t="s">
        <v>1972</v>
      </c>
      <c r="CT850" s="10">
        <v>1</v>
      </c>
      <c r="CU850" s="10" t="s">
        <v>1968</v>
      </c>
      <c r="CV850" s="10" t="s">
        <v>1972</v>
      </c>
      <c r="CW850" s="10">
        <v>1</v>
      </c>
      <c r="CX850" s="10" t="s">
        <v>1968</v>
      </c>
      <c r="CY850" s="10" t="s">
        <v>1972</v>
      </c>
      <c r="CZ850" s="10">
        <v>1</v>
      </c>
      <c r="DA850" s="10" t="s">
        <v>1968</v>
      </c>
      <c r="DB850" s="10" t="s">
        <v>1968</v>
      </c>
      <c r="DE850" s="10" t="s">
        <v>1968</v>
      </c>
      <c r="DH850" s="10" t="s">
        <v>1968</v>
      </c>
      <c r="DK850" s="10" t="s">
        <v>1968</v>
      </c>
      <c r="DN850" s="10" t="s">
        <v>1968</v>
      </c>
      <c r="EU850" s="10" t="s">
        <v>1972</v>
      </c>
      <c r="EV850" s="10">
        <v>7</v>
      </c>
      <c r="EW850" s="10">
        <v>440</v>
      </c>
      <c r="EX850" s="10" t="s">
        <v>1972</v>
      </c>
      <c r="EY850" s="10">
        <v>1</v>
      </c>
      <c r="EZ850" s="10">
        <v>15</v>
      </c>
      <c r="FA850" s="10" t="s">
        <v>1968</v>
      </c>
      <c r="FD850" s="10" t="s">
        <v>1972</v>
      </c>
      <c r="FE850" s="10">
        <v>1</v>
      </c>
      <c r="FG850" s="10" t="s">
        <v>1972</v>
      </c>
      <c r="FH850" s="10">
        <v>1</v>
      </c>
      <c r="FJ850" s="10" t="s">
        <v>1968</v>
      </c>
      <c r="GR850" s="10">
        <v>1</v>
      </c>
      <c r="GS850" s="10">
        <v>1</v>
      </c>
      <c r="GT850" s="10">
        <v>1</v>
      </c>
      <c r="GU850" s="10">
        <v>1</v>
      </c>
      <c r="GV850" s="10">
        <v>1</v>
      </c>
      <c r="GY850" s="10" t="s">
        <v>1972</v>
      </c>
      <c r="GZ850" s="10">
        <v>2</v>
      </c>
      <c r="HA850" s="10" t="s">
        <v>1972</v>
      </c>
      <c r="HB850" s="10">
        <v>1</v>
      </c>
      <c r="HC850" s="10" t="s">
        <v>1972</v>
      </c>
      <c r="HD850" s="10">
        <v>1</v>
      </c>
      <c r="HE850" s="10" t="s">
        <v>1972</v>
      </c>
      <c r="HF850" s="10">
        <v>2</v>
      </c>
      <c r="HG850" s="10" t="s">
        <v>1972</v>
      </c>
      <c r="HH850" s="10">
        <v>1</v>
      </c>
      <c r="HI850" s="10" t="s">
        <v>1972</v>
      </c>
      <c r="HJ850" s="10">
        <v>1</v>
      </c>
      <c r="HK850" s="10" t="s">
        <v>1972</v>
      </c>
      <c r="HL850" s="10">
        <v>1</v>
      </c>
      <c r="HM850" s="10" t="s">
        <v>1972</v>
      </c>
      <c r="HN850" s="10">
        <v>4</v>
      </c>
      <c r="HO850" s="10" t="s">
        <v>2286</v>
      </c>
      <c r="HP850" s="10">
        <v>1</v>
      </c>
      <c r="HQ850" s="10" t="s">
        <v>2287</v>
      </c>
      <c r="HR850" s="10">
        <v>1</v>
      </c>
      <c r="HS850" s="10" t="s">
        <v>2288</v>
      </c>
      <c r="HT850" s="10">
        <v>1</v>
      </c>
      <c r="HU850" s="10" t="s">
        <v>2289</v>
      </c>
      <c r="HV850" s="10">
        <v>1</v>
      </c>
      <c r="II850" s="10" t="s">
        <v>1972</v>
      </c>
      <c r="IJ850" s="10" t="s">
        <v>1968</v>
      </c>
      <c r="IK850" s="10" t="s">
        <v>1984</v>
      </c>
      <c r="IL850" s="10" t="s">
        <v>1984</v>
      </c>
      <c r="IM850" s="10" t="s">
        <v>1988</v>
      </c>
      <c r="IN850" s="10" t="s">
        <v>1968</v>
      </c>
      <c r="IO850" s="10" t="s">
        <v>1972</v>
      </c>
      <c r="IP850" s="10" t="s">
        <v>2500</v>
      </c>
      <c r="IQ850" s="10">
        <v>6</v>
      </c>
      <c r="IR850" s="10" t="s">
        <v>2500</v>
      </c>
      <c r="IS850" s="10">
        <v>50</v>
      </c>
      <c r="IT850" s="10" t="s">
        <v>1968</v>
      </c>
      <c r="IV850" s="10" t="s">
        <v>1968</v>
      </c>
      <c r="IX850" s="10" t="s">
        <v>1968</v>
      </c>
      <c r="IZ850" s="10" t="s">
        <v>1972</v>
      </c>
      <c r="JA850" s="10" t="s">
        <v>1968</v>
      </c>
      <c r="JD850" s="10" t="s">
        <v>1968</v>
      </c>
      <c r="JG850" s="10" t="s">
        <v>1968</v>
      </c>
      <c r="JJ850" s="10" t="s">
        <v>1968</v>
      </c>
      <c r="JM850" s="10" t="s">
        <v>1972</v>
      </c>
      <c r="JN850" s="10">
        <v>2</v>
      </c>
      <c r="JO850" s="10">
        <v>4</v>
      </c>
      <c r="JP850" s="10" t="s">
        <v>1968</v>
      </c>
      <c r="JS850" s="10" t="s">
        <v>1968</v>
      </c>
      <c r="KZ850" s="10" t="s">
        <v>1976</v>
      </c>
      <c r="LA850" s="10">
        <v>16</v>
      </c>
      <c r="LB850" s="10">
        <v>1</v>
      </c>
      <c r="LC850" s="10">
        <v>0</v>
      </c>
      <c r="LD850" s="10">
        <v>0</v>
      </c>
      <c r="LE850" s="10">
        <v>0</v>
      </c>
      <c r="LF850" s="10">
        <v>0</v>
      </c>
      <c r="LG850" s="10">
        <v>0</v>
      </c>
      <c r="LH850" s="10">
        <v>0</v>
      </c>
      <c r="LI850" s="10" t="s">
        <v>1966</v>
      </c>
      <c r="LJ850" s="10">
        <v>32</v>
      </c>
      <c r="LK850" s="10">
        <v>3</v>
      </c>
      <c r="LL850" s="10">
        <v>0</v>
      </c>
      <c r="LM850" s="10">
        <v>0</v>
      </c>
      <c r="LN850" s="10">
        <v>0</v>
      </c>
      <c r="LO850" s="10">
        <v>0</v>
      </c>
      <c r="LP850" s="10">
        <v>0</v>
      </c>
      <c r="LQ850" s="10">
        <v>0</v>
      </c>
      <c r="LR850" s="10" t="s">
        <v>1966</v>
      </c>
      <c r="LS850" s="10">
        <v>0</v>
      </c>
      <c r="LT850" s="10">
        <v>0</v>
      </c>
      <c r="LU850" s="10">
        <v>0</v>
      </c>
      <c r="LV850" s="10">
        <v>0</v>
      </c>
      <c r="LW850" s="10">
        <v>0</v>
      </c>
      <c r="LX850" s="10">
        <v>0</v>
      </c>
      <c r="LY850" s="10">
        <v>0</v>
      </c>
      <c r="LZ850" s="10">
        <v>1</v>
      </c>
      <c r="MA850" s="10" t="s">
        <v>1966</v>
      </c>
      <c r="MB850" s="10">
        <v>0</v>
      </c>
      <c r="MC850" s="10">
        <v>0</v>
      </c>
      <c r="MD850" s="10">
        <v>0</v>
      </c>
      <c r="ME850" s="10">
        <v>0</v>
      </c>
      <c r="MF850" s="10">
        <v>0</v>
      </c>
      <c r="MG850" s="10">
        <v>0</v>
      </c>
      <c r="MH850" s="10">
        <v>1</v>
      </c>
      <c r="MI850" s="10">
        <v>1</v>
      </c>
      <c r="MJ850" s="10" t="s">
        <v>1966</v>
      </c>
      <c r="MK850" s="10">
        <v>0</v>
      </c>
      <c r="ML850" s="10">
        <v>0</v>
      </c>
      <c r="MM850" s="10">
        <v>0</v>
      </c>
      <c r="MN850" s="10">
        <v>0</v>
      </c>
      <c r="MO850" s="10">
        <v>0</v>
      </c>
      <c r="MP850" s="10">
        <v>0</v>
      </c>
      <c r="MQ850" s="10">
        <v>0</v>
      </c>
      <c r="MR850" s="10">
        <v>2</v>
      </c>
      <c r="MS850" s="10" t="s">
        <v>1966</v>
      </c>
      <c r="MT850" s="10">
        <v>2</v>
      </c>
      <c r="MU850" s="10">
        <v>0</v>
      </c>
      <c r="MV850" s="10">
        <v>0</v>
      </c>
      <c r="MW850" s="10">
        <v>0</v>
      </c>
      <c r="MX850" s="10">
        <v>0</v>
      </c>
      <c r="MY850" s="10">
        <v>0</v>
      </c>
      <c r="MZ850" s="10">
        <v>0</v>
      </c>
      <c r="NA850" s="10">
        <v>0</v>
      </c>
      <c r="NB850" s="10" t="s">
        <v>1966</v>
      </c>
      <c r="NC850" s="10">
        <v>0</v>
      </c>
      <c r="ND850" s="10">
        <v>0</v>
      </c>
      <c r="NE850" s="10">
        <v>0</v>
      </c>
      <c r="NF850" s="10">
        <v>0</v>
      </c>
      <c r="NG850" s="10">
        <v>0</v>
      </c>
      <c r="NH850" s="10">
        <v>0</v>
      </c>
      <c r="NI850" s="10">
        <v>0</v>
      </c>
      <c r="NJ850" s="10">
        <v>0</v>
      </c>
      <c r="NK850" s="10" t="s">
        <v>1966</v>
      </c>
      <c r="NL850" s="10">
        <v>0</v>
      </c>
      <c r="NM850" s="10">
        <v>0</v>
      </c>
      <c r="NN850" s="10">
        <v>0</v>
      </c>
      <c r="NO850" s="10">
        <v>0</v>
      </c>
      <c r="NP850" s="10">
        <v>0</v>
      </c>
      <c r="NQ850" s="10">
        <v>0</v>
      </c>
      <c r="NR850" s="10">
        <v>0</v>
      </c>
      <c r="NS850" s="10">
        <v>2</v>
      </c>
      <c r="NT850" s="10" t="s">
        <v>1966</v>
      </c>
      <c r="NU850" s="10">
        <v>0</v>
      </c>
      <c r="NV850" s="10">
        <v>0</v>
      </c>
      <c r="NW850" s="10">
        <v>0</v>
      </c>
      <c r="NX850" s="10">
        <v>0</v>
      </c>
      <c r="NY850" s="10">
        <v>0</v>
      </c>
      <c r="NZ850" s="10">
        <v>0</v>
      </c>
      <c r="OA850" s="10">
        <v>0</v>
      </c>
      <c r="OB850" s="10">
        <v>2</v>
      </c>
      <c r="OC850" s="10" t="s">
        <v>1966</v>
      </c>
      <c r="OD850" s="10">
        <v>0</v>
      </c>
      <c r="OE850" s="10">
        <v>0</v>
      </c>
      <c r="OF850" s="10">
        <v>0</v>
      </c>
      <c r="OG850" s="10">
        <v>0</v>
      </c>
      <c r="OH850" s="10">
        <v>0</v>
      </c>
      <c r="OI850" s="10">
        <v>0</v>
      </c>
      <c r="OJ850" s="10">
        <v>0</v>
      </c>
      <c r="OK850" s="10">
        <v>0</v>
      </c>
      <c r="OL850" s="10" t="s">
        <v>1966</v>
      </c>
      <c r="OM850" s="10">
        <v>0</v>
      </c>
      <c r="ON850" s="10">
        <v>0</v>
      </c>
      <c r="OO850" s="10">
        <v>0</v>
      </c>
      <c r="OP850" s="10">
        <v>0</v>
      </c>
      <c r="OQ850" s="10">
        <v>0</v>
      </c>
      <c r="OR850" s="10">
        <v>0</v>
      </c>
      <c r="OS850" s="10">
        <v>0</v>
      </c>
      <c r="OT850" s="10">
        <v>0</v>
      </c>
      <c r="OU850" s="10" t="s">
        <v>1966</v>
      </c>
      <c r="OV850" s="10">
        <v>0</v>
      </c>
      <c r="OW850" s="10">
        <v>0</v>
      </c>
      <c r="OX850" s="10">
        <v>0</v>
      </c>
      <c r="OY850" s="10">
        <v>0</v>
      </c>
      <c r="OZ850" s="10">
        <v>0</v>
      </c>
      <c r="PA850" s="10">
        <v>0</v>
      </c>
      <c r="PB850" s="10">
        <v>0</v>
      </c>
      <c r="PC850" s="10">
        <v>0</v>
      </c>
      <c r="PD850" s="10" t="s">
        <v>1966</v>
      </c>
      <c r="PE850" s="10">
        <v>0</v>
      </c>
      <c r="PF850" s="10">
        <v>0</v>
      </c>
      <c r="PG850" s="10">
        <v>0</v>
      </c>
      <c r="PH850" s="10">
        <v>0</v>
      </c>
      <c r="PI850" s="10">
        <v>0</v>
      </c>
      <c r="PJ850" s="10">
        <v>0</v>
      </c>
      <c r="PK850" s="10">
        <v>0</v>
      </c>
      <c r="PL850" s="10">
        <v>0</v>
      </c>
      <c r="PM850" s="10" t="s">
        <v>1966</v>
      </c>
      <c r="PN850" s="10">
        <v>0</v>
      </c>
      <c r="PO850" s="10">
        <v>0</v>
      </c>
      <c r="PP850" s="10">
        <v>0</v>
      </c>
      <c r="PQ850" s="10">
        <v>0</v>
      </c>
      <c r="PR850" s="10">
        <v>0</v>
      </c>
      <c r="PS850" s="10">
        <v>0</v>
      </c>
      <c r="PT850" s="10">
        <v>1</v>
      </c>
      <c r="PU850" s="10">
        <v>0</v>
      </c>
      <c r="PV850" s="10" t="s">
        <v>1966</v>
      </c>
      <c r="PW850" s="10">
        <v>0</v>
      </c>
      <c r="PX850" s="10">
        <v>0</v>
      </c>
      <c r="PY850" s="10">
        <v>0</v>
      </c>
      <c r="PZ850" s="10">
        <v>0</v>
      </c>
      <c r="QA850" s="10">
        <v>0</v>
      </c>
      <c r="QB850" s="10">
        <v>0</v>
      </c>
      <c r="QC850" s="10">
        <v>2</v>
      </c>
      <c r="QD850" s="10">
        <v>15</v>
      </c>
      <c r="QE850" s="10" t="s">
        <v>1966</v>
      </c>
      <c r="QF850" s="10">
        <v>0</v>
      </c>
      <c r="QG850" s="10">
        <v>0</v>
      </c>
      <c r="QH850" s="10">
        <v>0</v>
      </c>
      <c r="QI850" s="10">
        <v>0</v>
      </c>
      <c r="QJ850" s="10">
        <v>0</v>
      </c>
      <c r="QK850" s="10">
        <v>0</v>
      </c>
      <c r="QL850" s="10">
        <v>0</v>
      </c>
      <c r="QM850" s="10">
        <v>0</v>
      </c>
      <c r="QN850" s="10" t="s">
        <v>1966</v>
      </c>
      <c r="QO850" s="10">
        <v>0</v>
      </c>
      <c r="QP850" s="10">
        <v>0</v>
      </c>
      <c r="QQ850" s="10">
        <v>0</v>
      </c>
      <c r="QR850" s="10">
        <v>0</v>
      </c>
      <c r="QS850" s="10">
        <v>0</v>
      </c>
      <c r="QT850" s="10">
        <v>0</v>
      </c>
      <c r="QU850" s="10">
        <v>0</v>
      </c>
      <c r="QV850" s="10">
        <v>0</v>
      </c>
      <c r="QW850" s="10" t="s">
        <v>1966</v>
      </c>
      <c r="QX850" s="10">
        <v>0</v>
      </c>
      <c r="QY850" s="10">
        <v>0</v>
      </c>
      <c r="QZ850" s="10">
        <v>0</v>
      </c>
      <c r="RA850" s="10">
        <v>0</v>
      </c>
      <c r="RB850" s="10">
        <v>0</v>
      </c>
      <c r="RC850" s="10">
        <v>0</v>
      </c>
      <c r="RD850" s="10">
        <v>0</v>
      </c>
      <c r="RE850" s="10">
        <v>0</v>
      </c>
      <c r="RF850" s="10" t="s">
        <v>1966</v>
      </c>
      <c r="RG850" s="10">
        <v>0</v>
      </c>
      <c r="RH850" s="10">
        <v>0</v>
      </c>
      <c r="RI850" s="10">
        <v>0</v>
      </c>
      <c r="RJ850" s="10">
        <v>0</v>
      </c>
      <c r="RK850" s="10">
        <v>0</v>
      </c>
      <c r="RL850" s="10">
        <v>0</v>
      </c>
      <c r="RM850" s="10">
        <v>0</v>
      </c>
      <c r="RN850" s="10">
        <v>0</v>
      </c>
      <c r="RO850" s="10" t="s">
        <v>1966</v>
      </c>
      <c r="VS850" s="10">
        <v>1</v>
      </c>
      <c r="VX850" s="10">
        <v>1</v>
      </c>
      <c r="VY850" s="10" t="s">
        <v>2290</v>
      </c>
      <c r="VZ850" s="10">
        <v>0</v>
      </c>
      <c r="WA850" s="10">
        <v>0</v>
      </c>
      <c r="WB850" s="10">
        <v>0</v>
      </c>
      <c r="WC850" s="10">
        <v>0</v>
      </c>
      <c r="WD850" s="10">
        <v>0</v>
      </c>
      <c r="WE850" s="10">
        <v>0</v>
      </c>
      <c r="WF850" s="10">
        <v>11</v>
      </c>
      <c r="WG850" s="10">
        <v>0</v>
      </c>
      <c r="WH850" s="10">
        <v>0</v>
      </c>
      <c r="WI850" s="10">
        <v>0</v>
      </c>
      <c r="WJ850" s="10">
        <v>0</v>
      </c>
      <c r="WK850" s="10">
        <v>0</v>
      </c>
      <c r="WL850" s="10">
        <v>1099</v>
      </c>
      <c r="WM850" s="10">
        <v>0</v>
      </c>
      <c r="WN850" s="10">
        <v>0</v>
      </c>
      <c r="WO850" s="10">
        <v>0</v>
      </c>
      <c r="WP850" s="10">
        <v>0</v>
      </c>
      <c r="WQ850" s="10">
        <v>0</v>
      </c>
      <c r="WR850" s="10">
        <v>0</v>
      </c>
      <c r="WS850" s="10">
        <v>0</v>
      </c>
      <c r="WT850" s="10">
        <v>0</v>
      </c>
      <c r="WU850" s="10">
        <v>0</v>
      </c>
      <c r="WV850" s="10">
        <v>0</v>
      </c>
      <c r="WW850" s="10">
        <v>0</v>
      </c>
      <c r="WX850" s="10">
        <v>0</v>
      </c>
      <c r="WY850" s="10">
        <v>0</v>
      </c>
      <c r="WZ850" s="10">
        <v>0</v>
      </c>
      <c r="XA850" s="10">
        <v>0</v>
      </c>
      <c r="XB850" s="10">
        <v>0</v>
      </c>
      <c r="XC850" s="10">
        <v>0</v>
      </c>
      <c r="XD850" s="10">
        <v>0</v>
      </c>
      <c r="XE850" s="10">
        <v>0</v>
      </c>
      <c r="XF850" s="10">
        <v>0</v>
      </c>
      <c r="XG850" s="10">
        <v>0</v>
      </c>
      <c r="XH850" s="10">
        <v>0</v>
      </c>
      <c r="XI850" s="10">
        <v>0</v>
      </c>
      <c r="XJ850" s="10">
        <v>0</v>
      </c>
      <c r="XK850" s="10" t="s">
        <v>1978</v>
      </c>
      <c r="XL850" s="10">
        <v>0</v>
      </c>
      <c r="XM850" s="10">
        <v>0</v>
      </c>
      <c r="XN850" s="10" t="s">
        <v>1967</v>
      </c>
      <c r="XQ850" s="10" t="s">
        <v>1978</v>
      </c>
      <c r="XR850" s="10">
        <v>0</v>
      </c>
      <c r="XS850" s="10">
        <v>0</v>
      </c>
      <c r="XT850" s="10" t="s">
        <v>1967</v>
      </c>
      <c r="XW850" s="10" t="s">
        <v>1979</v>
      </c>
      <c r="XX850" s="10">
        <v>1110</v>
      </c>
      <c r="XY850" s="10">
        <v>0</v>
      </c>
      <c r="YA850" s="10">
        <v>50</v>
      </c>
      <c r="YB850" s="10">
        <v>0</v>
      </c>
      <c r="YC850" s="10">
        <v>8</v>
      </c>
      <c r="YD850" s="10">
        <v>0</v>
      </c>
      <c r="YE850" s="10">
        <v>8</v>
      </c>
      <c r="YF850" s="10">
        <v>0</v>
      </c>
      <c r="YG850" s="10">
        <v>236</v>
      </c>
      <c r="YH850" s="10">
        <v>0</v>
      </c>
      <c r="YI850" s="10">
        <v>3</v>
      </c>
      <c r="YJ850" s="10">
        <v>0</v>
      </c>
      <c r="YK850" s="10">
        <v>600</v>
      </c>
      <c r="YL850" s="10">
        <v>0</v>
      </c>
      <c r="YM850" s="10">
        <v>30</v>
      </c>
      <c r="YN850" s="10">
        <v>0</v>
      </c>
      <c r="YO850" s="10">
        <v>300</v>
      </c>
      <c r="YP850" s="10">
        <v>0</v>
      </c>
      <c r="YQ850" s="10">
        <v>1000</v>
      </c>
      <c r="YR850" s="10">
        <v>0</v>
      </c>
      <c r="YS850" s="10" t="s">
        <v>1968</v>
      </c>
      <c r="ZJ850" s="10" t="s">
        <v>1968</v>
      </c>
      <c r="AAK850" s="10" t="s">
        <v>1968</v>
      </c>
      <c r="AAZ850" s="10" t="s">
        <v>1968</v>
      </c>
      <c r="ABO850" s="10" t="s">
        <v>1968</v>
      </c>
      <c r="ACJ850" s="10" t="s">
        <v>1970</v>
      </c>
      <c r="ACK850" s="10" t="s">
        <v>1968</v>
      </c>
      <c r="ACL850" s="10">
        <v>0</v>
      </c>
      <c r="ACM850" s="10">
        <v>0</v>
      </c>
      <c r="ACN850" s="10">
        <v>0</v>
      </c>
      <c r="ACO850" s="10">
        <v>0</v>
      </c>
      <c r="ACP850" s="10">
        <v>0</v>
      </c>
      <c r="ACQ850" s="10">
        <v>0</v>
      </c>
      <c r="ACR850" s="10">
        <v>0</v>
      </c>
      <c r="ACS850" s="10">
        <v>0</v>
      </c>
      <c r="ACT850" s="10">
        <v>0</v>
      </c>
      <c r="ACU850" s="10">
        <v>0</v>
      </c>
      <c r="ACV850" s="10">
        <v>0</v>
      </c>
      <c r="ACW850" s="10">
        <v>0</v>
      </c>
      <c r="ACX850" s="10">
        <v>0</v>
      </c>
      <c r="ACY850" s="10">
        <v>0</v>
      </c>
      <c r="ACZ850" s="10">
        <v>0</v>
      </c>
      <c r="ADA850" s="10">
        <v>0</v>
      </c>
      <c r="ADB850" s="10">
        <v>0</v>
      </c>
      <c r="ADC850" s="10">
        <v>0</v>
      </c>
      <c r="ADD850" s="10">
        <v>0</v>
      </c>
      <c r="ADE850" s="10">
        <v>0</v>
      </c>
      <c r="ADF850" s="10">
        <v>0</v>
      </c>
      <c r="ADG850" s="10">
        <v>0</v>
      </c>
      <c r="ADH850" s="10" t="s">
        <v>1969</v>
      </c>
      <c r="ADI850" s="10">
        <v>1110</v>
      </c>
      <c r="ADJ850" s="10">
        <v>0</v>
      </c>
      <c r="ADK850" s="10">
        <v>0</v>
      </c>
      <c r="ADL850" s="10">
        <v>0</v>
      </c>
      <c r="ADM850" s="10">
        <v>0</v>
      </c>
      <c r="ADN850" s="10">
        <v>0</v>
      </c>
      <c r="ADO850" s="10">
        <v>0</v>
      </c>
      <c r="ADP850" s="10">
        <v>0</v>
      </c>
      <c r="ADQ850" s="10">
        <v>0</v>
      </c>
      <c r="ADR850" s="10">
        <v>0</v>
      </c>
      <c r="ADS850" s="10">
        <v>0</v>
      </c>
      <c r="ADT850" s="10">
        <v>0</v>
      </c>
      <c r="ADU850" s="10">
        <v>0</v>
      </c>
      <c r="ADV850" s="10">
        <v>0</v>
      </c>
      <c r="ADW850" s="10">
        <v>0</v>
      </c>
      <c r="ADX850" s="10">
        <v>0</v>
      </c>
      <c r="ADY850" s="10">
        <v>0</v>
      </c>
      <c r="ADZ850" s="10">
        <v>0</v>
      </c>
      <c r="AEA850" s="10">
        <v>0</v>
      </c>
      <c r="AEB850" s="10">
        <v>0</v>
      </c>
      <c r="AEC850" s="10">
        <v>0</v>
      </c>
      <c r="AED850" s="10">
        <v>0</v>
      </c>
      <c r="AEE850" s="10">
        <v>0</v>
      </c>
      <c r="AEF850" s="10">
        <v>0</v>
      </c>
      <c r="AEG850" s="10">
        <v>0</v>
      </c>
      <c r="AEH850" s="10">
        <v>0</v>
      </c>
      <c r="AEI850" s="10">
        <v>0</v>
      </c>
      <c r="AEJ850" s="10">
        <v>0</v>
      </c>
      <c r="AEK850" s="10">
        <v>0</v>
      </c>
      <c r="AEL850" s="10">
        <v>0</v>
      </c>
      <c r="AEM850" s="10">
        <v>0</v>
      </c>
      <c r="AEN850" s="10">
        <v>0</v>
      </c>
      <c r="AEO850" s="10">
        <v>0</v>
      </c>
      <c r="AEP850" s="10">
        <v>0</v>
      </c>
      <c r="AEQ850" s="10">
        <v>0</v>
      </c>
      <c r="AER850" s="10">
        <v>0</v>
      </c>
      <c r="AES850" s="10">
        <v>0</v>
      </c>
      <c r="AET850" s="10">
        <v>0</v>
      </c>
      <c r="AEU850" s="10">
        <v>0</v>
      </c>
      <c r="AEV850" s="10">
        <v>0</v>
      </c>
      <c r="AEW850" s="10">
        <v>0</v>
      </c>
      <c r="AEX850" s="10">
        <v>0</v>
      </c>
      <c r="AEY850" s="10">
        <v>0</v>
      </c>
      <c r="AEZ850" s="10">
        <v>0</v>
      </c>
      <c r="AFA850" s="10">
        <v>0</v>
      </c>
      <c r="AFB850" s="10">
        <v>0</v>
      </c>
      <c r="AFC850" s="10">
        <v>0</v>
      </c>
      <c r="AFD850" s="10">
        <v>0</v>
      </c>
      <c r="AFE850" s="10">
        <v>0</v>
      </c>
      <c r="AFF850" s="10">
        <v>0</v>
      </c>
      <c r="AFG850" s="10">
        <v>0</v>
      </c>
      <c r="AFH850" s="10">
        <v>0</v>
      </c>
      <c r="AFI850" s="10">
        <v>0</v>
      </c>
      <c r="AFJ850" s="10">
        <v>0</v>
      </c>
      <c r="AFK850" s="10">
        <v>0</v>
      </c>
      <c r="AFL850" s="10">
        <v>0</v>
      </c>
      <c r="AFM850" s="10">
        <v>0</v>
      </c>
      <c r="AFN850" s="10">
        <v>0</v>
      </c>
      <c r="AFO850" s="10">
        <v>0</v>
      </c>
      <c r="AFP850" s="10">
        <v>0</v>
      </c>
      <c r="AFQ850" s="10">
        <v>0</v>
      </c>
      <c r="AFR850" s="10">
        <v>0</v>
      </c>
      <c r="AFS850" s="10">
        <v>0</v>
      </c>
      <c r="AFT850" s="10">
        <v>0</v>
      </c>
      <c r="AFU850" s="10">
        <v>0</v>
      </c>
      <c r="AFV850" s="10">
        <v>0</v>
      </c>
      <c r="AFW850" s="10">
        <v>0</v>
      </c>
      <c r="AFX850" s="10">
        <v>0</v>
      </c>
      <c r="AFY850" s="10">
        <v>0</v>
      </c>
      <c r="AFZ850" s="10">
        <v>0</v>
      </c>
      <c r="AGA850" s="10">
        <v>0</v>
      </c>
      <c r="AGB850" s="10">
        <v>0</v>
      </c>
      <c r="AGC850" s="10">
        <v>0</v>
      </c>
      <c r="AGD850" s="10">
        <v>0</v>
      </c>
      <c r="AGE850" s="10">
        <v>0</v>
      </c>
      <c r="AGF850" s="10">
        <v>0</v>
      </c>
      <c r="AGG850" s="10">
        <v>0</v>
      </c>
      <c r="AGH850" s="10">
        <v>0</v>
      </c>
      <c r="AGI850" s="10">
        <v>0</v>
      </c>
      <c r="AGJ850" s="10">
        <v>0</v>
      </c>
      <c r="AGK850" s="10">
        <v>0</v>
      </c>
      <c r="AGL850" s="10">
        <v>0</v>
      </c>
      <c r="AGM850" s="10">
        <v>0</v>
      </c>
      <c r="AGN850" s="10">
        <v>0</v>
      </c>
      <c r="AGO850" s="10">
        <v>0</v>
      </c>
      <c r="AGP850" s="10">
        <v>0</v>
      </c>
      <c r="AGQ850" s="10">
        <v>0</v>
      </c>
      <c r="AGR850" s="10">
        <v>0</v>
      </c>
      <c r="AGS850" s="10">
        <v>0</v>
      </c>
      <c r="AGT850" s="10">
        <v>0</v>
      </c>
      <c r="AGU850" s="10">
        <v>0</v>
      </c>
      <c r="AGV850" s="10">
        <v>0</v>
      </c>
      <c r="AGW850" s="10">
        <v>0</v>
      </c>
      <c r="AGX850" s="10">
        <v>0</v>
      </c>
      <c r="AGY850" s="10">
        <v>0</v>
      </c>
      <c r="AGZ850" s="10">
        <v>0</v>
      </c>
      <c r="AHA850" s="10">
        <v>0</v>
      </c>
      <c r="AHB850" s="10">
        <v>0</v>
      </c>
      <c r="AHC850" s="10">
        <v>0</v>
      </c>
      <c r="AHD850" s="10">
        <v>0</v>
      </c>
      <c r="AHE850" s="10">
        <v>0</v>
      </c>
      <c r="AHF850" s="10">
        <v>0</v>
      </c>
      <c r="AHG850" s="10">
        <v>0</v>
      </c>
      <c r="AHH850" s="10">
        <v>0</v>
      </c>
      <c r="AHI850" s="10">
        <v>0</v>
      </c>
      <c r="AHJ850" s="10">
        <v>0</v>
      </c>
      <c r="AHK850" s="10">
        <v>0</v>
      </c>
      <c r="AHL850" s="10">
        <v>0</v>
      </c>
      <c r="AHM850" s="10">
        <v>0</v>
      </c>
      <c r="AHN850" s="10">
        <v>0</v>
      </c>
      <c r="AHO850" s="10">
        <v>0</v>
      </c>
      <c r="AHP850" s="10">
        <v>0</v>
      </c>
      <c r="AHQ850" s="10">
        <v>0</v>
      </c>
      <c r="AHR850" s="10">
        <v>0</v>
      </c>
      <c r="AHS850" s="10">
        <v>0</v>
      </c>
      <c r="AHT850" s="10">
        <v>0</v>
      </c>
      <c r="AHU850" s="10">
        <v>0</v>
      </c>
      <c r="AHV850" s="10">
        <v>0</v>
      </c>
      <c r="AHW850" s="10">
        <v>0</v>
      </c>
      <c r="AHX850" s="10">
        <v>0</v>
      </c>
      <c r="AHY850" s="10">
        <v>0</v>
      </c>
      <c r="AHZ850" s="10">
        <v>0</v>
      </c>
      <c r="AIA850" s="10">
        <v>0</v>
      </c>
      <c r="AIB850" s="10">
        <v>0</v>
      </c>
      <c r="AIC850" s="10">
        <v>0</v>
      </c>
      <c r="AID850" s="10">
        <v>0</v>
      </c>
      <c r="AIE850" s="10">
        <v>0</v>
      </c>
      <c r="AIF850" s="10">
        <v>0</v>
      </c>
      <c r="AIG850" s="10">
        <v>0</v>
      </c>
      <c r="AIH850" s="10">
        <v>0</v>
      </c>
      <c r="AII850" s="10">
        <v>0</v>
      </c>
      <c r="AIJ850" s="10">
        <v>0</v>
      </c>
      <c r="AIK850" s="10">
        <v>0</v>
      </c>
      <c r="AIL850" s="10">
        <v>0</v>
      </c>
      <c r="AIM850" s="10">
        <v>0</v>
      </c>
      <c r="AIN850" s="10">
        <v>0</v>
      </c>
      <c r="AIO850" s="10">
        <v>0</v>
      </c>
      <c r="AIP850" s="10">
        <v>0</v>
      </c>
      <c r="AIQ850" s="10">
        <v>0</v>
      </c>
      <c r="AIR850" s="10">
        <v>0</v>
      </c>
      <c r="AIS850" s="10">
        <v>0</v>
      </c>
      <c r="AIT850" s="10">
        <v>0</v>
      </c>
      <c r="AIU850" s="10">
        <v>0</v>
      </c>
      <c r="AIV850" s="10">
        <v>0</v>
      </c>
      <c r="AIW850" s="10">
        <v>0</v>
      </c>
      <c r="AIX850" s="10">
        <v>0</v>
      </c>
      <c r="AIY850" s="10">
        <v>0</v>
      </c>
      <c r="AIZ850" s="10">
        <v>0</v>
      </c>
      <c r="AJA850" s="10">
        <v>0</v>
      </c>
      <c r="AJB850" s="10">
        <v>0</v>
      </c>
      <c r="AJC850" s="10">
        <v>0</v>
      </c>
      <c r="AJD850" s="10">
        <v>0</v>
      </c>
      <c r="AJE850" s="10">
        <v>0</v>
      </c>
      <c r="AJF850" s="10">
        <v>0</v>
      </c>
      <c r="AJG850" s="10">
        <v>0</v>
      </c>
      <c r="AJH850" s="10">
        <v>0</v>
      </c>
      <c r="AJI850" s="10">
        <v>0</v>
      </c>
      <c r="AJJ850" s="10">
        <v>0</v>
      </c>
      <c r="AJK850" s="10">
        <v>0</v>
      </c>
      <c r="AJL850" s="10">
        <v>0</v>
      </c>
      <c r="AJM850" s="10">
        <v>0</v>
      </c>
      <c r="AJN850" s="10">
        <v>0</v>
      </c>
      <c r="AJO850" s="10">
        <v>0</v>
      </c>
      <c r="AJP850" s="10">
        <v>0</v>
      </c>
      <c r="AJQ850" s="10">
        <v>0</v>
      </c>
      <c r="AJR850" s="10">
        <v>0</v>
      </c>
      <c r="AJS850" s="10">
        <v>0</v>
      </c>
      <c r="AJT850" s="10">
        <v>0</v>
      </c>
      <c r="AJU850" s="10">
        <v>0</v>
      </c>
      <c r="AJV850" s="10">
        <v>0</v>
      </c>
      <c r="AJW850" s="10">
        <v>0</v>
      </c>
      <c r="AJX850" s="10">
        <v>0</v>
      </c>
      <c r="AJY850" s="10">
        <v>0</v>
      </c>
      <c r="AJZ850" s="10">
        <v>0</v>
      </c>
      <c r="AKA850" s="10">
        <v>0</v>
      </c>
      <c r="AKB850" s="10">
        <v>0</v>
      </c>
      <c r="AKC850" s="10">
        <v>0</v>
      </c>
      <c r="AKD850" s="10">
        <v>0</v>
      </c>
      <c r="AKE850" s="10">
        <v>0</v>
      </c>
      <c r="AKF850" s="10">
        <v>0</v>
      </c>
      <c r="AKG850" s="10">
        <v>0</v>
      </c>
      <c r="AKH850" s="10">
        <v>0</v>
      </c>
      <c r="AKI850" s="10">
        <v>0</v>
      </c>
      <c r="AKJ850" s="10">
        <v>0</v>
      </c>
      <c r="AKK850" s="10">
        <v>0</v>
      </c>
      <c r="AKL850" s="10">
        <v>0</v>
      </c>
      <c r="AKM850" s="10">
        <v>0</v>
      </c>
      <c r="AKN850" s="10">
        <v>0</v>
      </c>
      <c r="AKO850" s="10">
        <v>0</v>
      </c>
      <c r="AKP850" s="10">
        <v>0</v>
      </c>
      <c r="AKQ850" s="10">
        <v>0</v>
      </c>
      <c r="AKR850" s="10">
        <v>0</v>
      </c>
      <c r="AKS850" s="10">
        <v>0</v>
      </c>
      <c r="AKT850" s="10">
        <v>0</v>
      </c>
      <c r="AKU850" s="10">
        <v>0</v>
      </c>
      <c r="AKV850" s="10">
        <v>0</v>
      </c>
      <c r="AKW850" s="10">
        <v>0</v>
      </c>
      <c r="AKX850" s="10">
        <v>0</v>
      </c>
      <c r="AKY850" s="10">
        <v>0</v>
      </c>
      <c r="AKZ850" s="10">
        <v>0</v>
      </c>
      <c r="ALA850" s="10">
        <v>0</v>
      </c>
      <c r="ALB850" s="10">
        <v>0</v>
      </c>
      <c r="ALC850" s="10">
        <v>0</v>
      </c>
      <c r="ALD850" s="10">
        <v>0</v>
      </c>
      <c r="ALE850" s="10">
        <v>0</v>
      </c>
      <c r="ALF850" s="10">
        <v>0</v>
      </c>
      <c r="ALG850" s="10">
        <v>0</v>
      </c>
      <c r="ALH850" s="10">
        <v>0</v>
      </c>
      <c r="ALI850" s="10">
        <v>0</v>
      </c>
      <c r="ALJ850" s="10">
        <v>0</v>
      </c>
      <c r="ALK850" s="10">
        <v>0</v>
      </c>
      <c r="ALL850" s="10">
        <v>0</v>
      </c>
      <c r="ALM850" s="10">
        <v>0</v>
      </c>
      <c r="ALN850" s="10">
        <v>0</v>
      </c>
      <c r="ALO850" s="10">
        <v>0</v>
      </c>
      <c r="ALP850" s="10">
        <v>0</v>
      </c>
      <c r="ALQ850" s="10">
        <v>0</v>
      </c>
      <c r="ALR850" s="10">
        <v>0</v>
      </c>
      <c r="ALS850" s="10">
        <v>0</v>
      </c>
      <c r="ALT850" s="10">
        <v>0</v>
      </c>
      <c r="ALU850" s="10">
        <v>0</v>
      </c>
      <c r="ALV850" s="10">
        <v>0</v>
      </c>
      <c r="ALW850" s="10">
        <v>0</v>
      </c>
      <c r="ALX850" s="10">
        <v>0</v>
      </c>
      <c r="ALY850" s="10">
        <v>0</v>
      </c>
      <c r="ALZ850" s="10">
        <v>0</v>
      </c>
      <c r="AMA850" s="10">
        <v>0</v>
      </c>
      <c r="AMB850" s="10">
        <v>0</v>
      </c>
      <c r="AMC850" s="10">
        <v>0</v>
      </c>
      <c r="AMD850" s="10">
        <v>0</v>
      </c>
      <c r="AME850" s="10">
        <v>0</v>
      </c>
      <c r="AMF850" s="10">
        <v>0</v>
      </c>
      <c r="AMG850" s="10">
        <v>0</v>
      </c>
      <c r="AMH850" s="10">
        <v>0</v>
      </c>
      <c r="AMI850" s="10">
        <v>0</v>
      </c>
      <c r="AMJ850" s="10">
        <v>0</v>
      </c>
      <c r="AMK850" s="10">
        <v>0</v>
      </c>
      <c r="AML850" s="10" t="s">
        <v>1968</v>
      </c>
      <c r="ANM850" s="10">
        <v>1100</v>
      </c>
      <c r="ANN850" s="10">
        <v>0</v>
      </c>
      <c r="ANO850" s="10" t="s">
        <v>1968</v>
      </c>
      <c r="ANP850" s="10" t="s">
        <v>1971</v>
      </c>
      <c r="AOO850" s="10" t="s">
        <v>1968</v>
      </c>
      <c r="APN850" s="10" t="s">
        <v>1968</v>
      </c>
      <c r="ATV850" s="10" t="s">
        <v>1972</v>
      </c>
      <c r="ATW850" s="10">
        <v>4</v>
      </c>
      <c r="ATX850" s="10">
        <v>0</v>
      </c>
      <c r="ATY850" s="10">
        <v>200</v>
      </c>
      <c r="ATZ850" s="10">
        <v>0</v>
      </c>
      <c r="AUA850" s="10">
        <v>40</v>
      </c>
      <c r="AUB850" s="10">
        <v>0</v>
      </c>
      <c r="AUC850" s="10">
        <v>0</v>
      </c>
      <c r="AUD850" s="10">
        <v>0</v>
      </c>
      <c r="AUE850" s="64">
        <v>6</v>
      </c>
      <c r="AUF850" s="10">
        <v>0</v>
      </c>
      <c r="AUG850" s="10">
        <v>0</v>
      </c>
      <c r="AUH850" s="10">
        <v>0</v>
      </c>
      <c r="AUI850" s="10">
        <v>100</v>
      </c>
      <c r="AUJ850" s="10">
        <v>0</v>
      </c>
      <c r="AUK850" s="10">
        <v>0</v>
      </c>
      <c r="AUL850" s="10">
        <v>0</v>
      </c>
      <c r="AUM850" s="10">
        <v>0</v>
      </c>
      <c r="AUN850" s="10">
        <v>0</v>
      </c>
      <c r="AUO850" s="10">
        <v>0</v>
      </c>
      <c r="AUP850" s="10">
        <v>0</v>
      </c>
      <c r="AUQ850" s="10">
        <v>0</v>
      </c>
      <c r="AUR850" s="10">
        <v>0</v>
      </c>
      <c r="AUS850" s="10">
        <v>0</v>
      </c>
      <c r="AUT850" s="10">
        <v>0</v>
      </c>
      <c r="AUU850" s="10">
        <v>100</v>
      </c>
      <c r="AUV850" s="10">
        <v>0</v>
      </c>
      <c r="AUW850" s="10">
        <v>0</v>
      </c>
      <c r="AUX850" s="10">
        <v>0</v>
      </c>
      <c r="AUY850" s="10">
        <v>0</v>
      </c>
      <c r="AUZ850" s="10">
        <v>0</v>
      </c>
      <c r="AVA850" s="10">
        <v>0</v>
      </c>
      <c r="AVB850" s="10">
        <v>0</v>
      </c>
      <c r="AVC850" s="10">
        <v>0</v>
      </c>
      <c r="AVD850" s="10">
        <v>0</v>
      </c>
      <c r="AVE850" s="10">
        <v>0</v>
      </c>
      <c r="AVF850" s="10">
        <v>0</v>
      </c>
      <c r="AVG850" s="10">
        <v>0</v>
      </c>
      <c r="AVH850" s="10">
        <v>0</v>
      </c>
      <c r="AVI850" s="10">
        <v>0</v>
      </c>
      <c r="AVJ850" s="10">
        <v>0</v>
      </c>
      <c r="AVK850" s="10">
        <v>0</v>
      </c>
      <c r="AVL850" s="10">
        <v>0</v>
      </c>
      <c r="AVM850" s="10">
        <v>0</v>
      </c>
      <c r="AVN850" s="10">
        <v>0</v>
      </c>
      <c r="AVO850" s="10">
        <v>0</v>
      </c>
      <c r="AVP850" s="10">
        <v>0</v>
      </c>
      <c r="AVQ850" s="10">
        <v>0</v>
      </c>
      <c r="AVR850" s="10">
        <v>0</v>
      </c>
      <c r="AVS850" s="10">
        <v>0</v>
      </c>
      <c r="AVT850" s="10">
        <v>0</v>
      </c>
      <c r="AVU850" s="10" t="s">
        <v>1968</v>
      </c>
      <c r="AWH850" s="10" t="s">
        <v>1972</v>
      </c>
      <c r="AWI850" s="10">
        <v>404</v>
      </c>
      <c r="AWJ850" s="10">
        <v>0</v>
      </c>
      <c r="AWK850" s="10">
        <v>0</v>
      </c>
      <c r="AWL850" s="10">
        <v>0</v>
      </c>
      <c r="AWM850" s="10">
        <v>0</v>
      </c>
      <c r="AWN850" s="10">
        <v>0</v>
      </c>
      <c r="AXG850" s="10">
        <v>0</v>
      </c>
      <c r="AXH850" s="10">
        <v>0</v>
      </c>
      <c r="AXI850" s="10">
        <v>0</v>
      </c>
      <c r="AXJ850" s="10">
        <v>0</v>
      </c>
      <c r="AXK850" s="10">
        <v>0</v>
      </c>
      <c r="AXL850" s="10">
        <v>0</v>
      </c>
      <c r="AXM850" s="10">
        <v>0</v>
      </c>
      <c r="AXN850" s="10">
        <v>0</v>
      </c>
      <c r="AXO850" s="10">
        <v>0</v>
      </c>
      <c r="AXP850" s="10">
        <v>0</v>
      </c>
      <c r="AXQ850" s="10">
        <v>0</v>
      </c>
      <c r="AXR850" s="10">
        <v>0</v>
      </c>
      <c r="AXS850" s="10">
        <v>0</v>
      </c>
      <c r="AXT850" s="10">
        <v>0</v>
      </c>
      <c r="AXU850" s="10">
        <v>0</v>
      </c>
      <c r="AXV850" s="10">
        <v>0</v>
      </c>
      <c r="AXW850" s="10">
        <v>0</v>
      </c>
      <c r="AXX850" s="10">
        <v>0</v>
      </c>
      <c r="AXY850" s="10">
        <v>2</v>
      </c>
      <c r="AXZ850" s="10">
        <v>0</v>
      </c>
      <c r="AYA850" s="10">
        <v>0</v>
      </c>
      <c r="AYB850" s="10">
        <v>0</v>
      </c>
      <c r="AYC850" s="10">
        <v>0</v>
      </c>
      <c r="AYD850" s="10">
        <v>0</v>
      </c>
      <c r="AYE850" s="10">
        <v>0</v>
      </c>
      <c r="AYF850" s="10">
        <v>0</v>
      </c>
      <c r="AYG850" s="10">
        <v>0</v>
      </c>
      <c r="AYH850" s="10">
        <v>0</v>
      </c>
      <c r="AYI850" s="10">
        <v>0</v>
      </c>
      <c r="AYJ850" s="10">
        <v>0</v>
      </c>
      <c r="AYK850" s="10">
        <v>0</v>
      </c>
      <c r="AYL850" s="10">
        <v>0</v>
      </c>
      <c r="AYM850" s="10">
        <v>0</v>
      </c>
      <c r="AYN850" s="10">
        <v>0</v>
      </c>
      <c r="AYO850" s="10">
        <v>0</v>
      </c>
      <c r="AYP850" s="10">
        <v>0</v>
      </c>
      <c r="AYQ850" s="10">
        <v>200</v>
      </c>
      <c r="AYR850" s="10">
        <v>0</v>
      </c>
      <c r="AYS850" s="10" t="s">
        <v>1970</v>
      </c>
      <c r="AYT850" s="10">
        <v>300</v>
      </c>
      <c r="AYU850" s="10">
        <v>0</v>
      </c>
      <c r="AYV850" s="10">
        <v>300</v>
      </c>
      <c r="AYW850" s="10">
        <v>0</v>
      </c>
      <c r="AYX850" s="10">
        <v>0</v>
      </c>
      <c r="AYY850" s="10">
        <v>0</v>
      </c>
      <c r="AYZ850" s="10">
        <v>5000</v>
      </c>
      <c r="AZA850" s="10">
        <v>0</v>
      </c>
      <c r="AZB850" s="10">
        <v>1300</v>
      </c>
      <c r="AZC850" s="10">
        <v>0</v>
      </c>
      <c r="AZD850" s="10">
        <v>2400</v>
      </c>
      <c r="AZE850" s="10">
        <v>0</v>
      </c>
      <c r="AZF850" s="10">
        <v>12</v>
      </c>
      <c r="AZG850" s="10">
        <v>0</v>
      </c>
      <c r="AZH850" s="10">
        <v>0</v>
      </c>
      <c r="AZI850" s="10">
        <v>0</v>
      </c>
      <c r="AZJ850" s="10">
        <v>18</v>
      </c>
      <c r="AZK850" s="10">
        <v>0</v>
      </c>
      <c r="AZL850" s="10">
        <v>10</v>
      </c>
      <c r="AZM850" s="10">
        <v>0</v>
      </c>
      <c r="AZN850" s="10">
        <v>0</v>
      </c>
      <c r="AZO850" s="10">
        <v>0</v>
      </c>
      <c r="AZP850" s="10">
        <v>0</v>
      </c>
      <c r="AZQ850" s="10">
        <v>0</v>
      </c>
      <c r="AZR850" s="10">
        <v>6</v>
      </c>
      <c r="AZS850" s="10">
        <v>0</v>
      </c>
      <c r="AZT850" s="10">
        <v>0</v>
      </c>
      <c r="AZU850" s="10">
        <v>0</v>
      </c>
      <c r="AZV850" s="10">
        <v>1</v>
      </c>
      <c r="AZW850" s="10">
        <v>0</v>
      </c>
      <c r="AZX850" s="10">
        <v>1</v>
      </c>
      <c r="AZY850" s="10">
        <v>0</v>
      </c>
      <c r="AZZ850" s="10">
        <v>1</v>
      </c>
      <c r="BAA850" s="10">
        <v>0</v>
      </c>
      <c r="BAB850" s="10">
        <v>0</v>
      </c>
      <c r="BAC850" s="10">
        <v>0</v>
      </c>
      <c r="BAD850" s="10">
        <v>0</v>
      </c>
      <c r="BAE850" s="10">
        <v>0</v>
      </c>
      <c r="BAF850" s="10">
        <v>0</v>
      </c>
      <c r="BAG850" s="10">
        <v>0</v>
      </c>
      <c r="BAH850" s="10">
        <v>0</v>
      </c>
      <c r="BAI850" s="10">
        <v>0</v>
      </c>
      <c r="BAJ850" s="10">
        <v>0</v>
      </c>
      <c r="BAK850" s="10">
        <v>0</v>
      </c>
      <c r="BAL850" s="10">
        <v>0</v>
      </c>
      <c r="BAM850" s="10">
        <v>0</v>
      </c>
      <c r="BAN850" s="10">
        <v>90</v>
      </c>
      <c r="BAO850" s="10">
        <v>0</v>
      </c>
      <c r="BAP850" s="10">
        <v>0</v>
      </c>
      <c r="BAQ850" s="10">
        <v>0</v>
      </c>
      <c r="BAR850" s="10">
        <v>0</v>
      </c>
      <c r="BAS850" s="10">
        <v>0</v>
      </c>
      <c r="BAT850" s="10">
        <v>0</v>
      </c>
      <c r="BAU850" s="10">
        <v>0</v>
      </c>
      <c r="BAV850" s="10">
        <v>0</v>
      </c>
      <c r="BAW850" s="10">
        <v>0</v>
      </c>
      <c r="BAX850" s="10">
        <v>0</v>
      </c>
      <c r="BAY850" s="10">
        <v>0</v>
      </c>
      <c r="BAZ850" s="10">
        <v>0</v>
      </c>
      <c r="BBA850" s="10" t="s">
        <v>1969</v>
      </c>
      <c r="BBB850" s="10">
        <v>2000</v>
      </c>
      <c r="BBC850" s="10">
        <v>700</v>
      </c>
      <c r="BBD850" s="10">
        <v>0</v>
      </c>
      <c r="BBE850" s="10">
        <v>100</v>
      </c>
      <c r="BBF850" s="10">
        <v>0</v>
      </c>
      <c r="BBG850" s="10">
        <v>0</v>
      </c>
      <c r="BBH850" s="10">
        <v>0</v>
      </c>
      <c r="BBI850" s="10">
        <v>30</v>
      </c>
      <c r="BBJ850" s="10">
        <v>0</v>
      </c>
      <c r="BBK850" s="10">
        <v>200</v>
      </c>
      <c r="BBL850" s="10">
        <v>0</v>
      </c>
      <c r="BBM850" s="10">
        <v>300</v>
      </c>
      <c r="BBN850" s="10">
        <v>0</v>
      </c>
      <c r="BBO850" s="10" t="s">
        <v>1972</v>
      </c>
      <c r="BBS850" s="10">
        <v>1</v>
      </c>
      <c r="BBT850" s="10">
        <v>1</v>
      </c>
      <c r="BBU850" s="10">
        <v>1</v>
      </c>
      <c r="BBV850" s="10">
        <v>1</v>
      </c>
    </row>
    <row r="851" spans="1:1428" x14ac:dyDescent="0.25">
      <c r="A851" s="10" t="s">
        <v>1965</v>
      </c>
      <c r="B851" s="10" t="s">
        <v>2291</v>
      </c>
      <c r="C851" s="10" t="s">
        <v>2001</v>
      </c>
      <c r="D851" s="10" t="s">
        <v>2292</v>
      </c>
      <c r="E851" s="10" t="s">
        <v>2293</v>
      </c>
      <c r="F851" s="10" t="s">
        <v>2294</v>
      </c>
      <c r="G851" s="10">
        <v>56460000</v>
      </c>
      <c r="H851" s="10" t="s">
        <v>2005</v>
      </c>
      <c r="I851" s="10" t="s">
        <v>2295</v>
      </c>
      <c r="J851" s="10" t="s">
        <v>2296</v>
      </c>
      <c r="K851" s="10" t="s">
        <v>5</v>
      </c>
      <c r="L851" s="10" t="s">
        <v>2508</v>
      </c>
      <c r="N851" s="10">
        <v>12</v>
      </c>
      <c r="O851" s="10">
        <v>0</v>
      </c>
      <c r="P851" s="10">
        <v>12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10">
        <v>0</v>
      </c>
      <c r="X851" s="10">
        <v>0</v>
      </c>
      <c r="Y851" s="10">
        <v>0</v>
      </c>
      <c r="Z851" s="10">
        <v>0</v>
      </c>
      <c r="AA851" s="10">
        <v>0</v>
      </c>
      <c r="AC851" s="10">
        <v>0</v>
      </c>
      <c r="AD851" s="10">
        <v>0</v>
      </c>
      <c r="AE851" s="10">
        <v>0</v>
      </c>
      <c r="AF851" s="10" t="s">
        <v>40</v>
      </c>
      <c r="AG851" s="10">
        <v>1</v>
      </c>
      <c r="AT851" s="10">
        <v>39972</v>
      </c>
      <c r="AU851" s="10" t="s">
        <v>2495</v>
      </c>
      <c r="AV851" s="10" t="s">
        <v>1972</v>
      </c>
      <c r="AW851" s="10" t="s">
        <v>1989</v>
      </c>
      <c r="AY851" s="10" t="s">
        <v>1973</v>
      </c>
      <c r="BF851" s="10" t="s">
        <v>1968</v>
      </c>
      <c r="BI851" s="10" t="s">
        <v>1968</v>
      </c>
      <c r="BL851" s="10" t="s">
        <v>1968</v>
      </c>
      <c r="BO851" s="10" t="s">
        <v>1968</v>
      </c>
      <c r="BR851" s="10" t="s">
        <v>1968</v>
      </c>
      <c r="BU851" s="10" t="s">
        <v>1968</v>
      </c>
      <c r="BX851" s="10" t="s">
        <v>1968</v>
      </c>
      <c r="CA851" s="10" t="s">
        <v>1968</v>
      </c>
      <c r="CD851" s="10" t="s">
        <v>1968</v>
      </c>
      <c r="CG851" s="10" t="s">
        <v>1968</v>
      </c>
      <c r="CJ851" s="10" t="s">
        <v>1968</v>
      </c>
      <c r="CM851" s="10" t="s">
        <v>1968</v>
      </c>
      <c r="CP851" s="10" t="s">
        <v>1968</v>
      </c>
      <c r="CS851" s="10" t="s">
        <v>1972</v>
      </c>
      <c r="CT851" s="10">
        <v>1</v>
      </c>
      <c r="CU851" s="10" t="s">
        <v>1972</v>
      </c>
      <c r="CV851" s="10" t="s">
        <v>1968</v>
      </c>
      <c r="CY851" s="10" t="s">
        <v>1968</v>
      </c>
      <c r="DB851" s="10" t="s">
        <v>1968</v>
      </c>
      <c r="DE851" s="10" t="s">
        <v>1968</v>
      </c>
      <c r="DH851" s="10" t="s">
        <v>1968</v>
      </c>
      <c r="DK851" s="10" t="s">
        <v>1968</v>
      </c>
      <c r="DN851" s="10" t="s">
        <v>1968</v>
      </c>
      <c r="EU851" s="10" t="s">
        <v>1968</v>
      </c>
      <c r="EX851" s="10" t="s">
        <v>1968</v>
      </c>
      <c r="FA851" s="10" t="s">
        <v>1968</v>
      </c>
      <c r="FD851" s="10" t="s">
        <v>1968</v>
      </c>
      <c r="FG851" s="10" t="s">
        <v>1968</v>
      </c>
      <c r="FJ851" s="10" t="s">
        <v>1968</v>
      </c>
      <c r="GQ851" s="10">
        <v>1</v>
      </c>
      <c r="II851" s="10" t="s">
        <v>1968</v>
      </c>
      <c r="IJ851" s="10" t="s">
        <v>1968</v>
      </c>
      <c r="IK851" s="10" t="s">
        <v>1968</v>
      </c>
      <c r="IL851" s="10" t="s">
        <v>1968</v>
      </c>
      <c r="IM851" s="10" t="s">
        <v>1982</v>
      </c>
      <c r="IN851" s="10" t="s">
        <v>1968</v>
      </c>
      <c r="IO851" s="10" t="s">
        <v>1968</v>
      </c>
      <c r="IP851" s="10" t="s">
        <v>1968</v>
      </c>
      <c r="IR851" s="10" t="s">
        <v>1968</v>
      </c>
      <c r="IT851" s="10" t="s">
        <v>1968</v>
      </c>
      <c r="IV851" s="10" t="s">
        <v>1968</v>
      </c>
      <c r="IX851" s="10" t="s">
        <v>1968</v>
      </c>
      <c r="IZ851" s="10" t="s">
        <v>1972</v>
      </c>
      <c r="JA851" s="10" t="s">
        <v>1968</v>
      </c>
      <c r="JD851" s="10" t="s">
        <v>1968</v>
      </c>
      <c r="JG851" s="10" t="s">
        <v>1968</v>
      </c>
      <c r="JJ851" s="10" t="s">
        <v>1968</v>
      </c>
      <c r="JM851" s="10" t="s">
        <v>1968</v>
      </c>
      <c r="JP851" s="10" t="s">
        <v>1968</v>
      </c>
      <c r="JS851" s="10" t="s">
        <v>1968</v>
      </c>
      <c r="KZ851" s="10" t="s">
        <v>1976</v>
      </c>
      <c r="LA851" s="10">
        <v>0</v>
      </c>
      <c r="LB851" s="10">
        <v>0</v>
      </c>
      <c r="LC851" s="10">
        <v>0</v>
      </c>
      <c r="LD851" s="10">
        <v>0</v>
      </c>
      <c r="LE851" s="10">
        <v>0</v>
      </c>
      <c r="LF851" s="10">
        <v>0</v>
      </c>
      <c r="LG851" s="10">
        <v>0</v>
      </c>
      <c r="LH851" s="10">
        <v>0</v>
      </c>
      <c r="LI851" s="10" t="s">
        <v>1977</v>
      </c>
      <c r="LJ851" s="10">
        <v>1</v>
      </c>
      <c r="LK851" s="10">
        <v>0</v>
      </c>
      <c r="LL851" s="10">
        <v>0</v>
      </c>
      <c r="LM851" s="10">
        <v>0</v>
      </c>
      <c r="LN851" s="10">
        <v>0</v>
      </c>
      <c r="LO851" s="10">
        <v>0</v>
      </c>
      <c r="LP851" s="10">
        <v>0</v>
      </c>
      <c r="LQ851" s="10">
        <v>0</v>
      </c>
      <c r="LR851" s="10" t="s">
        <v>1966</v>
      </c>
      <c r="LS851" s="10">
        <v>0</v>
      </c>
      <c r="LT851" s="10">
        <v>0</v>
      </c>
      <c r="LU851" s="10">
        <v>0</v>
      </c>
      <c r="LV851" s="10">
        <v>0</v>
      </c>
      <c r="LW851" s="10">
        <v>0</v>
      </c>
      <c r="LX851" s="10">
        <v>0</v>
      </c>
      <c r="LY851" s="10">
        <v>0</v>
      </c>
      <c r="LZ851" s="10">
        <v>0</v>
      </c>
      <c r="MA851" s="10" t="s">
        <v>1977</v>
      </c>
      <c r="MB851" s="10">
        <v>0</v>
      </c>
      <c r="MC851" s="10">
        <v>0</v>
      </c>
      <c r="MD851" s="10">
        <v>0</v>
      </c>
      <c r="ME851" s="10">
        <v>0</v>
      </c>
      <c r="MF851" s="10">
        <v>0</v>
      </c>
      <c r="MG851" s="10">
        <v>0</v>
      </c>
      <c r="MH851" s="10">
        <v>0</v>
      </c>
      <c r="MI851" s="10">
        <v>0</v>
      </c>
      <c r="MJ851" s="10" t="s">
        <v>1977</v>
      </c>
      <c r="MK851" s="10">
        <v>0</v>
      </c>
      <c r="ML851" s="10">
        <v>0</v>
      </c>
      <c r="MM851" s="10">
        <v>0</v>
      </c>
      <c r="MN851" s="10">
        <v>0</v>
      </c>
      <c r="MO851" s="10">
        <v>0</v>
      </c>
      <c r="MP851" s="10">
        <v>0</v>
      </c>
      <c r="MQ851" s="10">
        <v>0</v>
      </c>
      <c r="MR851" s="10">
        <v>0</v>
      </c>
      <c r="MS851" s="10" t="s">
        <v>1977</v>
      </c>
      <c r="MT851" s="10">
        <v>0</v>
      </c>
      <c r="MU851" s="10">
        <v>0</v>
      </c>
      <c r="MV851" s="10">
        <v>0</v>
      </c>
      <c r="MW851" s="10">
        <v>0</v>
      </c>
      <c r="MX851" s="10">
        <v>0</v>
      </c>
      <c r="MY851" s="10">
        <v>0</v>
      </c>
      <c r="MZ851" s="10">
        <v>0</v>
      </c>
      <c r="NA851" s="10">
        <v>0</v>
      </c>
      <c r="NB851" s="10" t="s">
        <v>1977</v>
      </c>
      <c r="NC851" s="10">
        <v>0</v>
      </c>
      <c r="ND851" s="10">
        <v>0</v>
      </c>
      <c r="NE851" s="10">
        <v>0</v>
      </c>
      <c r="NF851" s="10">
        <v>0</v>
      </c>
      <c r="NG851" s="10">
        <v>0</v>
      </c>
      <c r="NH851" s="10">
        <v>0</v>
      </c>
      <c r="NI851" s="10">
        <v>0</v>
      </c>
      <c r="NJ851" s="10">
        <v>0</v>
      </c>
      <c r="NK851" s="10" t="s">
        <v>1977</v>
      </c>
      <c r="NL851" s="10">
        <v>0</v>
      </c>
      <c r="NM851" s="10">
        <v>0</v>
      </c>
      <c r="NN851" s="10">
        <v>0</v>
      </c>
      <c r="NO851" s="10">
        <v>0</v>
      </c>
      <c r="NP851" s="10">
        <v>0</v>
      </c>
      <c r="NQ851" s="10">
        <v>0</v>
      </c>
      <c r="NR851" s="10">
        <v>0</v>
      </c>
      <c r="NS851" s="10">
        <v>0</v>
      </c>
      <c r="NT851" s="10" t="s">
        <v>1977</v>
      </c>
      <c r="NU851" s="10">
        <v>0</v>
      </c>
      <c r="NV851" s="10">
        <v>0</v>
      </c>
      <c r="NW851" s="10">
        <v>0</v>
      </c>
      <c r="NX851" s="10">
        <v>0</v>
      </c>
      <c r="NY851" s="10">
        <v>0</v>
      </c>
      <c r="NZ851" s="10">
        <v>0</v>
      </c>
      <c r="OA851" s="10">
        <v>0</v>
      </c>
      <c r="OB851" s="10">
        <v>0</v>
      </c>
      <c r="OC851" s="10" t="s">
        <v>1977</v>
      </c>
      <c r="OD851" s="10">
        <v>0</v>
      </c>
      <c r="OE851" s="10">
        <v>0</v>
      </c>
      <c r="OF851" s="10">
        <v>0</v>
      </c>
      <c r="OG851" s="10">
        <v>0</v>
      </c>
      <c r="OH851" s="10">
        <v>0</v>
      </c>
      <c r="OI851" s="10">
        <v>0</v>
      </c>
      <c r="OJ851" s="10">
        <v>0</v>
      </c>
      <c r="OK851" s="10">
        <v>0</v>
      </c>
      <c r="OL851" s="10" t="s">
        <v>1977</v>
      </c>
      <c r="OM851" s="10">
        <v>0</v>
      </c>
      <c r="ON851" s="10">
        <v>0</v>
      </c>
      <c r="OO851" s="10">
        <v>0</v>
      </c>
      <c r="OP851" s="10">
        <v>0</v>
      </c>
      <c r="OQ851" s="10">
        <v>0</v>
      </c>
      <c r="OR851" s="10">
        <v>0</v>
      </c>
      <c r="OS851" s="10">
        <v>0</v>
      </c>
      <c r="OT851" s="10">
        <v>0</v>
      </c>
      <c r="OU851" s="10" t="s">
        <v>1977</v>
      </c>
      <c r="OV851" s="10">
        <v>0</v>
      </c>
      <c r="OW851" s="10">
        <v>0</v>
      </c>
      <c r="OX851" s="10">
        <v>0</v>
      </c>
      <c r="OY851" s="10">
        <v>0</v>
      </c>
      <c r="OZ851" s="10">
        <v>0</v>
      </c>
      <c r="PA851" s="10">
        <v>0</v>
      </c>
      <c r="PB851" s="10">
        <v>0</v>
      </c>
      <c r="PC851" s="10">
        <v>0</v>
      </c>
      <c r="PD851" s="10" t="s">
        <v>1977</v>
      </c>
      <c r="PE851" s="10">
        <v>0</v>
      </c>
      <c r="PF851" s="10">
        <v>0</v>
      </c>
      <c r="PG851" s="10">
        <v>0</v>
      </c>
      <c r="PH851" s="10">
        <v>0</v>
      </c>
      <c r="PI851" s="10">
        <v>0</v>
      </c>
      <c r="PJ851" s="10">
        <v>0</v>
      </c>
      <c r="PK851" s="10">
        <v>0</v>
      </c>
      <c r="PL851" s="10">
        <v>0</v>
      </c>
      <c r="PM851" s="10" t="s">
        <v>1977</v>
      </c>
      <c r="PN851" s="10">
        <v>0</v>
      </c>
      <c r="PO851" s="10">
        <v>0</v>
      </c>
      <c r="PP851" s="10">
        <v>0</v>
      </c>
      <c r="PQ851" s="10">
        <v>0</v>
      </c>
      <c r="PR851" s="10">
        <v>0</v>
      </c>
      <c r="PS851" s="10">
        <v>0</v>
      </c>
      <c r="PT851" s="10">
        <v>0</v>
      </c>
      <c r="PU851" s="10">
        <v>0</v>
      </c>
      <c r="PV851" s="10" t="s">
        <v>1977</v>
      </c>
      <c r="PW851" s="10">
        <v>0</v>
      </c>
      <c r="PX851" s="10">
        <v>0</v>
      </c>
      <c r="PY851" s="10">
        <v>0</v>
      </c>
      <c r="PZ851" s="10">
        <v>0</v>
      </c>
      <c r="QA851" s="10">
        <v>0</v>
      </c>
      <c r="QB851" s="10">
        <v>0</v>
      </c>
      <c r="QC851" s="10">
        <v>0</v>
      </c>
      <c r="QD851" s="10">
        <v>0</v>
      </c>
      <c r="QE851" s="10" t="s">
        <v>1977</v>
      </c>
      <c r="QF851" s="10">
        <v>0</v>
      </c>
      <c r="QG851" s="10">
        <v>0</v>
      </c>
      <c r="QH851" s="10">
        <v>0</v>
      </c>
      <c r="QI851" s="10">
        <v>0</v>
      </c>
      <c r="QJ851" s="10">
        <v>0</v>
      </c>
      <c r="QK851" s="10">
        <v>0</v>
      </c>
      <c r="QL851" s="10">
        <v>0</v>
      </c>
      <c r="QM851" s="10">
        <v>0</v>
      </c>
      <c r="QN851" s="10" t="s">
        <v>1977</v>
      </c>
      <c r="QO851" s="10">
        <v>0</v>
      </c>
      <c r="QP851" s="10">
        <v>0</v>
      </c>
      <c r="QQ851" s="10">
        <v>0</v>
      </c>
      <c r="QR851" s="10">
        <v>0</v>
      </c>
      <c r="QS851" s="10">
        <v>0</v>
      </c>
      <c r="QT851" s="10">
        <v>0</v>
      </c>
      <c r="QU851" s="10">
        <v>0</v>
      </c>
      <c r="QV851" s="10">
        <v>0</v>
      </c>
      <c r="QW851" s="10" t="s">
        <v>1977</v>
      </c>
      <c r="QX851" s="10">
        <v>0</v>
      </c>
      <c r="QY851" s="10">
        <v>0</v>
      </c>
      <c r="QZ851" s="10">
        <v>0</v>
      </c>
      <c r="RA851" s="10">
        <v>0</v>
      </c>
      <c r="RB851" s="10">
        <v>0</v>
      </c>
      <c r="RC851" s="10">
        <v>0</v>
      </c>
      <c r="RD851" s="10">
        <v>0</v>
      </c>
      <c r="RE851" s="10">
        <v>0</v>
      </c>
      <c r="RF851" s="10" t="s">
        <v>1977</v>
      </c>
      <c r="RG851" s="10">
        <v>0</v>
      </c>
      <c r="RH851" s="10">
        <v>0</v>
      </c>
      <c r="RI851" s="10">
        <v>0</v>
      </c>
      <c r="RJ851" s="10">
        <v>0</v>
      </c>
      <c r="RK851" s="10">
        <v>0</v>
      </c>
      <c r="RL851" s="10">
        <v>0</v>
      </c>
      <c r="RM851" s="10">
        <v>0</v>
      </c>
      <c r="RN851" s="10">
        <v>0</v>
      </c>
      <c r="RO851" s="10" t="s">
        <v>1977</v>
      </c>
      <c r="VS851" s="10">
        <v>1</v>
      </c>
      <c r="VU851" s="10">
        <v>1</v>
      </c>
      <c r="VZ851" s="10">
        <v>38</v>
      </c>
      <c r="WA851" s="10">
        <v>0</v>
      </c>
      <c r="WB851" s="10">
        <v>0</v>
      </c>
      <c r="WC851" s="10">
        <v>0</v>
      </c>
      <c r="WD851" s="10">
        <v>0</v>
      </c>
      <c r="WE851" s="10">
        <v>0</v>
      </c>
      <c r="WF851" s="10">
        <v>5</v>
      </c>
      <c r="WG851" s="10">
        <v>0</v>
      </c>
      <c r="WH851" s="10">
        <v>0</v>
      </c>
      <c r="WI851" s="10">
        <v>0</v>
      </c>
      <c r="WJ851" s="10">
        <v>0</v>
      </c>
      <c r="WK851" s="10">
        <v>0</v>
      </c>
      <c r="WL851" s="10">
        <v>0</v>
      </c>
      <c r="WM851" s="10">
        <v>0</v>
      </c>
      <c r="WN851" s="10">
        <v>0</v>
      </c>
      <c r="WO851" s="10">
        <v>0</v>
      </c>
      <c r="WP851" s="10">
        <v>0</v>
      </c>
      <c r="WQ851" s="10">
        <v>0</v>
      </c>
      <c r="WR851" s="10">
        <v>0</v>
      </c>
      <c r="WS851" s="10">
        <v>0</v>
      </c>
      <c r="WT851" s="10">
        <v>0</v>
      </c>
      <c r="WU851" s="10">
        <v>0</v>
      </c>
      <c r="WV851" s="10">
        <v>0</v>
      </c>
      <c r="WW851" s="10">
        <v>0</v>
      </c>
      <c r="WX851" s="10">
        <v>0</v>
      </c>
      <c r="WY851" s="10">
        <v>0</v>
      </c>
      <c r="WZ851" s="10">
        <v>0</v>
      </c>
      <c r="XA851" s="10">
        <v>0</v>
      </c>
      <c r="XB851" s="10">
        <v>0</v>
      </c>
      <c r="XC851" s="10">
        <v>0</v>
      </c>
      <c r="XD851" s="10">
        <v>0</v>
      </c>
      <c r="XE851" s="10">
        <v>0</v>
      </c>
      <c r="XF851" s="10">
        <v>0</v>
      </c>
      <c r="XG851" s="10">
        <v>0</v>
      </c>
      <c r="XH851" s="10">
        <v>0</v>
      </c>
      <c r="XI851" s="10">
        <v>0</v>
      </c>
      <c r="XJ851" s="10">
        <v>0</v>
      </c>
      <c r="XK851" s="10" t="s">
        <v>1978</v>
      </c>
      <c r="XL851" s="10">
        <v>33</v>
      </c>
      <c r="XM851" s="10">
        <v>0</v>
      </c>
      <c r="XN851" s="10" t="s">
        <v>1967</v>
      </c>
      <c r="XQ851" s="10" t="s">
        <v>1978</v>
      </c>
      <c r="XR851" s="10">
        <v>0</v>
      </c>
      <c r="XS851" s="10">
        <v>0</v>
      </c>
      <c r="XT851" s="10" t="s">
        <v>1967</v>
      </c>
      <c r="XW851" s="10" t="s">
        <v>1983</v>
      </c>
      <c r="XX851" s="10">
        <v>0</v>
      </c>
      <c r="XY851" s="10">
        <v>0</v>
      </c>
      <c r="YA851" s="10">
        <v>30</v>
      </c>
      <c r="YB851" s="10">
        <v>0</v>
      </c>
      <c r="YC851" s="10">
        <v>22</v>
      </c>
      <c r="YD851" s="10">
        <v>0</v>
      </c>
      <c r="YE851" s="10">
        <v>0</v>
      </c>
      <c r="YF851" s="10">
        <v>0</v>
      </c>
      <c r="YG851" s="10">
        <v>0</v>
      </c>
      <c r="YH851" s="10">
        <v>0</v>
      </c>
      <c r="YI851" s="10">
        <v>0</v>
      </c>
      <c r="YJ851" s="10">
        <v>0</v>
      </c>
      <c r="YK851" s="10">
        <v>0</v>
      </c>
      <c r="YL851" s="10">
        <v>0</v>
      </c>
      <c r="YM851" s="10">
        <v>12</v>
      </c>
      <c r="YN851" s="10">
        <v>0</v>
      </c>
      <c r="YO851" s="10">
        <v>0</v>
      </c>
      <c r="YP851" s="10">
        <v>0</v>
      </c>
      <c r="YQ851" s="10">
        <v>0</v>
      </c>
      <c r="YR851" s="10">
        <v>0</v>
      </c>
      <c r="YS851" s="10" t="s">
        <v>1969</v>
      </c>
      <c r="YT851" s="10">
        <v>6</v>
      </c>
      <c r="YU851" s="10">
        <v>0</v>
      </c>
      <c r="YV851" s="10">
        <v>13</v>
      </c>
      <c r="YW851" s="10">
        <v>0</v>
      </c>
      <c r="YX851" s="10">
        <v>8</v>
      </c>
      <c r="YY851" s="10">
        <v>0</v>
      </c>
      <c r="YZ851" s="10">
        <v>12</v>
      </c>
      <c r="ZA851" s="10">
        <v>0</v>
      </c>
      <c r="ZB851" s="10">
        <v>3</v>
      </c>
      <c r="ZC851" s="10">
        <v>0</v>
      </c>
      <c r="ZD851" s="10">
        <v>1</v>
      </c>
      <c r="ZE851" s="10">
        <v>0</v>
      </c>
      <c r="ZF851" s="10">
        <v>0</v>
      </c>
      <c r="ZG851" s="10">
        <v>0</v>
      </c>
      <c r="ZH851" s="10">
        <v>0</v>
      </c>
      <c r="ZI851" s="10">
        <v>0</v>
      </c>
      <c r="ZJ851" s="10" t="s">
        <v>1969</v>
      </c>
      <c r="ZK851" s="10">
        <v>0</v>
      </c>
      <c r="ZL851" s="10">
        <v>0</v>
      </c>
      <c r="ZM851" s="10">
        <v>0</v>
      </c>
      <c r="ZN851" s="10">
        <v>0</v>
      </c>
      <c r="ZO851" s="10">
        <v>43</v>
      </c>
      <c r="ZP851" s="10">
        <v>0</v>
      </c>
      <c r="ZQ851" s="10">
        <v>0</v>
      </c>
      <c r="ZR851" s="10">
        <v>0</v>
      </c>
      <c r="ZS851" s="10">
        <v>0</v>
      </c>
      <c r="ZT851" s="10">
        <v>0</v>
      </c>
      <c r="ZU851" s="10">
        <v>0</v>
      </c>
      <c r="ZV851" s="10">
        <v>0</v>
      </c>
      <c r="ZW851" s="10">
        <v>0</v>
      </c>
      <c r="ZX851" s="10">
        <v>0</v>
      </c>
      <c r="AAK851" s="10" t="s">
        <v>1969</v>
      </c>
      <c r="AAL851" s="10">
        <v>11</v>
      </c>
      <c r="AAM851" s="10">
        <v>0</v>
      </c>
      <c r="AAN851" s="10">
        <v>28</v>
      </c>
      <c r="AAO851" s="10">
        <v>0</v>
      </c>
      <c r="AAP851" s="10">
        <v>4</v>
      </c>
      <c r="AAQ851" s="10">
        <v>0</v>
      </c>
      <c r="AAR851" s="10">
        <v>0</v>
      </c>
      <c r="AAS851" s="10">
        <v>0</v>
      </c>
      <c r="AAT851" s="10">
        <v>0</v>
      </c>
      <c r="AAU851" s="10">
        <v>0</v>
      </c>
      <c r="AAV851" s="10">
        <v>0</v>
      </c>
      <c r="AAW851" s="10">
        <v>0</v>
      </c>
      <c r="AAX851" s="10">
        <v>0</v>
      </c>
      <c r="AAY851" s="10">
        <v>0</v>
      </c>
      <c r="AAZ851" s="10" t="s">
        <v>1969</v>
      </c>
      <c r="ABA851" s="10">
        <v>0</v>
      </c>
      <c r="ABB851" s="10">
        <v>0</v>
      </c>
      <c r="ABC851" s="10">
        <v>0</v>
      </c>
      <c r="ABD851" s="10">
        <v>0</v>
      </c>
      <c r="ABE851" s="10">
        <v>0</v>
      </c>
      <c r="ABF851" s="10">
        <v>0</v>
      </c>
      <c r="ABG851" s="10">
        <v>0</v>
      </c>
      <c r="ABH851" s="10">
        <v>0</v>
      </c>
      <c r="ABI851" s="10">
        <v>0</v>
      </c>
      <c r="ABJ851" s="10">
        <v>0</v>
      </c>
      <c r="ABK851" s="10">
        <v>0</v>
      </c>
      <c r="ABL851" s="10">
        <v>0</v>
      </c>
      <c r="ABM851" s="10">
        <v>0</v>
      </c>
      <c r="ABN851" s="10">
        <v>0</v>
      </c>
      <c r="ABO851" s="10" t="s">
        <v>1969</v>
      </c>
      <c r="ABP851" s="10">
        <v>5</v>
      </c>
      <c r="ABQ851" s="10">
        <v>0</v>
      </c>
      <c r="ABR851" s="10">
        <v>26</v>
      </c>
      <c r="ABS851" s="10">
        <v>0</v>
      </c>
      <c r="ABT851" s="10">
        <v>8</v>
      </c>
      <c r="ABU851" s="10">
        <v>0</v>
      </c>
      <c r="ABV851" s="10">
        <v>2</v>
      </c>
      <c r="ABW851" s="10">
        <v>0</v>
      </c>
      <c r="ABX851" s="10">
        <v>2</v>
      </c>
      <c r="ABY851" s="10">
        <v>0</v>
      </c>
      <c r="ABZ851" s="10">
        <v>0</v>
      </c>
      <c r="ACA851" s="10">
        <v>0</v>
      </c>
      <c r="ACB851" s="10">
        <v>0</v>
      </c>
      <c r="ACC851" s="10">
        <v>0</v>
      </c>
      <c r="ACD851" s="10">
        <v>0</v>
      </c>
      <c r="ACE851" s="10">
        <v>0</v>
      </c>
      <c r="ACF851" s="10">
        <v>0</v>
      </c>
      <c r="ACG851" s="10">
        <v>0</v>
      </c>
      <c r="ACH851" s="10">
        <v>0</v>
      </c>
      <c r="ACI851" s="10">
        <v>0</v>
      </c>
      <c r="ACJ851" s="10" t="s">
        <v>1970</v>
      </c>
      <c r="ACK851" s="10" t="s">
        <v>1968</v>
      </c>
      <c r="ADH851" s="10" t="s">
        <v>1969</v>
      </c>
      <c r="ADI851" s="10">
        <v>43</v>
      </c>
      <c r="ADJ851" s="10">
        <v>0</v>
      </c>
      <c r="ADK851" s="10">
        <v>0</v>
      </c>
      <c r="ADL851" s="10">
        <v>0</v>
      </c>
      <c r="ADM851" s="10">
        <v>0</v>
      </c>
      <c r="ADN851" s="10">
        <v>0</v>
      </c>
      <c r="ADO851" s="10">
        <v>0</v>
      </c>
      <c r="ADP851" s="10">
        <v>0</v>
      </c>
      <c r="ADQ851" s="10">
        <v>0</v>
      </c>
      <c r="ADR851" s="10">
        <v>0</v>
      </c>
      <c r="ADS851" s="10">
        <v>0</v>
      </c>
      <c r="ADT851" s="10">
        <v>0</v>
      </c>
      <c r="ADU851" s="10">
        <v>0</v>
      </c>
      <c r="ADV851" s="10">
        <v>0</v>
      </c>
      <c r="ADW851" s="10">
        <v>0</v>
      </c>
      <c r="ADX851" s="10">
        <v>0</v>
      </c>
      <c r="ADY851" s="10">
        <v>0</v>
      </c>
      <c r="ADZ851" s="10">
        <v>0</v>
      </c>
      <c r="AEA851" s="10">
        <v>0</v>
      </c>
      <c r="AEB851" s="10">
        <v>0</v>
      </c>
      <c r="AEC851" s="10">
        <v>0</v>
      </c>
      <c r="AED851" s="10">
        <v>0</v>
      </c>
      <c r="AEE851" s="10">
        <v>0</v>
      </c>
      <c r="AEF851" s="10">
        <v>0</v>
      </c>
      <c r="AEG851" s="10">
        <v>0</v>
      </c>
      <c r="AEH851" s="10">
        <v>0</v>
      </c>
      <c r="AEI851" s="10">
        <v>0</v>
      </c>
      <c r="AEJ851" s="10">
        <v>0</v>
      </c>
      <c r="AEK851" s="10">
        <v>0</v>
      </c>
      <c r="AEL851" s="10">
        <v>0</v>
      </c>
      <c r="AEM851" s="10">
        <v>0</v>
      </c>
      <c r="AEN851" s="10">
        <v>0</v>
      </c>
      <c r="AEO851" s="10">
        <v>0</v>
      </c>
      <c r="AEP851" s="10">
        <v>0</v>
      </c>
      <c r="AEQ851" s="10">
        <v>0</v>
      </c>
      <c r="AER851" s="10">
        <v>0</v>
      </c>
      <c r="AES851" s="10">
        <v>0</v>
      </c>
      <c r="AET851" s="10">
        <v>0</v>
      </c>
      <c r="AEU851" s="10">
        <v>0</v>
      </c>
      <c r="AEV851" s="10">
        <v>0</v>
      </c>
      <c r="AEW851" s="10">
        <v>0</v>
      </c>
      <c r="AEX851" s="10">
        <v>0</v>
      </c>
      <c r="AEY851" s="10">
        <v>0</v>
      </c>
      <c r="AEZ851" s="10">
        <v>0</v>
      </c>
      <c r="AFA851" s="10">
        <v>0</v>
      </c>
      <c r="AFB851" s="10">
        <v>0</v>
      </c>
      <c r="AFC851" s="10">
        <v>0</v>
      </c>
      <c r="AFD851" s="10">
        <v>0</v>
      </c>
      <c r="AFE851" s="10">
        <v>0</v>
      </c>
      <c r="AFF851" s="10">
        <v>0</v>
      </c>
      <c r="AFG851" s="10">
        <v>0</v>
      </c>
      <c r="AFH851" s="10">
        <v>0</v>
      </c>
      <c r="AFI851" s="10">
        <v>0</v>
      </c>
      <c r="AFJ851" s="10">
        <v>0</v>
      </c>
      <c r="AFK851" s="10">
        <v>0</v>
      </c>
      <c r="AFL851" s="10">
        <v>0</v>
      </c>
      <c r="AFM851" s="10">
        <v>0</v>
      </c>
      <c r="AFN851" s="10">
        <v>0</v>
      </c>
      <c r="AFO851" s="10">
        <v>0</v>
      </c>
      <c r="AFP851" s="10">
        <v>0</v>
      </c>
      <c r="AFQ851" s="10">
        <v>0</v>
      </c>
      <c r="AFR851" s="10">
        <v>0</v>
      </c>
      <c r="AFS851" s="10">
        <v>0</v>
      </c>
      <c r="AFT851" s="10">
        <v>0</v>
      </c>
      <c r="AFU851" s="10">
        <v>0</v>
      </c>
      <c r="AFV851" s="10">
        <v>0</v>
      </c>
      <c r="AFW851" s="10">
        <v>0</v>
      </c>
      <c r="AFX851" s="10">
        <v>0</v>
      </c>
      <c r="AFY851" s="10">
        <v>0</v>
      </c>
      <c r="AFZ851" s="10">
        <v>0</v>
      </c>
      <c r="AGA851" s="10">
        <v>0</v>
      </c>
      <c r="AGB851" s="10">
        <v>0</v>
      </c>
      <c r="AGC851" s="10">
        <v>0</v>
      </c>
      <c r="AGD851" s="10">
        <v>0</v>
      </c>
      <c r="AGE851" s="10">
        <v>0</v>
      </c>
      <c r="AGF851" s="10">
        <v>0</v>
      </c>
      <c r="AGG851" s="10">
        <v>0</v>
      </c>
      <c r="AGH851" s="10">
        <v>0</v>
      </c>
      <c r="AGI851" s="10">
        <v>0</v>
      </c>
      <c r="AGJ851" s="10">
        <v>0</v>
      </c>
      <c r="AGK851" s="10">
        <v>0</v>
      </c>
      <c r="AGL851" s="10">
        <v>0</v>
      </c>
      <c r="AGM851" s="10">
        <v>0</v>
      </c>
      <c r="AGN851" s="10">
        <v>0</v>
      </c>
      <c r="AGO851" s="10">
        <v>0</v>
      </c>
      <c r="AGP851" s="10">
        <v>0</v>
      </c>
      <c r="AGQ851" s="10">
        <v>0</v>
      </c>
      <c r="AGR851" s="10">
        <v>0</v>
      </c>
      <c r="AGS851" s="10">
        <v>0</v>
      </c>
      <c r="AGT851" s="10">
        <v>0</v>
      </c>
      <c r="AGU851" s="10">
        <v>0</v>
      </c>
      <c r="AGV851" s="10">
        <v>0</v>
      </c>
      <c r="AGW851" s="10">
        <v>0</v>
      </c>
      <c r="AGX851" s="10">
        <v>0</v>
      </c>
      <c r="AGY851" s="10">
        <v>0</v>
      </c>
      <c r="AGZ851" s="10">
        <v>0</v>
      </c>
      <c r="AHA851" s="10">
        <v>0</v>
      </c>
      <c r="AHB851" s="10">
        <v>0</v>
      </c>
      <c r="AHC851" s="10">
        <v>0</v>
      </c>
      <c r="AHD851" s="10">
        <v>0</v>
      </c>
      <c r="AHE851" s="10">
        <v>0</v>
      </c>
      <c r="AHF851" s="10">
        <v>0</v>
      </c>
      <c r="AHG851" s="10">
        <v>0</v>
      </c>
      <c r="AHH851" s="10">
        <v>0</v>
      </c>
      <c r="AHI851" s="10">
        <v>0</v>
      </c>
      <c r="AHJ851" s="10">
        <v>0</v>
      </c>
      <c r="AHK851" s="10">
        <v>0</v>
      </c>
      <c r="AHL851" s="10">
        <v>0</v>
      </c>
      <c r="AHM851" s="10">
        <v>0</v>
      </c>
      <c r="AHN851" s="10">
        <v>0</v>
      </c>
      <c r="AHO851" s="10">
        <v>0</v>
      </c>
      <c r="AHP851" s="10">
        <v>0</v>
      </c>
      <c r="AHQ851" s="10">
        <v>0</v>
      </c>
      <c r="AHR851" s="10">
        <v>0</v>
      </c>
      <c r="AHS851" s="10">
        <v>0</v>
      </c>
      <c r="AHT851" s="10">
        <v>0</v>
      </c>
      <c r="AHU851" s="10">
        <v>0</v>
      </c>
      <c r="AHV851" s="10">
        <v>0</v>
      </c>
      <c r="AHW851" s="10">
        <v>0</v>
      </c>
      <c r="AHX851" s="10">
        <v>0</v>
      </c>
      <c r="AHY851" s="10">
        <v>0</v>
      </c>
      <c r="AHZ851" s="10">
        <v>0</v>
      </c>
      <c r="AIA851" s="10">
        <v>0</v>
      </c>
      <c r="AIB851" s="10">
        <v>0</v>
      </c>
      <c r="AIC851" s="10">
        <v>0</v>
      </c>
      <c r="AID851" s="10">
        <v>0</v>
      </c>
      <c r="AIE851" s="10">
        <v>0</v>
      </c>
      <c r="AIF851" s="10">
        <v>0</v>
      </c>
      <c r="AIG851" s="10">
        <v>0</v>
      </c>
      <c r="AIH851" s="10">
        <v>0</v>
      </c>
      <c r="AII851" s="10">
        <v>0</v>
      </c>
      <c r="AIJ851" s="10">
        <v>0</v>
      </c>
      <c r="AIK851" s="10">
        <v>0</v>
      </c>
      <c r="AIL851" s="10">
        <v>0</v>
      </c>
      <c r="AIM851" s="10">
        <v>0</v>
      </c>
      <c r="AIN851" s="10">
        <v>0</v>
      </c>
      <c r="AIO851" s="10">
        <v>0</v>
      </c>
      <c r="AIP851" s="10">
        <v>0</v>
      </c>
      <c r="AIQ851" s="10">
        <v>0</v>
      </c>
      <c r="AIR851" s="10">
        <v>0</v>
      </c>
      <c r="AIS851" s="10">
        <v>0</v>
      </c>
      <c r="AIT851" s="10">
        <v>0</v>
      </c>
      <c r="AIU851" s="10">
        <v>0</v>
      </c>
      <c r="AIV851" s="10">
        <v>0</v>
      </c>
      <c r="AIW851" s="10">
        <v>0</v>
      </c>
      <c r="AIX851" s="10">
        <v>0</v>
      </c>
      <c r="AIY851" s="10">
        <v>0</v>
      </c>
      <c r="AIZ851" s="10">
        <v>0</v>
      </c>
      <c r="AJA851" s="10">
        <v>0</v>
      </c>
      <c r="AJB851" s="10">
        <v>0</v>
      </c>
      <c r="AJC851" s="10">
        <v>0</v>
      </c>
      <c r="AJD851" s="10">
        <v>0</v>
      </c>
      <c r="AJE851" s="10">
        <v>0</v>
      </c>
      <c r="AJF851" s="10">
        <v>0</v>
      </c>
      <c r="AJG851" s="10">
        <v>0</v>
      </c>
      <c r="AJH851" s="10">
        <v>0</v>
      </c>
      <c r="AJI851" s="10">
        <v>0</v>
      </c>
      <c r="AJJ851" s="10">
        <v>0</v>
      </c>
      <c r="AJK851" s="10">
        <v>0</v>
      </c>
      <c r="AJL851" s="10">
        <v>0</v>
      </c>
      <c r="AJM851" s="10">
        <v>0</v>
      </c>
      <c r="AJN851" s="10">
        <v>0</v>
      </c>
      <c r="AJO851" s="10">
        <v>0</v>
      </c>
      <c r="AJP851" s="10">
        <v>0</v>
      </c>
      <c r="AJQ851" s="10">
        <v>0</v>
      </c>
      <c r="AJR851" s="10">
        <v>0</v>
      </c>
      <c r="AJS851" s="10">
        <v>0</v>
      </c>
      <c r="AJT851" s="10">
        <v>0</v>
      </c>
      <c r="AJU851" s="10">
        <v>0</v>
      </c>
      <c r="AJV851" s="10">
        <v>0</v>
      </c>
      <c r="AJW851" s="10">
        <v>0</v>
      </c>
      <c r="AJX851" s="10">
        <v>0</v>
      </c>
      <c r="AJY851" s="10">
        <v>0</v>
      </c>
      <c r="AJZ851" s="10">
        <v>0</v>
      </c>
      <c r="AKA851" s="10">
        <v>0</v>
      </c>
      <c r="AKB851" s="10">
        <v>0</v>
      </c>
      <c r="AKC851" s="10">
        <v>0</v>
      </c>
      <c r="AKD851" s="10">
        <v>0</v>
      </c>
      <c r="AKE851" s="10">
        <v>0</v>
      </c>
      <c r="AKF851" s="10">
        <v>0</v>
      </c>
      <c r="AKG851" s="10">
        <v>0</v>
      </c>
      <c r="AKH851" s="10">
        <v>0</v>
      </c>
      <c r="AKI851" s="10">
        <v>0</v>
      </c>
      <c r="AKJ851" s="10">
        <v>0</v>
      </c>
      <c r="AKK851" s="10">
        <v>0</v>
      </c>
      <c r="AKL851" s="10">
        <v>0</v>
      </c>
      <c r="AKM851" s="10">
        <v>0</v>
      </c>
      <c r="AKN851" s="10">
        <v>0</v>
      </c>
      <c r="AKO851" s="10">
        <v>0</v>
      </c>
      <c r="AKP851" s="10">
        <v>0</v>
      </c>
      <c r="AKQ851" s="10">
        <v>0</v>
      </c>
      <c r="AKR851" s="10">
        <v>0</v>
      </c>
      <c r="AKS851" s="10">
        <v>0</v>
      </c>
      <c r="AKT851" s="10">
        <v>0</v>
      </c>
      <c r="AKU851" s="10">
        <v>0</v>
      </c>
      <c r="AKV851" s="10">
        <v>0</v>
      </c>
      <c r="AKW851" s="10">
        <v>0</v>
      </c>
      <c r="AKX851" s="10">
        <v>0</v>
      </c>
      <c r="AKY851" s="10">
        <v>0</v>
      </c>
      <c r="AKZ851" s="10">
        <v>0</v>
      </c>
      <c r="ALA851" s="10">
        <v>0</v>
      </c>
      <c r="ALB851" s="10">
        <v>0</v>
      </c>
      <c r="ALC851" s="10">
        <v>0</v>
      </c>
      <c r="ALD851" s="10">
        <v>0</v>
      </c>
      <c r="ALE851" s="10">
        <v>0</v>
      </c>
      <c r="ALF851" s="10">
        <v>0</v>
      </c>
      <c r="ALG851" s="10">
        <v>0</v>
      </c>
      <c r="ALH851" s="10">
        <v>0</v>
      </c>
      <c r="ALI851" s="10">
        <v>0</v>
      </c>
      <c r="ALJ851" s="10">
        <v>0</v>
      </c>
      <c r="ALK851" s="10">
        <v>0</v>
      </c>
      <c r="ALL851" s="10">
        <v>0</v>
      </c>
      <c r="ALM851" s="10">
        <v>0</v>
      </c>
      <c r="ALN851" s="10">
        <v>0</v>
      </c>
      <c r="ALO851" s="10">
        <v>0</v>
      </c>
      <c r="ALP851" s="10">
        <v>0</v>
      </c>
      <c r="ALQ851" s="10">
        <v>0</v>
      </c>
      <c r="ALR851" s="10">
        <v>0</v>
      </c>
      <c r="ALS851" s="10">
        <v>0</v>
      </c>
      <c r="ALT851" s="10">
        <v>0</v>
      </c>
      <c r="ALU851" s="10">
        <v>0</v>
      </c>
      <c r="ALV851" s="10">
        <v>0</v>
      </c>
      <c r="ALW851" s="10">
        <v>0</v>
      </c>
      <c r="ALX851" s="10">
        <v>0</v>
      </c>
      <c r="ALY851" s="10">
        <v>0</v>
      </c>
      <c r="ALZ851" s="10">
        <v>0</v>
      </c>
      <c r="AMA851" s="10">
        <v>0</v>
      </c>
      <c r="AMB851" s="10">
        <v>0</v>
      </c>
      <c r="AMC851" s="10">
        <v>0</v>
      </c>
      <c r="AMD851" s="10">
        <v>0</v>
      </c>
      <c r="AME851" s="10">
        <v>0</v>
      </c>
      <c r="AMF851" s="10">
        <v>0</v>
      </c>
      <c r="AMG851" s="10">
        <v>0</v>
      </c>
      <c r="AMH851" s="10">
        <v>0</v>
      </c>
      <c r="AMI851" s="10">
        <v>0</v>
      </c>
      <c r="AMJ851" s="10">
        <v>0</v>
      </c>
      <c r="AMK851" s="10">
        <v>0</v>
      </c>
      <c r="AML851" s="10" t="s">
        <v>1968</v>
      </c>
      <c r="ANM851" s="10">
        <v>16</v>
      </c>
      <c r="ANN851" s="10">
        <v>0</v>
      </c>
      <c r="ANO851" s="10" t="s">
        <v>1968</v>
      </c>
      <c r="ANP851" s="10" t="s">
        <v>1987</v>
      </c>
      <c r="AOO851" s="10" t="s">
        <v>1968</v>
      </c>
      <c r="APN851" s="10" t="s">
        <v>1968</v>
      </c>
      <c r="APO851" s="10" t="s">
        <v>1971</v>
      </c>
      <c r="ATV851" s="10" t="s">
        <v>1968</v>
      </c>
      <c r="AVU851" s="10" t="s">
        <v>1969</v>
      </c>
      <c r="AVV851" s="10">
        <v>43</v>
      </c>
      <c r="AVW851" s="10">
        <v>0</v>
      </c>
      <c r="AVX851" s="10">
        <v>0</v>
      </c>
      <c r="AVY851" s="10">
        <v>0</v>
      </c>
      <c r="AVZ851" s="10">
        <v>0</v>
      </c>
      <c r="AWA851" s="10">
        <v>0</v>
      </c>
      <c r="AWB851" s="10">
        <v>0</v>
      </c>
      <c r="AWC851" s="10">
        <v>0</v>
      </c>
      <c r="AWD851" s="10">
        <v>0</v>
      </c>
      <c r="AWE851" s="10">
        <v>0</v>
      </c>
      <c r="AWF851" s="10">
        <v>0</v>
      </c>
      <c r="AWG851" s="10">
        <v>0</v>
      </c>
      <c r="AWH851" s="10" t="s">
        <v>1972</v>
      </c>
      <c r="AWI851" s="10">
        <v>0</v>
      </c>
      <c r="AWJ851" s="10">
        <v>0</v>
      </c>
      <c r="AWK851" s="10">
        <v>0</v>
      </c>
      <c r="AWL851" s="10">
        <v>0</v>
      </c>
      <c r="AWM851" s="10">
        <v>0</v>
      </c>
      <c r="AWN851" s="10">
        <v>0</v>
      </c>
      <c r="AWO851" s="10">
        <v>0</v>
      </c>
      <c r="AWP851" s="10">
        <v>0</v>
      </c>
      <c r="AWQ851" s="10">
        <v>0</v>
      </c>
      <c r="AWR851" s="10">
        <v>0</v>
      </c>
      <c r="AWS851" s="10">
        <v>0</v>
      </c>
      <c r="AWT851" s="10">
        <v>0</v>
      </c>
      <c r="AWU851" s="10">
        <v>10</v>
      </c>
      <c r="AWV851" s="10">
        <v>0</v>
      </c>
      <c r="AWW851" s="10">
        <v>0</v>
      </c>
      <c r="AWX851" s="10">
        <v>0</v>
      </c>
      <c r="AWY851" s="10">
        <v>0</v>
      </c>
      <c r="AWZ851" s="10">
        <v>0</v>
      </c>
      <c r="AXA851" s="10">
        <v>0</v>
      </c>
      <c r="AXB851" s="10">
        <v>0</v>
      </c>
      <c r="AXC851" s="10">
        <v>0</v>
      </c>
      <c r="AXD851" s="10">
        <v>0</v>
      </c>
      <c r="AXE851" s="10">
        <v>0</v>
      </c>
      <c r="AXF851" s="10">
        <v>0</v>
      </c>
      <c r="AXG851" s="10">
        <v>0</v>
      </c>
      <c r="AXH851" s="10">
        <v>0</v>
      </c>
      <c r="AXI851" s="10">
        <v>0</v>
      </c>
      <c r="AXJ851" s="10">
        <v>0</v>
      </c>
      <c r="AXK851" s="10">
        <v>0</v>
      </c>
      <c r="AXL851" s="10">
        <v>0</v>
      </c>
      <c r="AXM851" s="10">
        <v>0</v>
      </c>
      <c r="AXN851" s="10">
        <v>0</v>
      </c>
      <c r="AXO851" s="10">
        <v>0</v>
      </c>
      <c r="AXP851" s="10">
        <v>0</v>
      </c>
      <c r="AXQ851" s="10">
        <v>0</v>
      </c>
      <c r="AXR851" s="10">
        <v>0</v>
      </c>
      <c r="AXS851" s="10">
        <v>0</v>
      </c>
      <c r="AXT851" s="10">
        <v>0</v>
      </c>
      <c r="AXU851" s="10">
        <v>0</v>
      </c>
      <c r="AXV851" s="10">
        <v>0</v>
      </c>
      <c r="AXW851" s="10">
        <v>0</v>
      </c>
      <c r="AXX851" s="10">
        <v>0</v>
      </c>
      <c r="AXY851" s="10">
        <v>0</v>
      </c>
      <c r="AXZ851" s="10">
        <v>0</v>
      </c>
      <c r="AYA851" s="10">
        <v>0</v>
      </c>
      <c r="AYB851" s="10">
        <v>0</v>
      </c>
      <c r="AYC851" s="10">
        <v>0</v>
      </c>
      <c r="AYD851" s="10">
        <v>0</v>
      </c>
      <c r="AYE851" s="10">
        <v>0</v>
      </c>
      <c r="AYF851" s="10">
        <v>0</v>
      </c>
      <c r="AYG851" s="10">
        <v>0</v>
      </c>
      <c r="AYH851" s="10">
        <v>0</v>
      </c>
      <c r="AYI851" s="10">
        <v>0</v>
      </c>
      <c r="AYJ851" s="10">
        <v>0</v>
      </c>
      <c r="AYK851" s="10">
        <v>0</v>
      </c>
      <c r="AYL851" s="10">
        <v>0</v>
      </c>
      <c r="AYM851" s="10">
        <v>0</v>
      </c>
      <c r="AYN851" s="10">
        <v>0</v>
      </c>
      <c r="AYO851" s="10">
        <v>0</v>
      </c>
      <c r="AYP851" s="10">
        <v>0</v>
      </c>
      <c r="AYQ851" s="10">
        <v>0</v>
      </c>
      <c r="AYR851" s="10">
        <v>0</v>
      </c>
      <c r="AYS851" s="10" t="s">
        <v>1969</v>
      </c>
      <c r="AYT851" s="10">
        <v>0</v>
      </c>
      <c r="AYU851" s="10">
        <v>0</v>
      </c>
      <c r="AYV851" s="10">
        <v>14</v>
      </c>
      <c r="AYW851" s="10">
        <v>0</v>
      </c>
      <c r="AYX851" s="10">
        <v>0</v>
      </c>
      <c r="AYY851" s="10">
        <v>0</v>
      </c>
      <c r="AYZ851" s="10">
        <v>0</v>
      </c>
      <c r="AZA851" s="10">
        <v>0</v>
      </c>
      <c r="AZB851" s="10">
        <v>9</v>
      </c>
      <c r="AZC851" s="10">
        <v>0</v>
      </c>
      <c r="AZD851" s="10">
        <v>0</v>
      </c>
      <c r="AZE851" s="10">
        <v>0</v>
      </c>
      <c r="AZF851" s="10">
        <v>0</v>
      </c>
      <c r="AZG851" s="10">
        <v>0</v>
      </c>
      <c r="AZH851" s="10">
        <v>2</v>
      </c>
      <c r="AZI851" s="10">
        <v>0</v>
      </c>
      <c r="AZJ851" s="10">
        <v>0</v>
      </c>
      <c r="AZK851" s="10">
        <v>0</v>
      </c>
      <c r="AZL851" s="10">
        <v>0</v>
      </c>
      <c r="AZM851" s="10">
        <v>0</v>
      </c>
      <c r="AZN851" s="10">
        <v>0</v>
      </c>
      <c r="AZO851" s="10">
        <v>0</v>
      </c>
      <c r="AZP851" s="10">
        <v>0</v>
      </c>
      <c r="AZQ851" s="10">
        <v>0</v>
      </c>
      <c r="AZR851" s="10">
        <v>0</v>
      </c>
      <c r="AZS851" s="10">
        <v>0</v>
      </c>
      <c r="AZT851" s="10">
        <v>0</v>
      </c>
      <c r="AZU851" s="10">
        <v>0</v>
      </c>
      <c r="AZV851" s="10">
        <v>0</v>
      </c>
      <c r="AZW851" s="10">
        <v>0</v>
      </c>
      <c r="AZX851" s="10">
        <v>0</v>
      </c>
      <c r="AZY851" s="10">
        <v>0</v>
      </c>
      <c r="AZZ851" s="10">
        <v>0</v>
      </c>
      <c r="BAA851" s="10">
        <v>0</v>
      </c>
      <c r="BAB851" s="10">
        <v>0</v>
      </c>
      <c r="BAC851" s="10">
        <v>0</v>
      </c>
      <c r="BAD851" s="10">
        <v>0</v>
      </c>
      <c r="BAE851" s="10">
        <v>0</v>
      </c>
      <c r="BAF851" s="10">
        <v>0</v>
      </c>
      <c r="BAG851" s="10">
        <v>0</v>
      </c>
      <c r="BAH851" s="10">
        <v>0</v>
      </c>
      <c r="BAI851" s="10">
        <v>0</v>
      </c>
      <c r="BAJ851" s="10">
        <v>0</v>
      </c>
      <c r="BAK851" s="10">
        <v>0</v>
      </c>
      <c r="BAL851" s="10">
        <v>0</v>
      </c>
      <c r="BAM851" s="10">
        <v>0</v>
      </c>
      <c r="BAN851" s="10">
        <v>0</v>
      </c>
      <c r="BAO851" s="10">
        <v>0</v>
      </c>
      <c r="BAP851" s="10">
        <v>0</v>
      </c>
      <c r="BAQ851" s="10">
        <v>0</v>
      </c>
      <c r="BAR851" s="10">
        <v>0</v>
      </c>
      <c r="BAS851" s="10">
        <v>0</v>
      </c>
      <c r="BAT851" s="10">
        <v>0</v>
      </c>
      <c r="BAU851" s="10">
        <v>0</v>
      </c>
      <c r="BAV851" s="10">
        <v>0</v>
      </c>
      <c r="BAW851" s="10">
        <v>0</v>
      </c>
      <c r="BAX851" s="10">
        <v>0</v>
      </c>
      <c r="BAY851" s="10">
        <v>0</v>
      </c>
      <c r="BAZ851" s="10">
        <v>0</v>
      </c>
      <c r="BBA851" s="10" t="s">
        <v>1969</v>
      </c>
      <c r="BBB851" s="10">
        <v>1800</v>
      </c>
      <c r="BBC851" s="10">
        <v>56</v>
      </c>
      <c r="BBD851" s="10">
        <v>0</v>
      </c>
      <c r="BBE851" s="10">
        <v>0</v>
      </c>
      <c r="BBF851" s="10">
        <v>0</v>
      </c>
      <c r="BBG851" s="10">
        <v>0</v>
      </c>
      <c r="BBH851" s="10">
        <v>0</v>
      </c>
      <c r="BBI851" s="10">
        <v>2</v>
      </c>
      <c r="BBJ851" s="10">
        <v>0</v>
      </c>
      <c r="BBK851" s="10">
        <v>2</v>
      </c>
      <c r="BBL851" s="10">
        <v>0</v>
      </c>
      <c r="BBM851" s="10">
        <v>2</v>
      </c>
      <c r="BBN851" s="10">
        <v>0</v>
      </c>
      <c r="BBO851" s="10" t="s">
        <v>1972</v>
      </c>
      <c r="BBU851" s="10">
        <v>1</v>
      </c>
      <c r="BBV851" s="10">
        <v>1</v>
      </c>
    </row>
    <row r="852" spans="1:1428" x14ac:dyDescent="0.25">
      <c r="A852" s="10" t="s">
        <v>1965</v>
      </c>
      <c r="B852" s="10" t="s">
        <v>2297</v>
      </c>
      <c r="C852" s="10" t="s">
        <v>2001</v>
      </c>
      <c r="D852" s="10" t="s">
        <v>2298</v>
      </c>
      <c r="E852" s="10" t="s">
        <v>2299</v>
      </c>
      <c r="F852" s="10" t="s">
        <v>2300</v>
      </c>
      <c r="G852" s="10">
        <v>47690658415</v>
      </c>
      <c r="H852" s="10" t="s">
        <v>2005</v>
      </c>
      <c r="I852" s="10" t="s">
        <v>2301</v>
      </c>
      <c r="J852" s="10" t="s">
        <v>2302</v>
      </c>
      <c r="K852" s="10" t="s">
        <v>5</v>
      </c>
      <c r="L852" s="10" t="s">
        <v>2508</v>
      </c>
      <c r="N852" s="10">
        <v>30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10">
        <v>0</v>
      </c>
      <c r="X852" s="10">
        <v>0</v>
      </c>
      <c r="Y852" s="10">
        <v>0</v>
      </c>
      <c r="Z852" s="10">
        <v>0</v>
      </c>
      <c r="AA852" s="10">
        <v>0</v>
      </c>
      <c r="AC852" s="10">
        <v>0</v>
      </c>
      <c r="AD852" s="10">
        <v>0</v>
      </c>
      <c r="AE852" s="10">
        <v>0</v>
      </c>
      <c r="AF852" s="10" t="s">
        <v>40</v>
      </c>
      <c r="AG852" s="10">
        <v>1</v>
      </c>
      <c r="AT852" s="10">
        <v>32385</v>
      </c>
      <c r="AU852" s="10" t="s">
        <v>2495</v>
      </c>
      <c r="AV852" s="10" t="s">
        <v>1972</v>
      </c>
      <c r="AW852" s="10" t="s">
        <v>1981</v>
      </c>
      <c r="AY852" s="10" t="s">
        <v>1968</v>
      </c>
      <c r="AZ852" s="10">
        <v>0</v>
      </c>
      <c r="BA852" s="10">
        <v>0</v>
      </c>
      <c r="BB852" s="10" t="s">
        <v>1968</v>
      </c>
      <c r="BD852" s="10" t="s">
        <v>1968</v>
      </c>
      <c r="BF852" s="10" t="s">
        <v>1968</v>
      </c>
      <c r="BI852" s="10" t="s">
        <v>1968</v>
      </c>
      <c r="BL852" s="10" t="s">
        <v>1968</v>
      </c>
      <c r="BO852" s="10" t="s">
        <v>1968</v>
      </c>
      <c r="BR852" s="10" t="s">
        <v>1968</v>
      </c>
      <c r="BU852" s="10" t="s">
        <v>1968</v>
      </c>
      <c r="BX852" s="10" t="s">
        <v>1968</v>
      </c>
      <c r="CA852" s="10" t="s">
        <v>1968</v>
      </c>
      <c r="CD852" s="10" t="s">
        <v>1968</v>
      </c>
      <c r="CG852" s="10" t="s">
        <v>1968</v>
      </c>
      <c r="CJ852" s="10" t="s">
        <v>1968</v>
      </c>
      <c r="CM852" s="10" t="s">
        <v>1968</v>
      </c>
      <c r="CP852" s="10" t="s">
        <v>1968</v>
      </c>
      <c r="CS852" s="10" t="s">
        <v>1968</v>
      </c>
      <c r="CV852" s="10" t="s">
        <v>1968</v>
      </c>
      <c r="CY852" s="10" t="s">
        <v>1968</v>
      </c>
      <c r="DB852" s="10" t="s">
        <v>1968</v>
      </c>
      <c r="DE852" s="10" t="s">
        <v>1968</v>
      </c>
      <c r="DH852" s="10" t="s">
        <v>1968</v>
      </c>
      <c r="DK852" s="10" t="s">
        <v>1968</v>
      </c>
      <c r="DN852" s="10" t="s">
        <v>1968</v>
      </c>
      <c r="EU852" s="10" t="s">
        <v>1968</v>
      </c>
      <c r="EX852" s="10" t="s">
        <v>1968</v>
      </c>
      <c r="FA852" s="10" t="s">
        <v>1968</v>
      </c>
      <c r="FD852" s="10" t="s">
        <v>1968</v>
      </c>
      <c r="FG852" s="10" t="s">
        <v>1968</v>
      </c>
      <c r="FJ852" s="10" t="s">
        <v>1968</v>
      </c>
      <c r="GQ852" s="10">
        <v>1</v>
      </c>
      <c r="II852" s="10" t="s">
        <v>1968</v>
      </c>
      <c r="IJ852" s="10" t="s">
        <v>1968</v>
      </c>
      <c r="IK852" s="10" t="s">
        <v>1968</v>
      </c>
      <c r="IL852" s="10" t="s">
        <v>1968</v>
      </c>
      <c r="IM852" s="10" t="s">
        <v>1968</v>
      </c>
      <c r="IN852" s="10" t="s">
        <v>1968</v>
      </c>
      <c r="IO852" s="10" t="s">
        <v>1968</v>
      </c>
      <c r="IP852" s="10" t="s">
        <v>1968</v>
      </c>
      <c r="IR852" s="10" t="s">
        <v>1968</v>
      </c>
      <c r="IT852" s="10" t="s">
        <v>1968</v>
      </c>
      <c r="IV852" s="10" t="s">
        <v>1968</v>
      </c>
      <c r="IX852" s="10" t="s">
        <v>1968</v>
      </c>
      <c r="IZ852" s="10" t="s">
        <v>1972</v>
      </c>
      <c r="JA852" s="10" t="s">
        <v>1968</v>
      </c>
      <c r="JD852" s="10" t="s">
        <v>1972</v>
      </c>
      <c r="JE852" s="10">
        <v>1</v>
      </c>
      <c r="JF852" s="10">
        <v>0</v>
      </c>
      <c r="JG852" s="10" t="s">
        <v>1972</v>
      </c>
      <c r="JH852" s="10">
        <v>1</v>
      </c>
      <c r="JI852" s="10">
        <v>0</v>
      </c>
      <c r="JJ852" s="10" t="s">
        <v>1968</v>
      </c>
      <c r="JM852" s="10" t="s">
        <v>1968</v>
      </c>
      <c r="JP852" s="10" t="s">
        <v>1968</v>
      </c>
      <c r="JS852" s="10" t="s">
        <v>1968</v>
      </c>
      <c r="KZ852" s="10" t="s">
        <v>1976</v>
      </c>
      <c r="LA852" s="10">
        <v>1</v>
      </c>
      <c r="LB852" s="10">
        <v>0</v>
      </c>
      <c r="LC852" s="10">
        <v>0</v>
      </c>
      <c r="LD852" s="10">
        <v>0</v>
      </c>
      <c r="LE852" s="10">
        <v>0</v>
      </c>
      <c r="LF852" s="10">
        <v>0</v>
      </c>
      <c r="LG852" s="10">
        <v>0</v>
      </c>
      <c r="LH852" s="10">
        <v>0</v>
      </c>
      <c r="LI852" s="10" t="s">
        <v>1985</v>
      </c>
      <c r="LJ852" s="10">
        <v>0</v>
      </c>
      <c r="LK852" s="10">
        <v>0</v>
      </c>
      <c r="LL852" s="10">
        <v>0</v>
      </c>
      <c r="LM852" s="10">
        <v>0</v>
      </c>
      <c r="LN852" s="10">
        <v>0</v>
      </c>
      <c r="LO852" s="10">
        <v>0</v>
      </c>
      <c r="LP852" s="10">
        <v>0</v>
      </c>
      <c r="LQ852" s="10">
        <v>0</v>
      </c>
      <c r="LR852" s="10" t="s">
        <v>1977</v>
      </c>
      <c r="LS852" s="10">
        <v>0</v>
      </c>
      <c r="LT852" s="10">
        <v>0</v>
      </c>
      <c r="LU852" s="10">
        <v>0</v>
      </c>
      <c r="LV852" s="10">
        <v>0</v>
      </c>
      <c r="LW852" s="10">
        <v>0</v>
      </c>
      <c r="LX852" s="10">
        <v>0</v>
      </c>
      <c r="LY852" s="10">
        <v>0</v>
      </c>
      <c r="LZ852" s="10">
        <v>0</v>
      </c>
      <c r="MA852" s="10" t="s">
        <v>1977</v>
      </c>
      <c r="MB852" s="10">
        <v>0</v>
      </c>
      <c r="MC852" s="10">
        <v>0</v>
      </c>
      <c r="MD852" s="10">
        <v>0</v>
      </c>
      <c r="ME852" s="10">
        <v>0</v>
      </c>
      <c r="MF852" s="10">
        <v>0</v>
      </c>
      <c r="MG852" s="10">
        <v>0</v>
      </c>
      <c r="MH852" s="10">
        <v>0</v>
      </c>
      <c r="MI852" s="10">
        <v>0</v>
      </c>
      <c r="MJ852" s="10" t="s">
        <v>1977</v>
      </c>
      <c r="MK852" s="10">
        <v>0</v>
      </c>
      <c r="ML852" s="10">
        <v>0</v>
      </c>
      <c r="MM852" s="10">
        <v>0</v>
      </c>
      <c r="MN852" s="10">
        <v>0</v>
      </c>
      <c r="MO852" s="10">
        <v>0</v>
      </c>
      <c r="MP852" s="10">
        <v>0</v>
      </c>
      <c r="MQ852" s="10">
        <v>0</v>
      </c>
      <c r="MR852" s="10">
        <v>0</v>
      </c>
      <c r="MS852" s="10" t="s">
        <v>1977</v>
      </c>
      <c r="MT852" s="10">
        <v>0</v>
      </c>
      <c r="MU852" s="10">
        <v>0</v>
      </c>
      <c r="MV852" s="10">
        <v>0</v>
      </c>
      <c r="MW852" s="10">
        <v>0</v>
      </c>
      <c r="MX852" s="10">
        <v>0</v>
      </c>
      <c r="MY852" s="10">
        <v>0</v>
      </c>
      <c r="MZ852" s="10">
        <v>0</v>
      </c>
      <c r="NA852" s="10">
        <v>0</v>
      </c>
      <c r="NB852" s="10" t="s">
        <v>1977</v>
      </c>
      <c r="NC852" s="10">
        <v>0</v>
      </c>
      <c r="ND852" s="10">
        <v>0</v>
      </c>
      <c r="NE852" s="10">
        <v>0</v>
      </c>
      <c r="NF852" s="10">
        <v>0</v>
      </c>
      <c r="NG852" s="10">
        <v>0</v>
      </c>
      <c r="NH852" s="10">
        <v>0</v>
      </c>
      <c r="NI852" s="10">
        <v>0</v>
      </c>
      <c r="NJ852" s="10">
        <v>0</v>
      </c>
      <c r="NK852" s="10" t="s">
        <v>1977</v>
      </c>
      <c r="NL852" s="10">
        <v>0</v>
      </c>
      <c r="NM852" s="10">
        <v>0</v>
      </c>
      <c r="NN852" s="10">
        <v>0</v>
      </c>
      <c r="NO852" s="10">
        <v>0</v>
      </c>
      <c r="NP852" s="10">
        <v>0</v>
      </c>
      <c r="NQ852" s="10">
        <v>0</v>
      </c>
      <c r="NR852" s="10">
        <v>0</v>
      </c>
      <c r="NS852" s="10">
        <v>0</v>
      </c>
      <c r="NT852" s="10" t="s">
        <v>1977</v>
      </c>
      <c r="NU852" s="10">
        <v>0</v>
      </c>
      <c r="NV852" s="10">
        <v>0</v>
      </c>
      <c r="NW852" s="10">
        <v>0</v>
      </c>
      <c r="NX852" s="10">
        <v>0</v>
      </c>
      <c r="NY852" s="10">
        <v>0</v>
      </c>
      <c r="NZ852" s="10">
        <v>0</v>
      </c>
      <c r="OA852" s="10">
        <v>0</v>
      </c>
      <c r="OB852" s="10">
        <v>0</v>
      </c>
      <c r="OC852" s="10" t="s">
        <v>1977</v>
      </c>
      <c r="OD852" s="10">
        <v>0</v>
      </c>
      <c r="OE852" s="10">
        <v>0</v>
      </c>
      <c r="OF852" s="10">
        <v>0</v>
      </c>
      <c r="OG852" s="10">
        <v>0</v>
      </c>
      <c r="OH852" s="10">
        <v>0</v>
      </c>
      <c r="OI852" s="10">
        <v>0</v>
      </c>
      <c r="OJ852" s="10">
        <v>0</v>
      </c>
      <c r="OK852" s="10">
        <v>0</v>
      </c>
      <c r="OL852" s="10" t="s">
        <v>1977</v>
      </c>
      <c r="OM852" s="10">
        <v>0</v>
      </c>
      <c r="ON852" s="10">
        <v>0</v>
      </c>
      <c r="OO852" s="10">
        <v>0</v>
      </c>
      <c r="OP852" s="10">
        <v>0</v>
      </c>
      <c r="OQ852" s="10">
        <v>0</v>
      </c>
      <c r="OR852" s="10">
        <v>0</v>
      </c>
      <c r="OS852" s="10">
        <v>0</v>
      </c>
      <c r="OT852" s="10">
        <v>0</v>
      </c>
      <c r="OU852" s="10" t="s">
        <v>1977</v>
      </c>
      <c r="OV852" s="10">
        <v>0</v>
      </c>
      <c r="OW852" s="10">
        <v>0</v>
      </c>
      <c r="OX852" s="10">
        <v>0</v>
      </c>
      <c r="OY852" s="10">
        <v>0</v>
      </c>
      <c r="OZ852" s="10">
        <v>0</v>
      </c>
      <c r="PA852" s="10">
        <v>0</v>
      </c>
      <c r="PB852" s="10">
        <v>0</v>
      </c>
      <c r="PC852" s="10">
        <v>0</v>
      </c>
      <c r="PD852" s="10" t="s">
        <v>1977</v>
      </c>
      <c r="PE852" s="10">
        <v>0</v>
      </c>
      <c r="PF852" s="10">
        <v>0</v>
      </c>
      <c r="PG852" s="10">
        <v>0</v>
      </c>
      <c r="PH852" s="10">
        <v>0</v>
      </c>
      <c r="PI852" s="10">
        <v>0</v>
      </c>
      <c r="PJ852" s="10">
        <v>0</v>
      </c>
      <c r="PK852" s="10">
        <v>0</v>
      </c>
      <c r="PL852" s="10">
        <v>0</v>
      </c>
      <c r="PM852" s="10" t="s">
        <v>1977</v>
      </c>
      <c r="PN852" s="10">
        <v>0</v>
      </c>
      <c r="PO852" s="10">
        <v>0</v>
      </c>
      <c r="PP852" s="10">
        <v>0</v>
      </c>
      <c r="PQ852" s="10">
        <v>0</v>
      </c>
      <c r="PR852" s="10">
        <v>0</v>
      </c>
      <c r="PS852" s="10">
        <v>0</v>
      </c>
      <c r="PT852" s="10">
        <v>0</v>
      </c>
      <c r="PU852" s="10">
        <v>0</v>
      </c>
      <c r="PV852" s="10" t="s">
        <v>1977</v>
      </c>
      <c r="PW852" s="10">
        <v>0</v>
      </c>
      <c r="PX852" s="10">
        <v>3</v>
      </c>
      <c r="PY852" s="10">
        <v>0</v>
      </c>
      <c r="PZ852" s="10">
        <v>3</v>
      </c>
      <c r="QA852" s="10">
        <v>0</v>
      </c>
      <c r="QB852" s="10">
        <v>0</v>
      </c>
      <c r="QC852" s="10">
        <v>0</v>
      </c>
      <c r="QD852" s="10">
        <v>3</v>
      </c>
      <c r="QE852" s="10" t="s">
        <v>1986</v>
      </c>
      <c r="QF852" s="10">
        <v>0</v>
      </c>
      <c r="QG852" s="10">
        <v>0</v>
      </c>
      <c r="QH852" s="10">
        <v>0</v>
      </c>
      <c r="QI852" s="10">
        <v>0</v>
      </c>
      <c r="QJ852" s="10">
        <v>0</v>
      </c>
      <c r="QK852" s="10">
        <v>0</v>
      </c>
      <c r="QL852" s="10">
        <v>0</v>
      </c>
      <c r="QM852" s="10">
        <v>0</v>
      </c>
      <c r="QN852" s="10" t="s">
        <v>1977</v>
      </c>
      <c r="QO852" s="10">
        <v>0</v>
      </c>
      <c r="QP852" s="10">
        <v>0</v>
      </c>
      <c r="QQ852" s="10">
        <v>0</v>
      </c>
      <c r="QR852" s="10">
        <v>0</v>
      </c>
      <c r="QS852" s="10">
        <v>0</v>
      </c>
      <c r="QT852" s="10">
        <v>0</v>
      </c>
      <c r="QU852" s="10">
        <v>0</v>
      </c>
      <c r="QV852" s="10">
        <v>0</v>
      </c>
      <c r="QW852" s="10" t="s">
        <v>1977</v>
      </c>
      <c r="QX852" s="10">
        <v>0</v>
      </c>
      <c r="QY852" s="10">
        <v>0</v>
      </c>
      <c r="QZ852" s="10">
        <v>0</v>
      </c>
      <c r="RA852" s="10">
        <v>0</v>
      </c>
      <c r="RB852" s="10">
        <v>0</v>
      </c>
      <c r="RC852" s="10">
        <v>0</v>
      </c>
      <c r="RD852" s="10">
        <v>3</v>
      </c>
      <c r="RE852" s="10">
        <v>0</v>
      </c>
      <c r="RF852" s="10" t="s">
        <v>1985</v>
      </c>
      <c r="RG852" s="10">
        <v>0</v>
      </c>
      <c r="RH852" s="10">
        <v>0</v>
      </c>
      <c r="RI852" s="10">
        <v>0</v>
      </c>
      <c r="RJ852" s="10">
        <v>0</v>
      </c>
      <c r="RK852" s="10">
        <v>0</v>
      </c>
      <c r="RL852" s="10">
        <v>0</v>
      </c>
      <c r="RM852" s="10">
        <v>0</v>
      </c>
      <c r="RN852" s="10">
        <v>0</v>
      </c>
      <c r="RO852" s="10" t="s">
        <v>1977</v>
      </c>
      <c r="VS852" s="10">
        <v>1</v>
      </c>
      <c r="VU852" s="10">
        <v>1</v>
      </c>
      <c r="VZ852" s="10">
        <v>62</v>
      </c>
      <c r="WA852" s="10">
        <v>0</v>
      </c>
      <c r="WB852" s="10">
        <v>0</v>
      </c>
      <c r="WC852" s="10">
        <v>0</v>
      </c>
      <c r="WD852" s="10">
        <v>0</v>
      </c>
      <c r="WE852" s="10">
        <v>0</v>
      </c>
      <c r="WF852" s="10">
        <v>3</v>
      </c>
      <c r="WG852" s="10">
        <v>0</v>
      </c>
      <c r="WH852" s="10">
        <v>0</v>
      </c>
      <c r="WI852" s="10">
        <v>0</v>
      </c>
      <c r="WJ852" s="10">
        <v>0</v>
      </c>
      <c r="WK852" s="10">
        <v>0</v>
      </c>
      <c r="WL852" s="10">
        <v>0</v>
      </c>
      <c r="WM852" s="10">
        <v>0</v>
      </c>
      <c r="WN852" s="10">
        <v>0</v>
      </c>
      <c r="WO852" s="10">
        <v>0</v>
      </c>
      <c r="WP852" s="10">
        <v>0</v>
      </c>
      <c r="WQ852" s="10">
        <v>0</v>
      </c>
      <c r="WR852" s="10">
        <v>0</v>
      </c>
      <c r="WS852" s="10">
        <v>0</v>
      </c>
      <c r="WT852" s="10">
        <v>0</v>
      </c>
      <c r="WU852" s="10">
        <v>0</v>
      </c>
      <c r="WV852" s="10">
        <v>0</v>
      </c>
      <c r="WW852" s="10">
        <v>0</v>
      </c>
      <c r="WX852" s="10">
        <v>0</v>
      </c>
      <c r="WY852" s="10">
        <v>0</v>
      </c>
      <c r="WZ852" s="10">
        <v>0</v>
      </c>
      <c r="XA852" s="10">
        <v>0</v>
      </c>
      <c r="XB852" s="10">
        <v>0</v>
      </c>
      <c r="XC852" s="10">
        <v>0</v>
      </c>
      <c r="XD852" s="10">
        <v>0</v>
      </c>
      <c r="XE852" s="10">
        <v>0</v>
      </c>
      <c r="XF852" s="10">
        <v>0</v>
      </c>
      <c r="XG852" s="10">
        <v>0</v>
      </c>
      <c r="XH852" s="10">
        <v>0</v>
      </c>
      <c r="XI852" s="10">
        <v>0</v>
      </c>
      <c r="XJ852" s="10">
        <v>0</v>
      </c>
      <c r="XK852" s="10" t="s">
        <v>1978</v>
      </c>
      <c r="XL852" s="10">
        <v>25</v>
      </c>
      <c r="XM852" s="10">
        <v>0</v>
      </c>
      <c r="XN852" s="10" t="s">
        <v>1967</v>
      </c>
      <c r="XQ852" s="10" t="s">
        <v>1978</v>
      </c>
      <c r="XR852" s="10">
        <v>0</v>
      </c>
      <c r="XS852" s="10">
        <v>0</v>
      </c>
      <c r="XT852" s="10" t="s">
        <v>1967</v>
      </c>
      <c r="XW852" s="10" t="s">
        <v>1979</v>
      </c>
      <c r="XX852" s="10">
        <v>1</v>
      </c>
      <c r="XY852" s="10">
        <v>0</v>
      </c>
      <c r="YA852" s="10">
        <v>28</v>
      </c>
      <c r="YB852" s="10">
        <v>0</v>
      </c>
      <c r="YC852" s="10">
        <v>23</v>
      </c>
      <c r="YD852" s="10">
        <v>0</v>
      </c>
      <c r="YE852" s="10">
        <v>0</v>
      </c>
      <c r="YF852" s="10">
        <v>0</v>
      </c>
      <c r="YG852" s="10">
        <v>0</v>
      </c>
      <c r="YH852" s="10">
        <v>0</v>
      </c>
      <c r="YI852" s="10">
        <v>0</v>
      </c>
      <c r="YJ852" s="10">
        <v>0</v>
      </c>
      <c r="YK852" s="10">
        <v>0</v>
      </c>
      <c r="YL852" s="10">
        <v>0</v>
      </c>
      <c r="YM852" s="10">
        <v>6</v>
      </c>
      <c r="YN852" s="10">
        <v>0</v>
      </c>
      <c r="YO852" s="10">
        <v>36</v>
      </c>
      <c r="YP852" s="10">
        <v>0</v>
      </c>
      <c r="YQ852" s="10">
        <v>0</v>
      </c>
      <c r="YR852" s="10">
        <v>0</v>
      </c>
      <c r="YS852" s="10" t="s">
        <v>1968</v>
      </c>
      <c r="ZJ852" s="10" t="s">
        <v>1968</v>
      </c>
      <c r="AAK852" s="10" t="s">
        <v>1969</v>
      </c>
      <c r="AAL852" s="10">
        <v>25</v>
      </c>
      <c r="AAM852" s="10">
        <v>0</v>
      </c>
      <c r="AAN852" s="10">
        <v>22</v>
      </c>
      <c r="AAO852" s="10">
        <v>0</v>
      </c>
      <c r="AAP852" s="10">
        <v>13</v>
      </c>
      <c r="AAQ852" s="10">
        <v>0</v>
      </c>
      <c r="AAR852" s="10">
        <v>5</v>
      </c>
      <c r="AAS852" s="10">
        <v>0</v>
      </c>
      <c r="AAT852" s="10">
        <v>0</v>
      </c>
      <c r="AAU852" s="10">
        <v>0</v>
      </c>
      <c r="AAV852" s="10">
        <v>0</v>
      </c>
      <c r="AAW852" s="10">
        <v>0</v>
      </c>
      <c r="AAX852" s="10">
        <v>0</v>
      </c>
      <c r="AAY852" s="10">
        <v>0</v>
      </c>
      <c r="AAZ852" s="10" t="s">
        <v>1969</v>
      </c>
      <c r="ABA852" s="10">
        <v>0</v>
      </c>
      <c r="ABB852" s="10">
        <v>0</v>
      </c>
      <c r="ABC852" s="10">
        <v>0</v>
      </c>
      <c r="ABD852" s="10">
        <v>0</v>
      </c>
      <c r="ABE852" s="10">
        <v>0</v>
      </c>
      <c r="ABF852" s="10">
        <v>0</v>
      </c>
      <c r="ABG852" s="10">
        <v>0</v>
      </c>
      <c r="ABH852" s="10">
        <v>0</v>
      </c>
      <c r="ABI852" s="10">
        <v>0</v>
      </c>
      <c r="ABJ852" s="10">
        <v>0</v>
      </c>
      <c r="ABK852" s="10">
        <v>0</v>
      </c>
      <c r="ABL852" s="10">
        <v>0</v>
      </c>
      <c r="ABM852" s="10">
        <v>0</v>
      </c>
      <c r="ABN852" s="10">
        <v>0</v>
      </c>
      <c r="ABO852" s="10" t="s">
        <v>1969</v>
      </c>
      <c r="ABP852" s="10">
        <v>5</v>
      </c>
      <c r="ABQ852" s="10">
        <v>0</v>
      </c>
      <c r="ABR852" s="10">
        <v>0</v>
      </c>
      <c r="ABS852" s="10">
        <v>0</v>
      </c>
      <c r="ABT852" s="10">
        <v>46</v>
      </c>
      <c r="ABU852" s="10">
        <v>0</v>
      </c>
      <c r="ABV852" s="10">
        <v>8</v>
      </c>
      <c r="ABW852" s="10">
        <v>0</v>
      </c>
      <c r="ABX852" s="10">
        <v>6</v>
      </c>
      <c r="ABY852" s="10">
        <v>0</v>
      </c>
      <c r="ABZ852" s="10">
        <v>0</v>
      </c>
      <c r="ACA852" s="10">
        <v>0</v>
      </c>
      <c r="ACB852" s="10">
        <v>0</v>
      </c>
      <c r="ACC852" s="10">
        <v>0</v>
      </c>
      <c r="ACD852" s="10">
        <v>0</v>
      </c>
      <c r="ACE852" s="10">
        <v>0</v>
      </c>
      <c r="ACF852" s="10">
        <v>0</v>
      </c>
      <c r="ACG852" s="10">
        <v>0</v>
      </c>
      <c r="ACH852" s="10">
        <v>0</v>
      </c>
      <c r="ACI852" s="10">
        <v>0</v>
      </c>
      <c r="ACJ852" s="10" t="s">
        <v>1970</v>
      </c>
      <c r="ACK852" s="10" t="s">
        <v>1972</v>
      </c>
      <c r="ACL852" s="10">
        <v>54</v>
      </c>
      <c r="ACM852" s="10">
        <v>0</v>
      </c>
      <c r="ACN852" s="10">
        <v>15</v>
      </c>
      <c r="ACO852" s="10">
        <v>0</v>
      </c>
      <c r="ACP852" s="10">
        <v>35</v>
      </c>
      <c r="ACQ852" s="10">
        <v>0</v>
      </c>
      <c r="ACR852" s="10">
        <v>3</v>
      </c>
      <c r="ACS852" s="10">
        <v>0</v>
      </c>
      <c r="ACT852" s="10">
        <v>2</v>
      </c>
      <c r="ACU852" s="10">
        <v>0</v>
      </c>
      <c r="ACV852" s="10">
        <v>8</v>
      </c>
      <c r="ACW852" s="10">
        <v>0</v>
      </c>
      <c r="ACX852" s="10">
        <v>0</v>
      </c>
      <c r="ACY852" s="10">
        <v>0</v>
      </c>
      <c r="ACZ852" s="10">
        <v>0</v>
      </c>
      <c r="ADA852" s="10">
        <v>0</v>
      </c>
      <c r="ADB852" s="10">
        <v>0</v>
      </c>
      <c r="ADC852" s="10">
        <v>0</v>
      </c>
      <c r="ADD852" s="10">
        <v>0</v>
      </c>
      <c r="ADE852" s="10">
        <v>0</v>
      </c>
      <c r="ADF852" s="10">
        <v>15</v>
      </c>
      <c r="ADG852" s="10">
        <v>0</v>
      </c>
      <c r="ADH852" s="10" t="s">
        <v>1969</v>
      </c>
      <c r="ADI852" s="10">
        <v>65</v>
      </c>
      <c r="ADJ852" s="10">
        <v>0</v>
      </c>
      <c r="ADK852" s="10">
        <v>0</v>
      </c>
      <c r="ADL852" s="10">
        <v>0</v>
      </c>
      <c r="ADM852" s="10">
        <v>0</v>
      </c>
      <c r="ADN852" s="10">
        <v>0</v>
      </c>
      <c r="ADO852" s="10">
        <v>0</v>
      </c>
      <c r="ADP852" s="10">
        <v>0</v>
      </c>
      <c r="ADQ852" s="10">
        <v>0</v>
      </c>
      <c r="ADR852" s="10">
        <v>0</v>
      </c>
      <c r="ADS852" s="10">
        <v>0</v>
      </c>
      <c r="ADT852" s="10">
        <v>0</v>
      </c>
      <c r="ADU852" s="10">
        <v>0</v>
      </c>
      <c r="ADV852" s="10">
        <v>0</v>
      </c>
      <c r="ADW852" s="10">
        <v>0</v>
      </c>
      <c r="ADX852" s="10">
        <v>0</v>
      </c>
      <c r="ADY852" s="10">
        <v>0</v>
      </c>
      <c r="ADZ852" s="10">
        <v>0</v>
      </c>
      <c r="AEA852" s="10">
        <v>0</v>
      </c>
      <c r="AEB852" s="10">
        <v>0</v>
      </c>
      <c r="AEC852" s="10">
        <v>0</v>
      </c>
      <c r="AED852" s="10">
        <v>0</v>
      </c>
      <c r="AEE852" s="10">
        <v>0</v>
      </c>
      <c r="AEF852" s="10">
        <v>0</v>
      </c>
      <c r="AEG852" s="10">
        <v>0</v>
      </c>
      <c r="AEH852" s="10">
        <v>0</v>
      </c>
      <c r="AEI852" s="10">
        <v>0</v>
      </c>
      <c r="AEJ852" s="10">
        <v>0</v>
      </c>
      <c r="AEK852" s="10">
        <v>0</v>
      </c>
      <c r="AEL852" s="10">
        <v>0</v>
      </c>
      <c r="AEM852" s="10">
        <v>0</v>
      </c>
      <c r="AEN852" s="10">
        <v>0</v>
      </c>
      <c r="AEO852" s="10">
        <v>0</v>
      </c>
      <c r="AEP852" s="10">
        <v>0</v>
      </c>
      <c r="AEQ852" s="10">
        <v>0</v>
      </c>
      <c r="AER852" s="10">
        <v>0</v>
      </c>
      <c r="AES852" s="10">
        <v>0</v>
      </c>
      <c r="AET852" s="10">
        <v>0</v>
      </c>
      <c r="AEU852" s="10">
        <v>0</v>
      </c>
      <c r="AEV852" s="10">
        <v>0</v>
      </c>
      <c r="AEW852" s="10">
        <v>0</v>
      </c>
      <c r="AEX852" s="10">
        <v>0</v>
      </c>
      <c r="AEY852" s="10">
        <v>0</v>
      </c>
      <c r="AEZ852" s="10">
        <v>0</v>
      </c>
      <c r="AFA852" s="10">
        <v>0</v>
      </c>
      <c r="AFB852" s="10">
        <v>0</v>
      </c>
      <c r="AFC852" s="10">
        <v>0</v>
      </c>
      <c r="AFD852" s="10">
        <v>0</v>
      </c>
      <c r="AFE852" s="10">
        <v>0</v>
      </c>
      <c r="AFF852" s="10">
        <v>0</v>
      </c>
      <c r="AFG852" s="10">
        <v>0</v>
      </c>
      <c r="AFH852" s="10">
        <v>0</v>
      </c>
      <c r="AFI852" s="10">
        <v>0</v>
      </c>
      <c r="AFJ852" s="10">
        <v>0</v>
      </c>
      <c r="AFK852" s="10">
        <v>0</v>
      </c>
      <c r="AFL852" s="10">
        <v>0</v>
      </c>
      <c r="AFM852" s="10">
        <v>0</v>
      </c>
      <c r="AFN852" s="10">
        <v>0</v>
      </c>
      <c r="AFO852" s="10">
        <v>0</v>
      </c>
      <c r="AFP852" s="10">
        <v>0</v>
      </c>
      <c r="AFQ852" s="10">
        <v>0</v>
      </c>
      <c r="AFR852" s="10">
        <v>0</v>
      </c>
      <c r="AFS852" s="10">
        <v>0</v>
      </c>
      <c r="AFT852" s="10">
        <v>0</v>
      </c>
      <c r="AFU852" s="10">
        <v>0</v>
      </c>
      <c r="AFV852" s="10">
        <v>0</v>
      </c>
      <c r="AFW852" s="10">
        <v>0</v>
      </c>
      <c r="AFX852" s="10">
        <v>0</v>
      </c>
      <c r="AFY852" s="10">
        <v>0</v>
      </c>
      <c r="AFZ852" s="10">
        <v>0</v>
      </c>
      <c r="AGA852" s="10">
        <v>0</v>
      </c>
      <c r="AGB852" s="10">
        <v>0</v>
      </c>
      <c r="AGC852" s="10">
        <v>0</v>
      </c>
      <c r="AGD852" s="10">
        <v>0</v>
      </c>
      <c r="AGE852" s="10">
        <v>0</v>
      </c>
      <c r="AGF852" s="10">
        <v>0</v>
      </c>
      <c r="AGG852" s="10">
        <v>0</v>
      </c>
      <c r="AGH852" s="10">
        <v>0</v>
      </c>
      <c r="AGI852" s="10">
        <v>0</v>
      </c>
      <c r="AGJ852" s="10">
        <v>0</v>
      </c>
      <c r="AGK852" s="10">
        <v>0</v>
      </c>
      <c r="AGL852" s="10">
        <v>0</v>
      </c>
      <c r="AGM852" s="10">
        <v>0</v>
      </c>
      <c r="AGN852" s="10">
        <v>0</v>
      </c>
      <c r="AGO852" s="10">
        <v>0</v>
      </c>
      <c r="AGP852" s="10">
        <v>0</v>
      </c>
      <c r="AGQ852" s="10">
        <v>0</v>
      </c>
      <c r="AGR852" s="10">
        <v>0</v>
      </c>
      <c r="AGS852" s="10">
        <v>0</v>
      </c>
      <c r="AGT852" s="10">
        <v>0</v>
      </c>
      <c r="AGU852" s="10">
        <v>0</v>
      </c>
      <c r="AGV852" s="10">
        <v>0</v>
      </c>
      <c r="AGW852" s="10">
        <v>0</v>
      </c>
      <c r="AGX852" s="10">
        <v>0</v>
      </c>
      <c r="AGY852" s="10">
        <v>0</v>
      </c>
      <c r="AGZ852" s="10">
        <v>0</v>
      </c>
      <c r="AHA852" s="10">
        <v>0</v>
      </c>
      <c r="AHB852" s="10">
        <v>0</v>
      </c>
      <c r="AHC852" s="10">
        <v>0</v>
      </c>
      <c r="AHD852" s="10">
        <v>0</v>
      </c>
      <c r="AHE852" s="10">
        <v>0</v>
      </c>
      <c r="AHF852" s="10">
        <v>0</v>
      </c>
      <c r="AHG852" s="10">
        <v>0</v>
      </c>
      <c r="AHH852" s="10">
        <v>0</v>
      </c>
      <c r="AHI852" s="10">
        <v>0</v>
      </c>
      <c r="AHJ852" s="10">
        <v>0</v>
      </c>
      <c r="AHK852" s="10">
        <v>0</v>
      </c>
      <c r="AHL852" s="10">
        <v>0</v>
      </c>
      <c r="AHM852" s="10">
        <v>0</v>
      </c>
      <c r="AHN852" s="10">
        <v>0</v>
      </c>
      <c r="AHO852" s="10">
        <v>0</v>
      </c>
      <c r="AHP852" s="10">
        <v>0</v>
      </c>
      <c r="AHQ852" s="10">
        <v>0</v>
      </c>
      <c r="AHR852" s="10">
        <v>0</v>
      </c>
      <c r="AHS852" s="10">
        <v>0</v>
      </c>
      <c r="AHT852" s="10">
        <v>0</v>
      </c>
      <c r="AHU852" s="10">
        <v>0</v>
      </c>
      <c r="AHV852" s="10">
        <v>0</v>
      </c>
      <c r="AHW852" s="10">
        <v>0</v>
      </c>
      <c r="AHX852" s="10">
        <v>0</v>
      </c>
      <c r="AHY852" s="10">
        <v>0</v>
      </c>
      <c r="AHZ852" s="10">
        <v>0</v>
      </c>
      <c r="AIA852" s="10">
        <v>0</v>
      </c>
      <c r="AIB852" s="10">
        <v>0</v>
      </c>
      <c r="AIC852" s="10">
        <v>0</v>
      </c>
      <c r="AID852" s="10">
        <v>0</v>
      </c>
      <c r="AIE852" s="10">
        <v>0</v>
      </c>
      <c r="AIF852" s="10">
        <v>0</v>
      </c>
      <c r="AIG852" s="10">
        <v>0</v>
      </c>
      <c r="AIH852" s="10">
        <v>0</v>
      </c>
      <c r="AII852" s="10">
        <v>0</v>
      </c>
      <c r="AIJ852" s="10">
        <v>0</v>
      </c>
      <c r="AIK852" s="10">
        <v>0</v>
      </c>
      <c r="AIL852" s="10">
        <v>0</v>
      </c>
      <c r="AIM852" s="10">
        <v>0</v>
      </c>
      <c r="AIN852" s="10">
        <v>0</v>
      </c>
      <c r="AIO852" s="10">
        <v>0</v>
      </c>
      <c r="AIP852" s="10">
        <v>0</v>
      </c>
      <c r="AIQ852" s="10">
        <v>0</v>
      </c>
      <c r="AIR852" s="10">
        <v>0</v>
      </c>
      <c r="AIS852" s="10">
        <v>0</v>
      </c>
      <c r="AIT852" s="10">
        <v>0</v>
      </c>
      <c r="AIU852" s="10">
        <v>0</v>
      </c>
      <c r="AIV852" s="10">
        <v>0</v>
      </c>
      <c r="AIW852" s="10">
        <v>0</v>
      </c>
      <c r="AIX852" s="10">
        <v>0</v>
      </c>
      <c r="AIY852" s="10">
        <v>0</v>
      </c>
      <c r="AIZ852" s="10">
        <v>0</v>
      </c>
      <c r="AJA852" s="10">
        <v>0</v>
      </c>
      <c r="AJB852" s="10">
        <v>0</v>
      </c>
      <c r="AJC852" s="10">
        <v>0</v>
      </c>
      <c r="AJD852" s="10">
        <v>0</v>
      </c>
      <c r="AJE852" s="10">
        <v>0</v>
      </c>
      <c r="AJF852" s="10">
        <v>0</v>
      </c>
      <c r="AJG852" s="10">
        <v>0</v>
      </c>
      <c r="AJH852" s="10">
        <v>0</v>
      </c>
      <c r="AJI852" s="10">
        <v>0</v>
      </c>
      <c r="AJJ852" s="10">
        <v>0</v>
      </c>
      <c r="AJK852" s="10">
        <v>0</v>
      </c>
      <c r="AJL852" s="10">
        <v>0</v>
      </c>
      <c r="AJM852" s="10">
        <v>0</v>
      </c>
      <c r="AJN852" s="10">
        <v>0</v>
      </c>
      <c r="AJO852" s="10">
        <v>0</v>
      </c>
      <c r="AJP852" s="10">
        <v>0</v>
      </c>
      <c r="AJQ852" s="10">
        <v>0</v>
      </c>
      <c r="AJR852" s="10">
        <v>0</v>
      </c>
      <c r="AJS852" s="10">
        <v>0</v>
      </c>
      <c r="AJT852" s="10">
        <v>0</v>
      </c>
      <c r="AJU852" s="10">
        <v>0</v>
      </c>
      <c r="AJV852" s="10">
        <v>0</v>
      </c>
      <c r="AJW852" s="10">
        <v>0</v>
      </c>
      <c r="AJX852" s="10">
        <v>0</v>
      </c>
      <c r="AJY852" s="10">
        <v>0</v>
      </c>
      <c r="AJZ852" s="10">
        <v>0</v>
      </c>
      <c r="AKA852" s="10">
        <v>0</v>
      </c>
      <c r="AKB852" s="10">
        <v>0</v>
      </c>
      <c r="AKC852" s="10">
        <v>0</v>
      </c>
      <c r="AKD852" s="10">
        <v>0</v>
      </c>
      <c r="AKE852" s="10">
        <v>0</v>
      </c>
      <c r="AKF852" s="10">
        <v>0</v>
      </c>
      <c r="AKG852" s="10">
        <v>0</v>
      </c>
      <c r="AKH852" s="10">
        <v>0</v>
      </c>
      <c r="AKI852" s="10">
        <v>0</v>
      </c>
      <c r="AKJ852" s="10">
        <v>0</v>
      </c>
      <c r="AKK852" s="10">
        <v>0</v>
      </c>
      <c r="AKL852" s="10">
        <v>0</v>
      </c>
      <c r="AKM852" s="10">
        <v>0</v>
      </c>
      <c r="AKN852" s="10">
        <v>0</v>
      </c>
      <c r="AKO852" s="10">
        <v>0</v>
      </c>
      <c r="AKP852" s="10">
        <v>0</v>
      </c>
      <c r="AKQ852" s="10">
        <v>0</v>
      </c>
      <c r="AKR852" s="10">
        <v>0</v>
      </c>
      <c r="AKS852" s="10">
        <v>0</v>
      </c>
      <c r="AKT852" s="10">
        <v>0</v>
      </c>
      <c r="AKU852" s="10">
        <v>0</v>
      </c>
      <c r="AKV852" s="10">
        <v>0</v>
      </c>
      <c r="AKW852" s="10">
        <v>0</v>
      </c>
      <c r="AKX852" s="10">
        <v>0</v>
      </c>
      <c r="AKY852" s="10">
        <v>0</v>
      </c>
      <c r="AKZ852" s="10">
        <v>0</v>
      </c>
      <c r="ALA852" s="10">
        <v>0</v>
      </c>
      <c r="ALB852" s="10">
        <v>0</v>
      </c>
      <c r="ALC852" s="10">
        <v>0</v>
      </c>
      <c r="ALD852" s="10">
        <v>0</v>
      </c>
      <c r="ALE852" s="10">
        <v>0</v>
      </c>
      <c r="ALF852" s="10">
        <v>0</v>
      </c>
      <c r="ALG852" s="10">
        <v>0</v>
      </c>
      <c r="ALH852" s="10">
        <v>0</v>
      </c>
      <c r="ALI852" s="10">
        <v>0</v>
      </c>
      <c r="ALJ852" s="10">
        <v>0</v>
      </c>
      <c r="ALK852" s="10">
        <v>0</v>
      </c>
      <c r="ALL852" s="10">
        <v>0</v>
      </c>
      <c r="ALM852" s="10">
        <v>0</v>
      </c>
      <c r="ALN852" s="10">
        <v>0</v>
      </c>
      <c r="ALO852" s="10">
        <v>0</v>
      </c>
      <c r="ALP852" s="10">
        <v>0</v>
      </c>
      <c r="ALQ852" s="10">
        <v>0</v>
      </c>
      <c r="ALR852" s="10">
        <v>0</v>
      </c>
      <c r="ALS852" s="10">
        <v>0</v>
      </c>
      <c r="ALT852" s="10">
        <v>0</v>
      </c>
      <c r="ALU852" s="10">
        <v>0</v>
      </c>
      <c r="ALV852" s="10">
        <v>0</v>
      </c>
      <c r="ALW852" s="10">
        <v>0</v>
      </c>
      <c r="ALX852" s="10">
        <v>0</v>
      </c>
      <c r="ALY852" s="10">
        <v>0</v>
      </c>
      <c r="ALZ852" s="10">
        <v>0</v>
      </c>
      <c r="AMA852" s="10">
        <v>0</v>
      </c>
      <c r="AMB852" s="10">
        <v>0</v>
      </c>
      <c r="AMC852" s="10">
        <v>0</v>
      </c>
      <c r="AMD852" s="10">
        <v>0</v>
      </c>
      <c r="AME852" s="10">
        <v>0</v>
      </c>
      <c r="AMF852" s="10">
        <v>0</v>
      </c>
      <c r="AMG852" s="10">
        <v>0</v>
      </c>
      <c r="AMH852" s="10">
        <v>0</v>
      </c>
      <c r="AMI852" s="10">
        <v>0</v>
      </c>
      <c r="AMJ852" s="10">
        <v>0</v>
      </c>
      <c r="AMK852" s="10">
        <v>0</v>
      </c>
      <c r="AML852" s="10" t="s">
        <v>1968</v>
      </c>
      <c r="ANM852" s="10">
        <v>0</v>
      </c>
      <c r="ANN852" s="10">
        <v>0</v>
      </c>
      <c r="ANO852" s="10" t="s">
        <v>1969</v>
      </c>
      <c r="ANP852" s="10" t="s">
        <v>1987</v>
      </c>
      <c r="ANQ852" s="10">
        <v>0</v>
      </c>
      <c r="ANR852" s="10">
        <v>0</v>
      </c>
      <c r="ANS852" s="10">
        <v>0</v>
      </c>
      <c r="ANT852" s="10">
        <v>0</v>
      </c>
      <c r="ANU852" s="10">
        <v>0</v>
      </c>
      <c r="ANV852" s="10">
        <v>0</v>
      </c>
      <c r="ANW852" s="10">
        <v>0</v>
      </c>
      <c r="ANX852" s="10">
        <v>0</v>
      </c>
      <c r="ANY852" s="10">
        <v>0</v>
      </c>
      <c r="ANZ852" s="10">
        <v>0</v>
      </c>
      <c r="AOA852" s="10">
        <v>0</v>
      </c>
      <c r="AOB852" s="10">
        <v>0</v>
      </c>
      <c r="AOC852" s="10">
        <v>0</v>
      </c>
      <c r="AOD852" s="10">
        <v>0</v>
      </c>
      <c r="AOE852" s="10">
        <v>0</v>
      </c>
      <c r="AOF852" s="10">
        <v>0</v>
      </c>
      <c r="AOG852" s="10">
        <v>0</v>
      </c>
      <c r="AOH852" s="10">
        <v>0</v>
      </c>
      <c r="AOI852" s="10">
        <v>0</v>
      </c>
      <c r="AOJ852" s="10">
        <v>0</v>
      </c>
      <c r="AOK852" s="10">
        <v>0</v>
      </c>
      <c r="AOL852" s="10">
        <v>0</v>
      </c>
      <c r="AOM852" s="10">
        <v>0</v>
      </c>
      <c r="AON852" s="10">
        <v>0</v>
      </c>
      <c r="AOO852" s="10" t="s">
        <v>1968</v>
      </c>
      <c r="AOP852" s="10">
        <v>0</v>
      </c>
      <c r="AOQ852" s="10">
        <v>0</v>
      </c>
      <c r="AOR852" s="10">
        <v>0</v>
      </c>
      <c r="AOS852" s="10">
        <v>0</v>
      </c>
      <c r="AOT852" s="10">
        <v>0</v>
      </c>
      <c r="AOU852" s="10">
        <v>0</v>
      </c>
      <c r="AOV852" s="10">
        <v>0</v>
      </c>
      <c r="AOW852" s="10">
        <v>0</v>
      </c>
      <c r="AOX852" s="10">
        <v>0</v>
      </c>
      <c r="AOY852" s="10">
        <v>0</v>
      </c>
      <c r="AOZ852" s="10">
        <v>0</v>
      </c>
      <c r="APA852" s="10">
        <v>0</v>
      </c>
      <c r="APB852" s="10">
        <v>0</v>
      </c>
      <c r="APC852" s="10">
        <v>0</v>
      </c>
      <c r="APD852" s="10">
        <v>0</v>
      </c>
      <c r="APE852" s="10">
        <v>0</v>
      </c>
      <c r="APF852" s="10">
        <v>0</v>
      </c>
      <c r="APG852" s="10">
        <v>0</v>
      </c>
      <c r="APH852" s="10">
        <v>0</v>
      </c>
      <c r="API852" s="10">
        <v>0</v>
      </c>
      <c r="APJ852" s="10">
        <v>0</v>
      </c>
      <c r="APK852" s="10">
        <v>0</v>
      </c>
      <c r="APL852" s="10">
        <v>0</v>
      </c>
      <c r="APM852" s="10">
        <v>0</v>
      </c>
      <c r="APN852" s="10" t="s">
        <v>1968</v>
      </c>
      <c r="ATV852" s="10" t="s">
        <v>1972</v>
      </c>
      <c r="ATW852" s="10">
        <v>0</v>
      </c>
      <c r="ATX852" s="10">
        <v>0</v>
      </c>
      <c r="ATY852" s="10">
        <v>5</v>
      </c>
      <c r="ATZ852" s="10">
        <v>0</v>
      </c>
      <c r="AUA852" s="10">
        <v>0</v>
      </c>
      <c r="AUB852" s="10">
        <v>0</v>
      </c>
      <c r="AUC852" s="10">
        <v>0</v>
      </c>
      <c r="AUD852" s="10">
        <v>0</v>
      </c>
      <c r="AUE852" s="64">
        <v>0</v>
      </c>
      <c r="AUF852" s="10">
        <v>0</v>
      </c>
      <c r="AUG852" s="10">
        <v>0</v>
      </c>
      <c r="AUH852" s="10">
        <v>0</v>
      </c>
      <c r="AUI852" s="10">
        <v>0</v>
      </c>
      <c r="AUJ852" s="10">
        <v>0</v>
      </c>
      <c r="AUK852" s="10">
        <v>0</v>
      </c>
      <c r="AUL852" s="10">
        <v>0</v>
      </c>
      <c r="AUM852" s="10">
        <v>0</v>
      </c>
      <c r="AUN852" s="10">
        <v>0</v>
      </c>
      <c r="AUO852" s="10">
        <v>0</v>
      </c>
      <c r="AUP852" s="10">
        <v>0</v>
      </c>
      <c r="AUQ852" s="10">
        <v>0</v>
      </c>
      <c r="AUR852" s="10">
        <v>0</v>
      </c>
      <c r="AUS852" s="10">
        <v>0</v>
      </c>
      <c r="AUT852" s="10">
        <v>0</v>
      </c>
      <c r="AUU852" s="10">
        <v>0</v>
      </c>
      <c r="AUV852" s="10">
        <v>0</v>
      </c>
      <c r="AUW852" s="10">
        <v>0</v>
      </c>
      <c r="AUX852" s="10">
        <v>0</v>
      </c>
      <c r="AUY852" s="10">
        <v>0</v>
      </c>
      <c r="AUZ852" s="10">
        <v>0</v>
      </c>
      <c r="AVA852" s="10">
        <v>0</v>
      </c>
      <c r="AVB852" s="10">
        <v>0</v>
      </c>
      <c r="AVC852" s="10">
        <v>0</v>
      </c>
      <c r="AVD852" s="10">
        <v>0</v>
      </c>
      <c r="AVE852" s="10">
        <v>0</v>
      </c>
      <c r="AVF852" s="10">
        <v>0</v>
      </c>
      <c r="AVG852" s="10">
        <v>0</v>
      </c>
      <c r="AVH852" s="10">
        <v>0</v>
      </c>
      <c r="AVI852" s="10">
        <v>0</v>
      </c>
      <c r="AVJ852" s="10">
        <v>0</v>
      </c>
      <c r="AVK852" s="10">
        <v>0</v>
      </c>
      <c r="AVL852" s="10">
        <v>0</v>
      </c>
      <c r="AVM852" s="10">
        <v>0</v>
      </c>
      <c r="AVN852" s="10">
        <v>0</v>
      </c>
      <c r="AVO852" s="10">
        <v>0</v>
      </c>
      <c r="AVP852" s="10">
        <v>0</v>
      </c>
      <c r="AVQ852" s="10">
        <v>0</v>
      </c>
      <c r="AVR852" s="10">
        <v>0</v>
      </c>
      <c r="AVS852" s="10">
        <v>0</v>
      </c>
      <c r="AVT852" s="10">
        <v>0</v>
      </c>
      <c r="AVU852" s="10" t="s">
        <v>1969</v>
      </c>
      <c r="AVV852" s="10">
        <v>65</v>
      </c>
      <c r="AVW852" s="10">
        <v>0</v>
      </c>
      <c r="AVX852" s="10">
        <v>0</v>
      </c>
      <c r="AVY852" s="10">
        <v>0</v>
      </c>
      <c r="AVZ852" s="10">
        <v>0</v>
      </c>
      <c r="AWA852" s="10">
        <v>0</v>
      </c>
      <c r="AWB852" s="10">
        <v>0</v>
      </c>
      <c r="AWC852" s="10">
        <v>0</v>
      </c>
      <c r="AWD852" s="10">
        <v>0</v>
      </c>
      <c r="AWE852" s="10">
        <v>0</v>
      </c>
      <c r="AWF852" s="10">
        <v>0</v>
      </c>
      <c r="AWG852" s="10">
        <v>0</v>
      </c>
      <c r="AWH852" s="10" t="s">
        <v>1972</v>
      </c>
      <c r="AWI852" s="10">
        <v>12</v>
      </c>
      <c r="AWJ852" s="10">
        <v>0</v>
      </c>
      <c r="AWK852" s="10">
        <v>0</v>
      </c>
      <c r="AWL852" s="10">
        <v>0</v>
      </c>
      <c r="AWM852" s="10">
        <v>0</v>
      </c>
      <c r="AWN852" s="10">
        <v>0</v>
      </c>
      <c r="AWO852" s="10">
        <v>12</v>
      </c>
      <c r="AWP852" s="10">
        <v>0</v>
      </c>
      <c r="AWQ852" s="10">
        <v>0</v>
      </c>
      <c r="AWR852" s="10">
        <v>0</v>
      </c>
      <c r="AWS852" s="10">
        <v>0</v>
      </c>
      <c r="AWT852" s="10">
        <v>0</v>
      </c>
      <c r="AWU852" s="10">
        <v>0</v>
      </c>
      <c r="AWV852" s="10">
        <v>0</v>
      </c>
      <c r="AWW852" s="10">
        <v>0</v>
      </c>
      <c r="AWX852" s="10">
        <v>0</v>
      </c>
      <c r="AWY852" s="10">
        <v>0</v>
      </c>
      <c r="AWZ852" s="10">
        <v>0</v>
      </c>
      <c r="AXA852" s="10">
        <v>0</v>
      </c>
      <c r="AXB852" s="10">
        <v>0</v>
      </c>
      <c r="AXC852" s="10">
        <v>0</v>
      </c>
      <c r="AXD852" s="10">
        <v>0</v>
      </c>
      <c r="AXE852" s="10">
        <v>0</v>
      </c>
      <c r="AXF852" s="10">
        <v>0</v>
      </c>
      <c r="AXG852" s="10">
        <v>0</v>
      </c>
      <c r="AXH852" s="10">
        <v>0</v>
      </c>
      <c r="AXI852" s="10">
        <v>0</v>
      </c>
      <c r="AXJ852" s="10">
        <v>0</v>
      </c>
      <c r="AXK852" s="10">
        <v>0</v>
      </c>
      <c r="AXL852" s="10">
        <v>0</v>
      </c>
      <c r="AXM852" s="10">
        <v>0</v>
      </c>
      <c r="AXN852" s="10">
        <v>0</v>
      </c>
      <c r="AXO852" s="10">
        <v>0</v>
      </c>
      <c r="AXP852" s="10">
        <v>0</v>
      </c>
      <c r="AXQ852" s="10">
        <v>0</v>
      </c>
      <c r="AXR852" s="10">
        <v>0</v>
      </c>
      <c r="AXS852" s="10">
        <v>0</v>
      </c>
      <c r="AXT852" s="10">
        <v>0</v>
      </c>
      <c r="AXU852" s="10">
        <v>0</v>
      </c>
      <c r="AXV852" s="10">
        <v>0</v>
      </c>
      <c r="AXW852" s="10">
        <v>0</v>
      </c>
      <c r="AXX852" s="10">
        <v>0</v>
      </c>
      <c r="AXY852" s="10">
        <v>0</v>
      </c>
      <c r="AXZ852" s="10">
        <v>0</v>
      </c>
      <c r="AYA852" s="10">
        <v>0</v>
      </c>
      <c r="AYB852" s="10">
        <v>0</v>
      </c>
      <c r="AYC852" s="10">
        <v>0</v>
      </c>
      <c r="AYD852" s="10">
        <v>0</v>
      </c>
      <c r="AYE852" s="10">
        <v>0</v>
      </c>
      <c r="AYF852" s="10">
        <v>0</v>
      </c>
      <c r="AYG852" s="10">
        <v>0</v>
      </c>
      <c r="AYH852" s="10">
        <v>0</v>
      </c>
      <c r="AYI852" s="10">
        <v>0</v>
      </c>
      <c r="AYJ852" s="10">
        <v>0</v>
      </c>
      <c r="AYK852" s="10">
        <v>0</v>
      </c>
      <c r="AYL852" s="10">
        <v>0</v>
      </c>
      <c r="AYM852" s="10">
        <v>0</v>
      </c>
      <c r="AYN852" s="10">
        <v>0</v>
      </c>
      <c r="AYO852" s="10">
        <v>0</v>
      </c>
      <c r="AYP852" s="10">
        <v>0</v>
      </c>
      <c r="AYQ852" s="10">
        <v>3</v>
      </c>
      <c r="AYR852" s="10">
        <v>0</v>
      </c>
      <c r="AYS852" s="10" t="s">
        <v>1969</v>
      </c>
      <c r="AYT852" s="10">
        <v>4</v>
      </c>
      <c r="AYU852" s="10">
        <v>0</v>
      </c>
      <c r="AYV852" s="10">
        <v>48</v>
      </c>
      <c r="AYW852" s="10">
        <v>0</v>
      </c>
      <c r="AYX852" s="10">
        <v>0</v>
      </c>
      <c r="AYY852" s="10">
        <v>0</v>
      </c>
      <c r="AYZ852" s="10">
        <v>0</v>
      </c>
      <c r="AZA852" s="10">
        <v>0</v>
      </c>
      <c r="AZB852" s="10">
        <v>24</v>
      </c>
      <c r="AZC852" s="10">
        <v>0</v>
      </c>
      <c r="AZD852" s="10">
        <v>8</v>
      </c>
      <c r="AZE852" s="10">
        <v>0</v>
      </c>
      <c r="AZF852" s="10">
        <v>0</v>
      </c>
      <c r="AZG852" s="10">
        <v>0</v>
      </c>
      <c r="AZH852" s="10">
        <v>0</v>
      </c>
      <c r="AZI852" s="10">
        <v>0</v>
      </c>
      <c r="AZJ852" s="10">
        <v>0</v>
      </c>
      <c r="AZK852" s="10">
        <v>0</v>
      </c>
      <c r="AZL852" s="10">
        <v>0</v>
      </c>
      <c r="AZM852" s="10">
        <v>0</v>
      </c>
      <c r="AZN852" s="10">
        <v>0</v>
      </c>
      <c r="AZO852" s="10">
        <v>0</v>
      </c>
      <c r="AZP852" s="10">
        <v>0</v>
      </c>
      <c r="AZQ852" s="10">
        <v>0</v>
      </c>
      <c r="AZR852" s="10">
        <v>0</v>
      </c>
      <c r="AZS852" s="10">
        <v>0</v>
      </c>
      <c r="AZT852" s="10">
        <v>0</v>
      </c>
      <c r="AZU852" s="10">
        <v>0</v>
      </c>
      <c r="AZV852" s="10">
        <v>0</v>
      </c>
      <c r="AZW852" s="10">
        <v>0</v>
      </c>
      <c r="AZX852" s="10">
        <v>0</v>
      </c>
      <c r="AZY852" s="10">
        <v>0</v>
      </c>
      <c r="AZZ852" s="10">
        <v>0</v>
      </c>
      <c r="BAA852" s="10">
        <v>0</v>
      </c>
      <c r="BAB852" s="10">
        <v>0</v>
      </c>
      <c r="BAC852" s="10">
        <v>0</v>
      </c>
      <c r="BAD852" s="10">
        <v>0</v>
      </c>
      <c r="BAE852" s="10">
        <v>0</v>
      </c>
      <c r="BAF852" s="10">
        <v>0</v>
      </c>
      <c r="BAG852" s="10">
        <v>0</v>
      </c>
      <c r="BAH852" s="10">
        <v>0</v>
      </c>
      <c r="BAI852" s="10">
        <v>0</v>
      </c>
      <c r="BAJ852" s="10">
        <v>0</v>
      </c>
      <c r="BAK852" s="10">
        <v>0</v>
      </c>
      <c r="BAL852" s="10">
        <v>0</v>
      </c>
      <c r="BAM852" s="10">
        <v>0</v>
      </c>
      <c r="BAN852" s="10">
        <v>0</v>
      </c>
      <c r="BAO852" s="10">
        <v>0</v>
      </c>
      <c r="BAP852" s="10">
        <v>0</v>
      </c>
      <c r="BAQ852" s="10">
        <v>0</v>
      </c>
      <c r="BAR852" s="10">
        <v>0</v>
      </c>
      <c r="BAS852" s="10">
        <v>0</v>
      </c>
      <c r="BAT852" s="10">
        <v>0</v>
      </c>
      <c r="BAU852" s="10">
        <v>0</v>
      </c>
      <c r="BAV852" s="10">
        <v>0</v>
      </c>
      <c r="BAW852" s="10">
        <v>0</v>
      </c>
      <c r="BAX852" s="10">
        <v>0</v>
      </c>
      <c r="BAY852" s="10">
        <v>0</v>
      </c>
      <c r="BAZ852" s="10">
        <v>0</v>
      </c>
      <c r="BBA852" s="10" t="s">
        <v>1969</v>
      </c>
      <c r="BBB852" s="10">
        <v>1482</v>
      </c>
      <c r="BBC852" s="10">
        <v>65</v>
      </c>
      <c r="BBD852" s="10">
        <v>0</v>
      </c>
      <c r="BBE852" s="10">
        <v>3</v>
      </c>
      <c r="BBF852" s="10">
        <v>0</v>
      </c>
      <c r="BBG852" s="10">
        <v>0</v>
      </c>
      <c r="BBH852" s="10">
        <v>0</v>
      </c>
      <c r="BBI852" s="10">
        <v>0</v>
      </c>
      <c r="BBJ852" s="10">
        <v>0</v>
      </c>
      <c r="BBK852" s="10">
        <v>5</v>
      </c>
      <c r="BBL852" s="10">
        <v>0</v>
      </c>
      <c r="BBM852" s="10">
        <v>4</v>
      </c>
      <c r="BBN852" s="10">
        <v>0</v>
      </c>
      <c r="BBO852" s="10" t="s">
        <v>1972</v>
      </c>
      <c r="BBU852" s="10">
        <v>1</v>
      </c>
      <c r="BBV852" s="10">
        <v>1</v>
      </c>
    </row>
    <row r="853" spans="1:1428" x14ac:dyDescent="0.25">
      <c r="A853" s="10" t="s">
        <v>1965</v>
      </c>
      <c r="B853" s="10" t="s">
        <v>2303</v>
      </c>
      <c r="C853" s="10" t="s">
        <v>2001</v>
      </c>
      <c r="D853" s="10" t="s">
        <v>2304</v>
      </c>
      <c r="E853" s="10" t="s">
        <v>2305</v>
      </c>
      <c r="F853" s="10" t="s">
        <v>2306</v>
      </c>
      <c r="G853" s="10">
        <v>56800000</v>
      </c>
      <c r="H853" s="10" t="s">
        <v>2005</v>
      </c>
      <c r="I853" s="10" t="s">
        <v>2307</v>
      </c>
      <c r="J853" s="10" t="s">
        <v>2308</v>
      </c>
      <c r="K853" s="10" t="s">
        <v>5</v>
      </c>
      <c r="L853" s="10" t="s">
        <v>2508</v>
      </c>
      <c r="N853" s="10">
        <v>24</v>
      </c>
      <c r="O853" s="10">
        <v>0</v>
      </c>
      <c r="P853" s="10">
        <v>24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10">
        <v>0</v>
      </c>
      <c r="X853" s="10">
        <v>0</v>
      </c>
      <c r="Y853" s="10">
        <v>0</v>
      </c>
      <c r="Z853" s="10">
        <v>0</v>
      </c>
      <c r="AA853" s="10">
        <v>0</v>
      </c>
      <c r="AC853" s="10">
        <v>0</v>
      </c>
      <c r="AD853" s="10">
        <v>0</v>
      </c>
      <c r="AE853" s="10">
        <v>0</v>
      </c>
      <c r="AF853" s="10" t="s">
        <v>40</v>
      </c>
      <c r="AG853" s="10">
        <v>1</v>
      </c>
      <c r="AT853" s="10">
        <v>42083</v>
      </c>
      <c r="AU853" s="10" t="s">
        <v>2495</v>
      </c>
      <c r="AV853" s="10" t="s">
        <v>1968</v>
      </c>
      <c r="AY853" s="10" t="s">
        <v>1973</v>
      </c>
      <c r="BF853" s="10" t="s">
        <v>1968</v>
      </c>
      <c r="BI853" s="10" t="s">
        <v>1968</v>
      </c>
      <c r="BL853" s="10" t="s">
        <v>1968</v>
      </c>
      <c r="BO853" s="10" t="s">
        <v>1968</v>
      </c>
      <c r="BR853" s="10" t="s">
        <v>1968</v>
      </c>
      <c r="BU853" s="10" t="s">
        <v>1968</v>
      </c>
      <c r="BX853" s="10" t="s">
        <v>1968</v>
      </c>
      <c r="CA853" s="10" t="s">
        <v>1968</v>
      </c>
      <c r="CD853" s="10" t="s">
        <v>1968</v>
      </c>
      <c r="CG853" s="10" t="s">
        <v>1968</v>
      </c>
      <c r="CJ853" s="10" t="s">
        <v>1968</v>
      </c>
      <c r="CM853" s="10" t="s">
        <v>1968</v>
      </c>
      <c r="CP853" s="10" t="s">
        <v>1968</v>
      </c>
      <c r="CS853" s="10" t="s">
        <v>1968</v>
      </c>
      <c r="CV853" s="10" t="s">
        <v>1968</v>
      </c>
      <c r="CY853" s="10" t="s">
        <v>1968</v>
      </c>
      <c r="DB853" s="10" t="s">
        <v>1968</v>
      </c>
      <c r="DE853" s="10" t="s">
        <v>1968</v>
      </c>
      <c r="DH853" s="10" t="s">
        <v>1968</v>
      </c>
      <c r="DK853" s="10" t="s">
        <v>1968</v>
      </c>
      <c r="DN853" s="10" t="s">
        <v>1968</v>
      </c>
      <c r="EU853" s="10" t="s">
        <v>1968</v>
      </c>
      <c r="EX853" s="10" t="s">
        <v>1968</v>
      </c>
      <c r="FA853" s="10" t="s">
        <v>1968</v>
      </c>
      <c r="FD853" s="10" t="s">
        <v>1968</v>
      </c>
      <c r="FG853" s="10" t="s">
        <v>1968</v>
      </c>
      <c r="GQ853" s="10">
        <v>1</v>
      </c>
      <c r="II853" s="10" t="s">
        <v>1968</v>
      </c>
      <c r="IJ853" s="10" t="s">
        <v>1968</v>
      </c>
      <c r="IK853" s="10" t="s">
        <v>1968</v>
      </c>
      <c r="IL853" s="10" t="s">
        <v>1968</v>
      </c>
      <c r="IM853" s="10" t="s">
        <v>1968</v>
      </c>
      <c r="IN853" s="10" t="s">
        <v>1968</v>
      </c>
      <c r="IO853" s="10" t="s">
        <v>1968</v>
      </c>
      <c r="IP853" s="10" t="s">
        <v>1968</v>
      </c>
      <c r="IR853" s="10" t="s">
        <v>1968</v>
      </c>
      <c r="IT853" s="10" t="s">
        <v>1968</v>
      </c>
      <c r="IV853" s="10" t="s">
        <v>1968</v>
      </c>
      <c r="IX853" s="10" t="s">
        <v>1968</v>
      </c>
      <c r="IZ853" s="10" t="s">
        <v>1972</v>
      </c>
      <c r="JA853" s="10" t="s">
        <v>1968</v>
      </c>
      <c r="JD853" s="10" t="s">
        <v>1968</v>
      </c>
      <c r="JG853" s="10" t="s">
        <v>1968</v>
      </c>
      <c r="JJ853" s="10" t="s">
        <v>1968</v>
      </c>
      <c r="JM853" s="10" t="s">
        <v>1968</v>
      </c>
      <c r="JP853" s="10" t="s">
        <v>1968</v>
      </c>
      <c r="KZ853" s="10" t="s">
        <v>1976</v>
      </c>
      <c r="LA853" s="10">
        <v>0</v>
      </c>
      <c r="LB853" s="10">
        <v>0</v>
      </c>
      <c r="LC853" s="10">
        <v>0</v>
      </c>
      <c r="LD853" s="10">
        <v>0</v>
      </c>
      <c r="LE853" s="10">
        <v>0</v>
      </c>
      <c r="LF853" s="10">
        <v>0</v>
      </c>
      <c r="LG853" s="10">
        <v>0</v>
      </c>
      <c r="LH853" s="10">
        <v>0</v>
      </c>
      <c r="LI853" s="10" t="s">
        <v>1977</v>
      </c>
      <c r="LJ853" s="10">
        <v>1</v>
      </c>
      <c r="LK853" s="10">
        <v>0</v>
      </c>
      <c r="LL853" s="10">
        <v>0</v>
      </c>
      <c r="LM853" s="10">
        <v>0</v>
      </c>
      <c r="LN853" s="10">
        <v>0</v>
      </c>
      <c r="LO853" s="10">
        <v>0</v>
      </c>
      <c r="LP853" s="10">
        <v>0</v>
      </c>
      <c r="LQ853" s="10">
        <v>0</v>
      </c>
      <c r="LR853" s="10" t="s">
        <v>1966</v>
      </c>
      <c r="LS853" s="10">
        <v>0</v>
      </c>
      <c r="LT853" s="10">
        <v>0</v>
      </c>
      <c r="LU853" s="10">
        <v>0</v>
      </c>
      <c r="LV853" s="10">
        <v>0</v>
      </c>
      <c r="LW853" s="10">
        <v>0</v>
      </c>
      <c r="LX853" s="10">
        <v>0</v>
      </c>
      <c r="LY853" s="10">
        <v>0</v>
      </c>
      <c r="LZ853" s="10">
        <v>0</v>
      </c>
      <c r="MA853" s="10" t="s">
        <v>1977</v>
      </c>
      <c r="MB853" s="10">
        <v>0</v>
      </c>
      <c r="MC853" s="10">
        <v>0</v>
      </c>
      <c r="MD853" s="10">
        <v>0</v>
      </c>
      <c r="ME853" s="10">
        <v>0</v>
      </c>
      <c r="MF853" s="10">
        <v>0</v>
      </c>
      <c r="MG853" s="10">
        <v>0</v>
      </c>
      <c r="MH853" s="10">
        <v>0</v>
      </c>
      <c r="MI853" s="10">
        <v>0</v>
      </c>
      <c r="MJ853" s="10" t="s">
        <v>1977</v>
      </c>
      <c r="MK853" s="10">
        <v>0</v>
      </c>
      <c r="ML853" s="10">
        <v>0</v>
      </c>
      <c r="MM853" s="10">
        <v>0</v>
      </c>
      <c r="MN853" s="10">
        <v>0</v>
      </c>
      <c r="MO853" s="10">
        <v>0</v>
      </c>
      <c r="MP853" s="10">
        <v>0</v>
      </c>
      <c r="MQ853" s="10">
        <v>0</v>
      </c>
      <c r="MR853" s="10">
        <v>0</v>
      </c>
      <c r="MS853" s="10" t="s">
        <v>1977</v>
      </c>
      <c r="MT853" s="10">
        <v>0</v>
      </c>
      <c r="MU853" s="10">
        <v>0</v>
      </c>
      <c r="MV853" s="10">
        <v>0</v>
      </c>
      <c r="MW853" s="10">
        <v>0</v>
      </c>
      <c r="MX853" s="10">
        <v>0</v>
      </c>
      <c r="MY853" s="10">
        <v>0</v>
      </c>
      <c r="MZ853" s="10">
        <v>0</v>
      </c>
      <c r="NA853" s="10">
        <v>0</v>
      </c>
      <c r="NB853" s="10" t="s">
        <v>1977</v>
      </c>
      <c r="NC853" s="10">
        <v>0</v>
      </c>
      <c r="ND853" s="10">
        <v>0</v>
      </c>
      <c r="NE853" s="10">
        <v>0</v>
      </c>
      <c r="NF853" s="10">
        <v>0</v>
      </c>
      <c r="NG853" s="10">
        <v>0</v>
      </c>
      <c r="NH853" s="10">
        <v>0</v>
      </c>
      <c r="NI853" s="10">
        <v>0</v>
      </c>
      <c r="NJ853" s="10">
        <v>0</v>
      </c>
      <c r="NK853" s="10" t="s">
        <v>1977</v>
      </c>
      <c r="NL853" s="10">
        <v>0</v>
      </c>
      <c r="NM853" s="10">
        <v>0</v>
      </c>
      <c r="NN853" s="10">
        <v>0</v>
      </c>
      <c r="NO853" s="10">
        <v>0</v>
      </c>
      <c r="NP853" s="10">
        <v>0</v>
      </c>
      <c r="NQ853" s="10">
        <v>0</v>
      </c>
      <c r="NR853" s="10">
        <v>0</v>
      </c>
      <c r="NS853" s="10">
        <v>0</v>
      </c>
      <c r="NT853" s="10" t="s">
        <v>1977</v>
      </c>
      <c r="NU853" s="10">
        <v>0</v>
      </c>
      <c r="NV853" s="10">
        <v>0</v>
      </c>
      <c r="NW853" s="10">
        <v>0</v>
      </c>
      <c r="NX853" s="10">
        <v>0</v>
      </c>
      <c r="NY853" s="10">
        <v>0</v>
      </c>
      <c r="NZ853" s="10">
        <v>0</v>
      </c>
      <c r="OA853" s="10">
        <v>0</v>
      </c>
      <c r="OB853" s="10">
        <v>0</v>
      </c>
      <c r="OC853" s="10" t="s">
        <v>1977</v>
      </c>
      <c r="OD853" s="10">
        <v>0</v>
      </c>
      <c r="OE853" s="10">
        <v>0</v>
      </c>
      <c r="OF853" s="10">
        <v>0</v>
      </c>
      <c r="OG853" s="10">
        <v>0</v>
      </c>
      <c r="OH853" s="10">
        <v>0</v>
      </c>
      <c r="OI853" s="10">
        <v>0</v>
      </c>
      <c r="OJ853" s="10">
        <v>0</v>
      </c>
      <c r="OK853" s="10">
        <v>0</v>
      </c>
      <c r="OL853" s="10" t="s">
        <v>1977</v>
      </c>
      <c r="OM853" s="10">
        <v>0</v>
      </c>
      <c r="ON853" s="10">
        <v>0</v>
      </c>
      <c r="OO853" s="10">
        <v>0</v>
      </c>
      <c r="OP853" s="10">
        <v>0</v>
      </c>
      <c r="OQ853" s="10">
        <v>0</v>
      </c>
      <c r="OR853" s="10">
        <v>0</v>
      </c>
      <c r="OS853" s="10">
        <v>0</v>
      </c>
      <c r="OT853" s="10">
        <v>0</v>
      </c>
      <c r="OU853" s="10" t="s">
        <v>1977</v>
      </c>
      <c r="OV853" s="10">
        <v>0</v>
      </c>
      <c r="OW853" s="10">
        <v>0</v>
      </c>
      <c r="OX853" s="10">
        <v>0</v>
      </c>
      <c r="OY853" s="10">
        <v>0</v>
      </c>
      <c r="OZ853" s="10">
        <v>0</v>
      </c>
      <c r="PA853" s="10">
        <v>0</v>
      </c>
      <c r="PB853" s="10">
        <v>0</v>
      </c>
      <c r="PC853" s="10">
        <v>0</v>
      </c>
      <c r="PD853" s="10" t="s">
        <v>1977</v>
      </c>
      <c r="PE853" s="10">
        <v>0</v>
      </c>
      <c r="PF853" s="10">
        <v>0</v>
      </c>
      <c r="PG853" s="10">
        <v>0</v>
      </c>
      <c r="PH853" s="10">
        <v>0</v>
      </c>
      <c r="PI853" s="10">
        <v>0</v>
      </c>
      <c r="PJ853" s="10">
        <v>0</v>
      </c>
      <c r="PK853" s="10">
        <v>0</v>
      </c>
      <c r="PL853" s="10">
        <v>0</v>
      </c>
      <c r="PM853" s="10" t="s">
        <v>1977</v>
      </c>
      <c r="PN853" s="10">
        <v>0</v>
      </c>
      <c r="PO853" s="10">
        <v>0</v>
      </c>
      <c r="PP853" s="10">
        <v>0</v>
      </c>
      <c r="PQ853" s="10">
        <v>0</v>
      </c>
      <c r="PR853" s="10">
        <v>0</v>
      </c>
      <c r="PS853" s="10">
        <v>0</v>
      </c>
      <c r="PT853" s="10">
        <v>0</v>
      </c>
      <c r="PU853" s="10">
        <v>0</v>
      </c>
      <c r="PV853" s="10" t="s">
        <v>1977</v>
      </c>
      <c r="PW853" s="10">
        <v>0</v>
      </c>
      <c r="PX853" s="10">
        <v>0</v>
      </c>
      <c r="PY853" s="10">
        <v>0</v>
      </c>
      <c r="PZ853" s="10">
        <v>0</v>
      </c>
      <c r="QA853" s="10">
        <v>0</v>
      </c>
      <c r="QB853" s="10">
        <v>0</v>
      </c>
      <c r="QC853" s="10">
        <v>0</v>
      </c>
      <c r="QD853" s="10">
        <v>1</v>
      </c>
      <c r="QE853" s="10" t="s">
        <v>1986</v>
      </c>
      <c r="QF853" s="10">
        <v>0</v>
      </c>
      <c r="QG853" s="10">
        <v>0</v>
      </c>
      <c r="QH853" s="10">
        <v>0</v>
      </c>
      <c r="QI853" s="10">
        <v>0</v>
      </c>
      <c r="QJ853" s="10">
        <v>0</v>
      </c>
      <c r="QK853" s="10">
        <v>0</v>
      </c>
      <c r="QL853" s="10">
        <v>0</v>
      </c>
      <c r="QM853" s="10">
        <v>0</v>
      </c>
      <c r="QN853" s="10" t="s">
        <v>1977</v>
      </c>
      <c r="QO853" s="10">
        <v>0</v>
      </c>
      <c r="QP853" s="10">
        <v>0</v>
      </c>
      <c r="QQ853" s="10">
        <v>0</v>
      </c>
      <c r="QR853" s="10">
        <v>0</v>
      </c>
      <c r="QS853" s="10">
        <v>0</v>
      </c>
      <c r="QT853" s="10">
        <v>0</v>
      </c>
      <c r="QU853" s="10">
        <v>0</v>
      </c>
      <c r="QV853" s="10">
        <v>0</v>
      </c>
      <c r="QW853" s="10" t="s">
        <v>1977</v>
      </c>
      <c r="QX853" s="10">
        <v>0</v>
      </c>
      <c r="QY853" s="10">
        <v>0</v>
      </c>
      <c r="QZ853" s="10">
        <v>0</v>
      </c>
      <c r="RA853" s="10">
        <v>0</v>
      </c>
      <c r="RB853" s="10">
        <v>0</v>
      </c>
      <c r="RC853" s="10">
        <v>0</v>
      </c>
      <c r="RD853" s="10">
        <v>0</v>
      </c>
      <c r="RE853" s="10">
        <v>0</v>
      </c>
      <c r="RF853" s="10" t="s">
        <v>1977</v>
      </c>
      <c r="RG853" s="10">
        <v>0</v>
      </c>
      <c r="RH853" s="10">
        <v>0</v>
      </c>
      <c r="RI853" s="10">
        <v>0</v>
      </c>
      <c r="RJ853" s="10">
        <v>0</v>
      </c>
      <c r="RK853" s="10">
        <v>0</v>
      </c>
      <c r="RL853" s="10">
        <v>0</v>
      </c>
      <c r="RM853" s="10">
        <v>0</v>
      </c>
      <c r="RN853" s="10">
        <v>0</v>
      </c>
      <c r="RO853" s="10" t="s">
        <v>1977</v>
      </c>
      <c r="VS853" s="10">
        <v>1</v>
      </c>
      <c r="VT853" s="10">
        <v>1</v>
      </c>
      <c r="VZ853" s="10">
        <v>29</v>
      </c>
      <c r="WA853" s="10">
        <v>0</v>
      </c>
      <c r="WB853" s="10">
        <v>0</v>
      </c>
      <c r="WC853" s="10">
        <v>0</v>
      </c>
      <c r="WD853" s="10">
        <v>1</v>
      </c>
      <c r="WE853" s="10">
        <v>0</v>
      </c>
      <c r="WF853" s="10">
        <v>2</v>
      </c>
      <c r="WG853" s="10">
        <v>0</v>
      </c>
      <c r="WH853" s="10">
        <v>0</v>
      </c>
      <c r="WI853" s="10">
        <v>0</v>
      </c>
      <c r="WJ853" s="10">
        <v>0</v>
      </c>
      <c r="WK853" s="10">
        <v>0</v>
      </c>
      <c r="WL853" s="10">
        <v>3</v>
      </c>
      <c r="WM853" s="10">
        <v>0</v>
      </c>
      <c r="WN853" s="10">
        <v>0</v>
      </c>
      <c r="WO853" s="10">
        <v>0</v>
      </c>
      <c r="WP853" s="10">
        <v>0</v>
      </c>
      <c r="WQ853" s="10">
        <v>0</v>
      </c>
      <c r="WR853" s="10">
        <v>0</v>
      </c>
      <c r="WS853" s="10">
        <v>0</v>
      </c>
      <c r="WT853" s="10">
        <v>0</v>
      </c>
      <c r="WU853" s="10">
        <v>0</v>
      </c>
      <c r="WV853" s="10">
        <v>0</v>
      </c>
      <c r="WW853" s="10">
        <v>0</v>
      </c>
      <c r="WX853" s="10">
        <v>0</v>
      </c>
      <c r="WY853" s="10">
        <v>0</v>
      </c>
      <c r="WZ853" s="10">
        <v>0</v>
      </c>
      <c r="XA853" s="10">
        <v>0</v>
      </c>
      <c r="XB853" s="10">
        <v>0</v>
      </c>
      <c r="XC853" s="10">
        <v>0</v>
      </c>
      <c r="XD853" s="10">
        <v>0</v>
      </c>
      <c r="XE853" s="10">
        <v>0</v>
      </c>
      <c r="XF853" s="10">
        <v>0</v>
      </c>
      <c r="XG853" s="10">
        <v>0</v>
      </c>
      <c r="XH853" s="10">
        <v>0</v>
      </c>
      <c r="XI853" s="10">
        <v>0</v>
      </c>
      <c r="XJ853" s="10">
        <v>0</v>
      </c>
      <c r="XK853" s="10" t="s">
        <v>1967</v>
      </c>
      <c r="XM853" s="10">
        <v>0</v>
      </c>
      <c r="XN853" s="10" t="s">
        <v>1967</v>
      </c>
      <c r="XO853" s="10">
        <v>0</v>
      </c>
      <c r="XP853" s="10">
        <v>0</v>
      </c>
      <c r="XQ853" s="10" t="s">
        <v>1967</v>
      </c>
      <c r="XS853" s="10">
        <v>0</v>
      </c>
      <c r="XT853" s="10" t="s">
        <v>1967</v>
      </c>
      <c r="XU853" s="10">
        <v>0</v>
      </c>
      <c r="XV853" s="10">
        <v>0</v>
      </c>
      <c r="XW853" s="10" t="s">
        <v>1991</v>
      </c>
      <c r="YA853" s="10">
        <v>84</v>
      </c>
      <c r="YB853" s="10">
        <v>0</v>
      </c>
      <c r="YC853" s="10">
        <v>67</v>
      </c>
      <c r="YD853" s="10">
        <v>0</v>
      </c>
      <c r="YE853" s="10">
        <v>0</v>
      </c>
      <c r="YF853" s="10">
        <v>0</v>
      </c>
      <c r="YG853" s="10">
        <v>0</v>
      </c>
      <c r="YH853" s="10">
        <v>0</v>
      </c>
      <c r="YI853" s="10">
        <v>0</v>
      </c>
      <c r="YJ853" s="10">
        <v>0</v>
      </c>
      <c r="YK853" s="10">
        <v>0</v>
      </c>
      <c r="YL853" s="10">
        <v>0</v>
      </c>
      <c r="YM853" s="10">
        <v>15</v>
      </c>
      <c r="YN853" s="10">
        <v>0</v>
      </c>
      <c r="YO853" s="10">
        <v>0</v>
      </c>
      <c r="YP853" s="10">
        <v>0</v>
      </c>
      <c r="YQ853" s="10">
        <v>0</v>
      </c>
      <c r="YR853" s="10">
        <v>0</v>
      </c>
      <c r="YS853" s="10" t="s">
        <v>1969</v>
      </c>
      <c r="YT853" s="10">
        <v>7</v>
      </c>
      <c r="YU853" s="10">
        <v>0</v>
      </c>
      <c r="YV853" s="10">
        <v>7</v>
      </c>
      <c r="YW853" s="10">
        <v>0</v>
      </c>
      <c r="YX853" s="10">
        <v>4</v>
      </c>
      <c r="YY853" s="10">
        <v>0</v>
      </c>
      <c r="YZ853" s="10">
        <v>6</v>
      </c>
      <c r="ZA853" s="10">
        <v>0</v>
      </c>
      <c r="ZB853" s="10">
        <v>5</v>
      </c>
      <c r="ZC853" s="10">
        <v>0</v>
      </c>
      <c r="ZD853" s="10">
        <v>1</v>
      </c>
      <c r="ZE853" s="10">
        <v>0</v>
      </c>
      <c r="ZF853" s="10">
        <v>0</v>
      </c>
      <c r="ZG853" s="10">
        <v>0</v>
      </c>
      <c r="ZH853" s="10">
        <v>0</v>
      </c>
      <c r="ZI853" s="10">
        <v>0</v>
      </c>
      <c r="ZJ853" s="10" t="s">
        <v>1969</v>
      </c>
      <c r="ZK853" s="10">
        <v>12</v>
      </c>
      <c r="ZL853" s="10">
        <v>0</v>
      </c>
      <c r="ZM853" s="10">
        <v>7</v>
      </c>
      <c r="ZN853" s="10">
        <v>0</v>
      </c>
      <c r="ZO853" s="10">
        <v>11</v>
      </c>
      <c r="ZP853" s="10">
        <v>0</v>
      </c>
      <c r="ZQ853" s="10">
        <v>0</v>
      </c>
      <c r="ZR853" s="10">
        <v>0</v>
      </c>
      <c r="ZS853" s="10">
        <v>0</v>
      </c>
      <c r="ZT853" s="10">
        <v>0</v>
      </c>
      <c r="ZU853" s="10">
        <v>0</v>
      </c>
      <c r="ZV853" s="10">
        <v>0</v>
      </c>
      <c r="ZW853" s="10">
        <v>0</v>
      </c>
      <c r="ZX853" s="10">
        <v>0</v>
      </c>
      <c r="ZY853" s="10">
        <v>0</v>
      </c>
      <c r="ZZ853" s="10">
        <v>0</v>
      </c>
      <c r="AAA853" s="10">
        <v>0</v>
      </c>
      <c r="AAB853" s="10">
        <v>0</v>
      </c>
      <c r="AAC853" s="10">
        <v>0</v>
      </c>
      <c r="AAD853" s="10">
        <v>0</v>
      </c>
      <c r="AAE853" s="10">
        <v>0</v>
      </c>
      <c r="AAF853" s="10">
        <v>0</v>
      </c>
      <c r="AAG853" s="10">
        <v>0</v>
      </c>
      <c r="AAH853" s="10">
        <v>0</v>
      </c>
      <c r="AAI853" s="10">
        <v>0</v>
      </c>
      <c r="AAJ853" s="10">
        <v>0</v>
      </c>
      <c r="AAK853" s="10" t="s">
        <v>1969</v>
      </c>
      <c r="AAL853" s="10">
        <v>17</v>
      </c>
      <c r="AAM853" s="10">
        <v>0</v>
      </c>
      <c r="AAN853" s="10">
        <v>5</v>
      </c>
      <c r="AAO853" s="10">
        <v>0</v>
      </c>
      <c r="AAP853" s="10">
        <v>8</v>
      </c>
      <c r="AAQ853" s="10">
        <v>0</v>
      </c>
      <c r="AAR853" s="10">
        <v>0</v>
      </c>
      <c r="AAS853" s="10">
        <v>0</v>
      </c>
      <c r="AAT853" s="10">
        <v>0</v>
      </c>
      <c r="AAU853" s="10">
        <v>0</v>
      </c>
      <c r="AAV853" s="10">
        <v>0</v>
      </c>
      <c r="AAW853" s="10">
        <v>0</v>
      </c>
      <c r="AAX853" s="10">
        <v>0</v>
      </c>
      <c r="AAY853" s="10">
        <v>0</v>
      </c>
      <c r="AAZ853" s="10" t="s">
        <v>1969</v>
      </c>
      <c r="ABA853" s="10">
        <v>0</v>
      </c>
      <c r="ABB853" s="10">
        <v>0</v>
      </c>
      <c r="ABC853" s="10">
        <v>0</v>
      </c>
      <c r="ABD853" s="10">
        <v>0</v>
      </c>
      <c r="ABE853" s="10">
        <v>0</v>
      </c>
      <c r="ABF853" s="10">
        <v>0</v>
      </c>
      <c r="ABG853" s="10">
        <v>0</v>
      </c>
      <c r="ABH853" s="10">
        <v>0</v>
      </c>
      <c r="ABI853" s="10">
        <v>0</v>
      </c>
      <c r="ABJ853" s="10">
        <v>0</v>
      </c>
      <c r="ABK853" s="10">
        <v>0</v>
      </c>
      <c r="ABL853" s="10">
        <v>0</v>
      </c>
      <c r="ABM853" s="10">
        <v>0</v>
      </c>
      <c r="ABN853" s="10">
        <v>0</v>
      </c>
      <c r="ABO853" s="10" t="s">
        <v>1970</v>
      </c>
      <c r="ABP853" s="10">
        <v>0</v>
      </c>
      <c r="ABQ853" s="10">
        <v>0</v>
      </c>
      <c r="ABR853" s="10">
        <v>9</v>
      </c>
      <c r="ABS853" s="10">
        <v>0</v>
      </c>
      <c r="ABT853" s="10">
        <v>6</v>
      </c>
      <c r="ABU853" s="10">
        <v>0</v>
      </c>
      <c r="ABV853" s="10">
        <v>6</v>
      </c>
      <c r="ABW853" s="10">
        <v>0</v>
      </c>
      <c r="ABX853" s="10">
        <v>0</v>
      </c>
      <c r="ABY853" s="10">
        <v>0</v>
      </c>
      <c r="ABZ853" s="10">
        <v>1</v>
      </c>
      <c r="ACA853" s="10">
        <v>0</v>
      </c>
      <c r="ACB853" s="10">
        <v>0</v>
      </c>
      <c r="ACC853" s="10">
        <v>0</v>
      </c>
      <c r="ACD853" s="10">
        <v>0</v>
      </c>
      <c r="ACE853" s="10">
        <v>0</v>
      </c>
      <c r="ACF853" s="10">
        <v>0</v>
      </c>
      <c r="ACG853" s="10">
        <v>0</v>
      </c>
      <c r="ACH853" s="10">
        <v>0</v>
      </c>
      <c r="ACI853" s="10">
        <v>0</v>
      </c>
      <c r="ACJ853" s="10" t="s">
        <v>1968</v>
      </c>
      <c r="ADH853" s="10" t="s">
        <v>1969</v>
      </c>
      <c r="ADI853" s="10">
        <v>30</v>
      </c>
      <c r="ADJ853" s="10">
        <v>0</v>
      </c>
      <c r="ADK853" s="10">
        <v>0</v>
      </c>
      <c r="ADL853" s="10">
        <v>0</v>
      </c>
      <c r="ADM853" s="10">
        <v>0</v>
      </c>
      <c r="ADN853" s="10">
        <v>0</v>
      </c>
      <c r="ADO853" s="10">
        <v>0</v>
      </c>
      <c r="ADP853" s="10">
        <v>0</v>
      </c>
      <c r="ADQ853" s="10">
        <v>0</v>
      </c>
      <c r="ADR853" s="10">
        <v>0</v>
      </c>
      <c r="ADS853" s="10">
        <v>0</v>
      </c>
      <c r="ADT853" s="10">
        <v>0</v>
      </c>
      <c r="ADU853" s="10">
        <v>0</v>
      </c>
      <c r="ADV853" s="10">
        <v>0</v>
      </c>
      <c r="ADW853" s="10">
        <v>0</v>
      </c>
      <c r="ADX853" s="10">
        <v>0</v>
      </c>
      <c r="ADY853" s="10">
        <v>0</v>
      </c>
      <c r="ADZ853" s="10">
        <v>0</v>
      </c>
      <c r="AEA853" s="10">
        <v>0</v>
      </c>
      <c r="AEB853" s="10">
        <v>0</v>
      </c>
      <c r="AEC853" s="10">
        <v>0</v>
      </c>
      <c r="AED853" s="10">
        <v>0</v>
      </c>
      <c r="AEE853" s="10">
        <v>0</v>
      </c>
      <c r="AEF853" s="10">
        <v>0</v>
      </c>
      <c r="AEG853" s="10">
        <v>0</v>
      </c>
      <c r="AEH853" s="10">
        <v>0</v>
      </c>
      <c r="AEI853" s="10">
        <v>0</v>
      </c>
      <c r="AEJ853" s="10">
        <v>0</v>
      </c>
      <c r="AEK853" s="10">
        <v>0</v>
      </c>
      <c r="AEL853" s="10">
        <v>0</v>
      </c>
      <c r="AEM853" s="10">
        <v>0</v>
      </c>
      <c r="AEN853" s="10">
        <v>0</v>
      </c>
      <c r="AEO853" s="10">
        <v>0</v>
      </c>
      <c r="AEP853" s="10">
        <v>0</v>
      </c>
      <c r="AEQ853" s="10">
        <v>0</v>
      </c>
      <c r="AER853" s="10">
        <v>0</v>
      </c>
      <c r="AES853" s="10">
        <v>0</v>
      </c>
      <c r="AET853" s="10">
        <v>0</v>
      </c>
      <c r="AEU853" s="10">
        <v>0</v>
      </c>
      <c r="AEV853" s="10">
        <v>0</v>
      </c>
      <c r="AEW853" s="10">
        <v>0</v>
      </c>
      <c r="AEX853" s="10">
        <v>0</v>
      </c>
      <c r="AEY853" s="10">
        <v>0</v>
      </c>
      <c r="AEZ853" s="10">
        <v>0</v>
      </c>
      <c r="AFA853" s="10">
        <v>0</v>
      </c>
      <c r="AFB853" s="10">
        <v>0</v>
      </c>
      <c r="AFC853" s="10">
        <v>0</v>
      </c>
      <c r="AFD853" s="10">
        <v>0</v>
      </c>
      <c r="AFE853" s="10">
        <v>0</v>
      </c>
      <c r="AFF853" s="10">
        <v>0</v>
      </c>
      <c r="AFG853" s="10">
        <v>0</v>
      </c>
      <c r="AFH853" s="10">
        <v>0</v>
      </c>
      <c r="AFI853" s="10">
        <v>0</v>
      </c>
      <c r="AFJ853" s="10">
        <v>0</v>
      </c>
      <c r="AFK853" s="10">
        <v>0</v>
      </c>
      <c r="AFL853" s="10">
        <v>0</v>
      </c>
      <c r="AFM853" s="10">
        <v>0</v>
      </c>
      <c r="AFN853" s="10">
        <v>0</v>
      </c>
      <c r="AFO853" s="10">
        <v>0</v>
      </c>
      <c r="AFP853" s="10">
        <v>0</v>
      </c>
      <c r="AFQ853" s="10">
        <v>0</v>
      </c>
      <c r="AFR853" s="10">
        <v>0</v>
      </c>
      <c r="AFS853" s="10">
        <v>0</v>
      </c>
      <c r="AFT853" s="10">
        <v>0</v>
      </c>
      <c r="AFU853" s="10">
        <v>0</v>
      </c>
      <c r="AFV853" s="10">
        <v>0</v>
      </c>
      <c r="AFW853" s="10">
        <v>0</v>
      </c>
      <c r="AFX853" s="10">
        <v>0</v>
      </c>
      <c r="AFY853" s="10">
        <v>0</v>
      </c>
      <c r="AFZ853" s="10">
        <v>0</v>
      </c>
      <c r="AGA853" s="10">
        <v>0</v>
      </c>
      <c r="AGB853" s="10">
        <v>0</v>
      </c>
      <c r="AGC853" s="10">
        <v>0</v>
      </c>
      <c r="AGD853" s="10">
        <v>0</v>
      </c>
      <c r="AGE853" s="10">
        <v>0</v>
      </c>
      <c r="AGF853" s="10">
        <v>0</v>
      </c>
      <c r="AGG853" s="10">
        <v>0</v>
      </c>
      <c r="AGH853" s="10">
        <v>0</v>
      </c>
      <c r="AGI853" s="10">
        <v>0</v>
      </c>
      <c r="AGJ853" s="10">
        <v>0</v>
      </c>
      <c r="AGK853" s="10">
        <v>0</v>
      </c>
      <c r="AGL853" s="10">
        <v>0</v>
      </c>
      <c r="AGM853" s="10">
        <v>0</v>
      </c>
      <c r="AGN853" s="10">
        <v>0</v>
      </c>
      <c r="AGO853" s="10">
        <v>0</v>
      </c>
      <c r="AGP853" s="10">
        <v>0</v>
      </c>
      <c r="AGQ853" s="10">
        <v>0</v>
      </c>
      <c r="AGR853" s="10">
        <v>0</v>
      </c>
      <c r="AGS853" s="10">
        <v>0</v>
      </c>
      <c r="AGT853" s="10">
        <v>0</v>
      </c>
      <c r="AGU853" s="10">
        <v>0</v>
      </c>
      <c r="AGV853" s="10">
        <v>0</v>
      </c>
      <c r="AGW853" s="10">
        <v>0</v>
      </c>
      <c r="AGX853" s="10">
        <v>0</v>
      </c>
      <c r="AGY853" s="10">
        <v>0</v>
      </c>
      <c r="AGZ853" s="10">
        <v>0</v>
      </c>
      <c r="AHA853" s="10">
        <v>0</v>
      </c>
      <c r="AHB853" s="10">
        <v>0</v>
      </c>
      <c r="AHC853" s="10">
        <v>0</v>
      </c>
      <c r="AHD853" s="10">
        <v>0</v>
      </c>
      <c r="AHE853" s="10">
        <v>0</v>
      </c>
      <c r="AHF853" s="10">
        <v>0</v>
      </c>
      <c r="AHG853" s="10">
        <v>0</v>
      </c>
      <c r="AHH853" s="10">
        <v>0</v>
      </c>
      <c r="AHI853" s="10">
        <v>0</v>
      </c>
      <c r="AHJ853" s="10">
        <v>0</v>
      </c>
      <c r="AHK853" s="10">
        <v>0</v>
      </c>
      <c r="AHL853" s="10">
        <v>0</v>
      </c>
      <c r="AHM853" s="10">
        <v>0</v>
      </c>
      <c r="AHN853" s="10">
        <v>0</v>
      </c>
      <c r="AHO853" s="10">
        <v>0</v>
      </c>
      <c r="AHP853" s="10">
        <v>0</v>
      </c>
      <c r="AHQ853" s="10">
        <v>0</v>
      </c>
      <c r="AHR853" s="10">
        <v>0</v>
      </c>
      <c r="AHS853" s="10">
        <v>0</v>
      </c>
      <c r="AHT853" s="10">
        <v>0</v>
      </c>
      <c r="AHU853" s="10">
        <v>0</v>
      </c>
      <c r="AHV853" s="10">
        <v>0</v>
      </c>
      <c r="AHW853" s="10">
        <v>0</v>
      </c>
      <c r="AHX853" s="10">
        <v>0</v>
      </c>
      <c r="AHY853" s="10">
        <v>0</v>
      </c>
      <c r="AHZ853" s="10">
        <v>0</v>
      </c>
      <c r="AIA853" s="10">
        <v>0</v>
      </c>
      <c r="AIB853" s="10">
        <v>0</v>
      </c>
      <c r="AIC853" s="10">
        <v>0</v>
      </c>
      <c r="AID853" s="10">
        <v>0</v>
      </c>
      <c r="AIE853" s="10">
        <v>0</v>
      </c>
      <c r="AIF853" s="10">
        <v>0</v>
      </c>
      <c r="AIG853" s="10">
        <v>0</v>
      </c>
      <c r="AIH853" s="10">
        <v>0</v>
      </c>
      <c r="AII853" s="10">
        <v>0</v>
      </c>
      <c r="AIJ853" s="10">
        <v>0</v>
      </c>
      <c r="AIK853" s="10">
        <v>0</v>
      </c>
      <c r="AIL853" s="10">
        <v>0</v>
      </c>
      <c r="AIM853" s="10">
        <v>0</v>
      </c>
      <c r="AIN853" s="10">
        <v>0</v>
      </c>
      <c r="AIO853" s="10">
        <v>0</v>
      </c>
      <c r="AIP853" s="10">
        <v>0</v>
      </c>
      <c r="AIQ853" s="10">
        <v>0</v>
      </c>
      <c r="AIR853" s="10">
        <v>0</v>
      </c>
      <c r="AIS853" s="10">
        <v>0</v>
      </c>
      <c r="AIT853" s="10">
        <v>0</v>
      </c>
      <c r="AIU853" s="10">
        <v>0</v>
      </c>
      <c r="AIV853" s="10">
        <v>0</v>
      </c>
      <c r="AIW853" s="10">
        <v>0</v>
      </c>
      <c r="AIX853" s="10">
        <v>0</v>
      </c>
      <c r="AIY853" s="10">
        <v>0</v>
      </c>
      <c r="AIZ853" s="10">
        <v>0</v>
      </c>
      <c r="AJA853" s="10">
        <v>0</v>
      </c>
      <c r="AJB853" s="10">
        <v>0</v>
      </c>
      <c r="AJC853" s="10">
        <v>0</v>
      </c>
      <c r="AJD853" s="10">
        <v>0</v>
      </c>
      <c r="AJE853" s="10">
        <v>0</v>
      </c>
      <c r="AJF853" s="10">
        <v>0</v>
      </c>
      <c r="AJG853" s="10">
        <v>0</v>
      </c>
      <c r="AJH853" s="10">
        <v>0</v>
      </c>
      <c r="AJI853" s="10">
        <v>0</v>
      </c>
      <c r="AJJ853" s="10">
        <v>0</v>
      </c>
      <c r="AJK853" s="10">
        <v>0</v>
      </c>
      <c r="AJL853" s="10">
        <v>0</v>
      </c>
      <c r="AJM853" s="10">
        <v>0</v>
      </c>
      <c r="AJN853" s="10">
        <v>0</v>
      </c>
      <c r="AJO853" s="10">
        <v>0</v>
      </c>
      <c r="AJP853" s="10">
        <v>0</v>
      </c>
      <c r="AJQ853" s="10">
        <v>0</v>
      </c>
      <c r="AJR853" s="10">
        <v>0</v>
      </c>
      <c r="AJS853" s="10">
        <v>0</v>
      </c>
      <c r="AJT853" s="10">
        <v>0</v>
      </c>
      <c r="AJU853" s="10">
        <v>0</v>
      </c>
      <c r="AJV853" s="10">
        <v>0</v>
      </c>
      <c r="AJW853" s="10">
        <v>0</v>
      </c>
      <c r="AJX853" s="10">
        <v>0</v>
      </c>
      <c r="AJY853" s="10">
        <v>0</v>
      </c>
      <c r="AJZ853" s="10">
        <v>0</v>
      </c>
      <c r="AKA853" s="10">
        <v>0</v>
      </c>
      <c r="AKB853" s="10">
        <v>0</v>
      </c>
      <c r="AKC853" s="10">
        <v>0</v>
      </c>
      <c r="AKD853" s="10">
        <v>0</v>
      </c>
      <c r="AKE853" s="10">
        <v>0</v>
      </c>
      <c r="AKF853" s="10">
        <v>0</v>
      </c>
      <c r="AKG853" s="10">
        <v>0</v>
      </c>
      <c r="AKH853" s="10">
        <v>0</v>
      </c>
      <c r="AKI853" s="10">
        <v>0</v>
      </c>
      <c r="AKJ853" s="10">
        <v>0</v>
      </c>
      <c r="AKK853" s="10">
        <v>0</v>
      </c>
      <c r="AKL853" s="10">
        <v>0</v>
      </c>
      <c r="AKM853" s="10">
        <v>0</v>
      </c>
      <c r="AKN853" s="10">
        <v>0</v>
      </c>
      <c r="AKO853" s="10">
        <v>0</v>
      </c>
      <c r="AKP853" s="10">
        <v>0</v>
      </c>
      <c r="AKQ853" s="10">
        <v>0</v>
      </c>
      <c r="AKR853" s="10">
        <v>0</v>
      </c>
      <c r="AKS853" s="10">
        <v>0</v>
      </c>
      <c r="AKT853" s="10">
        <v>0</v>
      </c>
      <c r="AKU853" s="10">
        <v>0</v>
      </c>
      <c r="AKV853" s="10">
        <v>0</v>
      </c>
      <c r="AKW853" s="10">
        <v>0</v>
      </c>
      <c r="AKX853" s="10">
        <v>0</v>
      </c>
      <c r="AKY853" s="10">
        <v>0</v>
      </c>
      <c r="AKZ853" s="10">
        <v>0</v>
      </c>
      <c r="ALA853" s="10">
        <v>0</v>
      </c>
      <c r="ALB853" s="10">
        <v>0</v>
      </c>
      <c r="ALC853" s="10">
        <v>0</v>
      </c>
      <c r="ALD853" s="10">
        <v>0</v>
      </c>
      <c r="ALE853" s="10">
        <v>0</v>
      </c>
      <c r="ALF853" s="10">
        <v>0</v>
      </c>
      <c r="ALG853" s="10">
        <v>0</v>
      </c>
      <c r="ALH853" s="10">
        <v>0</v>
      </c>
      <c r="ALI853" s="10">
        <v>0</v>
      </c>
      <c r="ALJ853" s="10">
        <v>0</v>
      </c>
      <c r="ALK853" s="10">
        <v>0</v>
      </c>
      <c r="ALL853" s="10">
        <v>0</v>
      </c>
      <c r="ALM853" s="10">
        <v>0</v>
      </c>
      <c r="ALN853" s="10">
        <v>0</v>
      </c>
      <c r="ALO853" s="10">
        <v>0</v>
      </c>
      <c r="ALP853" s="10">
        <v>0</v>
      </c>
      <c r="ALQ853" s="10">
        <v>0</v>
      </c>
      <c r="ALR853" s="10">
        <v>0</v>
      </c>
      <c r="ALS853" s="10">
        <v>0</v>
      </c>
      <c r="ALT853" s="10">
        <v>0</v>
      </c>
      <c r="ALU853" s="10">
        <v>0</v>
      </c>
      <c r="ALV853" s="10">
        <v>0</v>
      </c>
      <c r="ALW853" s="10">
        <v>0</v>
      </c>
      <c r="ALX853" s="10">
        <v>0</v>
      </c>
      <c r="ALY853" s="10">
        <v>0</v>
      </c>
      <c r="ALZ853" s="10">
        <v>0</v>
      </c>
      <c r="AMA853" s="10">
        <v>0</v>
      </c>
      <c r="AMB853" s="10">
        <v>0</v>
      </c>
      <c r="AMC853" s="10">
        <v>0</v>
      </c>
      <c r="AMD853" s="10">
        <v>0</v>
      </c>
      <c r="AME853" s="10">
        <v>0</v>
      </c>
      <c r="AMF853" s="10">
        <v>0</v>
      </c>
      <c r="AML853" s="10" t="s">
        <v>1968</v>
      </c>
      <c r="ANM853" s="10">
        <v>0</v>
      </c>
      <c r="ANN853" s="10">
        <v>0</v>
      </c>
      <c r="ANO853" s="10" t="s">
        <v>1968</v>
      </c>
      <c r="ANP853" s="10" t="s">
        <v>1971</v>
      </c>
      <c r="AOO853" s="10" t="s">
        <v>1968</v>
      </c>
      <c r="APN853" s="10" t="s">
        <v>1969</v>
      </c>
      <c r="APO853" s="10" t="s">
        <v>1971</v>
      </c>
      <c r="APP853" s="10">
        <v>30</v>
      </c>
      <c r="APQ853" s="10">
        <v>0</v>
      </c>
      <c r="APR853" s="10">
        <v>1</v>
      </c>
      <c r="APS853" s="10">
        <v>0</v>
      </c>
      <c r="APT853" s="10">
        <v>0</v>
      </c>
      <c r="APU853" s="10">
        <v>0</v>
      </c>
      <c r="APV853" s="10">
        <v>5</v>
      </c>
      <c r="APW853" s="10">
        <v>0</v>
      </c>
      <c r="APX853" s="10">
        <v>1</v>
      </c>
      <c r="APY853" s="10">
        <v>0</v>
      </c>
      <c r="APZ853" s="10">
        <v>0</v>
      </c>
      <c r="AQA853" s="10">
        <v>0</v>
      </c>
      <c r="AQB853" s="10">
        <v>0</v>
      </c>
      <c r="AQC853" s="10">
        <v>0</v>
      </c>
      <c r="AQD853" s="10">
        <v>0</v>
      </c>
      <c r="AQE853" s="10">
        <v>0</v>
      </c>
      <c r="AQF853" s="10">
        <v>0</v>
      </c>
      <c r="AQG853" s="10">
        <v>0</v>
      </c>
      <c r="AQH853" s="10">
        <v>1</v>
      </c>
      <c r="AQI853" s="10">
        <v>0</v>
      </c>
      <c r="AQJ853" s="10">
        <v>6</v>
      </c>
      <c r="AQK853" s="10">
        <v>0</v>
      </c>
      <c r="AQL853" s="10">
        <v>0</v>
      </c>
      <c r="AQM853" s="10">
        <v>0</v>
      </c>
      <c r="AQN853" s="10">
        <v>3</v>
      </c>
      <c r="AQO853" s="10">
        <v>0</v>
      </c>
      <c r="AQP853" s="10">
        <v>2</v>
      </c>
      <c r="AQQ853" s="10">
        <v>0</v>
      </c>
      <c r="AQR853" s="10">
        <v>0</v>
      </c>
      <c r="AQS853" s="10">
        <v>0</v>
      </c>
      <c r="AQT853" s="10">
        <v>0</v>
      </c>
      <c r="AQU853" s="10">
        <v>0</v>
      </c>
      <c r="AQV853" s="10">
        <v>0</v>
      </c>
      <c r="AQW853" s="10">
        <v>0</v>
      </c>
      <c r="AQX853" s="10">
        <v>0</v>
      </c>
      <c r="AQY853" s="10">
        <v>0</v>
      </c>
      <c r="AQZ853" s="10">
        <v>0</v>
      </c>
      <c r="ARA853" s="10">
        <v>0</v>
      </c>
      <c r="ARB853" s="10">
        <v>0</v>
      </c>
      <c r="ARC853" s="10">
        <v>0</v>
      </c>
      <c r="ARD853" s="10">
        <v>0</v>
      </c>
      <c r="ARE853" s="10">
        <v>0</v>
      </c>
      <c r="ARF853" s="10">
        <v>1</v>
      </c>
      <c r="ARG853" s="10">
        <v>0</v>
      </c>
      <c r="ARH853" s="10">
        <v>1</v>
      </c>
      <c r="ARI853" s="10">
        <v>0</v>
      </c>
      <c r="ARJ853" s="10">
        <v>0</v>
      </c>
      <c r="ARK853" s="10">
        <v>0</v>
      </c>
      <c r="ARL853" s="10">
        <v>2</v>
      </c>
      <c r="ARM853" s="10">
        <v>0</v>
      </c>
      <c r="ARN853" s="10">
        <v>0</v>
      </c>
      <c r="ARO853" s="10">
        <v>0</v>
      </c>
      <c r="ARP853" s="10">
        <v>0</v>
      </c>
      <c r="ARQ853" s="10">
        <v>0</v>
      </c>
      <c r="ARR853" s="10">
        <v>0</v>
      </c>
      <c r="ARS853" s="10">
        <v>0</v>
      </c>
      <c r="ART853" s="10">
        <v>0</v>
      </c>
      <c r="ARU853" s="10">
        <v>0</v>
      </c>
      <c r="ARV853" s="10">
        <v>0</v>
      </c>
      <c r="ARW853" s="10">
        <v>0</v>
      </c>
      <c r="ARX853" s="10">
        <v>0</v>
      </c>
      <c r="ARY853" s="10">
        <v>0</v>
      </c>
      <c r="ARZ853" s="10">
        <v>0</v>
      </c>
      <c r="ASA853" s="10">
        <v>0</v>
      </c>
      <c r="ASB853" s="10">
        <v>0</v>
      </c>
      <c r="ASC853" s="10">
        <v>0</v>
      </c>
      <c r="ASD853" s="10">
        <v>0</v>
      </c>
      <c r="ASE853" s="10">
        <v>0</v>
      </c>
      <c r="ASF853" s="10">
        <v>0</v>
      </c>
      <c r="ASG853" s="10">
        <v>0</v>
      </c>
      <c r="ASH853" s="10">
        <v>0</v>
      </c>
      <c r="ASI853" s="10">
        <v>0</v>
      </c>
      <c r="ASJ853" s="10">
        <v>0</v>
      </c>
      <c r="ASK853" s="10">
        <v>0</v>
      </c>
      <c r="ASL853" s="10">
        <v>0</v>
      </c>
      <c r="ASM853" s="10">
        <v>0</v>
      </c>
      <c r="ASN853" s="10">
        <v>0</v>
      </c>
      <c r="ASO853" s="10">
        <v>0</v>
      </c>
      <c r="ASP853" s="10">
        <v>5</v>
      </c>
      <c r="ASQ853" s="10">
        <v>0</v>
      </c>
      <c r="ASR853" s="10">
        <v>0</v>
      </c>
      <c r="ASS853" s="10">
        <v>0</v>
      </c>
      <c r="AST853" s="10">
        <v>0</v>
      </c>
      <c r="ASU853" s="10">
        <v>0</v>
      </c>
      <c r="ASV853" s="10">
        <v>1</v>
      </c>
      <c r="ASW853" s="10">
        <v>0</v>
      </c>
      <c r="ASX853" s="10">
        <v>0</v>
      </c>
      <c r="ASY853" s="10">
        <v>0</v>
      </c>
      <c r="ASZ853" s="10">
        <v>0</v>
      </c>
      <c r="ATA853" s="10">
        <v>0</v>
      </c>
      <c r="ATB853" s="10">
        <v>0</v>
      </c>
      <c r="ATC853" s="10">
        <v>0</v>
      </c>
      <c r="ATD853" s="10">
        <v>0</v>
      </c>
      <c r="ATE853" s="10">
        <v>0</v>
      </c>
      <c r="ATF853" s="10">
        <v>0</v>
      </c>
      <c r="ATG853" s="10">
        <v>0</v>
      </c>
      <c r="ATH853" s="10">
        <v>0</v>
      </c>
      <c r="ATI853" s="10">
        <v>0</v>
      </c>
      <c r="ATJ853" s="10">
        <v>0</v>
      </c>
      <c r="ATK853" s="10">
        <v>0</v>
      </c>
      <c r="ATL853" s="10">
        <v>0</v>
      </c>
      <c r="ATM853" s="10">
        <v>0</v>
      </c>
      <c r="ATN853" s="10">
        <v>0</v>
      </c>
      <c r="ATO853" s="10">
        <v>0</v>
      </c>
      <c r="ATP853" s="10">
        <v>0</v>
      </c>
      <c r="ATQ853" s="10">
        <v>0</v>
      </c>
      <c r="ATR853" s="10">
        <v>0</v>
      </c>
      <c r="ATS853" s="10">
        <v>0</v>
      </c>
      <c r="ATT853" s="10">
        <v>0</v>
      </c>
      <c r="ATU853" s="10">
        <v>0</v>
      </c>
      <c r="ATV853" s="10" t="s">
        <v>1968</v>
      </c>
      <c r="AVU853" s="10" t="s">
        <v>1968</v>
      </c>
      <c r="AWH853" s="10" t="s">
        <v>1972</v>
      </c>
      <c r="AWI853" s="10">
        <v>8</v>
      </c>
      <c r="AWJ853" s="10">
        <v>0</v>
      </c>
      <c r="AWK853" s="10">
        <v>0</v>
      </c>
      <c r="AWL853" s="10">
        <v>0</v>
      </c>
      <c r="AWM853" s="10">
        <v>0</v>
      </c>
      <c r="AWN853" s="10">
        <v>0</v>
      </c>
      <c r="AWO853" s="10">
        <v>0</v>
      </c>
      <c r="AWP853" s="10">
        <v>0</v>
      </c>
      <c r="AWQ853" s="10">
        <v>0</v>
      </c>
      <c r="AWR853" s="10">
        <v>0</v>
      </c>
      <c r="AWS853" s="10">
        <v>0</v>
      </c>
      <c r="AWT853" s="10">
        <v>0</v>
      </c>
      <c r="AWU853" s="10">
        <v>0</v>
      </c>
      <c r="AWV853" s="10">
        <v>0</v>
      </c>
      <c r="AWW853" s="10">
        <v>0</v>
      </c>
      <c r="AWX853" s="10">
        <v>0</v>
      </c>
      <c r="AWY853" s="10">
        <v>0</v>
      </c>
      <c r="AWZ853" s="10">
        <v>0</v>
      </c>
      <c r="AXA853" s="10">
        <v>0</v>
      </c>
      <c r="AXB853" s="10">
        <v>0</v>
      </c>
      <c r="AXC853" s="10">
        <v>0</v>
      </c>
      <c r="AXD853" s="10">
        <v>0</v>
      </c>
      <c r="AXE853" s="10">
        <v>0</v>
      </c>
      <c r="AXF853" s="10">
        <v>0</v>
      </c>
      <c r="AXG853" s="10">
        <v>0</v>
      </c>
      <c r="AXH853" s="10">
        <v>0</v>
      </c>
      <c r="AXI853" s="10">
        <v>0</v>
      </c>
      <c r="AXJ853" s="10">
        <v>0</v>
      </c>
      <c r="AXK853" s="10">
        <v>0</v>
      </c>
      <c r="AXL853" s="10">
        <v>0</v>
      </c>
      <c r="AXM853" s="10">
        <v>0</v>
      </c>
      <c r="AXN853" s="10">
        <v>0</v>
      </c>
      <c r="AXO853" s="10">
        <v>0</v>
      </c>
      <c r="AXP853" s="10">
        <v>0</v>
      </c>
      <c r="AXQ853" s="10">
        <v>0</v>
      </c>
      <c r="AXR853" s="10">
        <v>0</v>
      </c>
      <c r="AXS853" s="10">
        <v>0</v>
      </c>
      <c r="AXT853" s="10">
        <v>0</v>
      </c>
      <c r="AXU853" s="10">
        <v>0</v>
      </c>
      <c r="AXV853" s="10">
        <v>0</v>
      </c>
      <c r="AXW853" s="10">
        <v>0</v>
      </c>
      <c r="AXX853" s="10">
        <v>0</v>
      </c>
      <c r="AXY853" s="10">
        <v>0</v>
      </c>
      <c r="AXZ853" s="10">
        <v>0</v>
      </c>
      <c r="AYA853" s="10">
        <v>0</v>
      </c>
      <c r="AYB853" s="10">
        <v>0</v>
      </c>
      <c r="AYC853" s="10">
        <v>0</v>
      </c>
      <c r="AYD853" s="10">
        <v>0</v>
      </c>
      <c r="AYE853" s="10">
        <v>0</v>
      </c>
      <c r="AYF853" s="10">
        <v>0</v>
      </c>
      <c r="AYG853" s="10">
        <v>0</v>
      </c>
      <c r="AYH853" s="10">
        <v>0</v>
      </c>
      <c r="AYI853" s="10">
        <v>0</v>
      </c>
      <c r="AYJ853" s="10">
        <v>0</v>
      </c>
      <c r="AYK853" s="10">
        <v>0</v>
      </c>
      <c r="AYL853" s="10">
        <v>0</v>
      </c>
      <c r="AYM853" s="10">
        <v>0</v>
      </c>
      <c r="AYN853" s="10">
        <v>0</v>
      </c>
      <c r="AYO853" s="10">
        <v>0</v>
      </c>
      <c r="AYP853" s="10">
        <v>0</v>
      </c>
      <c r="AYQ853" s="10">
        <v>0</v>
      </c>
      <c r="AYR853" s="10">
        <v>0</v>
      </c>
      <c r="AYS853" s="10" t="s">
        <v>1968</v>
      </c>
      <c r="AYV853" s="10">
        <v>26</v>
      </c>
      <c r="AYW853" s="10">
        <v>0</v>
      </c>
      <c r="AYX853" s="10">
        <v>180</v>
      </c>
      <c r="AYY853" s="10">
        <v>0</v>
      </c>
      <c r="AYZ853" s="10">
        <v>0</v>
      </c>
      <c r="AZA853" s="10">
        <v>0</v>
      </c>
      <c r="AZB853" s="10">
        <v>30</v>
      </c>
      <c r="AZC853" s="10">
        <v>0</v>
      </c>
      <c r="AZD853" s="10">
        <v>0</v>
      </c>
      <c r="AZE853" s="10">
        <v>0</v>
      </c>
      <c r="AZF853" s="10">
        <v>0</v>
      </c>
      <c r="AZG853" s="10">
        <v>0</v>
      </c>
      <c r="AZH853" s="10">
        <v>0</v>
      </c>
      <c r="AZI853" s="10">
        <v>0</v>
      </c>
      <c r="AZJ853" s="10">
        <v>0</v>
      </c>
      <c r="AZK853" s="10">
        <v>0</v>
      </c>
      <c r="AZL853" s="10">
        <v>0</v>
      </c>
      <c r="AZM853" s="10">
        <v>0</v>
      </c>
      <c r="AZN853" s="10">
        <v>0</v>
      </c>
      <c r="AZO853" s="10">
        <v>0</v>
      </c>
      <c r="AZP853" s="10">
        <v>0</v>
      </c>
      <c r="AZQ853" s="10">
        <v>0</v>
      </c>
      <c r="AZR853" s="10">
        <v>0</v>
      </c>
      <c r="AZS853" s="10">
        <v>0</v>
      </c>
      <c r="AZT853" s="10">
        <v>0</v>
      </c>
      <c r="AZU853" s="10">
        <v>0</v>
      </c>
      <c r="AZV853" s="10">
        <v>0</v>
      </c>
      <c r="AZW853" s="10">
        <v>0</v>
      </c>
      <c r="AZX853" s="10">
        <v>0</v>
      </c>
      <c r="AZY853" s="10">
        <v>0</v>
      </c>
      <c r="AZZ853" s="10">
        <v>0</v>
      </c>
      <c r="BAA853" s="10">
        <v>0</v>
      </c>
      <c r="BAB853" s="10">
        <v>0</v>
      </c>
      <c r="BAC853" s="10">
        <v>0</v>
      </c>
      <c r="BAD853" s="10">
        <v>0</v>
      </c>
      <c r="BAE853" s="10">
        <v>0</v>
      </c>
      <c r="BAF853" s="10">
        <v>0</v>
      </c>
      <c r="BAG853" s="10">
        <v>0</v>
      </c>
      <c r="BAH853" s="10">
        <v>0</v>
      </c>
      <c r="BAI853" s="10">
        <v>0</v>
      </c>
      <c r="BAJ853" s="10">
        <v>0</v>
      </c>
      <c r="BAK853" s="10">
        <v>0</v>
      </c>
      <c r="BAL853" s="10">
        <v>0</v>
      </c>
      <c r="BAM853" s="10">
        <v>0</v>
      </c>
      <c r="BAN853" s="10">
        <v>0</v>
      </c>
      <c r="BAO853" s="10">
        <v>0</v>
      </c>
      <c r="BAP853" s="10">
        <v>0</v>
      </c>
      <c r="BAQ853" s="10">
        <v>0</v>
      </c>
      <c r="BAR853" s="10">
        <v>0</v>
      </c>
      <c r="BAS853" s="10">
        <v>0</v>
      </c>
      <c r="BAT853" s="10">
        <v>0</v>
      </c>
      <c r="BAU853" s="10">
        <v>0</v>
      </c>
      <c r="BAV853" s="10">
        <v>0</v>
      </c>
      <c r="BAW853" s="10">
        <v>0</v>
      </c>
      <c r="BAX853" s="10">
        <v>0</v>
      </c>
      <c r="BAY853" s="10">
        <v>0</v>
      </c>
      <c r="BAZ853" s="10">
        <v>0</v>
      </c>
      <c r="BBA853" s="10" t="s">
        <v>1970</v>
      </c>
      <c r="BBB853" s="10">
        <v>1440</v>
      </c>
      <c r="BBC853" s="10">
        <v>180</v>
      </c>
      <c r="BBD853" s="10">
        <v>0</v>
      </c>
      <c r="BBE853" s="10">
        <v>0</v>
      </c>
      <c r="BBF853" s="10">
        <v>0</v>
      </c>
      <c r="BBG853" s="10">
        <v>0</v>
      </c>
      <c r="BBH853" s="10">
        <v>0</v>
      </c>
      <c r="BBI853" s="10">
        <v>0</v>
      </c>
      <c r="BBJ853" s="10">
        <v>0</v>
      </c>
      <c r="BBK853" s="10">
        <v>3</v>
      </c>
      <c r="BBL853" s="10">
        <v>0</v>
      </c>
      <c r="BBM853" s="10">
        <v>3</v>
      </c>
      <c r="BBN853" s="10">
        <v>0</v>
      </c>
      <c r="BBO853" s="10" t="s">
        <v>1968</v>
      </c>
    </row>
    <row r="854" spans="1:1428" x14ac:dyDescent="0.25">
      <c r="A854" s="10" t="s">
        <v>1965</v>
      </c>
      <c r="B854" s="10" t="s">
        <v>2309</v>
      </c>
      <c r="C854" s="10" t="s">
        <v>2001</v>
      </c>
      <c r="D854" s="10" t="s">
        <v>2310</v>
      </c>
      <c r="E854" s="10" t="s">
        <v>2311</v>
      </c>
      <c r="F854" s="10" t="s">
        <v>2312</v>
      </c>
      <c r="G854" s="10">
        <v>56332210</v>
      </c>
      <c r="H854" s="10" t="s">
        <v>2005</v>
      </c>
      <c r="I854" s="10" t="s">
        <v>2013</v>
      </c>
      <c r="J854" s="10" t="s">
        <v>2313</v>
      </c>
      <c r="K854" s="10" t="s">
        <v>5</v>
      </c>
      <c r="L854" s="10" t="s">
        <v>2506</v>
      </c>
      <c r="N854" s="10">
        <v>0</v>
      </c>
      <c r="O854" s="10">
        <v>0</v>
      </c>
      <c r="P854" s="10">
        <v>471</v>
      </c>
      <c r="Q854" s="10">
        <v>0</v>
      </c>
      <c r="R854" s="10">
        <v>266</v>
      </c>
      <c r="S854" s="10">
        <v>0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AC854" s="10">
        <v>0</v>
      </c>
      <c r="AD854" s="10">
        <v>0</v>
      </c>
      <c r="AE854" s="10">
        <v>0</v>
      </c>
      <c r="AF854" s="10" t="s">
        <v>40</v>
      </c>
      <c r="AG854" s="10">
        <v>1</v>
      </c>
      <c r="AT854" s="10">
        <v>37400</v>
      </c>
      <c r="AU854" s="10" t="s">
        <v>2495</v>
      </c>
      <c r="AV854" s="10" t="s">
        <v>1968</v>
      </c>
      <c r="AY854" s="10" t="s">
        <v>1973</v>
      </c>
      <c r="BF854" s="10" t="s">
        <v>1972</v>
      </c>
      <c r="BG854" s="10">
        <v>1</v>
      </c>
      <c r="BH854" s="10" t="s">
        <v>1968</v>
      </c>
      <c r="BI854" s="10" t="s">
        <v>1972</v>
      </c>
      <c r="BJ854" s="10">
        <v>1</v>
      </c>
      <c r="BK854" s="10" t="s">
        <v>1968</v>
      </c>
      <c r="BL854" s="10" t="s">
        <v>1972</v>
      </c>
      <c r="BM854" s="10">
        <v>1</v>
      </c>
      <c r="BN854" s="10" t="s">
        <v>1972</v>
      </c>
      <c r="BO854" s="10" t="s">
        <v>1972</v>
      </c>
      <c r="BP854" s="10">
        <v>1</v>
      </c>
      <c r="BQ854" s="10" t="s">
        <v>1972</v>
      </c>
      <c r="BR854" s="10" t="s">
        <v>1972</v>
      </c>
      <c r="BS854" s="10">
        <v>1</v>
      </c>
      <c r="BT854" s="10" t="s">
        <v>1968</v>
      </c>
      <c r="BU854" s="10" t="s">
        <v>1972</v>
      </c>
      <c r="BV854" s="10">
        <v>2</v>
      </c>
      <c r="BW854" s="10" t="s">
        <v>1968</v>
      </c>
      <c r="BX854" s="10" t="s">
        <v>1972</v>
      </c>
      <c r="BY854" s="10">
        <v>3</v>
      </c>
      <c r="BZ854" s="10" t="s">
        <v>1968</v>
      </c>
      <c r="CA854" s="10" t="s">
        <v>1972</v>
      </c>
      <c r="CB854" s="10">
        <v>1</v>
      </c>
      <c r="CC854" s="10" t="s">
        <v>1968</v>
      </c>
      <c r="CD854" s="10" t="s">
        <v>1972</v>
      </c>
      <c r="CE854" s="10">
        <v>1</v>
      </c>
      <c r="CF854" s="10" t="s">
        <v>1968</v>
      </c>
      <c r="CG854" s="10" t="s">
        <v>1972</v>
      </c>
      <c r="CH854" s="10">
        <v>1</v>
      </c>
      <c r="CI854" s="10" t="s">
        <v>1972</v>
      </c>
      <c r="CJ854" s="10" t="s">
        <v>1972</v>
      </c>
      <c r="CK854" s="10">
        <v>1</v>
      </c>
      <c r="CL854" s="10" t="s">
        <v>1972</v>
      </c>
      <c r="CM854" s="10" t="s">
        <v>1972</v>
      </c>
      <c r="CN854" s="10">
        <v>1</v>
      </c>
      <c r="CO854" s="10" t="s">
        <v>1972</v>
      </c>
      <c r="CP854" s="10" t="s">
        <v>1972</v>
      </c>
      <c r="CQ854" s="10">
        <v>1</v>
      </c>
      <c r="CR854" s="10" t="s">
        <v>1972</v>
      </c>
      <c r="CS854" s="10" t="s">
        <v>1972</v>
      </c>
      <c r="CT854" s="10">
        <v>1</v>
      </c>
      <c r="CU854" s="10" t="s">
        <v>1972</v>
      </c>
      <c r="CV854" s="10" t="s">
        <v>1972</v>
      </c>
      <c r="CW854" s="10">
        <v>1</v>
      </c>
      <c r="CX854" s="10" t="s">
        <v>1972</v>
      </c>
      <c r="CY854" s="10" t="s">
        <v>1972</v>
      </c>
      <c r="CZ854" s="10">
        <v>1</v>
      </c>
      <c r="DA854" s="10" t="s">
        <v>1972</v>
      </c>
      <c r="DB854" s="10" t="s">
        <v>1968</v>
      </c>
      <c r="DE854" s="10" t="s">
        <v>1968</v>
      </c>
      <c r="DH854" s="10" t="s">
        <v>1972</v>
      </c>
      <c r="DI854" s="10">
        <v>1</v>
      </c>
      <c r="DJ854" s="10" t="s">
        <v>1972</v>
      </c>
      <c r="DK854" s="10" t="s">
        <v>1968</v>
      </c>
      <c r="EU854" s="10" t="s">
        <v>1972</v>
      </c>
      <c r="EV854" s="10">
        <v>7</v>
      </c>
      <c r="EW854" s="10">
        <v>175</v>
      </c>
      <c r="EX854" s="10" t="s">
        <v>1968</v>
      </c>
      <c r="FA854" s="10" t="s">
        <v>1968</v>
      </c>
      <c r="FD854" s="10" t="s">
        <v>1968</v>
      </c>
      <c r="FG854" s="10" t="s">
        <v>1972</v>
      </c>
      <c r="FH854" s="10">
        <v>1</v>
      </c>
      <c r="FJ854" s="10" t="s">
        <v>1972</v>
      </c>
      <c r="FK854" s="10">
        <v>3</v>
      </c>
      <c r="FM854" s="10" t="s">
        <v>1996</v>
      </c>
      <c r="FN854" s="10">
        <v>1</v>
      </c>
      <c r="FP854" s="10" t="s">
        <v>2314</v>
      </c>
      <c r="FQ854" s="10">
        <v>1</v>
      </c>
      <c r="FS854" s="10" t="s">
        <v>2315</v>
      </c>
      <c r="FT854" s="10">
        <v>1</v>
      </c>
      <c r="GQ854" s="10">
        <v>1</v>
      </c>
      <c r="II854" s="10" t="s">
        <v>1968</v>
      </c>
      <c r="IJ854" s="10" t="s">
        <v>1968</v>
      </c>
      <c r="IK854" s="10" t="s">
        <v>1974</v>
      </c>
      <c r="IL854" s="10" t="s">
        <v>1974</v>
      </c>
      <c r="IM854" s="10" t="s">
        <v>1975</v>
      </c>
      <c r="IN854" s="10" t="s">
        <v>1968</v>
      </c>
      <c r="IO854" s="10" t="s">
        <v>1972</v>
      </c>
      <c r="IP854" s="10" t="s">
        <v>1968</v>
      </c>
      <c r="IR854" s="10" t="s">
        <v>1968</v>
      </c>
      <c r="IT854" s="10" t="s">
        <v>1968</v>
      </c>
      <c r="IV854" s="10" t="s">
        <v>1968</v>
      </c>
      <c r="IX854" s="10" t="s">
        <v>1968</v>
      </c>
      <c r="IZ854" s="10" t="s">
        <v>1972</v>
      </c>
      <c r="JA854" s="10" t="s">
        <v>1972</v>
      </c>
      <c r="JB854" s="10">
        <v>1</v>
      </c>
      <c r="JC854" s="10">
        <v>0</v>
      </c>
      <c r="JD854" s="10" t="s">
        <v>1972</v>
      </c>
      <c r="JE854" s="10">
        <v>1</v>
      </c>
      <c r="JF854" s="10">
        <v>1</v>
      </c>
      <c r="JG854" s="10" t="s">
        <v>1968</v>
      </c>
      <c r="JJ854" s="10" t="s">
        <v>1968</v>
      </c>
      <c r="JM854" s="10" t="s">
        <v>1968</v>
      </c>
      <c r="JP854" s="10" t="s">
        <v>1968</v>
      </c>
      <c r="JS854" s="10" t="s">
        <v>1972</v>
      </c>
      <c r="JV854" s="10" t="s">
        <v>2316</v>
      </c>
      <c r="JW854" s="10">
        <v>0</v>
      </c>
      <c r="JX854" s="10">
        <v>5</v>
      </c>
      <c r="KZ854" s="10" t="s">
        <v>1976</v>
      </c>
      <c r="LA854" s="10">
        <v>0</v>
      </c>
      <c r="LB854" s="10">
        <v>0</v>
      </c>
      <c r="LC854" s="10">
        <v>0</v>
      </c>
      <c r="LD854" s="10">
        <v>0</v>
      </c>
      <c r="LE854" s="10">
        <v>0</v>
      </c>
      <c r="LF854" s="10">
        <v>0</v>
      </c>
      <c r="LG854" s="10">
        <v>0</v>
      </c>
      <c r="LH854" s="10">
        <v>0</v>
      </c>
      <c r="LI854" s="10" t="s">
        <v>1977</v>
      </c>
      <c r="LJ854" s="10">
        <v>61</v>
      </c>
      <c r="LK854" s="10">
        <v>7</v>
      </c>
      <c r="LL854" s="10">
        <v>0</v>
      </c>
      <c r="LM854" s="10">
        <v>0</v>
      </c>
      <c r="LN854" s="10">
        <v>0</v>
      </c>
      <c r="LO854" s="10">
        <v>0</v>
      </c>
      <c r="LP854" s="10">
        <v>0</v>
      </c>
      <c r="LQ854" s="10">
        <v>0</v>
      </c>
      <c r="LR854" s="10" t="s">
        <v>1977</v>
      </c>
      <c r="LS854" s="10">
        <v>0</v>
      </c>
      <c r="LT854" s="10">
        <v>0</v>
      </c>
      <c r="LU854" s="10">
        <v>0</v>
      </c>
      <c r="LV854" s="10">
        <v>0</v>
      </c>
      <c r="LW854" s="10">
        <v>0</v>
      </c>
      <c r="LX854" s="10">
        <v>0</v>
      </c>
      <c r="LY854" s="10">
        <v>0</v>
      </c>
      <c r="LZ854" s="10">
        <v>2</v>
      </c>
      <c r="MA854" s="10" t="s">
        <v>1977</v>
      </c>
      <c r="MB854" s="10">
        <v>0</v>
      </c>
      <c r="MC854" s="10">
        <v>0</v>
      </c>
      <c r="MD854" s="10">
        <v>0</v>
      </c>
      <c r="ME854" s="10">
        <v>0</v>
      </c>
      <c r="MF854" s="10">
        <v>0</v>
      </c>
      <c r="MG854" s="10">
        <v>0</v>
      </c>
      <c r="MH854" s="10">
        <v>0</v>
      </c>
      <c r="MI854" s="10">
        <v>1</v>
      </c>
      <c r="MJ854" s="10" t="s">
        <v>1977</v>
      </c>
      <c r="MK854" s="10">
        <v>0</v>
      </c>
      <c r="ML854" s="10">
        <v>0</v>
      </c>
      <c r="MM854" s="10">
        <v>0</v>
      </c>
      <c r="MN854" s="10">
        <v>0</v>
      </c>
      <c r="MO854" s="10">
        <v>0</v>
      </c>
      <c r="MP854" s="10">
        <v>0</v>
      </c>
      <c r="MQ854" s="10">
        <v>0</v>
      </c>
      <c r="MR854" s="10">
        <v>1</v>
      </c>
      <c r="MS854" s="10" t="s">
        <v>1977</v>
      </c>
      <c r="MT854" s="10">
        <v>0</v>
      </c>
      <c r="MU854" s="10">
        <v>0</v>
      </c>
      <c r="MV854" s="10">
        <v>0</v>
      </c>
      <c r="MW854" s="10">
        <v>0</v>
      </c>
      <c r="MX854" s="10">
        <v>0</v>
      </c>
      <c r="MY854" s="10">
        <v>0</v>
      </c>
      <c r="MZ854" s="10">
        <v>0</v>
      </c>
      <c r="NA854" s="10">
        <v>0</v>
      </c>
      <c r="NB854" s="10" t="s">
        <v>1977</v>
      </c>
      <c r="NC854" s="10">
        <v>0</v>
      </c>
      <c r="ND854" s="10">
        <v>0</v>
      </c>
      <c r="NE854" s="10">
        <v>0</v>
      </c>
      <c r="NF854" s="10">
        <v>0</v>
      </c>
      <c r="NG854" s="10">
        <v>0</v>
      </c>
      <c r="NH854" s="10">
        <v>0</v>
      </c>
      <c r="NI854" s="10">
        <v>0</v>
      </c>
      <c r="NJ854" s="10">
        <v>0</v>
      </c>
      <c r="NK854" s="10" t="s">
        <v>1977</v>
      </c>
      <c r="NL854" s="10">
        <v>0</v>
      </c>
      <c r="NM854" s="10">
        <v>0</v>
      </c>
      <c r="NN854" s="10">
        <v>0</v>
      </c>
      <c r="NO854" s="10">
        <v>0</v>
      </c>
      <c r="NP854" s="10">
        <v>0</v>
      </c>
      <c r="NQ854" s="10">
        <v>0</v>
      </c>
      <c r="NR854" s="10">
        <v>0</v>
      </c>
      <c r="NS854" s="10">
        <v>3</v>
      </c>
      <c r="NT854" s="10" t="s">
        <v>1977</v>
      </c>
      <c r="NU854" s="10">
        <v>0</v>
      </c>
      <c r="NV854" s="10">
        <v>0</v>
      </c>
      <c r="NW854" s="10">
        <v>0</v>
      </c>
      <c r="NX854" s="10">
        <v>0</v>
      </c>
      <c r="NY854" s="10">
        <v>0</v>
      </c>
      <c r="NZ854" s="10">
        <v>0</v>
      </c>
      <c r="OA854" s="10">
        <v>0</v>
      </c>
      <c r="OB854" s="10">
        <v>0</v>
      </c>
      <c r="OC854" s="10" t="s">
        <v>1977</v>
      </c>
      <c r="OD854" s="10">
        <v>0</v>
      </c>
      <c r="OE854" s="10">
        <v>0</v>
      </c>
      <c r="OF854" s="10">
        <v>0</v>
      </c>
      <c r="OG854" s="10">
        <v>0</v>
      </c>
      <c r="OH854" s="10">
        <v>0</v>
      </c>
      <c r="OI854" s="10">
        <v>0</v>
      </c>
      <c r="OJ854" s="10">
        <v>1</v>
      </c>
      <c r="OK854" s="10">
        <v>0</v>
      </c>
      <c r="OL854" s="10" t="s">
        <v>1977</v>
      </c>
      <c r="OM854" s="10">
        <v>0</v>
      </c>
      <c r="ON854" s="10">
        <v>0</v>
      </c>
      <c r="OO854" s="10">
        <v>0</v>
      </c>
      <c r="OP854" s="10">
        <v>0</v>
      </c>
      <c r="OQ854" s="10">
        <v>0</v>
      </c>
      <c r="OR854" s="10">
        <v>0</v>
      </c>
      <c r="OS854" s="10">
        <v>0</v>
      </c>
      <c r="OT854" s="10">
        <v>0</v>
      </c>
      <c r="OU854" s="10" t="s">
        <v>1977</v>
      </c>
      <c r="OV854" s="10">
        <v>0</v>
      </c>
      <c r="OW854" s="10">
        <v>0</v>
      </c>
      <c r="OX854" s="10">
        <v>0</v>
      </c>
      <c r="OY854" s="10">
        <v>0</v>
      </c>
      <c r="OZ854" s="10">
        <v>0</v>
      </c>
      <c r="PA854" s="10">
        <v>0</v>
      </c>
      <c r="PB854" s="10">
        <v>0</v>
      </c>
      <c r="PC854" s="10">
        <v>0</v>
      </c>
      <c r="PD854" s="10" t="s">
        <v>1977</v>
      </c>
      <c r="PE854" s="10">
        <v>0</v>
      </c>
      <c r="PF854" s="10">
        <v>0</v>
      </c>
      <c r="PG854" s="10">
        <v>0</v>
      </c>
      <c r="PH854" s="10">
        <v>0</v>
      </c>
      <c r="PI854" s="10">
        <v>0</v>
      </c>
      <c r="PJ854" s="10">
        <v>0</v>
      </c>
      <c r="PK854" s="10">
        <v>0</v>
      </c>
      <c r="PL854" s="10">
        <v>0</v>
      </c>
      <c r="PM854" s="10" t="s">
        <v>1977</v>
      </c>
      <c r="PN854" s="10">
        <v>0</v>
      </c>
      <c r="PO854" s="10">
        <v>0</v>
      </c>
      <c r="PP854" s="10">
        <v>0</v>
      </c>
      <c r="PQ854" s="10">
        <v>0</v>
      </c>
      <c r="PR854" s="10">
        <v>0</v>
      </c>
      <c r="PS854" s="10">
        <v>0</v>
      </c>
      <c r="PT854" s="10">
        <v>0</v>
      </c>
      <c r="PU854" s="10">
        <v>0</v>
      </c>
      <c r="PV854" s="10" t="s">
        <v>1977</v>
      </c>
      <c r="PW854" s="10">
        <v>0</v>
      </c>
      <c r="PX854" s="10">
        <v>0</v>
      </c>
      <c r="PY854" s="10">
        <v>0</v>
      </c>
      <c r="PZ854" s="10">
        <v>0</v>
      </c>
      <c r="QA854" s="10">
        <v>0</v>
      </c>
      <c r="QB854" s="10">
        <v>0</v>
      </c>
      <c r="QC854" s="10">
        <v>0</v>
      </c>
      <c r="QD854" s="10">
        <v>0</v>
      </c>
      <c r="QE854" s="10" t="s">
        <v>1977</v>
      </c>
      <c r="QF854" s="10">
        <v>0</v>
      </c>
      <c r="QG854" s="10">
        <v>0</v>
      </c>
      <c r="QH854" s="10">
        <v>0</v>
      </c>
      <c r="QI854" s="10">
        <v>0</v>
      </c>
      <c r="QJ854" s="10">
        <v>0</v>
      </c>
      <c r="QK854" s="10">
        <v>0</v>
      </c>
      <c r="QL854" s="10">
        <v>0</v>
      </c>
      <c r="QM854" s="10">
        <v>0</v>
      </c>
      <c r="QN854" s="10" t="s">
        <v>1977</v>
      </c>
      <c r="QO854" s="10">
        <v>0</v>
      </c>
      <c r="QP854" s="10">
        <v>0</v>
      </c>
      <c r="QQ854" s="10">
        <v>0</v>
      </c>
      <c r="QR854" s="10">
        <v>0</v>
      </c>
      <c r="QS854" s="10">
        <v>0</v>
      </c>
      <c r="QT854" s="10">
        <v>0</v>
      </c>
      <c r="QU854" s="10">
        <v>0</v>
      </c>
      <c r="QV854" s="10">
        <v>0</v>
      </c>
      <c r="QW854" s="10" t="s">
        <v>1977</v>
      </c>
      <c r="QX854" s="10">
        <v>0</v>
      </c>
      <c r="QY854" s="10">
        <v>0</v>
      </c>
      <c r="QZ854" s="10">
        <v>0</v>
      </c>
      <c r="RA854" s="10">
        <v>0</v>
      </c>
      <c r="RB854" s="10">
        <v>0</v>
      </c>
      <c r="RC854" s="10">
        <v>0</v>
      </c>
      <c r="RD854" s="10">
        <v>0</v>
      </c>
      <c r="RE854" s="10">
        <v>0</v>
      </c>
      <c r="RF854" s="10" t="s">
        <v>1977</v>
      </c>
      <c r="RG854" s="10">
        <v>0</v>
      </c>
      <c r="RH854" s="10">
        <v>0</v>
      </c>
      <c r="RI854" s="10">
        <v>0</v>
      </c>
      <c r="RJ854" s="10">
        <v>0</v>
      </c>
      <c r="RK854" s="10">
        <v>0</v>
      </c>
      <c r="RL854" s="10">
        <v>0</v>
      </c>
      <c r="RM854" s="10">
        <v>0</v>
      </c>
      <c r="RN854" s="10">
        <v>0</v>
      </c>
      <c r="RO854" s="10" t="s">
        <v>1977</v>
      </c>
      <c r="VS854" s="10">
        <v>1</v>
      </c>
      <c r="VU854" s="10">
        <v>1</v>
      </c>
      <c r="VZ854" s="10">
        <v>267</v>
      </c>
      <c r="WA854" s="10">
        <v>0</v>
      </c>
      <c r="WB854" s="10">
        <v>0</v>
      </c>
      <c r="WC854" s="10">
        <v>0</v>
      </c>
      <c r="WD854" s="10">
        <v>0</v>
      </c>
      <c r="WE854" s="10">
        <v>0</v>
      </c>
      <c r="WF854" s="10">
        <v>758</v>
      </c>
      <c r="WG854" s="10">
        <v>0</v>
      </c>
      <c r="WH854" s="10">
        <v>0</v>
      </c>
      <c r="WI854" s="10">
        <v>0</v>
      </c>
      <c r="WJ854" s="10">
        <v>0</v>
      </c>
      <c r="WK854" s="10">
        <v>0</v>
      </c>
      <c r="WL854" s="10">
        <v>278</v>
      </c>
      <c r="WM854" s="10">
        <v>0</v>
      </c>
      <c r="WN854" s="10">
        <v>0</v>
      </c>
      <c r="WO854" s="10">
        <v>0</v>
      </c>
      <c r="WP854" s="10">
        <v>0</v>
      </c>
      <c r="WQ854" s="10">
        <v>0</v>
      </c>
      <c r="WR854" s="10">
        <v>0</v>
      </c>
      <c r="WS854" s="10">
        <v>0</v>
      </c>
      <c r="WT854" s="10">
        <v>0</v>
      </c>
      <c r="WU854" s="10">
        <v>0</v>
      </c>
      <c r="WV854" s="10">
        <v>0</v>
      </c>
      <c r="WW854" s="10">
        <v>0</v>
      </c>
      <c r="WX854" s="10">
        <v>0</v>
      </c>
      <c r="WY854" s="10">
        <v>0</v>
      </c>
      <c r="WZ854" s="10">
        <v>0</v>
      </c>
      <c r="XA854" s="10">
        <v>0</v>
      </c>
      <c r="XB854" s="10">
        <v>0</v>
      </c>
      <c r="XC854" s="10">
        <v>0</v>
      </c>
      <c r="XD854" s="10">
        <v>0</v>
      </c>
      <c r="XE854" s="10">
        <v>0</v>
      </c>
      <c r="XF854" s="10">
        <v>0</v>
      </c>
      <c r="XG854" s="10">
        <v>0</v>
      </c>
      <c r="XH854" s="10">
        <v>0</v>
      </c>
      <c r="XI854" s="10">
        <v>0</v>
      </c>
      <c r="XJ854" s="10">
        <v>0</v>
      </c>
      <c r="XK854" s="10" t="s">
        <v>1978</v>
      </c>
      <c r="XL854" s="10">
        <v>202</v>
      </c>
      <c r="XM854" s="10">
        <v>0</v>
      </c>
      <c r="XN854" s="10" t="s">
        <v>1967</v>
      </c>
      <c r="XQ854" s="10" t="s">
        <v>1967</v>
      </c>
      <c r="XT854" s="10" t="s">
        <v>1978</v>
      </c>
      <c r="XW854" s="10" t="s">
        <v>1979</v>
      </c>
      <c r="XX854" s="10">
        <v>778</v>
      </c>
      <c r="XY854" s="10">
        <v>0</v>
      </c>
      <c r="YA854" s="10">
        <v>555</v>
      </c>
      <c r="YB854" s="10">
        <v>0</v>
      </c>
      <c r="YC854" s="10">
        <v>426</v>
      </c>
      <c r="YD854" s="10">
        <v>0</v>
      </c>
      <c r="YE854" s="10">
        <v>1</v>
      </c>
      <c r="YF854" s="10">
        <v>0</v>
      </c>
      <c r="YG854" s="10">
        <v>31</v>
      </c>
      <c r="YH854" s="10">
        <v>0</v>
      </c>
      <c r="YI854" s="10">
        <v>0</v>
      </c>
      <c r="YJ854" s="10">
        <v>0</v>
      </c>
      <c r="YK854" s="10">
        <v>137</v>
      </c>
      <c r="YL854" s="10">
        <v>0</v>
      </c>
      <c r="YM854" s="10">
        <v>90</v>
      </c>
      <c r="YN854" s="10">
        <v>0</v>
      </c>
      <c r="YO854" s="10">
        <v>129</v>
      </c>
      <c r="YP854" s="10">
        <v>0</v>
      </c>
      <c r="YQ854" s="10">
        <v>519</v>
      </c>
      <c r="YR854" s="10">
        <v>0</v>
      </c>
      <c r="YS854" s="10" t="s">
        <v>1968</v>
      </c>
      <c r="ZJ854" s="10" t="s">
        <v>1969</v>
      </c>
      <c r="ZK854" s="10">
        <v>250</v>
      </c>
      <c r="ZL854" s="10">
        <v>0</v>
      </c>
      <c r="ZM854" s="10">
        <v>120</v>
      </c>
      <c r="ZN854" s="10">
        <v>0</v>
      </c>
      <c r="ZO854" s="10">
        <v>928</v>
      </c>
      <c r="ZP854" s="10">
        <v>0</v>
      </c>
      <c r="ZQ854" s="10">
        <v>0</v>
      </c>
      <c r="ZR854" s="10">
        <v>0</v>
      </c>
      <c r="ZS854" s="10">
        <v>5</v>
      </c>
      <c r="ZT854" s="10">
        <v>0</v>
      </c>
      <c r="ZU854" s="10">
        <v>0</v>
      </c>
      <c r="ZV854" s="10">
        <v>0</v>
      </c>
      <c r="ZW854" s="10">
        <v>0</v>
      </c>
      <c r="ZX854" s="10">
        <v>0</v>
      </c>
      <c r="ZY854" s="10" t="s">
        <v>2317</v>
      </c>
      <c r="ZZ854" s="10" t="s">
        <v>1994</v>
      </c>
      <c r="AAA854" s="10">
        <v>5</v>
      </c>
      <c r="AAK854" s="10" t="s">
        <v>1968</v>
      </c>
      <c r="AAZ854" s="10" t="s">
        <v>1969</v>
      </c>
      <c r="ABA854" s="10">
        <v>24</v>
      </c>
      <c r="ABB854" s="10">
        <v>0</v>
      </c>
      <c r="ABC854" s="10">
        <v>7</v>
      </c>
      <c r="ABD854" s="10">
        <v>0</v>
      </c>
      <c r="ABE854" s="10">
        <v>15</v>
      </c>
      <c r="ABF854" s="10">
        <v>0</v>
      </c>
      <c r="ABG854" s="10">
        <v>2</v>
      </c>
      <c r="ABH854" s="10">
        <v>0</v>
      </c>
      <c r="ABI854" s="10">
        <v>0</v>
      </c>
      <c r="ABJ854" s="10">
        <v>0</v>
      </c>
      <c r="ABK854" s="10">
        <v>2</v>
      </c>
      <c r="ABL854" s="10">
        <v>0</v>
      </c>
      <c r="ABM854" s="10">
        <v>0</v>
      </c>
      <c r="ABN854" s="10">
        <v>0</v>
      </c>
      <c r="ABO854" s="10" t="s">
        <v>1968</v>
      </c>
      <c r="ACJ854" s="10" t="s">
        <v>1970</v>
      </c>
      <c r="ACK854" s="10" t="s">
        <v>1968</v>
      </c>
      <c r="ADH854" s="10" t="s">
        <v>1969</v>
      </c>
      <c r="ADI854" s="10">
        <v>1303</v>
      </c>
      <c r="ADJ854" s="10">
        <v>0</v>
      </c>
      <c r="ADK854" s="10">
        <v>0</v>
      </c>
      <c r="ADL854" s="10">
        <v>0</v>
      </c>
      <c r="ADM854" s="10">
        <v>0</v>
      </c>
      <c r="ADN854" s="10">
        <v>0</v>
      </c>
      <c r="ADO854" s="10">
        <v>0</v>
      </c>
      <c r="ADP854" s="10">
        <v>0</v>
      </c>
      <c r="ADQ854" s="10">
        <v>0</v>
      </c>
      <c r="ADR854" s="10">
        <v>0</v>
      </c>
      <c r="ADS854" s="10">
        <v>0</v>
      </c>
      <c r="ADT854" s="10">
        <v>0</v>
      </c>
      <c r="ADU854" s="10">
        <v>0</v>
      </c>
      <c r="ADV854" s="10">
        <v>0</v>
      </c>
      <c r="ADW854" s="10">
        <v>0</v>
      </c>
      <c r="ADX854" s="10">
        <v>0</v>
      </c>
      <c r="ADY854" s="10">
        <v>0</v>
      </c>
      <c r="ADZ854" s="10">
        <v>0</v>
      </c>
      <c r="AEA854" s="10">
        <v>0</v>
      </c>
      <c r="AEB854" s="10">
        <v>0</v>
      </c>
      <c r="AEC854" s="10">
        <v>0</v>
      </c>
      <c r="AED854" s="10">
        <v>0</v>
      </c>
      <c r="AEE854" s="10">
        <v>0</v>
      </c>
      <c r="AEF854" s="10">
        <v>0</v>
      </c>
      <c r="AEG854" s="10">
        <v>0</v>
      </c>
      <c r="AEH854" s="10">
        <v>0</v>
      </c>
      <c r="AEI854" s="10">
        <v>0</v>
      </c>
      <c r="AEJ854" s="10">
        <v>0</v>
      </c>
      <c r="AEK854" s="10">
        <v>0</v>
      </c>
      <c r="AEL854" s="10">
        <v>0</v>
      </c>
      <c r="AEM854" s="10">
        <v>0</v>
      </c>
      <c r="AEN854" s="10">
        <v>0</v>
      </c>
      <c r="AEO854" s="10">
        <v>0</v>
      </c>
      <c r="AEP854" s="10">
        <v>0</v>
      </c>
      <c r="AEQ854" s="10">
        <v>0</v>
      </c>
      <c r="AER854" s="10">
        <v>0</v>
      </c>
      <c r="AES854" s="10">
        <v>0</v>
      </c>
      <c r="AET854" s="10">
        <v>0</v>
      </c>
      <c r="AEU854" s="10">
        <v>0</v>
      </c>
      <c r="AEV854" s="10">
        <v>0</v>
      </c>
      <c r="AEW854" s="10">
        <v>0</v>
      </c>
      <c r="AEX854" s="10">
        <v>0</v>
      </c>
      <c r="AEY854" s="10">
        <v>0</v>
      </c>
      <c r="AEZ854" s="10">
        <v>0</v>
      </c>
      <c r="AFA854" s="10">
        <v>0</v>
      </c>
      <c r="AFB854" s="10">
        <v>0</v>
      </c>
      <c r="AFC854" s="10">
        <v>0</v>
      </c>
      <c r="AFD854" s="10">
        <v>0</v>
      </c>
      <c r="AFE854" s="10">
        <v>0</v>
      </c>
      <c r="AFF854" s="10">
        <v>0</v>
      </c>
      <c r="AFG854" s="10">
        <v>0</v>
      </c>
      <c r="AFH854" s="10">
        <v>0</v>
      </c>
      <c r="AFI854" s="10">
        <v>0</v>
      </c>
      <c r="AFJ854" s="10">
        <v>0</v>
      </c>
      <c r="AFK854" s="10">
        <v>0</v>
      </c>
      <c r="AFL854" s="10">
        <v>0</v>
      </c>
      <c r="AFM854" s="10">
        <v>0</v>
      </c>
      <c r="AFN854" s="10">
        <v>0</v>
      </c>
      <c r="AFO854" s="10">
        <v>0</v>
      </c>
      <c r="AFP854" s="10">
        <v>0</v>
      </c>
      <c r="AFQ854" s="10">
        <v>0</v>
      </c>
      <c r="AFR854" s="10">
        <v>0</v>
      </c>
      <c r="AFS854" s="10">
        <v>0</v>
      </c>
      <c r="AFT854" s="10">
        <v>0</v>
      </c>
      <c r="AFU854" s="10">
        <v>0</v>
      </c>
      <c r="AFV854" s="10">
        <v>0</v>
      </c>
      <c r="AFW854" s="10">
        <v>0</v>
      </c>
      <c r="AFX854" s="10">
        <v>0</v>
      </c>
      <c r="AFY854" s="10">
        <v>0</v>
      </c>
      <c r="AFZ854" s="10">
        <v>0</v>
      </c>
      <c r="AGA854" s="10">
        <v>0</v>
      </c>
      <c r="AGB854" s="10">
        <v>0</v>
      </c>
      <c r="AGC854" s="10">
        <v>0</v>
      </c>
      <c r="AGD854" s="10">
        <v>0</v>
      </c>
      <c r="AGE854" s="10">
        <v>0</v>
      </c>
      <c r="AGF854" s="10">
        <v>0</v>
      </c>
      <c r="AGG854" s="10">
        <v>0</v>
      </c>
      <c r="AGH854" s="10">
        <v>0</v>
      </c>
      <c r="AGI854" s="10">
        <v>0</v>
      </c>
      <c r="AGJ854" s="10">
        <v>0</v>
      </c>
      <c r="AGK854" s="10">
        <v>0</v>
      </c>
      <c r="AGL854" s="10">
        <v>0</v>
      </c>
      <c r="AGM854" s="10">
        <v>0</v>
      </c>
      <c r="AGN854" s="10">
        <v>0</v>
      </c>
      <c r="AGO854" s="10">
        <v>0</v>
      </c>
      <c r="AGP854" s="10">
        <v>0</v>
      </c>
      <c r="AGQ854" s="10">
        <v>0</v>
      </c>
      <c r="AGR854" s="10">
        <v>0</v>
      </c>
      <c r="AGS854" s="10">
        <v>0</v>
      </c>
      <c r="AGT854" s="10">
        <v>0</v>
      </c>
      <c r="AGU854" s="10">
        <v>0</v>
      </c>
      <c r="AGV854" s="10">
        <v>0</v>
      </c>
      <c r="AGW854" s="10">
        <v>0</v>
      </c>
      <c r="AGX854" s="10">
        <v>0</v>
      </c>
      <c r="AGY854" s="10">
        <v>0</v>
      </c>
      <c r="AGZ854" s="10">
        <v>0</v>
      </c>
      <c r="AHA854" s="10">
        <v>0</v>
      </c>
      <c r="AHB854" s="10">
        <v>0</v>
      </c>
      <c r="AHC854" s="10">
        <v>0</v>
      </c>
      <c r="AHD854" s="10">
        <v>0</v>
      </c>
      <c r="AHE854" s="10">
        <v>0</v>
      </c>
      <c r="AHF854" s="10">
        <v>0</v>
      </c>
      <c r="AHG854" s="10">
        <v>0</v>
      </c>
      <c r="AHH854" s="10">
        <v>0</v>
      </c>
      <c r="AHI854" s="10">
        <v>0</v>
      </c>
      <c r="AHJ854" s="10">
        <v>0</v>
      </c>
      <c r="AHK854" s="10">
        <v>0</v>
      </c>
      <c r="AHL854" s="10">
        <v>0</v>
      </c>
      <c r="AHM854" s="10">
        <v>0</v>
      </c>
      <c r="AHN854" s="10">
        <v>0</v>
      </c>
      <c r="AHO854" s="10">
        <v>0</v>
      </c>
      <c r="AHP854" s="10">
        <v>0</v>
      </c>
      <c r="AHQ854" s="10">
        <v>0</v>
      </c>
      <c r="AHR854" s="10">
        <v>0</v>
      </c>
      <c r="AHS854" s="10">
        <v>0</v>
      </c>
      <c r="AHT854" s="10">
        <v>0</v>
      </c>
      <c r="AHU854" s="10">
        <v>0</v>
      </c>
      <c r="AHV854" s="10">
        <v>0</v>
      </c>
      <c r="AHW854" s="10">
        <v>0</v>
      </c>
      <c r="AHX854" s="10">
        <v>0</v>
      </c>
      <c r="AHY854" s="10">
        <v>0</v>
      </c>
      <c r="AHZ854" s="10">
        <v>0</v>
      </c>
      <c r="AIA854" s="10">
        <v>0</v>
      </c>
      <c r="AIB854" s="10">
        <v>0</v>
      </c>
      <c r="AIC854" s="10">
        <v>0</v>
      </c>
      <c r="AID854" s="10">
        <v>0</v>
      </c>
      <c r="AIE854" s="10">
        <v>0</v>
      </c>
      <c r="AIF854" s="10">
        <v>0</v>
      </c>
      <c r="AIG854" s="10">
        <v>0</v>
      </c>
      <c r="AIH854" s="10">
        <v>0</v>
      </c>
      <c r="AII854" s="10">
        <v>0</v>
      </c>
      <c r="AIJ854" s="10">
        <v>0</v>
      </c>
      <c r="AIK854" s="10">
        <v>0</v>
      </c>
      <c r="AIL854" s="10">
        <v>0</v>
      </c>
      <c r="AIM854" s="10">
        <v>0</v>
      </c>
      <c r="AIN854" s="10">
        <v>0</v>
      </c>
      <c r="AIO854" s="10">
        <v>0</v>
      </c>
      <c r="AIP854" s="10">
        <v>0</v>
      </c>
      <c r="AIQ854" s="10">
        <v>0</v>
      </c>
      <c r="AIR854" s="10">
        <v>0</v>
      </c>
      <c r="AIS854" s="10">
        <v>0</v>
      </c>
      <c r="AIT854" s="10">
        <v>0</v>
      </c>
      <c r="AIU854" s="10">
        <v>0</v>
      </c>
      <c r="AIV854" s="10">
        <v>0</v>
      </c>
      <c r="AIW854" s="10">
        <v>0</v>
      </c>
      <c r="AIX854" s="10">
        <v>0</v>
      </c>
      <c r="AIY854" s="10">
        <v>0</v>
      </c>
      <c r="AIZ854" s="10">
        <v>0</v>
      </c>
      <c r="AJA854" s="10">
        <v>0</v>
      </c>
      <c r="AJB854" s="10">
        <v>0</v>
      </c>
      <c r="AJC854" s="10">
        <v>0</v>
      </c>
      <c r="AJD854" s="10">
        <v>0</v>
      </c>
      <c r="AJE854" s="10">
        <v>0</v>
      </c>
      <c r="AJF854" s="10">
        <v>0</v>
      </c>
      <c r="AJG854" s="10">
        <v>0</v>
      </c>
      <c r="AJH854" s="10">
        <v>0</v>
      </c>
      <c r="AJI854" s="10">
        <v>0</v>
      </c>
      <c r="AJJ854" s="10">
        <v>0</v>
      </c>
      <c r="AJK854" s="10">
        <v>0</v>
      </c>
      <c r="AJL854" s="10">
        <v>0</v>
      </c>
      <c r="AJM854" s="10">
        <v>0</v>
      </c>
      <c r="AJN854" s="10">
        <v>0</v>
      </c>
      <c r="AJO854" s="10">
        <v>0</v>
      </c>
      <c r="AJP854" s="10">
        <v>0</v>
      </c>
      <c r="AJQ854" s="10">
        <v>0</v>
      </c>
      <c r="AJR854" s="10">
        <v>0</v>
      </c>
      <c r="AJS854" s="10">
        <v>0</v>
      </c>
      <c r="AJT854" s="10">
        <v>0</v>
      </c>
      <c r="AJU854" s="10">
        <v>0</v>
      </c>
      <c r="AJV854" s="10">
        <v>0</v>
      </c>
      <c r="AJW854" s="10">
        <v>0</v>
      </c>
      <c r="AJX854" s="10">
        <v>0</v>
      </c>
      <c r="AJY854" s="10">
        <v>0</v>
      </c>
      <c r="AJZ854" s="10">
        <v>0</v>
      </c>
      <c r="AKA854" s="10">
        <v>0</v>
      </c>
      <c r="AKB854" s="10">
        <v>0</v>
      </c>
      <c r="AKC854" s="10">
        <v>0</v>
      </c>
      <c r="AKD854" s="10">
        <v>0</v>
      </c>
      <c r="AKE854" s="10">
        <v>0</v>
      </c>
      <c r="AKF854" s="10">
        <v>0</v>
      </c>
      <c r="AKG854" s="10">
        <v>0</v>
      </c>
      <c r="AKH854" s="10">
        <v>0</v>
      </c>
      <c r="AKI854" s="10">
        <v>0</v>
      </c>
      <c r="AKJ854" s="10">
        <v>0</v>
      </c>
      <c r="AKK854" s="10">
        <v>0</v>
      </c>
      <c r="AKL854" s="10">
        <v>0</v>
      </c>
      <c r="AKM854" s="10">
        <v>0</v>
      </c>
      <c r="AKN854" s="10">
        <v>0</v>
      </c>
      <c r="AKO854" s="10">
        <v>0</v>
      </c>
      <c r="AKP854" s="10">
        <v>0</v>
      </c>
      <c r="AKQ854" s="10">
        <v>0</v>
      </c>
      <c r="AKR854" s="10">
        <v>0</v>
      </c>
      <c r="AKS854" s="10">
        <v>0</v>
      </c>
      <c r="AKT854" s="10">
        <v>0</v>
      </c>
      <c r="AKU854" s="10">
        <v>0</v>
      </c>
      <c r="AKV854" s="10">
        <v>0</v>
      </c>
      <c r="AKW854" s="10">
        <v>0</v>
      </c>
      <c r="AKX854" s="10">
        <v>0</v>
      </c>
      <c r="AKY854" s="10">
        <v>0</v>
      </c>
      <c r="AKZ854" s="10">
        <v>0</v>
      </c>
      <c r="ALA854" s="10">
        <v>0</v>
      </c>
      <c r="ALB854" s="10">
        <v>0</v>
      </c>
      <c r="ALC854" s="10">
        <v>0</v>
      </c>
      <c r="ALD854" s="10">
        <v>0</v>
      </c>
      <c r="ALE854" s="10">
        <v>0</v>
      </c>
      <c r="ALF854" s="10">
        <v>0</v>
      </c>
      <c r="ALG854" s="10">
        <v>0</v>
      </c>
      <c r="ALH854" s="10">
        <v>0</v>
      </c>
      <c r="ALI854" s="10">
        <v>0</v>
      </c>
      <c r="ALJ854" s="10">
        <v>0</v>
      </c>
      <c r="ALK854" s="10">
        <v>0</v>
      </c>
      <c r="ALL854" s="10">
        <v>0</v>
      </c>
      <c r="ALM854" s="10">
        <v>0</v>
      </c>
      <c r="ALN854" s="10">
        <v>0</v>
      </c>
      <c r="ALO854" s="10">
        <v>0</v>
      </c>
      <c r="ALP854" s="10">
        <v>0</v>
      </c>
      <c r="ALQ854" s="10">
        <v>0</v>
      </c>
      <c r="ALR854" s="10">
        <v>0</v>
      </c>
      <c r="ALS854" s="10">
        <v>0</v>
      </c>
      <c r="ALT854" s="10">
        <v>0</v>
      </c>
      <c r="ALU854" s="10">
        <v>0</v>
      </c>
      <c r="ALV854" s="10">
        <v>0</v>
      </c>
      <c r="ALW854" s="10">
        <v>0</v>
      </c>
      <c r="ALX854" s="10">
        <v>0</v>
      </c>
      <c r="ALY854" s="10">
        <v>0</v>
      </c>
      <c r="ALZ854" s="10">
        <v>0</v>
      </c>
      <c r="AMA854" s="10">
        <v>0</v>
      </c>
      <c r="AMB854" s="10">
        <v>0</v>
      </c>
      <c r="AMC854" s="10">
        <v>0</v>
      </c>
      <c r="AMD854" s="10">
        <v>0</v>
      </c>
      <c r="AME854" s="10">
        <v>0</v>
      </c>
      <c r="AMF854" s="10">
        <v>0</v>
      </c>
      <c r="AMG854" s="10">
        <v>0</v>
      </c>
      <c r="AMH854" s="10">
        <v>0</v>
      </c>
      <c r="AMI854" s="10">
        <v>0</v>
      </c>
      <c r="AMJ854" s="10">
        <v>0</v>
      </c>
      <c r="AMK854" s="10">
        <v>0</v>
      </c>
      <c r="AML854" s="10" t="s">
        <v>1968</v>
      </c>
      <c r="ANM854" s="10">
        <v>1010</v>
      </c>
      <c r="ANN854" s="10">
        <v>0</v>
      </c>
      <c r="ANO854" s="10" t="s">
        <v>1968</v>
      </c>
      <c r="ANP854" s="10" t="s">
        <v>1987</v>
      </c>
      <c r="AOO854" s="10" t="s">
        <v>1968</v>
      </c>
      <c r="APN854" s="10" t="s">
        <v>1968</v>
      </c>
      <c r="ATV854" s="10" t="s">
        <v>1972</v>
      </c>
      <c r="ATW854" s="10">
        <v>0</v>
      </c>
      <c r="ATX854" s="10">
        <v>0</v>
      </c>
      <c r="ATY854" s="10">
        <v>0</v>
      </c>
      <c r="ATZ854" s="10">
        <v>0</v>
      </c>
      <c r="AUA854" s="10">
        <v>40</v>
      </c>
      <c r="AUB854" s="10">
        <v>0</v>
      </c>
      <c r="AUC854" s="10">
        <v>0</v>
      </c>
      <c r="AUD854" s="10">
        <v>0</v>
      </c>
      <c r="AUE854" s="64">
        <v>21</v>
      </c>
      <c r="AUF854" s="10">
        <v>0</v>
      </c>
      <c r="AUG854" s="10">
        <v>0</v>
      </c>
      <c r="AUH854" s="10">
        <v>0</v>
      </c>
      <c r="AUI854" s="10">
        <v>60</v>
      </c>
      <c r="AUJ854" s="10">
        <v>0</v>
      </c>
      <c r="AUK854" s="10">
        <v>0</v>
      </c>
      <c r="AUL854" s="10">
        <v>0</v>
      </c>
      <c r="AUM854" s="10">
        <v>0</v>
      </c>
      <c r="AUN854" s="10">
        <v>0</v>
      </c>
      <c r="AUO854" s="10">
        <v>0</v>
      </c>
      <c r="AUP854" s="10">
        <v>0</v>
      </c>
      <c r="AUQ854" s="10">
        <v>0</v>
      </c>
      <c r="AUR854" s="10">
        <v>0</v>
      </c>
      <c r="AUS854" s="10">
        <v>0</v>
      </c>
      <c r="AUT854" s="10">
        <v>0</v>
      </c>
      <c r="AUU854" s="10">
        <v>0</v>
      </c>
      <c r="AUV854" s="10">
        <v>0</v>
      </c>
      <c r="AUW854" s="10">
        <v>0</v>
      </c>
      <c r="AUX854" s="10">
        <v>0</v>
      </c>
      <c r="AUY854" s="10">
        <v>0</v>
      </c>
      <c r="AUZ854" s="10">
        <v>0</v>
      </c>
      <c r="AVA854" s="10">
        <v>0</v>
      </c>
      <c r="AVB854" s="10">
        <v>0</v>
      </c>
      <c r="AVC854" s="10">
        <v>0</v>
      </c>
      <c r="AVD854" s="10">
        <v>0</v>
      </c>
      <c r="AVE854" s="10">
        <v>140</v>
      </c>
      <c r="AVF854" s="10">
        <v>0</v>
      </c>
      <c r="AVG854" s="10">
        <v>0</v>
      </c>
      <c r="AVH854" s="10">
        <v>0</v>
      </c>
      <c r="AVI854" s="10">
        <v>0</v>
      </c>
      <c r="AVJ854" s="10">
        <v>0</v>
      </c>
      <c r="AVK854" s="10">
        <v>0</v>
      </c>
      <c r="AVL854" s="10">
        <v>0</v>
      </c>
      <c r="AVM854" s="10">
        <v>0</v>
      </c>
      <c r="AVN854" s="10">
        <v>0</v>
      </c>
      <c r="AVO854" s="10">
        <v>0</v>
      </c>
      <c r="AVP854" s="10">
        <v>0</v>
      </c>
      <c r="AVQ854" s="10">
        <v>0</v>
      </c>
      <c r="AVR854" s="10">
        <v>0</v>
      </c>
      <c r="AVS854" s="10">
        <v>0</v>
      </c>
      <c r="AVT854" s="10">
        <v>0</v>
      </c>
      <c r="AVU854" s="10" t="s">
        <v>1970</v>
      </c>
      <c r="AVV854" s="10">
        <v>0</v>
      </c>
      <c r="AVW854" s="10">
        <v>0</v>
      </c>
      <c r="AVX854" s="10">
        <v>0</v>
      </c>
      <c r="AVY854" s="10">
        <v>0</v>
      </c>
      <c r="AVZ854" s="10">
        <v>194</v>
      </c>
      <c r="AWA854" s="10">
        <v>0</v>
      </c>
      <c r="AWB854" s="10">
        <v>0</v>
      </c>
      <c r="AWC854" s="10">
        <v>0</v>
      </c>
      <c r="AWD854" s="10">
        <v>0</v>
      </c>
      <c r="AWE854" s="10">
        <v>0</v>
      </c>
      <c r="AWF854" s="10">
        <v>0</v>
      </c>
      <c r="AWG854" s="10">
        <v>0</v>
      </c>
      <c r="AWH854" s="10" t="s">
        <v>1972</v>
      </c>
      <c r="AWI854" s="10">
        <v>238</v>
      </c>
      <c r="AWJ854" s="10">
        <v>0</v>
      </c>
      <c r="AWK854" s="10">
        <v>0</v>
      </c>
      <c r="AWL854" s="10">
        <v>0</v>
      </c>
      <c r="AWM854" s="10">
        <v>173</v>
      </c>
      <c r="AWN854" s="10">
        <v>0</v>
      </c>
      <c r="AWO854" s="10">
        <v>62</v>
      </c>
      <c r="AWP854" s="10">
        <v>0</v>
      </c>
      <c r="AWQ854" s="10">
        <v>0</v>
      </c>
      <c r="AWR854" s="10">
        <v>0</v>
      </c>
      <c r="AWS854" s="10">
        <v>51</v>
      </c>
      <c r="AWT854" s="10">
        <v>0</v>
      </c>
      <c r="AWU854" s="10">
        <v>112</v>
      </c>
      <c r="AWV854" s="10">
        <v>0</v>
      </c>
      <c r="AWW854" s="10">
        <v>0</v>
      </c>
      <c r="AWX854" s="10">
        <v>0</v>
      </c>
      <c r="AWY854" s="10">
        <v>70</v>
      </c>
      <c r="AWZ854" s="10">
        <v>0</v>
      </c>
      <c r="AXA854" s="10">
        <v>24</v>
      </c>
      <c r="AXB854" s="10">
        <v>0</v>
      </c>
      <c r="AXC854" s="10">
        <v>0</v>
      </c>
      <c r="AXD854" s="10">
        <v>0</v>
      </c>
      <c r="AXE854" s="10">
        <v>12</v>
      </c>
      <c r="AXF854" s="10">
        <v>0</v>
      </c>
      <c r="AXG854" s="10">
        <v>0</v>
      </c>
      <c r="AXH854" s="10">
        <v>0</v>
      </c>
      <c r="AXI854" s="10">
        <v>0</v>
      </c>
      <c r="AXJ854" s="10">
        <v>0</v>
      </c>
      <c r="AXK854" s="10">
        <v>0</v>
      </c>
      <c r="AXL854" s="10">
        <v>0</v>
      </c>
      <c r="AXM854" s="10">
        <v>0</v>
      </c>
      <c r="AXN854" s="10">
        <v>0</v>
      </c>
      <c r="AXO854" s="10">
        <v>0</v>
      </c>
      <c r="AXP854" s="10">
        <v>0</v>
      </c>
      <c r="AXQ854" s="10">
        <v>0</v>
      </c>
      <c r="AXR854" s="10">
        <v>0</v>
      </c>
      <c r="AXS854" s="10">
        <v>40</v>
      </c>
      <c r="AXT854" s="10">
        <v>0</v>
      </c>
      <c r="AXU854" s="10">
        <v>0</v>
      </c>
      <c r="AXV854" s="10">
        <v>0</v>
      </c>
      <c r="AXW854" s="10">
        <v>40</v>
      </c>
      <c r="AXX854" s="10">
        <v>0</v>
      </c>
      <c r="AXY854" s="10">
        <v>0</v>
      </c>
      <c r="AXZ854" s="10">
        <v>0</v>
      </c>
      <c r="AYA854" s="10">
        <v>0</v>
      </c>
      <c r="AYB854" s="10">
        <v>0</v>
      </c>
      <c r="AYC854" s="10">
        <v>0</v>
      </c>
      <c r="AYD854" s="10">
        <v>0</v>
      </c>
      <c r="AYE854" s="10">
        <v>0</v>
      </c>
      <c r="AYF854" s="10">
        <v>0</v>
      </c>
      <c r="AYG854" s="10">
        <v>0</v>
      </c>
      <c r="AYH854" s="10">
        <v>0</v>
      </c>
      <c r="AYI854" s="10">
        <v>0</v>
      </c>
      <c r="AYJ854" s="10">
        <v>0</v>
      </c>
      <c r="AYK854" s="10">
        <v>0</v>
      </c>
      <c r="AYL854" s="10">
        <v>0</v>
      </c>
      <c r="AYM854" s="10">
        <v>0</v>
      </c>
      <c r="AYN854" s="10">
        <v>0</v>
      </c>
      <c r="AYO854" s="10">
        <v>0</v>
      </c>
      <c r="AYP854" s="10">
        <v>0</v>
      </c>
      <c r="AYQ854" s="10">
        <v>28</v>
      </c>
      <c r="AYR854" s="10">
        <v>0</v>
      </c>
      <c r="AYS854" s="10" t="s">
        <v>1968</v>
      </c>
      <c r="AYV854" s="10">
        <v>109</v>
      </c>
      <c r="AYW854" s="10">
        <v>0</v>
      </c>
      <c r="AYX854" s="10">
        <v>1933</v>
      </c>
      <c r="AYY854" s="10">
        <v>0</v>
      </c>
      <c r="AYZ854" s="10">
        <v>0</v>
      </c>
      <c r="AZA854" s="10">
        <v>0</v>
      </c>
      <c r="AZB854" s="10">
        <v>225</v>
      </c>
      <c r="AZC854" s="10">
        <v>0</v>
      </c>
      <c r="AZD854" s="10">
        <v>339</v>
      </c>
      <c r="AZE854" s="10">
        <v>0</v>
      </c>
      <c r="AZF854" s="10">
        <v>4</v>
      </c>
      <c r="AZG854" s="10">
        <v>0</v>
      </c>
      <c r="AZH854" s="10">
        <v>727</v>
      </c>
      <c r="AZI854" s="10">
        <v>0</v>
      </c>
      <c r="AZJ854" s="10">
        <v>302</v>
      </c>
      <c r="AZK854" s="10">
        <v>0</v>
      </c>
      <c r="AZL854" s="10">
        <v>6</v>
      </c>
      <c r="AZM854" s="10">
        <v>0</v>
      </c>
      <c r="AZN854" s="10">
        <v>6</v>
      </c>
      <c r="AZO854" s="10">
        <v>0</v>
      </c>
      <c r="AZP854" s="10">
        <v>1</v>
      </c>
      <c r="AZQ854" s="10">
        <v>0</v>
      </c>
      <c r="AZR854" s="10">
        <v>3</v>
      </c>
      <c r="AZS854" s="10">
        <v>0</v>
      </c>
      <c r="AZT854" s="10">
        <v>0</v>
      </c>
      <c r="AZU854" s="10">
        <v>0</v>
      </c>
      <c r="AZV854" s="10">
        <v>0</v>
      </c>
      <c r="AZW854" s="10">
        <v>0</v>
      </c>
      <c r="AZX854" s="10">
        <v>0</v>
      </c>
      <c r="AZY854" s="10">
        <v>0</v>
      </c>
      <c r="AZZ854" s="10">
        <v>0</v>
      </c>
      <c r="BAA854" s="10">
        <v>0</v>
      </c>
      <c r="BAB854" s="10">
        <v>0</v>
      </c>
      <c r="BAC854" s="10">
        <v>0</v>
      </c>
      <c r="BAD854" s="10">
        <v>0</v>
      </c>
      <c r="BAE854" s="10">
        <v>0</v>
      </c>
      <c r="BAF854" s="10">
        <v>0</v>
      </c>
      <c r="BAG854" s="10">
        <v>0</v>
      </c>
      <c r="BAH854" s="10">
        <v>0</v>
      </c>
      <c r="BAI854" s="10">
        <v>0</v>
      </c>
      <c r="BAJ854" s="10">
        <v>2</v>
      </c>
      <c r="BAK854" s="10">
        <v>0</v>
      </c>
      <c r="BAL854" s="10">
        <v>26</v>
      </c>
      <c r="BAM854" s="10">
        <v>0</v>
      </c>
      <c r="BAN854" s="10">
        <v>4</v>
      </c>
      <c r="BAO854" s="10">
        <v>0</v>
      </c>
      <c r="BAP854" s="10">
        <v>1</v>
      </c>
      <c r="BAQ854" s="10">
        <v>0</v>
      </c>
      <c r="BAR854" s="10">
        <v>0</v>
      </c>
      <c r="BAS854" s="10">
        <v>0</v>
      </c>
      <c r="BAT854" s="10">
        <v>0</v>
      </c>
      <c r="BAU854" s="10">
        <v>0</v>
      </c>
      <c r="BAV854" s="10">
        <v>0</v>
      </c>
      <c r="BAW854" s="10">
        <v>0</v>
      </c>
      <c r="BAX854" s="10">
        <v>0</v>
      </c>
      <c r="BAY854" s="10">
        <v>0</v>
      </c>
      <c r="BAZ854" s="10">
        <v>0</v>
      </c>
      <c r="BBA854" s="10" t="s">
        <v>1969</v>
      </c>
      <c r="BBB854" s="10">
        <v>25000</v>
      </c>
      <c r="BBC854" s="10">
        <v>900</v>
      </c>
      <c r="BBD854" s="10">
        <v>0</v>
      </c>
      <c r="BBE854" s="10">
        <v>4</v>
      </c>
      <c r="BBF854" s="10">
        <v>0</v>
      </c>
      <c r="BBG854" s="10">
        <v>0</v>
      </c>
      <c r="BBH854" s="10">
        <v>0</v>
      </c>
      <c r="BBI854" s="10">
        <v>161</v>
      </c>
      <c r="BBJ854" s="10">
        <v>0</v>
      </c>
      <c r="BBK854" s="10">
        <v>81</v>
      </c>
      <c r="BBL854" s="10">
        <v>0</v>
      </c>
      <c r="BBM854" s="10">
        <v>41</v>
      </c>
      <c r="BBN854" s="10">
        <v>0</v>
      </c>
      <c r="BBO854" s="10" t="s">
        <v>1972</v>
      </c>
      <c r="BBU854" s="10">
        <v>1</v>
      </c>
      <c r="BBV854" s="10">
        <v>1</v>
      </c>
    </row>
    <row r="855" spans="1:1428" x14ac:dyDescent="0.25">
      <c r="A855" s="10" t="s">
        <v>1965</v>
      </c>
      <c r="B855" s="10" t="s">
        <v>2318</v>
      </c>
      <c r="C855" s="10" t="s">
        <v>2001</v>
      </c>
      <c r="D855" s="10" t="s">
        <v>2318</v>
      </c>
      <c r="E855" s="10" t="s">
        <v>2319</v>
      </c>
      <c r="F855" s="10" t="s">
        <v>2320</v>
      </c>
      <c r="G855" s="10">
        <v>55850000</v>
      </c>
      <c r="H855" s="10" t="s">
        <v>2005</v>
      </c>
      <c r="I855" s="10" t="s">
        <v>2321</v>
      </c>
      <c r="J855" s="10" t="s">
        <v>2322</v>
      </c>
      <c r="K855" s="10" t="s">
        <v>5</v>
      </c>
      <c r="L855" s="10" t="s">
        <v>2508</v>
      </c>
      <c r="N855" s="10">
        <v>14</v>
      </c>
      <c r="O855" s="10">
        <v>0</v>
      </c>
      <c r="P855" s="10">
        <v>0</v>
      </c>
      <c r="Q855" s="10">
        <v>0</v>
      </c>
      <c r="R855" s="10">
        <v>0</v>
      </c>
      <c r="S855" s="10">
        <v>0</v>
      </c>
      <c r="T855" s="10">
        <v>0</v>
      </c>
      <c r="U855" s="10">
        <v>0</v>
      </c>
      <c r="V855" s="10">
        <v>0</v>
      </c>
      <c r="W855" s="10">
        <v>0</v>
      </c>
      <c r="X855" s="10">
        <v>0</v>
      </c>
      <c r="Y855" s="10">
        <v>0</v>
      </c>
      <c r="Z855" s="10">
        <v>0</v>
      </c>
      <c r="AA855" s="10">
        <v>0</v>
      </c>
      <c r="AC855" s="10">
        <v>0</v>
      </c>
      <c r="AD855" s="10">
        <v>0</v>
      </c>
      <c r="AE855" s="10">
        <v>0</v>
      </c>
      <c r="AF855" s="10" t="s">
        <v>40</v>
      </c>
      <c r="AG855" s="10">
        <v>1</v>
      </c>
      <c r="AT855" s="10">
        <v>26612</v>
      </c>
      <c r="AU855" s="10" t="s">
        <v>1997</v>
      </c>
      <c r="AV855" s="10" t="s">
        <v>1972</v>
      </c>
      <c r="AW855" s="10" t="s">
        <v>1989</v>
      </c>
      <c r="AY855" s="10" t="s">
        <v>1973</v>
      </c>
      <c r="BF855" s="10" t="s">
        <v>1968</v>
      </c>
      <c r="BG855" s="10">
        <v>0</v>
      </c>
      <c r="BI855" s="10" t="s">
        <v>1968</v>
      </c>
      <c r="BL855" s="10" t="s">
        <v>1968</v>
      </c>
      <c r="BO855" s="10" t="s">
        <v>1968</v>
      </c>
      <c r="BR855" s="10" t="s">
        <v>1968</v>
      </c>
      <c r="BU855" s="10" t="s">
        <v>1968</v>
      </c>
      <c r="BX855" s="10" t="s">
        <v>1968</v>
      </c>
      <c r="CA855" s="10" t="s">
        <v>1968</v>
      </c>
      <c r="CD855" s="10" t="s">
        <v>1968</v>
      </c>
      <c r="CG855" s="10" t="s">
        <v>1968</v>
      </c>
      <c r="CJ855" s="10" t="s">
        <v>1968</v>
      </c>
      <c r="CM855" s="10" t="s">
        <v>1968</v>
      </c>
      <c r="CP855" s="10" t="s">
        <v>1968</v>
      </c>
      <c r="CS855" s="10" t="s">
        <v>1968</v>
      </c>
      <c r="CV855" s="10" t="s">
        <v>1968</v>
      </c>
      <c r="CY855" s="10" t="s">
        <v>1968</v>
      </c>
      <c r="DB855" s="10" t="s">
        <v>1968</v>
      </c>
      <c r="DE855" s="10" t="s">
        <v>1968</v>
      </c>
      <c r="DH855" s="10" t="s">
        <v>1968</v>
      </c>
      <c r="DK855" s="10" t="s">
        <v>1968</v>
      </c>
      <c r="DN855" s="10" t="s">
        <v>1968</v>
      </c>
      <c r="EU855" s="10" t="s">
        <v>1968</v>
      </c>
      <c r="EX855" s="10" t="s">
        <v>1968</v>
      </c>
      <c r="FA855" s="10" t="s">
        <v>1968</v>
      </c>
      <c r="FD855" s="10" t="s">
        <v>1968</v>
      </c>
      <c r="FG855" s="10" t="s">
        <v>1968</v>
      </c>
      <c r="FJ855" s="10" t="s">
        <v>1968</v>
      </c>
      <c r="GQ855" s="10">
        <v>1</v>
      </c>
      <c r="GY855" s="10" t="s">
        <v>1968</v>
      </c>
      <c r="HA855" s="10" t="s">
        <v>1968</v>
      </c>
      <c r="HC855" s="10" t="s">
        <v>1968</v>
      </c>
      <c r="HE855" s="10" t="s">
        <v>1968</v>
      </c>
      <c r="HG855" s="10" t="s">
        <v>1968</v>
      </c>
      <c r="HI855" s="10" t="s">
        <v>1968</v>
      </c>
      <c r="HK855" s="10" t="s">
        <v>1968</v>
      </c>
      <c r="HM855" s="10" t="s">
        <v>1968</v>
      </c>
      <c r="II855" s="10" t="s">
        <v>1968</v>
      </c>
      <c r="IJ855" s="10" t="s">
        <v>1968</v>
      </c>
      <c r="IK855" s="10" t="s">
        <v>1968</v>
      </c>
      <c r="IL855" s="10" t="s">
        <v>1968</v>
      </c>
      <c r="IM855" s="10" t="s">
        <v>1968</v>
      </c>
      <c r="IN855" s="10" t="s">
        <v>1968</v>
      </c>
      <c r="IO855" s="10" t="s">
        <v>1968</v>
      </c>
      <c r="IP855" s="10" t="s">
        <v>1968</v>
      </c>
      <c r="IR855" s="10" t="s">
        <v>1968</v>
      </c>
      <c r="IT855" s="10" t="s">
        <v>1968</v>
      </c>
      <c r="IV855" s="10" t="s">
        <v>1968</v>
      </c>
      <c r="IX855" s="10" t="s">
        <v>1968</v>
      </c>
      <c r="IZ855" s="10" t="s">
        <v>1972</v>
      </c>
      <c r="JA855" s="10" t="s">
        <v>1968</v>
      </c>
      <c r="JD855" s="10" t="s">
        <v>1968</v>
      </c>
      <c r="JG855" s="10" t="s">
        <v>1968</v>
      </c>
      <c r="JJ855" s="10" t="s">
        <v>1968</v>
      </c>
      <c r="JM855" s="10" t="s">
        <v>1968</v>
      </c>
      <c r="JP855" s="10" t="s">
        <v>1968</v>
      </c>
      <c r="JS855" s="10" t="s">
        <v>1968</v>
      </c>
      <c r="KZ855" s="10" t="s">
        <v>1976</v>
      </c>
      <c r="LA855" s="10">
        <v>1</v>
      </c>
      <c r="LB855" s="10">
        <v>0</v>
      </c>
      <c r="LC855" s="10">
        <v>0</v>
      </c>
      <c r="LD855" s="10">
        <v>0</v>
      </c>
      <c r="LE855" s="10">
        <v>0</v>
      </c>
      <c r="LF855" s="10">
        <v>0</v>
      </c>
      <c r="LG855" s="10">
        <v>0</v>
      </c>
      <c r="LH855" s="10">
        <v>0</v>
      </c>
      <c r="LI855" s="10" t="s">
        <v>1966</v>
      </c>
      <c r="LJ855" s="10">
        <v>0</v>
      </c>
      <c r="LK855" s="10">
        <v>0</v>
      </c>
      <c r="LL855" s="10">
        <v>0</v>
      </c>
      <c r="LM855" s="10">
        <v>0</v>
      </c>
      <c r="LN855" s="10">
        <v>0</v>
      </c>
      <c r="LO855" s="10">
        <v>0</v>
      </c>
      <c r="LP855" s="10">
        <v>0</v>
      </c>
      <c r="LQ855" s="10">
        <v>0</v>
      </c>
      <c r="LR855" s="10" t="s">
        <v>1977</v>
      </c>
      <c r="LS855" s="10">
        <v>0</v>
      </c>
      <c r="LT855" s="10">
        <v>0</v>
      </c>
      <c r="LU855" s="10">
        <v>0</v>
      </c>
      <c r="LV855" s="10">
        <v>0</v>
      </c>
      <c r="LW855" s="10">
        <v>0</v>
      </c>
      <c r="LX855" s="10">
        <v>0</v>
      </c>
      <c r="LY855" s="10">
        <v>0</v>
      </c>
      <c r="LZ855" s="10">
        <v>0</v>
      </c>
      <c r="MA855" s="10" t="s">
        <v>1977</v>
      </c>
      <c r="MB855" s="10">
        <v>0</v>
      </c>
      <c r="MC855" s="10">
        <v>0</v>
      </c>
      <c r="MD855" s="10">
        <v>0</v>
      </c>
      <c r="ME855" s="10">
        <v>0</v>
      </c>
      <c r="MF855" s="10">
        <v>0</v>
      </c>
      <c r="MG855" s="10">
        <v>0</v>
      </c>
      <c r="MH855" s="10">
        <v>0</v>
      </c>
      <c r="MI855" s="10">
        <v>0</v>
      </c>
      <c r="MJ855" s="10" t="s">
        <v>1977</v>
      </c>
      <c r="MK855" s="10">
        <v>0</v>
      </c>
      <c r="ML855" s="10">
        <v>0</v>
      </c>
      <c r="MM855" s="10">
        <v>0</v>
      </c>
      <c r="MN855" s="10">
        <v>0</v>
      </c>
      <c r="MO855" s="10">
        <v>0</v>
      </c>
      <c r="MP855" s="10">
        <v>0</v>
      </c>
      <c r="MQ855" s="10">
        <v>0</v>
      </c>
      <c r="MR855" s="10">
        <v>0</v>
      </c>
      <c r="MS855" s="10" t="s">
        <v>1977</v>
      </c>
      <c r="MT855" s="10">
        <v>0</v>
      </c>
      <c r="MU855" s="10">
        <v>0</v>
      </c>
      <c r="MV855" s="10">
        <v>0</v>
      </c>
      <c r="MW855" s="10">
        <v>0</v>
      </c>
      <c r="MX855" s="10">
        <v>0</v>
      </c>
      <c r="MY855" s="10">
        <v>0</v>
      </c>
      <c r="MZ855" s="10">
        <v>0</v>
      </c>
      <c r="NA855" s="10">
        <v>0</v>
      </c>
      <c r="NB855" s="10" t="s">
        <v>1977</v>
      </c>
      <c r="NC855" s="10">
        <v>0</v>
      </c>
      <c r="ND855" s="10">
        <v>0</v>
      </c>
      <c r="NE855" s="10">
        <v>0</v>
      </c>
      <c r="NF855" s="10">
        <v>0</v>
      </c>
      <c r="NG855" s="10">
        <v>0</v>
      </c>
      <c r="NH855" s="10">
        <v>0</v>
      </c>
      <c r="NI855" s="10">
        <v>0</v>
      </c>
      <c r="NJ855" s="10">
        <v>0</v>
      </c>
      <c r="NK855" s="10" t="s">
        <v>1977</v>
      </c>
      <c r="NL855" s="10">
        <v>0</v>
      </c>
      <c r="NM855" s="10">
        <v>0</v>
      </c>
      <c r="NN855" s="10">
        <v>0</v>
      </c>
      <c r="NO855" s="10">
        <v>0</v>
      </c>
      <c r="NP855" s="10">
        <v>0</v>
      </c>
      <c r="NQ855" s="10">
        <v>0</v>
      </c>
      <c r="NR855" s="10">
        <v>0</v>
      </c>
      <c r="NS855" s="10">
        <v>0</v>
      </c>
      <c r="NT855" s="10" t="s">
        <v>1977</v>
      </c>
      <c r="NU855" s="10">
        <v>0</v>
      </c>
      <c r="NV855" s="10">
        <v>0</v>
      </c>
      <c r="NW855" s="10">
        <v>0</v>
      </c>
      <c r="NX855" s="10">
        <v>0</v>
      </c>
      <c r="NY855" s="10">
        <v>0</v>
      </c>
      <c r="NZ855" s="10">
        <v>0</v>
      </c>
      <c r="OA855" s="10">
        <v>0</v>
      </c>
      <c r="OB855" s="10">
        <v>0</v>
      </c>
      <c r="OC855" s="10" t="s">
        <v>1977</v>
      </c>
      <c r="OD855" s="10">
        <v>0</v>
      </c>
      <c r="OE855" s="10">
        <v>0</v>
      </c>
      <c r="OF855" s="10">
        <v>0</v>
      </c>
      <c r="OG855" s="10">
        <v>0</v>
      </c>
      <c r="OH855" s="10">
        <v>0</v>
      </c>
      <c r="OI855" s="10">
        <v>0</v>
      </c>
      <c r="OJ855" s="10">
        <v>0</v>
      </c>
      <c r="OK855" s="10">
        <v>0</v>
      </c>
      <c r="OL855" s="10" t="s">
        <v>1977</v>
      </c>
      <c r="OM855" s="10">
        <v>0</v>
      </c>
      <c r="ON855" s="10">
        <v>0</v>
      </c>
      <c r="OO855" s="10">
        <v>0</v>
      </c>
      <c r="OP855" s="10">
        <v>0</v>
      </c>
      <c r="OQ855" s="10">
        <v>0</v>
      </c>
      <c r="OR855" s="10">
        <v>0</v>
      </c>
      <c r="OS855" s="10">
        <v>0</v>
      </c>
      <c r="OT855" s="10">
        <v>0</v>
      </c>
      <c r="OU855" s="10" t="s">
        <v>1977</v>
      </c>
      <c r="OV855" s="10">
        <v>0</v>
      </c>
      <c r="OW855" s="10">
        <v>0</v>
      </c>
      <c r="OX855" s="10">
        <v>0</v>
      </c>
      <c r="OY855" s="10">
        <v>0</v>
      </c>
      <c r="OZ855" s="10">
        <v>0</v>
      </c>
      <c r="PA855" s="10">
        <v>0</v>
      </c>
      <c r="PB855" s="10">
        <v>0</v>
      </c>
      <c r="PC855" s="10">
        <v>0</v>
      </c>
      <c r="PD855" s="10" t="s">
        <v>1977</v>
      </c>
      <c r="PE855" s="10">
        <v>0</v>
      </c>
      <c r="PF855" s="10">
        <v>0</v>
      </c>
      <c r="PG855" s="10">
        <v>0</v>
      </c>
      <c r="PH855" s="10">
        <v>0</v>
      </c>
      <c r="PI855" s="10">
        <v>0</v>
      </c>
      <c r="PJ855" s="10">
        <v>0</v>
      </c>
      <c r="PK855" s="10">
        <v>0</v>
      </c>
      <c r="PL855" s="10">
        <v>0</v>
      </c>
      <c r="PM855" s="10" t="s">
        <v>1977</v>
      </c>
      <c r="PN855" s="10">
        <v>0</v>
      </c>
      <c r="PO855" s="10">
        <v>0</v>
      </c>
      <c r="PP855" s="10">
        <v>0</v>
      </c>
      <c r="PQ855" s="10">
        <v>0</v>
      </c>
      <c r="PR855" s="10">
        <v>0</v>
      </c>
      <c r="PS855" s="10">
        <v>0</v>
      </c>
      <c r="PT855" s="10">
        <v>0</v>
      </c>
      <c r="PU855" s="10">
        <v>0</v>
      </c>
      <c r="PV855" s="10" t="s">
        <v>1977</v>
      </c>
      <c r="PW855" s="10">
        <v>0</v>
      </c>
      <c r="PX855" s="10">
        <v>0</v>
      </c>
      <c r="PY855" s="10">
        <v>0</v>
      </c>
      <c r="PZ855" s="10">
        <v>0</v>
      </c>
      <c r="QA855" s="10">
        <v>0</v>
      </c>
      <c r="QB855" s="10">
        <v>0</v>
      </c>
      <c r="QC855" s="10">
        <v>0</v>
      </c>
      <c r="QD855" s="10">
        <v>1</v>
      </c>
      <c r="QE855" s="10" t="s">
        <v>1985</v>
      </c>
      <c r="QF855" s="10">
        <v>0</v>
      </c>
      <c r="QG855" s="10">
        <v>0</v>
      </c>
      <c r="QH855" s="10">
        <v>0</v>
      </c>
      <c r="QI855" s="10">
        <v>0</v>
      </c>
      <c r="QJ855" s="10">
        <v>0</v>
      </c>
      <c r="QK855" s="10">
        <v>0</v>
      </c>
      <c r="QL855" s="10">
        <v>0</v>
      </c>
      <c r="QM855" s="10">
        <v>0</v>
      </c>
      <c r="QN855" s="10" t="s">
        <v>1977</v>
      </c>
      <c r="QO855" s="10">
        <v>0</v>
      </c>
      <c r="QP855" s="10">
        <v>0</v>
      </c>
      <c r="QQ855" s="10">
        <v>0</v>
      </c>
      <c r="QR855" s="10">
        <v>0</v>
      </c>
      <c r="QS855" s="10">
        <v>0</v>
      </c>
      <c r="QT855" s="10">
        <v>0</v>
      </c>
      <c r="QU855" s="10">
        <v>0</v>
      </c>
      <c r="QV855" s="10">
        <v>0</v>
      </c>
      <c r="QW855" s="10" t="s">
        <v>1977</v>
      </c>
      <c r="QX855" s="10">
        <v>0</v>
      </c>
      <c r="QY855" s="10">
        <v>0</v>
      </c>
      <c r="QZ855" s="10">
        <v>0</v>
      </c>
      <c r="RA855" s="10">
        <v>0</v>
      </c>
      <c r="RB855" s="10">
        <v>0</v>
      </c>
      <c r="RC855" s="10">
        <v>0</v>
      </c>
      <c r="RD855" s="10">
        <v>0</v>
      </c>
      <c r="RE855" s="10">
        <v>0</v>
      </c>
      <c r="RF855" s="10" t="s">
        <v>1977</v>
      </c>
      <c r="RG855" s="10">
        <v>0</v>
      </c>
      <c r="RH855" s="10">
        <v>0</v>
      </c>
      <c r="RI855" s="10">
        <v>0</v>
      </c>
      <c r="RJ855" s="10">
        <v>0</v>
      </c>
      <c r="RK855" s="10">
        <v>0</v>
      </c>
      <c r="RL855" s="10">
        <v>0</v>
      </c>
      <c r="RM855" s="10">
        <v>0</v>
      </c>
      <c r="RN855" s="10">
        <v>0</v>
      </c>
      <c r="RO855" s="10" t="s">
        <v>1977</v>
      </c>
      <c r="VS855" s="10">
        <v>1</v>
      </c>
      <c r="VT855" s="10">
        <v>1</v>
      </c>
      <c r="VZ855" s="10">
        <v>18</v>
      </c>
      <c r="WA855" s="10">
        <v>0</v>
      </c>
      <c r="WB855" s="10">
        <v>0</v>
      </c>
      <c r="WC855" s="10">
        <v>0</v>
      </c>
      <c r="WD855" s="10">
        <v>0</v>
      </c>
      <c r="WE855" s="10">
        <v>0</v>
      </c>
      <c r="WF855" s="10">
        <v>0</v>
      </c>
      <c r="WG855" s="10">
        <v>0</v>
      </c>
      <c r="WH855" s="10">
        <v>0</v>
      </c>
      <c r="WI855" s="10">
        <v>0</v>
      </c>
      <c r="WJ855" s="10">
        <v>0</v>
      </c>
      <c r="WK855" s="10">
        <v>0</v>
      </c>
      <c r="WL855" s="10">
        <v>0</v>
      </c>
      <c r="WM855" s="10">
        <v>0</v>
      </c>
      <c r="WN855" s="10">
        <v>0</v>
      </c>
      <c r="WO855" s="10">
        <v>0</v>
      </c>
      <c r="WP855" s="10">
        <v>0</v>
      </c>
      <c r="WQ855" s="10">
        <v>0</v>
      </c>
      <c r="WR855" s="10">
        <v>0</v>
      </c>
      <c r="WS855" s="10">
        <v>0</v>
      </c>
      <c r="WT855" s="10">
        <v>0</v>
      </c>
      <c r="WU855" s="10">
        <v>0</v>
      </c>
      <c r="WV855" s="10">
        <v>0</v>
      </c>
      <c r="WW855" s="10">
        <v>0</v>
      </c>
      <c r="WX855" s="10">
        <v>0</v>
      </c>
      <c r="WY855" s="10">
        <v>0</v>
      </c>
      <c r="WZ855" s="10">
        <v>0</v>
      </c>
      <c r="XA855" s="10">
        <v>0</v>
      </c>
      <c r="XB855" s="10">
        <v>0</v>
      </c>
      <c r="XC855" s="10">
        <v>0</v>
      </c>
      <c r="XD855" s="10">
        <v>0</v>
      </c>
      <c r="XE855" s="10">
        <v>0</v>
      </c>
      <c r="XF855" s="10">
        <v>0</v>
      </c>
      <c r="XG855" s="10">
        <v>0</v>
      </c>
      <c r="XH855" s="10">
        <v>0</v>
      </c>
      <c r="XI855" s="10">
        <v>0</v>
      </c>
      <c r="XJ855" s="10">
        <v>0</v>
      </c>
      <c r="XK855" s="10" t="s">
        <v>1967</v>
      </c>
      <c r="XN855" s="10" t="s">
        <v>1978</v>
      </c>
      <c r="XQ855" s="10" t="s">
        <v>1967</v>
      </c>
      <c r="XT855" s="10" t="s">
        <v>1978</v>
      </c>
      <c r="XW855" s="10" t="s">
        <v>1992</v>
      </c>
      <c r="YA855" s="10">
        <v>33</v>
      </c>
      <c r="YB855" s="10">
        <v>0</v>
      </c>
      <c r="YC855" s="10">
        <v>30</v>
      </c>
      <c r="YD855" s="10">
        <v>0</v>
      </c>
      <c r="YE855" s="10">
        <v>1</v>
      </c>
      <c r="YF855" s="10">
        <v>0</v>
      </c>
      <c r="YG855" s="10">
        <v>0</v>
      </c>
      <c r="YH855" s="10">
        <v>0</v>
      </c>
      <c r="YI855" s="10">
        <v>0</v>
      </c>
      <c r="YJ855" s="10">
        <v>0</v>
      </c>
      <c r="YK855" s="10">
        <v>2</v>
      </c>
      <c r="YL855" s="10">
        <v>0</v>
      </c>
      <c r="YM855" s="10">
        <v>4</v>
      </c>
      <c r="YN855" s="10">
        <v>0</v>
      </c>
      <c r="YO855" s="10">
        <v>0</v>
      </c>
      <c r="YP855" s="10">
        <v>0</v>
      </c>
      <c r="YQ855" s="10">
        <v>0</v>
      </c>
      <c r="YR855" s="10">
        <v>0</v>
      </c>
      <c r="YS855" s="10" t="s">
        <v>1969</v>
      </c>
      <c r="YT855" s="10">
        <v>3</v>
      </c>
      <c r="YU855" s="10">
        <v>0</v>
      </c>
      <c r="YV855" s="10">
        <v>4</v>
      </c>
      <c r="YW855" s="10">
        <v>0</v>
      </c>
      <c r="YX855" s="10">
        <v>5</v>
      </c>
      <c r="YY855" s="10">
        <v>0</v>
      </c>
      <c r="YZ855" s="10">
        <v>5</v>
      </c>
      <c r="ZA855" s="10">
        <v>0</v>
      </c>
      <c r="ZB855" s="10">
        <v>1</v>
      </c>
      <c r="ZC855" s="10">
        <v>0</v>
      </c>
      <c r="ZD855" s="10">
        <v>0</v>
      </c>
      <c r="ZE855" s="10">
        <v>0</v>
      </c>
      <c r="ZF855" s="10">
        <v>0</v>
      </c>
      <c r="ZG855" s="10">
        <v>0</v>
      </c>
      <c r="ZH855" s="10">
        <v>0</v>
      </c>
      <c r="ZI855" s="10">
        <v>0</v>
      </c>
      <c r="ZJ855" s="10" t="s">
        <v>1969</v>
      </c>
      <c r="ZK855" s="10">
        <v>2</v>
      </c>
      <c r="ZL855" s="10">
        <v>0</v>
      </c>
      <c r="ZM855" s="10">
        <v>4</v>
      </c>
      <c r="ZN855" s="10">
        <v>0</v>
      </c>
      <c r="ZO855" s="10">
        <v>12</v>
      </c>
      <c r="ZP855" s="10">
        <v>0</v>
      </c>
      <c r="ZQ855" s="10">
        <v>0</v>
      </c>
      <c r="ZR855" s="10">
        <v>0</v>
      </c>
      <c r="ZS855" s="10">
        <v>0</v>
      </c>
      <c r="ZT855" s="10">
        <v>0</v>
      </c>
      <c r="ZU855" s="10">
        <v>0</v>
      </c>
      <c r="ZV855" s="10">
        <v>0</v>
      </c>
      <c r="ZW855" s="10">
        <v>0</v>
      </c>
      <c r="ZX855" s="10">
        <v>0</v>
      </c>
      <c r="AAK855" s="10" t="s">
        <v>1969</v>
      </c>
      <c r="AAL855" s="10">
        <v>4</v>
      </c>
      <c r="AAM855" s="10">
        <v>0</v>
      </c>
      <c r="AAN855" s="10">
        <v>8</v>
      </c>
      <c r="AAO855" s="10">
        <v>0</v>
      </c>
      <c r="AAP855" s="10">
        <v>4</v>
      </c>
      <c r="AAQ855" s="10">
        <v>0</v>
      </c>
      <c r="AAR855" s="10">
        <v>2</v>
      </c>
      <c r="AAS855" s="10">
        <v>0</v>
      </c>
      <c r="AAT855" s="10">
        <v>0</v>
      </c>
      <c r="AAU855" s="10">
        <v>0</v>
      </c>
      <c r="AAV855" s="10">
        <v>0</v>
      </c>
      <c r="AAW855" s="10">
        <v>0</v>
      </c>
      <c r="AAX855" s="10">
        <v>0</v>
      </c>
      <c r="AAY855" s="10">
        <v>0</v>
      </c>
      <c r="AAZ855" s="10" t="s">
        <v>1969</v>
      </c>
      <c r="ABA855" s="10">
        <v>2</v>
      </c>
      <c r="ABB855" s="10">
        <v>0</v>
      </c>
      <c r="ABC855" s="10">
        <v>1</v>
      </c>
      <c r="ABD855" s="10">
        <v>0</v>
      </c>
      <c r="ABE855" s="10">
        <v>1</v>
      </c>
      <c r="ABF855" s="10">
        <v>0</v>
      </c>
      <c r="ABG855" s="10">
        <v>0</v>
      </c>
      <c r="ABH855" s="10">
        <v>0</v>
      </c>
      <c r="ABI855" s="10">
        <v>0</v>
      </c>
      <c r="ABJ855" s="10">
        <v>0</v>
      </c>
      <c r="ABK855" s="10">
        <v>0</v>
      </c>
      <c r="ABL855" s="10">
        <v>0</v>
      </c>
      <c r="ABM855" s="10">
        <v>0</v>
      </c>
      <c r="ABN855" s="10">
        <v>0</v>
      </c>
      <c r="ABO855" s="10" t="s">
        <v>1969</v>
      </c>
      <c r="ABP855" s="10">
        <v>8</v>
      </c>
      <c r="ABQ855" s="10">
        <v>0</v>
      </c>
      <c r="ABR855" s="10">
        <v>2</v>
      </c>
      <c r="ABS855" s="10">
        <v>0</v>
      </c>
      <c r="ABT855" s="10">
        <v>4</v>
      </c>
      <c r="ABU855" s="10">
        <v>0</v>
      </c>
      <c r="ABV855" s="10">
        <v>2</v>
      </c>
      <c r="ABW855" s="10">
        <v>0</v>
      </c>
      <c r="ABX855" s="10">
        <v>2</v>
      </c>
      <c r="ABY855" s="10">
        <v>0</v>
      </c>
      <c r="ABZ855" s="10">
        <v>0</v>
      </c>
      <c r="ACA855" s="10">
        <v>0</v>
      </c>
      <c r="ACB855" s="10">
        <v>0</v>
      </c>
      <c r="ACC855" s="10">
        <v>0</v>
      </c>
      <c r="ACD855" s="10">
        <v>0</v>
      </c>
      <c r="ACE855" s="10">
        <v>0</v>
      </c>
      <c r="ACF855" s="10">
        <v>0</v>
      </c>
      <c r="ACG855" s="10">
        <v>0</v>
      </c>
      <c r="ACH855" s="10">
        <v>0</v>
      </c>
      <c r="ACI855" s="10">
        <v>0</v>
      </c>
      <c r="ACJ855" s="10" t="s">
        <v>1969</v>
      </c>
      <c r="ACK855" s="10" t="s">
        <v>1972</v>
      </c>
      <c r="ACL855" s="10">
        <v>2</v>
      </c>
      <c r="ACN855" s="10">
        <v>10</v>
      </c>
      <c r="ACP855" s="10">
        <v>3</v>
      </c>
      <c r="ACR855" s="10">
        <v>1</v>
      </c>
      <c r="ACT855" s="10">
        <v>1</v>
      </c>
      <c r="ADF855" s="10">
        <v>1</v>
      </c>
      <c r="ADH855" s="10" t="s">
        <v>1969</v>
      </c>
      <c r="ADI855" s="10">
        <v>18</v>
      </c>
      <c r="ADJ855" s="10">
        <v>0</v>
      </c>
      <c r="ADK855" s="10">
        <v>0</v>
      </c>
      <c r="ADL855" s="10">
        <v>0</v>
      </c>
      <c r="ADM855" s="10">
        <v>0</v>
      </c>
      <c r="ADN855" s="10">
        <v>0</v>
      </c>
      <c r="ADO855" s="10">
        <v>0</v>
      </c>
      <c r="ADP855" s="10">
        <v>0</v>
      </c>
      <c r="ADQ855" s="10">
        <v>0</v>
      </c>
      <c r="ADR855" s="10">
        <v>0</v>
      </c>
      <c r="ADS855" s="10">
        <v>0</v>
      </c>
      <c r="ADT855" s="10">
        <v>0</v>
      </c>
      <c r="ADU855" s="10">
        <v>0</v>
      </c>
      <c r="ADV855" s="10">
        <v>0</v>
      </c>
      <c r="ADW855" s="10">
        <v>0</v>
      </c>
      <c r="ADX855" s="10">
        <v>0</v>
      </c>
      <c r="ADY855" s="10">
        <v>0</v>
      </c>
      <c r="ADZ855" s="10">
        <v>0</v>
      </c>
      <c r="AEA855" s="10">
        <v>0</v>
      </c>
      <c r="AEB855" s="10">
        <v>0</v>
      </c>
      <c r="AEC855" s="10">
        <v>0</v>
      </c>
      <c r="AED855" s="10">
        <v>0</v>
      </c>
      <c r="AEE855" s="10">
        <v>0</v>
      </c>
      <c r="AEF855" s="10">
        <v>0</v>
      </c>
      <c r="AEG855" s="10">
        <v>0</v>
      </c>
      <c r="AEH855" s="10">
        <v>0</v>
      </c>
      <c r="AEI855" s="10">
        <v>0</v>
      </c>
      <c r="AEJ855" s="10">
        <v>0</v>
      </c>
      <c r="AEK855" s="10">
        <v>0</v>
      </c>
      <c r="AEL855" s="10">
        <v>0</v>
      </c>
      <c r="AEM855" s="10">
        <v>0</v>
      </c>
      <c r="AEN855" s="10">
        <v>0</v>
      </c>
      <c r="AEO855" s="10">
        <v>0</v>
      </c>
      <c r="AEP855" s="10">
        <v>0</v>
      </c>
      <c r="AEQ855" s="10">
        <v>0</v>
      </c>
      <c r="AER855" s="10">
        <v>0</v>
      </c>
      <c r="AES855" s="10">
        <v>0</v>
      </c>
      <c r="AET855" s="10">
        <v>0</v>
      </c>
      <c r="AEU855" s="10">
        <v>0</v>
      </c>
      <c r="AEV855" s="10">
        <v>0</v>
      </c>
      <c r="AEW855" s="10">
        <v>0</v>
      </c>
      <c r="AEX855" s="10">
        <v>0</v>
      </c>
      <c r="AEY855" s="10">
        <v>0</v>
      </c>
      <c r="AEZ855" s="10">
        <v>0</v>
      </c>
      <c r="AFA855" s="10">
        <v>0</v>
      </c>
      <c r="AFB855" s="10">
        <v>0</v>
      </c>
      <c r="AFC855" s="10">
        <v>0</v>
      </c>
      <c r="AFD855" s="10">
        <v>0</v>
      </c>
      <c r="AFE855" s="10">
        <v>0</v>
      </c>
      <c r="AFF855" s="10">
        <v>0</v>
      </c>
      <c r="AFG855" s="10">
        <v>0</v>
      </c>
      <c r="AFH855" s="10">
        <v>0</v>
      </c>
      <c r="AFI855" s="10">
        <v>0</v>
      </c>
      <c r="AFJ855" s="10">
        <v>0</v>
      </c>
      <c r="AFK855" s="10">
        <v>0</v>
      </c>
      <c r="AFL855" s="10">
        <v>0</v>
      </c>
      <c r="AFM855" s="10">
        <v>0</v>
      </c>
      <c r="AFN855" s="10">
        <v>0</v>
      </c>
      <c r="AFO855" s="10">
        <v>0</v>
      </c>
      <c r="AFP855" s="10">
        <v>0</v>
      </c>
      <c r="AFQ855" s="10">
        <v>0</v>
      </c>
      <c r="AFR855" s="10">
        <v>0</v>
      </c>
      <c r="AFS855" s="10">
        <v>0</v>
      </c>
      <c r="AFT855" s="10">
        <v>0</v>
      </c>
      <c r="AFU855" s="10">
        <v>0</v>
      </c>
      <c r="AFV855" s="10">
        <v>0</v>
      </c>
      <c r="AFW855" s="10">
        <v>0</v>
      </c>
      <c r="AFX855" s="10">
        <v>0</v>
      </c>
      <c r="AFY855" s="10">
        <v>0</v>
      </c>
      <c r="AFZ855" s="10">
        <v>0</v>
      </c>
      <c r="AGA855" s="10">
        <v>0</v>
      </c>
      <c r="AGB855" s="10">
        <v>0</v>
      </c>
      <c r="AGC855" s="10">
        <v>0</v>
      </c>
      <c r="AGD855" s="10">
        <v>0</v>
      </c>
      <c r="AGE855" s="10">
        <v>0</v>
      </c>
      <c r="AGF855" s="10">
        <v>0</v>
      </c>
      <c r="AGG855" s="10">
        <v>0</v>
      </c>
      <c r="AGH855" s="10">
        <v>0</v>
      </c>
      <c r="AGI855" s="10">
        <v>0</v>
      </c>
      <c r="AGJ855" s="10">
        <v>0</v>
      </c>
      <c r="AGK855" s="10">
        <v>0</v>
      </c>
      <c r="AGL855" s="10">
        <v>0</v>
      </c>
      <c r="AGM855" s="10">
        <v>0</v>
      </c>
      <c r="AGN855" s="10">
        <v>0</v>
      </c>
      <c r="AGO855" s="10">
        <v>0</v>
      </c>
      <c r="AGP855" s="10">
        <v>0</v>
      </c>
      <c r="AGQ855" s="10">
        <v>0</v>
      </c>
      <c r="AGR855" s="10">
        <v>0</v>
      </c>
      <c r="AGS855" s="10">
        <v>0</v>
      </c>
      <c r="AGT855" s="10">
        <v>0</v>
      </c>
      <c r="AGU855" s="10">
        <v>0</v>
      </c>
      <c r="AGV855" s="10">
        <v>0</v>
      </c>
      <c r="AGW855" s="10">
        <v>0</v>
      </c>
      <c r="AGX855" s="10">
        <v>0</v>
      </c>
      <c r="AGY855" s="10">
        <v>0</v>
      </c>
      <c r="AGZ855" s="10">
        <v>0</v>
      </c>
      <c r="AHA855" s="10">
        <v>0</v>
      </c>
      <c r="AHB855" s="10">
        <v>0</v>
      </c>
      <c r="AHC855" s="10">
        <v>0</v>
      </c>
      <c r="AHD855" s="10">
        <v>0</v>
      </c>
      <c r="AHE855" s="10">
        <v>0</v>
      </c>
      <c r="AHF855" s="10">
        <v>0</v>
      </c>
      <c r="AHG855" s="10">
        <v>0</v>
      </c>
      <c r="AHH855" s="10">
        <v>0</v>
      </c>
      <c r="AHI855" s="10">
        <v>0</v>
      </c>
      <c r="AHJ855" s="10">
        <v>0</v>
      </c>
      <c r="AHK855" s="10">
        <v>0</v>
      </c>
      <c r="AHL855" s="10">
        <v>0</v>
      </c>
      <c r="AHM855" s="10">
        <v>0</v>
      </c>
      <c r="AHN855" s="10">
        <v>0</v>
      </c>
      <c r="AHO855" s="10">
        <v>0</v>
      </c>
      <c r="AHP855" s="10">
        <v>0</v>
      </c>
      <c r="AHQ855" s="10">
        <v>0</v>
      </c>
      <c r="AHR855" s="10">
        <v>0</v>
      </c>
      <c r="AHS855" s="10">
        <v>0</v>
      </c>
      <c r="AHT855" s="10">
        <v>0</v>
      </c>
      <c r="AHU855" s="10">
        <v>0</v>
      </c>
      <c r="AHV855" s="10">
        <v>0</v>
      </c>
      <c r="AHW855" s="10">
        <v>0</v>
      </c>
      <c r="AHX855" s="10">
        <v>0</v>
      </c>
      <c r="AHY855" s="10">
        <v>0</v>
      </c>
      <c r="AHZ855" s="10">
        <v>0</v>
      </c>
      <c r="AIA855" s="10">
        <v>0</v>
      </c>
      <c r="AIB855" s="10">
        <v>0</v>
      </c>
      <c r="AIC855" s="10">
        <v>0</v>
      </c>
      <c r="AID855" s="10">
        <v>0</v>
      </c>
      <c r="AIE855" s="10">
        <v>0</v>
      </c>
      <c r="AIF855" s="10">
        <v>0</v>
      </c>
      <c r="AIG855" s="10">
        <v>0</v>
      </c>
      <c r="AIH855" s="10">
        <v>0</v>
      </c>
      <c r="AII855" s="10">
        <v>0</v>
      </c>
      <c r="AIJ855" s="10">
        <v>0</v>
      </c>
      <c r="AIK855" s="10">
        <v>0</v>
      </c>
      <c r="AIL855" s="10">
        <v>0</v>
      </c>
      <c r="AIM855" s="10">
        <v>0</v>
      </c>
      <c r="AIN855" s="10">
        <v>0</v>
      </c>
      <c r="AIO855" s="10">
        <v>0</v>
      </c>
      <c r="AIP855" s="10">
        <v>0</v>
      </c>
      <c r="AIQ855" s="10">
        <v>0</v>
      </c>
      <c r="AIR855" s="10">
        <v>0</v>
      </c>
      <c r="AIS855" s="10">
        <v>0</v>
      </c>
      <c r="AIT855" s="10">
        <v>0</v>
      </c>
      <c r="AIU855" s="10">
        <v>0</v>
      </c>
      <c r="AIV855" s="10">
        <v>0</v>
      </c>
      <c r="AIW855" s="10">
        <v>0</v>
      </c>
      <c r="AIX855" s="10">
        <v>0</v>
      </c>
      <c r="AIY855" s="10">
        <v>0</v>
      </c>
      <c r="AIZ855" s="10">
        <v>0</v>
      </c>
      <c r="AJA855" s="10">
        <v>0</v>
      </c>
      <c r="AJB855" s="10">
        <v>0</v>
      </c>
      <c r="AJC855" s="10">
        <v>0</v>
      </c>
      <c r="AJD855" s="10">
        <v>0</v>
      </c>
      <c r="AJE855" s="10">
        <v>0</v>
      </c>
      <c r="AJF855" s="10">
        <v>0</v>
      </c>
      <c r="AJG855" s="10">
        <v>0</v>
      </c>
      <c r="AJH855" s="10">
        <v>0</v>
      </c>
      <c r="AJI855" s="10">
        <v>0</v>
      </c>
      <c r="AJJ855" s="10">
        <v>0</v>
      </c>
      <c r="AJK855" s="10">
        <v>0</v>
      </c>
      <c r="AJL855" s="10">
        <v>0</v>
      </c>
      <c r="AJM855" s="10">
        <v>0</v>
      </c>
      <c r="AJN855" s="10">
        <v>0</v>
      </c>
      <c r="AJO855" s="10">
        <v>0</v>
      </c>
      <c r="AJP855" s="10">
        <v>0</v>
      </c>
      <c r="AJQ855" s="10">
        <v>0</v>
      </c>
      <c r="AJR855" s="10">
        <v>0</v>
      </c>
      <c r="AJS855" s="10">
        <v>0</v>
      </c>
      <c r="AJT855" s="10">
        <v>0</v>
      </c>
      <c r="AJU855" s="10">
        <v>0</v>
      </c>
      <c r="AJV855" s="10">
        <v>0</v>
      </c>
      <c r="AJW855" s="10">
        <v>0</v>
      </c>
      <c r="AJX855" s="10">
        <v>0</v>
      </c>
      <c r="AJY855" s="10">
        <v>0</v>
      </c>
      <c r="AJZ855" s="10">
        <v>0</v>
      </c>
      <c r="AKA855" s="10">
        <v>0</v>
      </c>
      <c r="AKB855" s="10">
        <v>0</v>
      </c>
      <c r="AKC855" s="10">
        <v>0</v>
      </c>
      <c r="AKD855" s="10">
        <v>0</v>
      </c>
      <c r="AKE855" s="10">
        <v>0</v>
      </c>
      <c r="AKF855" s="10">
        <v>0</v>
      </c>
      <c r="AKG855" s="10">
        <v>0</v>
      </c>
      <c r="AKH855" s="10">
        <v>0</v>
      </c>
      <c r="AKI855" s="10">
        <v>0</v>
      </c>
      <c r="AKJ855" s="10">
        <v>0</v>
      </c>
      <c r="AKK855" s="10">
        <v>0</v>
      </c>
      <c r="AKL855" s="10">
        <v>0</v>
      </c>
      <c r="AKM855" s="10">
        <v>0</v>
      </c>
      <c r="AKN855" s="10">
        <v>0</v>
      </c>
      <c r="AKO855" s="10">
        <v>0</v>
      </c>
      <c r="AKP855" s="10">
        <v>0</v>
      </c>
      <c r="AKQ855" s="10">
        <v>0</v>
      </c>
      <c r="AKR855" s="10">
        <v>0</v>
      </c>
      <c r="AKS855" s="10">
        <v>0</v>
      </c>
      <c r="AKT855" s="10">
        <v>0</v>
      </c>
      <c r="AKU855" s="10">
        <v>0</v>
      </c>
      <c r="AKV855" s="10">
        <v>0</v>
      </c>
      <c r="AKW855" s="10">
        <v>0</v>
      </c>
      <c r="AKX855" s="10">
        <v>0</v>
      </c>
      <c r="AKY855" s="10">
        <v>0</v>
      </c>
      <c r="AKZ855" s="10">
        <v>0</v>
      </c>
      <c r="ALA855" s="10">
        <v>0</v>
      </c>
      <c r="ALB855" s="10">
        <v>0</v>
      </c>
      <c r="ALC855" s="10">
        <v>0</v>
      </c>
      <c r="ALD855" s="10">
        <v>0</v>
      </c>
      <c r="ALE855" s="10">
        <v>0</v>
      </c>
      <c r="ALF855" s="10">
        <v>0</v>
      </c>
      <c r="ALG855" s="10">
        <v>0</v>
      </c>
      <c r="ALH855" s="10">
        <v>0</v>
      </c>
      <c r="ALI855" s="10">
        <v>0</v>
      </c>
      <c r="ALJ855" s="10">
        <v>0</v>
      </c>
      <c r="ALK855" s="10">
        <v>0</v>
      </c>
      <c r="ALL855" s="10">
        <v>0</v>
      </c>
      <c r="ALM855" s="10">
        <v>0</v>
      </c>
      <c r="ALN855" s="10">
        <v>0</v>
      </c>
      <c r="ALO855" s="10">
        <v>0</v>
      </c>
      <c r="ALP855" s="10">
        <v>0</v>
      </c>
      <c r="ALQ855" s="10">
        <v>0</v>
      </c>
      <c r="ALR855" s="10">
        <v>0</v>
      </c>
      <c r="ALS855" s="10">
        <v>0</v>
      </c>
      <c r="ALT855" s="10">
        <v>0</v>
      </c>
      <c r="ALU855" s="10">
        <v>0</v>
      </c>
      <c r="ALV855" s="10">
        <v>0</v>
      </c>
      <c r="ALW855" s="10">
        <v>0</v>
      </c>
      <c r="ALX855" s="10">
        <v>0</v>
      </c>
      <c r="ALY855" s="10">
        <v>0</v>
      </c>
      <c r="ALZ855" s="10">
        <v>0</v>
      </c>
      <c r="AMA855" s="10">
        <v>0</v>
      </c>
      <c r="AMB855" s="10">
        <v>0</v>
      </c>
      <c r="AMC855" s="10">
        <v>0</v>
      </c>
      <c r="AMD855" s="10">
        <v>0</v>
      </c>
      <c r="AME855" s="10">
        <v>0</v>
      </c>
      <c r="AMF855" s="10">
        <v>0</v>
      </c>
      <c r="AML855" s="10" t="s">
        <v>1969</v>
      </c>
      <c r="AMM855" s="10">
        <v>4</v>
      </c>
      <c r="AMN855" s="10">
        <v>0</v>
      </c>
      <c r="AMO855" s="10">
        <v>5</v>
      </c>
      <c r="AMP855" s="10">
        <v>0</v>
      </c>
      <c r="AMQ855" s="10">
        <v>3</v>
      </c>
      <c r="AMR855" s="10">
        <v>0</v>
      </c>
      <c r="AMS855" s="10">
        <v>4</v>
      </c>
      <c r="AMT855" s="10">
        <v>0</v>
      </c>
      <c r="AMU855" s="10">
        <v>2</v>
      </c>
      <c r="AMV855" s="10">
        <v>0</v>
      </c>
      <c r="AMW855" s="10">
        <v>0</v>
      </c>
      <c r="AMX855" s="10">
        <v>0</v>
      </c>
      <c r="AMY855" s="10">
        <v>0</v>
      </c>
      <c r="AMZ855" s="10">
        <v>0</v>
      </c>
      <c r="ANA855" s="10">
        <v>0</v>
      </c>
      <c r="ANB855" s="10">
        <v>0</v>
      </c>
      <c r="ANC855" s="10">
        <v>0</v>
      </c>
      <c r="AND855" s="10">
        <v>0</v>
      </c>
      <c r="ANE855" s="10">
        <v>0</v>
      </c>
      <c r="ANF855" s="10">
        <v>0</v>
      </c>
      <c r="ANG855" s="10">
        <v>0</v>
      </c>
      <c r="ANH855" s="10">
        <v>0</v>
      </c>
      <c r="ANI855" s="10">
        <v>0</v>
      </c>
      <c r="ANJ855" s="10">
        <v>0</v>
      </c>
      <c r="ANK855" s="10">
        <v>0</v>
      </c>
      <c r="ANL855" s="10">
        <v>0</v>
      </c>
      <c r="ANM855" s="10">
        <v>14</v>
      </c>
      <c r="ANN855" s="10">
        <v>0</v>
      </c>
      <c r="ANO855" s="10" t="s">
        <v>1968</v>
      </c>
      <c r="ANP855" s="10" t="s">
        <v>1990</v>
      </c>
      <c r="AOO855" s="10" t="s">
        <v>1968</v>
      </c>
      <c r="APN855" s="10" t="s">
        <v>1970</v>
      </c>
      <c r="APO855" s="10" t="s">
        <v>1990</v>
      </c>
      <c r="APP855" s="10">
        <v>9</v>
      </c>
      <c r="APQ855" s="10">
        <v>0</v>
      </c>
      <c r="APR855" s="10">
        <v>2</v>
      </c>
      <c r="APS855" s="10">
        <v>0</v>
      </c>
      <c r="APT855" s="10">
        <v>1</v>
      </c>
      <c r="APU855" s="10">
        <v>0</v>
      </c>
      <c r="APV855" s="10">
        <v>2</v>
      </c>
      <c r="APW855" s="10">
        <v>0</v>
      </c>
      <c r="APX855" s="10">
        <v>0</v>
      </c>
      <c r="APY855" s="10">
        <v>0</v>
      </c>
      <c r="APZ855" s="10">
        <v>2</v>
      </c>
      <c r="AQA855" s="10">
        <v>0</v>
      </c>
      <c r="AQB855" s="10">
        <v>3</v>
      </c>
      <c r="AQC855" s="10">
        <v>0</v>
      </c>
      <c r="AQD855" s="10">
        <v>0</v>
      </c>
      <c r="AQE855" s="10">
        <v>0</v>
      </c>
      <c r="AQF855" s="10">
        <v>0</v>
      </c>
      <c r="AQG855" s="10">
        <v>0</v>
      </c>
      <c r="AQH855" s="10">
        <v>2</v>
      </c>
      <c r="AQI855" s="10">
        <v>0</v>
      </c>
      <c r="AQJ855" s="10">
        <v>1</v>
      </c>
      <c r="AQK855" s="10">
        <v>0</v>
      </c>
      <c r="AQL855" s="10">
        <v>2</v>
      </c>
      <c r="AQM855" s="10">
        <v>0</v>
      </c>
      <c r="AQN855" s="10">
        <v>0</v>
      </c>
      <c r="AQO855" s="10">
        <v>0</v>
      </c>
      <c r="AQP855" s="10">
        <v>0</v>
      </c>
      <c r="AQQ855" s="10">
        <v>0</v>
      </c>
      <c r="AQR855" s="10">
        <v>0</v>
      </c>
      <c r="AQS855" s="10">
        <v>0</v>
      </c>
      <c r="AQT855" s="10">
        <v>0</v>
      </c>
      <c r="AQU855" s="10">
        <v>0</v>
      </c>
      <c r="AQV855" s="10">
        <v>0</v>
      </c>
      <c r="AQW855" s="10">
        <v>0</v>
      </c>
      <c r="AQX855" s="10">
        <v>0</v>
      </c>
      <c r="AQY855" s="10">
        <v>0</v>
      </c>
      <c r="AQZ855" s="10">
        <v>0</v>
      </c>
      <c r="ARA855" s="10">
        <v>0</v>
      </c>
      <c r="ARB855" s="10">
        <v>0</v>
      </c>
      <c r="ARC855" s="10">
        <v>0</v>
      </c>
      <c r="ARD855" s="10">
        <v>0</v>
      </c>
      <c r="ARE855" s="10">
        <v>0</v>
      </c>
      <c r="ARF855" s="10">
        <v>0</v>
      </c>
      <c r="ARG855" s="10">
        <v>0</v>
      </c>
      <c r="ARH855" s="10">
        <v>0</v>
      </c>
      <c r="ARI855" s="10">
        <v>0</v>
      </c>
      <c r="ARJ855" s="10">
        <v>1</v>
      </c>
      <c r="ARK855" s="10">
        <v>0</v>
      </c>
      <c r="ARL855" s="10">
        <v>0</v>
      </c>
      <c r="ARM855" s="10">
        <v>0</v>
      </c>
      <c r="ARN855" s="10">
        <v>1</v>
      </c>
      <c r="ARO855" s="10">
        <v>0</v>
      </c>
      <c r="ARP855" s="10">
        <v>0</v>
      </c>
      <c r="ARQ855" s="10">
        <v>0</v>
      </c>
      <c r="ARR855" s="10">
        <v>0</v>
      </c>
      <c r="ARS855" s="10">
        <v>0</v>
      </c>
      <c r="ART855" s="10">
        <v>0</v>
      </c>
      <c r="ARU855" s="10">
        <v>0</v>
      </c>
      <c r="ARV855" s="10">
        <v>0</v>
      </c>
      <c r="ARW855" s="10">
        <v>0</v>
      </c>
      <c r="ARX855" s="10">
        <v>0</v>
      </c>
      <c r="ARY855" s="10">
        <v>0</v>
      </c>
      <c r="ARZ855" s="10">
        <v>0</v>
      </c>
      <c r="ASA855" s="10">
        <v>0</v>
      </c>
      <c r="ASB855" s="10">
        <v>0</v>
      </c>
      <c r="ASC855" s="10">
        <v>0</v>
      </c>
      <c r="ASD855" s="10">
        <v>0</v>
      </c>
      <c r="ASE855" s="10">
        <v>0</v>
      </c>
      <c r="ASF855" s="10">
        <v>0</v>
      </c>
      <c r="ASG855" s="10">
        <v>0</v>
      </c>
      <c r="ASH855" s="10">
        <v>0</v>
      </c>
      <c r="ASI855" s="10">
        <v>0</v>
      </c>
      <c r="ASJ855" s="10">
        <v>0</v>
      </c>
      <c r="ASK855" s="10">
        <v>0</v>
      </c>
      <c r="ASL855" s="10">
        <v>0</v>
      </c>
      <c r="ASM855" s="10">
        <v>0</v>
      </c>
      <c r="ASN855" s="10">
        <v>0</v>
      </c>
      <c r="ASO855" s="10">
        <v>0</v>
      </c>
      <c r="ASP855" s="10">
        <v>2</v>
      </c>
      <c r="ASQ855" s="10">
        <v>0</v>
      </c>
      <c r="ASR855" s="10">
        <v>0</v>
      </c>
      <c r="ASS855" s="10">
        <v>0</v>
      </c>
      <c r="AST855" s="10">
        <v>0</v>
      </c>
      <c r="ASU855" s="10">
        <v>0</v>
      </c>
      <c r="ASV855" s="10">
        <v>2</v>
      </c>
      <c r="ASW855" s="10">
        <v>0</v>
      </c>
      <c r="ASX855" s="10">
        <v>0</v>
      </c>
      <c r="ASY855" s="10">
        <v>0</v>
      </c>
      <c r="ASZ855" s="10">
        <v>0</v>
      </c>
      <c r="ATA855" s="10">
        <v>0</v>
      </c>
      <c r="ATB855" s="10">
        <v>0</v>
      </c>
      <c r="ATC855" s="10">
        <v>0</v>
      </c>
      <c r="ATD855" s="10">
        <v>0</v>
      </c>
      <c r="ATE855" s="10">
        <v>0</v>
      </c>
      <c r="ATF855" s="10">
        <v>1</v>
      </c>
      <c r="ATG855" s="10">
        <v>0</v>
      </c>
      <c r="ATH855" s="10">
        <v>0</v>
      </c>
      <c r="ATI855" s="10">
        <v>0</v>
      </c>
      <c r="ATJ855" s="10">
        <v>0</v>
      </c>
      <c r="ATK855" s="10">
        <v>0</v>
      </c>
      <c r="ATL855" s="10">
        <v>0</v>
      </c>
      <c r="ATM855" s="10">
        <v>0</v>
      </c>
      <c r="ATN855" s="10">
        <v>0</v>
      </c>
      <c r="ATO855" s="10">
        <v>0</v>
      </c>
      <c r="ATP855" s="10">
        <v>0</v>
      </c>
      <c r="ATQ855" s="10">
        <v>0</v>
      </c>
      <c r="ATR855" s="10">
        <v>18</v>
      </c>
      <c r="ATS855" s="10">
        <v>0</v>
      </c>
      <c r="ATT855" s="10">
        <v>0</v>
      </c>
      <c r="ATU855" s="10">
        <v>0</v>
      </c>
      <c r="ATV855" s="10" t="s">
        <v>1968</v>
      </c>
      <c r="AVU855" s="10" t="s">
        <v>1969</v>
      </c>
      <c r="AVV855" s="10">
        <v>3</v>
      </c>
      <c r="AVX855" s="10">
        <v>5</v>
      </c>
      <c r="AVZ855" s="10">
        <v>7</v>
      </c>
      <c r="AWB855" s="10">
        <v>3</v>
      </c>
      <c r="AWH855" s="10" t="s">
        <v>1972</v>
      </c>
      <c r="AWI855" s="10">
        <v>8</v>
      </c>
      <c r="AWO855" s="10">
        <v>8</v>
      </c>
      <c r="AYQ855" s="10">
        <v>0</v>
      </c>
      <c r="AYR855" s="10">
        <v>0</v>
      </c>
      <c r="AYS855" s="10" t="s">
        <v>1969</v>
      </c>
      <c r="AYT855" s="10">
        <v>3</v>
      </c>
      <c r="AYU855" s="10">
        <v>0</v>
      </c>
      <c r="AYV855" s="10">
        <v>2</v>
      </c>
      <c r="AYW855" s="10">
        <v>0</v>
      </c>
      <c r="AYX855" s="10">
        <v>0</v>
      </c>
      <c r="AYY855" s="10">
        <v>0</v>
      </c>
      <c r="AYZ855" s="10">
        <v>0</v>
      </c>
      <c r="AZA855" s="10">
        <v>0</v>
      </c>
      <c r="AZB855" s="10">
        <v>26</v>
      </c>
      <c r="AZC855" s="10">
        <v>0</v>
      </c>
      <c r="AZD855" s="10">
        <v>10</v>
      </c>
      <c r="AZE855" s="10">
        <v>0</v>
      </c>
      <c r="AZF855" s="10">
        <v>0</v>
      </c>
      <c r="AZG855" s="10">
        <v>0</v>
      </c>
      <c r="AZH855" s="10">
        <v>25</v>
      </c>
      <c r="AZI855" s="10">
        <v>0</v>
      </c>
      <c r="AZJ855" s="10">
        <v>3</v>
      </c>
      <c r="AZK855" s="10">
        <v>0</v>
      </c>
      <c r="AZL855" s="10">
        <v>2</v>
      </c>
      <c r="AZM855" s="10">
        <v>0</v>
      </c>
      <c r="AZN855" s="10">
        <v>0</v>
      </c>
      <c r="AZO855" s="10">
        <v>0</v>
      </c>
      <c r="AZP855" s="10">
        <v>0</v>
      </c>
      <c r="AZQ855" s="10">
        <v>0</v>
      </c>
      <c r="AZR855" s="10">
        <v>2</v>
      </c>
      <c r="AZS855" s="10">
        <v>0</v>
      </c>
      <c r="AZT855" s="10">
        <v>0</v>
      </c>
      <c r="AZU855" s="10">
        <v>0</v>
      </c>
      <c r="AZV855" s="10">
        <v>0</v>
      </c>
      <c r="AZW855" s="10">
        <v>0</v>
      </c>
      <c r="AZX855" s="10">
        <v>0</v>
      </c>
      <c r="AZY855" s="10">
        <v>0</v>
      </c>
      <c r="AZZ855" s="10">
        <v>0</v>
      </c>
      <c r="BAA855" s="10">
        <v>0</v>
      </c>
      <c r="BAB855" s="10">
        <v>0</v>
      </c>
      <c r="BAC855" s="10">
        <v>0</v>
      </c>
      <c r="BAD855" s="10">
        <v>0</v>
      </c>
      <c r="BAE855" s="10">
        <v>0</v>
      </c>
      <c r="BAF855" s="10">
        <v>0</v>
      </c>
      <c r="BAG855" s="10">
        <v>0</v>
      </c>
      <c r="BAH855" s="10">
        <v>0</v>
      </c>
      <c r="BAI855" s="10">
        <v>0</v>
      </c>
      <c r="BAJ855" s="10">
        <v>0</v>
      </c>
      <c r="BAK855" s="10">
        <v>0</v>
      </c>
      <c r="BAL855" s="10">
        <v>0</v>
      </c>
      <c r="BAM855" s="10">
        <v>0</v>
      </c>
      <c r="BAN855" s="10">
        <v>0</v>
      </c>
      <c r="BAO855" s="10">
        <v>0</v>
      </c>
      <c r="BAP855" s="10">
        <v>0</v>
      </c>
      <c r="BAQ855" s="10">
        <v>0</v>
      </c>
      <c r="BAR855" s="10">
        <v>0</v>
      </c>
      <c r="BAS855" s="10">
        <v>0</v>
      </c>
      <c r="BAT855" s="10">
        <v>0</v>
      </c>
      <c r="BAU855" s="10">
        <v>0</v>
      </c>
      <c r="BAV855" s="10">
        <v>0</v>
      </c>
      <c r="BAW855" s="10">
        <v>0</v>
      </c>
      <c r="BAX855" s="10">
        <v>0</v>
      </c>
      <c r="BAY855" s="10">
        <v>0</v>
      </c>
      <c r="BAZ855" s="10">
        <v>0</v>
      </c>
      <c r="BBA855" s="10" t="s">
        <v>1969</v>
      </c>
      <c r="BBB855" s="10">
        <v>902</v>
      </c>
      <c r="BBC855" s="10">
        <v>82</v>
      </c>
      <c r="BBD855" s="10">
        <v>0</v>
      </c>
      <c r="BBE855" s="10">
        <v>12</v>
      </c>
      <c r="BBF855" s="10">
        <v>0</v>
      </c>
      <c r="BBG855" s="10">
        <v>0</v>
      </c>
      <c r="BBH855" s="10">
        <v>0</v>
      </c>
      <c r="BBI855" s="10">
        <v>0</v>
      </c>
      <c r="BBJ855" s="10">
        <v>0</v>
      </c>
      <c r="BBK855" s="10">
        <v>0</v>
      </c>
      <c r="BBL855" s="10">
        <v>0</v>
      </c>
      <c r="BBM855" s="10">
        <v>0</v>
      </c>
      <c r="BBN855" s="10">
        <v>0</v>
      </c>
      <c r="BBO855" s="10" t="s">
        <v>1968</v>
      </c>
    </row>
    <row r="856" spans="1:1428" x14ac:dyDescent="0.25">
      <c r="A856" s="10" t="s">
        <v>1965</v>
      </c>
      <c r="B856" s="10" t="s">
        <v>2323</v>
      </c>
      <c r="C856" s="10" t="s">
        <v>2001</v>
      </c>
      <c r="D856" s="10" t="s">
        <v>2324</v>
      </c>
      <c r="E856" s="10" t="s">
        <v>2325</v>
      </c>
      <c r="F856" s="10" t="s">
        <v>2326</v>
      </c>
      <c r="G856" s="10">
        <v>56520000</v>
      </c>
      <c r="H856" s="10" t="s">
        <v>2005</v>
      </c>
      <c r="I856" s="10" t="s">
        <v>2327</v>
      </c>
      <c r="J856" s="10">
        <v>8738552829</v>
      </c>
      <c r="K856" s="10" t="s">
        <v>7</v>
      </c>
      <c r="L856" s="10" t="s">
        <v>2509</v>
      </c>
      <c r="M856" s="10" t="s">
        <v>2328</v>
      </c>
      <c r="N856" s="10">
        <v>0</v>
      </c>
      <c r="O856" s="10">
        <v>0</v>
      </c>
      <c r="P856" s="10">
        <v>0</v>
      </c>
      <c r="Q856" s="10">
        <v>80</v>
      </c>
      <c r="R856" s="10">
        <v>0</v>
      </c>
      <c r="S856" s="10">
        <v>30</v>
      </c>
      <c r="T856" s="10">
        <v>0</v>
      </c>
      <c r="U856" s="10">
        <v>0</v>
      </c>
      <c r="V856" s="10">
        <v>0</v>
      </c>
      <c r="W856" s="10">
        <v>0</v>
      </c>
      <c r="X856" s="10">
        <v>0</v>
      </c>
      <c r="Y856" s="10">
        <v>0</v>
      </c>
      <c r="Z856" s="10">
        <v>0</v>
      </c>
      <c r="AA856" s="10">
        <v>0</v>
      </c>
      <c r="AC856" s="10">
        <v>0</v>
      </c>
      <c r="AD856" s="10">
        <v>0</v>
      </c>
      <c r="AE856" s="10">
        <v>0</v>
      </c>
      <c r="AF856" s="10" t="s">
        <v>40</v>
      </c>
      <c r="AG856" s="10">
        <v>1</v>
      </c>
      <c r="AT856" s="10">
        <v>38777</v>
      </c>
      <c r="AU856" s="10" t="s">
        <v>1997</v>
      </c>
      <c r="AV856" s="10" t="s">
        <v>1972</v>
      </c>
      <c r="AW856" s="10" t="s">
        <v>1989</v>
      </c>
      <c r="AY856" s="10" t="s">
        <v>1972</v>
      </c>
      <c r="AZ856" s="10">
        <v>6</v>
      </c>
      <c r="BA856" s="10">
        <v>0</v>
      </c>
      <c r="BB856" s="10" t="s">
        <v>1972</v>
      </c>
      <c r="BC856" s="10">
        <v>6</v>
      </c>
      <c r="BD856" s="10" t="s">
        <v>1968</v>
      </c>
      <c r="BF856" s="10" t="s">
        <v>1972</v>
      </c>
      <c r="BG856" s="10">
        <v>1</v>
      </c>
      <c r="BH856" s="10" t="s">
        <v>1968</v>
      </c>
      <c r="BI856" s="10" t="s">
        <v>1972</v>
      </c>
      <c r="BJ856" s="10">
        <v>1</v>
      </c>
      <c r="BK856" s="10" t="s">
        <v>1968</v>
      </c>
      <c r="BL856" s="10" t="s">
        <v>1968</v>
      </c>
      <c r="BO856" s="10" t="s">
        <v>1972</v>
      </c>
      <c r="BP856" s="10">
        <v>1</v>
      </c>
      <c r="BQ856" s="10" t="s">
        <v>1968</v>
      </c>
      <c r="BR856" s="10" t="s">
        <v>1968</v>
      </c>
      <c r="BU856" s="10" t="s">
        <v>1968</v>
      </c>
      <c r="BX856" s="10" t="s">
        <v>1972</v>
      </c>
      <c r="BY856" s="10">
        <v>1</v>
      </c>
      <c r="BZ856" s="10" t="s">
        <v>1968</v>
      </c>
      <c r="CA856" s="10" t="s">
        <v>1972</v>
      </c>
      <c r="CB856" s="10">
        <v>2</v>
      </c>
      <c r="CC856" s="10" t="s">
        <v>1968</v>
      </c>
      <c r="CD856" s="10" t="s">
        <v>1972</v>
      </c>
      <c r="CE856" s="10">
        <v>1</v>
      </c>
      <c r="CF856" s="10" t="s">
        <v>1968</v>
      </c>
      <c r="CG856" s="10" t="s">
        <v>1972</v>
      </c>
      <c r="CH856" s="10">
        <v>1</v>
      </c>
      <c r="CI856" s="10" t="s">
        <v>1968</v>
      </c>
      <c r="CJ856" s="10" t="s">
        <v>1968</v>
      </c>
      <c r="CM856" s="10" t="s">
        <v>1968</v>
      </c>
      <c r="CP856" s="10" t="s">
        <v>1972</v>
      </c>
      <c r="CQ856" s="10">
        <v>2</v>
      </c>
      <c r="CR856" s="10" t="s">
        <v>1968</v>
      </c>
      <c r="CS856" s="10" t="s">
        <v>1972</v>
      </c>
      <c r="CT856" s="10">
        <v>1</v>
      </c>
      <c r="CU856" s="10" t="s">
        <v>1968</v>
      </c>
      <c r="CV856" s="10" t="s">
        <v>1968</v>
      </c>
      <c r="CY856" s="10" t="s">
        <v>1968</v>
      </c>
      <c r="DB856" s="10" t="s">
        <v>1968</v>
      </c>
      <c r="DE856" s="10" t="s">
        <v>1968</v>
      </c>
      <c r="DH856" s="10" t="s">
        <v>1968</v>
      </c>
      <c r="DK856" s="10" t="s">
        <v>1968</v>
      </c>
      <c r="DN856" s="10" t="s">
        <v>1968</v>
      </c>
      <c r="EU856" s="10" t="s">
        <v>1972</v>
      </c>
      <c r="EV856" s="10">
        <v>3</v>
      </c>
      <c r="EW856" s="10">
        <v>148</v>
      </c>
      <c r="EX856" s="10" t="s">
        <v>1968</v>
      </c>
      <c r="FA856" s="10" t="s">
        <v>1972</v>
      </c>
      <c r="FB856" s="10">
        <v>1</v>
      </c>
      <c r="FC856" s="10">
        <v>100</v>
      </c>
      <c r="FD856" s="10" t="s">
        <v>1972</v>
      </c>
      <c r="FE856" s="10">
        <v>1</v>
      </c>
      <c r="FG856" s="10" t="s">
        <v>1968</v>
      </c>
      <c r="FJ856" s="10" t="s">
        <v>1968</v>
      </c>
      <c r="GQ856" s="10">
        <v>1</v>
      </c>
      <c r="HO856" s="10" t="s">
        <v>2329</v>
      </c>
      <c r="HP856" s="10">
        <v>72</v>
      </c>
      <c r="II856" s="10" t="s">
        <v>1972</v>
      </c>
      <c r="IJ856" s="10" t="s">
        <v>1972</v>
      </c>
      <c r="IK856" s="10" t="s">
        <v>1974</v>
      </c>
      <c r="IL856" s="10" t="s">
        <v>1984</v>
      </c>
      <c r="IM856" s="10" t="s">
        <v>1988</v>
      </c>
      <c r="IN856" s="10" t="s">
        <v>1968</v>
      </c>
      <c r="IO856" s="10" t="s">
        <v>1972</v>
      </c>
      <c r="IP856" s="10" t="s">
        <v>1968</v>
      </c>
      <c r="IR856" s="10" t="s">
        <v>2500</v>
      </c>
      <c r="IS856" s="10">
        <v>5</v>
      </c>
      <c r="IT856" s="10" t="s">
        <v>1968</v>
      </c>
      <c r="IV856" s="10" t="s">
        <v>1968</v>
      </c>
      <c r="IX856" s="10" t="s">
        <v>1968</v>
      </c>
      <c r="IZ856" s="10" t="s">
        <v>1972</v>
      </c>
      <c r="JA856" s="10" t="s">
        <v>1968</v>
      </c>
      <c r="JD856" s="10" t="s">
        <v>1968</v>
      </c>
      <c r="JG856" s="10" t="s">
        <v>1968</v>
      </c>
      <c r="JJ856" s="10" t="s">
        <v>1968</v>
      </c>
      <c r="JM856" s="10" t="s">
        <v>1968</v>
      </c>
      <c r="JP856" s="10" t="s">
        <v>1972</v>
      </c>
      <c r="JQ856" s="10">
        <v>1</v>
      </c>
      <c r="JR856" s="10">
        <v>0</v>
      </c>
      <c r="JS856" s="10" t="s">
        <v>1968</v>
      </c>
      <c r="KZ856" s="10" t="s">
        <v>1976</v>
      </c>
      <c r="LA856" s="10">
        <v>5</v>
      </c>
      <c r="LB856" s="10">
        <v>5</v>
      </c>
      <c r="LC856" s="10">
        <v>0</v>
      </c>
      <c r="LD856" s="10">
        <v>0</v>
      </c>
      <c r="LE856" s="10">
        <v>0</v>
      </c>
      <c r="LF856" s="10">
        <v>0</v>
      </c>
      <c r="LG856" s="10">
        <v>0</v>
      </c>
      <c r="LH856" s="10">
        <v>0</v>
      </c>
      <c r="LI856" s="10" t="s">
        <v>1966</v>
      </c>
      <c r="LJ856" s="10">
        <v>0</v>
      </c>
      <c r="LK856" s="10">
        <v>0</v>
      </c>
      <c r="LL856" s="10">
        <v>0</v>
      </c>
      <c r="LM856" s="10">
        <v>0</v>
      </c>
      <c r="LN856" s="10">
        <v>0</v>
      </c>
      <c r="LO856" s="10">
        <v>0</v>
      </c>
      <c r="LP856" s="10">
        <v>0</v>
      </c>
      <c r="LQ856" s="10">
        <v>0</v>
      </c>
      <c r="LR856" s="10" t="s">
        <v>1966</v>
      </c>
      <c r="LS856" s="10">
        <v>0</v>
      </c>
      <c r="LT856" s="10">
        <v>0</v>
      </c>
      <c r="LU856" s="10">
        <v>0</v>
      </c>
      <c r="LV856" s="10">
        <v>1</v>
      </c>
      <c r="LW856" s="10">
        <v>0</v>
      </c>
      <c r="LX856" s="10">
        <v>0</v>
      </c>
      <c r="LY856" s="10">
        <v>0</v>
      </c>
      <c r="LZ856" s="10">
        <v>0</v>
      </c>
      <c r="MA856" s="10" t="s">
        <v>1966</v>
      </c>
      <c r="MB856" s="10">
        <v>0</v>
      </c>
      <c r="MC856" s="10">
        <v>0</v>
      </c>
      <c r="MD856" s="10">
        <v>0</v>
      </c>
      <c r="ME856" s="10">
        <v>1</v>
      </c>
      <c r="MF856" s="10">
        <v>0</v>
      </c>
      <c r="MG856" s="10">
        <v>0</v>
      </c>
      <c r="MH856" s="10">
        <v>0</v>
      </c>
      <c r="MI856" s="10">
        <v>0</v>
      </c>
      <c r="MJ856" s="10" t="s">
        <v>1966</v>
      </c>
      <c r="MK856" s="10">
        <v>0</v>
      </c>
      <c r="ML856" s="10">
        <v>0</v>
      </c>
      <c r="MM856" s="10">
        <v>0</v>
      </c>
      <c r="MN856" s="10">
        <v>1</v>
      </c>
      <c r="MO856" s="10">
        <v>0</v>
      </c>
      <c r="MP856" s="10">
        <v>0</v>
      </c>
      <c r="MQ856" s="10">
        <v>0</v>
      </c>
      <c r="MR856" s="10">
        <v>0</v>
      </c>
      <c r="MS856" s="10" t="s">
        <v>1966</v>
      </c>
      <c r="MT856" s="10">
        <v>0</v>
      </c>
      <c r="MU856" s="10">
        <v>0</v>
      </c>
      <c r="MV856" s="10">
        <v>0</v>
      </c>
      <c r="MW856" s="10">
        <v>1</v>
      </c>
      <c r="MX856" s="10">
        <v>0</v>
      </c>
      <c r="MY856" s="10">
        <v>0</v>
      </c>
      <c r="MZ856" s="10">
        <v>0</v>
      </c>
      <c r="NA856" s="10">
        <v>0</v>
      </c>
      <c r="NB856" s="10" t="s">
        <v>1966</v>
      </c>
      <c r="NC856" s="10">
        <v>0</v>
      </c>
      <c r="ND856" s="10">
        <v>0</v>
      </c>
      <c r="NE856" s="10">
        <v>0</v>
      </c>
      <c r="NF856" s="10">
        <v>0</v>
      </c>
      <c r="NG856" s="10">
        <v>0</v>
      </c>
      <c r="NH856" s="10">
        <v>0</v>
      </c>
      <c r="NI856" s="10">
        <v>0</v>
      </c>
      <c r="NJ856" s="10">
        <v>0</v>
      </c>
      <c r="NK856" s="10" t="s">
        <v>1966</v>
      </c>
      <c r="NL856" s="10">
        <v>0</v>
      </c>
      <c r="NM856" s="10">
        <v>2</v>
      </c>
      <c r="NN856" s="10">
        <v>0</v>
      </c>
      <c r="NO856" s="10">
        <v>0</v>
      </c>
      <c r="NP856" s="10">
        <v>0</v>
      </c>
      <c r="NQ856" s="10">
        <v>0</v>
      </c>
      <c r="NR856" s="10">
        <v>0</v>
      </c>
      <c r="NS856" s="10">
        <v>0</v>
      </c>
      <c r="NT856" s="10" t="s">
        <v>1966</v>
      </c>
      <c r="NU856" s="10">
        <v>0</v>
      </c>
      <c r="NV856" s="10">
        <v>0</v>
      </c>
      <c r="NW856" s="10">
        <v>1</v>
      </c>
      <c r="NX856" s="10">
        <v>1</v>
      </c>
      <c r="NY856" s="10">
        <v>0</v>
      </c>
      <c r="NZ856" s="10">
        <v>0</v>
      </c>
      <c r="OA856" s="10">
        <v>0</v>
      </c>
      <c r="OB856" s="10">
        <v>0</v>
      </c>
      <c r="OC856" s="10" t="s">
        <v>1966</v>
      </c>
      <c r="OD856" s="10">
        <v>0</v>
      </c>
      <c r="OE856" s="10">
        <v>0</v>
      </c>
      <c r="OF856" s="10">
        <v>1</v>
      </c>
      <c r="OG856" s="10">
        <v>0</v>
      </c>
      <c r="OH856" s="10">
        <v>0</v>
      </c>
      <c r="OI856" s="10">
        <v>0</v>
      </c>
      <c r="OJ856" s="10">
        <v>0</v>
      </c>
      <c r="OK856" s="10">
        <v>0</v>
      </c>
      <c r="OL856" s="10" t="s">
        <v>1966</v>
      </c>
      <c r="OM856" s="10">
        <v>0</v>
      </c>
      <c r="ON856" s="10">
        <v>0</v>
      </c>
      <c r="OO856" s="10">
        <v>0</v>
      </c>
      <c r="OP856" s="10">
        <v>0</v>
      </c>
      <c r="OQ856" s="10">
        <v>0</v>
      </c>
      <c r="OR856" s="10">
        <v>0</v>
      </c>
      <c r="OS856" s="10">
        <v>0</v>
      </c>
      <c r="OT856" s="10">
        <v>0</v>
      </c>
      <c r="OU856" s="10" t="s">
        <v>1966</v>
      </c>
      <c r="OV856" s="10">
        <v>0</v>
      </c>
      <c r="OW856" s="10">
        <v>0</v>
      </c>
      <c r="OX856" s="10">
        <v>0</v>
      </c>
      <c r="OY856" s="10">
        <v>0</v>
      </c>
      <c r="OZ856" s="10">
        <v>0</v>
      </c>
      <c r="PA856" s="10">
        <v>0</v>
      </c>
      <c r="PB856" s="10">
        <v>0</v>
      </c>
      <c r="PC856" s="10">
        <v>0</v>
      </c>
      <c r="PD856" s="10" t="s">
        <v>1966</v>
      </c>
      <c r="PE856" s="10">
        <v>0</v>
      </c>
      <c r="PF856" s="10">
        <v>0</v>
      </c>
      <c r="PG856" s="10">
        <v>0</v>
      </c>
      <c r="PH856" s="10">
        <v>0</v>
      </c>
      <c r="PI856" s="10">
        <v>0</v>
      </c>
      <c r="PJ856" s="10">
        <v>0</v>
      </c>
      <c r="PK856" s="10">
        <v>0</v>
      </c>
      <c r="PL856" s="10">
        <v>0</v>
      </c>
      <c r="PM856" s="10" t="s">
        <v>1966</v>
      </c>
      <c r="PN856" s="10">
        <v>0</v>
      </c>
      <c r="PO856" s="10">
        <v>0</v>
      </c>
      <c r="PP856" s="10">
        <v>0</v>
      </c>
      <c r="PQ856" s="10">
        <v>0</v>
      </c>
      <c r="PR856" s="10">
        <v>0</v>
      </c>
      <c r="PS856" s="10">
        <v>0</v>
      </c>
      <c r="PT856" s="10">
        <v>0</v>
      </c>
      <c r="PU856" s="10">
        <v>0</v>
      </c>
      <c r="PV856" s="10" t="s">
        <v>1966</v>
      </c>
      <c r="PW856" s="10">
        <v>0</v>
      </c>
      <c r="PX856" s="10">
        <v>0</v>
      </c>
      <c r="PY856" s="10">
        <v>2</v>
      </c>
      <c r="PZ856" s="10">
        <v>15</v>
      </c>
      <c r="QA856" s="10">
        <v>0</v>
      </c>
      <c r="QB856" s="10">
        <v>0</v>
      </c>
      <c r="QC856" s="10">
        <v>0</v>
      </c>
      <c r="QD856" s="10">
        <v>0</v>
      </c>
      <c r="QE856" s="10" t="s">
        <v>1966</v>
      </c>
      <c r="QF856" s="10">
        <v>0</v>
      </c>
      <c r="QG856" s="10">
        <v>0</v>
      </c>
      <c r="QH856" s="10">
        <v>0</v>
      </c>
      <c r="QI856" s="10">
        <v>0</v>
      </c>
      <c r="QJ856" s="10">
        <v>0</v>
      </c>
      <c r="QK856" s="10">
        <v>0</v>
      </c>
      <c r="QL856" s="10">
        <v>0</v>
      </c>
      <c r="QM856" s="10">
        <v>0</v>
      </c>
      <c r="QN856" s="10" t="s">
        <v>1966</v>
      </c>
      <c r="QO856" s="10">
        <v>0</v>
      </c>
      <c r="QP856" s="10">
        <v>0</v>
      </c>
      <c r="QQ856" s="10">
        <v>0</v>
      </c>
      <c r="QR856" s="10">
        <v>0</v>
      </c>
      <c r="QS856" s="10">
        <v>0</v>
      </c>
      <c r="QT856" s="10">
        <v>0</v>
      </c>
      <c r="QU856" s="10">
        <v>0</v>
      </c>
      <c r="QV856" s="10">
        <v>0</v>
      </c>
      <c r="QW856" s="10" t="s">
        <v>1966</v>
      </c>
      <c r="QX856" s="10">
        <v>0</v>
      </c>
      <c r="QY856" s="10">
        <v>2</v>
      </c>
      <c r="QZ856" s="10">
        <v>0</v>
      </c>
      <c r="RA856" s="10">
        <v>0</v>
      </c>
      <c r="RB856" s="10">
        <v>0</v>
      </c>
      <c r="RC856" s="10">
        <v>0</v>
      </c>
      <c r="RD856" s="10">
        <v>0</v>
      </c>
      <c r="RE856" s="10">
        <v>0</v>
      </c>
      <c r="RF856" s="10" t="s">
        <v>1966</v>
      </c>
      <c r="RG856" s="10">
        <v>0</v>
      </c>
      <c r="RH856" s="10">
        <v>0</v>
      </c>
      <c r="RI856" s="10">
        <v>0</v>
      </c>
      <c r="RJ856" s="10">
        <v>0</v>
      </c>
      <c r="RK856" s="10">
        <v>0</v>
      </c>
      <c r="RL856" s="10">
        <v>0</v>
      </c>
      <c r="RM856" s="10">
        <v>0</v>
      </c>
      <c r="RN856" s="10">
        <v>0</v>
      </c>
      <c r="RO856" s="10" t="s">
        <v>1966</v>
      </c>
      <c r="VR856" s="10">
        <v>1</v>
      </c>
      <c r="VV856" s="10">
        <v>1</v>
      </c>
      <c r="VX856" s="10">
        <v>1</v>
      </c>
      <c r="VY856" s="10" t="s">
        <v>2330</v>
      </c>
      <c r="VZ856" s="10">
        <v>0</v>
      </c>
      <c r="WA856" s="10">
        <v>233</v>
      </c>
      <c r="WB856" s="10">
        <v>0</v>
      </c>
      <c r="WC856" s="10">
        <v>0</v>
      </c>
      <c r="WD856" s="10">
        <v>0</v>
      </c>
      <c r="WE856" s="10">
        <v>0</v>
      </c>
      <c r="WF856" s="10">
        <v>0</v>
      </c>
      <c r="WG856" s="10">
        <v>84</v>
      </c>
      <c r="WH856" s="10">
        <v>0</v>
      </c>
      <c r="WI856" s="10">
        <v>0</v>
      </c>
      <c r="WJ856" s="10">
        <v>0</v>
      </c>
      <c r="WK856" s="10">
        <v>0</v>
      </c>
      <c r="WL856" s="10">
        <v>0</v>
      </c>
      <c r="WM856" s="10">
        <v>24</v>
      </c>
      <c r="WN856" s="10">
        <v>0</v>
      </c>
      <c r="WO856" s="10">
        <v>0</v>
      </c>
      <c r="WP856" s="10">
        <v>0</v>
      </c>
      <c r="WQ856" s="10">
        <v>0</v>
      </c>
      <c r="WR856" s="10">
        <v>0</v>
      </c>
      <c r="WS856" s="10">
        <v>0</v>
      </c>
      <c r="WT856" s="10">
        <v>0</v>
      </c>
      <c r="WU856" s="10">
        <v>0</v>
      </c>
      <c r="WV856" s="10">
        <v>0</v>
      </c>
      <c r="WW856" s="10">
        <v>0</v>
      </c>
      <c r="WX856" s="10">
        <v>0</v>
      </c>
      <c r="WY856" s="10">
        <v>0</v>
      </c>
      <c r="WZ856" s="10">
        <v>0</v>
      </c>
      <c r="XA856" s="10">
        <v>0</v>
      </c>
      <c r="XB856" s="10">
        <v>0</v>
      </c>
      <c r="XC856" s="10">
        <v>0</v>
      </c>
      <c r="XD856" s="10">
        <v>0</v>
      </c>
      <c r="XE856" s="10">
        <v>0</v>
      </c>
      <c r="XF856" s="10">
        <v>0</v>
      </c>
      <c r="XG856" s="10">
        <v>0</v>
      </c>
      <c r="XH856" s="10">
        <v>0</v>
      </c>
      <c r="XI856" s="10">
        <v>0</v>
      </c>
      <c r="XJ856" s="10">
        <v>0</v>
      </c>
      <c r="XK856" s="10" t="s">
        <v>1978</v>
      </c>
      <c r="XL856" s="10">
        <v>0</v>
      </c>
      <c r="XM856" s="10">
        <v>86</v>
      </c>
      <c r="XN856" s="10" t="s">
        <v>1967</v>
      </c>
      <c r="XO856" s="10">
        <v>0</v>
      </c>
      <c r="XQ856" s="10" t="s">
        <v>1978</v>
      </c>
      <c r="XR856" s="10">
        <v>0</v>
      </c>
      <c r="XS856" s="10">
        <v>0</v>
      </c>
      <c r="XT856" s="10" t="s">
        <v>1967</v>
      </c>
      <c r="XW856" s="10" t="s">
        <v>1983</v>
      </c>
      <c r="XX856" s="10">
        <v>0</v>
      </c>
      <c r="XY856" s="10">
        <v>51</v>
      </c>
      <c r="YA856" s="10">
        <v>0</v>
      </c>
      <c r="YB856" s="10">
        <v>302</v>
      </c>
      <c r="YC856" s="10">
        <v>0</v>
      </c>
      <c r="YD856" s="10">
        <v>118</v>
      </c>
      <c r="YE856" s="10">
        <v>0</v>
      </c>
      <c r="YF856" s="10">
        <v>0</v>
      </c>
      <c r="YG856" s="10">
        <v>0</v>
      </c>
      <c r="YH856" s="10">
        <v>8</v>
      </c>
      <c r="YI856" s="10">
        <v>0</v>
      </c>
      <c r="YJ856" s="10">
        <v>0</v>
      </c>
      <c r="YK856" s="10">
        <v>0</v>
      </c>
      <c r="YL856" s="10">
        <v>16</v>
      </c>
      <c r="YM856" s="10">
        <v>0</v>
      </c>
      <c r="YN856" s="10">
        <v>9</v>
      </c>
      <c r="YO856" s="10">
        <v>0</v>
      </c>
      <c r="YP856" s="10">
        <v>6</v>
      </c>
      <c r="YQ856" s="10">
        <v>0</v>
      </c>
      <c r="YR856" s="10">
        <v>35</v>
      </c>
      <c r="YS856" s="10" t="s">
        <v>1969</v>
      </c>
      <c r="YT856" s="10">
        <v>0</v>
      </c>
      <c r="YU856" s="10">
        <v>71</v>
      </c>
      <c r="YV856" s="10">
        <v>0</v>
      </c>
      <c r="YW856" s="10">
        <v>142</v>
      </c>
      <c r="YX856" s="10">
        <v>0</v>
      </c>
      <c r="YY856" s="10">
        <v>75</v>
      </c>
      <c r="YZ856" s="10">
        <v>0</v>
      </c>
      <c r="ZA856" s="10">
        <v>32</v>
      </c>
      <c r="ZB856" s="10">
        <v>0</v>
      </c>
      <c r="ZC856" s="10">
        <v>20</v>
      </c>
      <c r="ZD856" s="10">
        <v>0</v>
      </c>
      <c r="ZE856" s="10">
        <v>1</v>
      </c>
      <c r="ZF856" s="10">
        <v>0</v>
      </c>
      <c r="ZG856" s="10">
        <v>0</v>
      </c>
      <c r="ZH856" s="10">
        <v>0</v>
      </c>
      <c r="ZI856" s="10">
        <v>0</v>
      </c>
      <c r="ZJ856" s="10" t="s">
        <v>1969</v>
      </c>
      <c r="ZK856" s="10">
        <v>0</v>
      </c>
      <c r="ZL856" s="10">
        <v>61</v>
      </c>
      <c r="ZM856" s="10">
        <v>0</v>
      </c>
      <c r="ZN856" s="10">
        <v>85</v>
      </c>
      <c r="ZO856" s="10">
        <v>0</v>
      </c>
      <c r="ZP856" s="10">
        <v>215</v>
      </c>
      <c r="ZQ856" s="10">
        <v>0</v>
      </c>
      <c r="ZR856" s="10">
        <v>0</v>
      </c>
      <c r="ZS856" s="10">
        <v>0</v>
      </c>
      <c r="ZT856" s="10">
        <v>0</v>
      </c>
      <c r="ZU856" s="10">
        <v>0</v>
      </c>
      <c r="ZV856" s="10">
        <v>0</v>
      </c>
      <c r="ZW856" s="10">
        <v>0</v>
      </c>
      <c r="ZX856" s="10">
        <v>0</v>
      </c>
      <c r="ZY856" s="10">
        <v>0</v>
      </c>
      <c r="ZZ856" s="10">
        <v>0</v>
      </c>
      <c r="AAA856" s="10">
        <v>0</v>
      </c>
      <c r="AAB856" s="10">
        <v>0</v>
      </c>
      <c r="AAC856" s="10">
        <v>0</v>
      </c>
      <c r="AAD856" s="10">
        <v>0</v>
      </c>
      <c r="AAE856" s="10">
        <v>0</v>
      </c>
      <c r="AAF856" s="10">
        <v>0</v>
      </c>
      <c r="AAG856" s="10">
        <v>0</v>
      </c>
      <c r="AAH856" s="10">
        <v>0</v>
      </c>
      <c r="AAI856" s="10">
        <v>0</v>
      </c>
      <c r="AAJ856" s="10">
        <v>0</v>
      </c>
      <c r="AAK856" s="10" t="s">
        <v>1969</v>
      </c>
      <c r="AAL856" s="10">
        <v>0</v>
      </c>
      <c r="AAM856" s="10">
        <v>88</v>
      </c>
      <c r="AAN856" s="10">
        <v>0</v>
      </c>
      <c r="AAO856" s="10">
        <v>90</v>
      </c>
      <c r="AAP856" s="10">
        <v>0</v>
      </c>
      <c r="AAQ856" s="10">
        <v>25</v>
      </c>
      <c r="AAR856" s="10">
        <v>0</v>
      </c>
      <c r="AAS856" s="10">
        <v>11</v>
      </c>
      <c r="AAT856" s="10">
        <v>0</v>
      </c>
      <c r="AAU856" s="10">
        <v>0</v>
      </c>
      <c r="AAV856" s="10">
        <v>0</v>
      </c>
      <c r="AAW856" s="10">
        <v>8</v>
      </c>
      <c r="AAX856" s="10">
        <v>0</v>
      </c>
      <c r="AAY856" s="10">
        <v>0</v>
      </c>
      <c r="AAZ856" s="10" t="s">
        <v>1969</v>
      </c>
      <c r="ABA856" s="10">
        <v>0</v>
      </c>
      <c r="ABB856" s="10">
        <v>0</v>
      </c>
      <c r="ABC856" s="10">
        <v>0</v>
      </c>
      <c r="ABD856" s="10">
        <v>0</v>
      </c>
      <c r="ABE856" s="10">
        <v>0</v>
      </c>
      <c r="ABF856" s="10">
        <v>0</v>
      </c>
      <c r="ABG856" s="10">
        <v>0</v>
      </c>
      <c r="ABH856" s="10">
        <v>0</v>
      </c>
      <c r="ABI856" s="10">
        <v>0</v>
      </c>
      <c r="ABJ856" s="10">
        <v>0</v>
      </c>
      <c r="ABK856" s="10">
        <v>0</v>
      </c>
      <c r="ABL856" s="10">
        <v>0</v>
      </c>
      <c r="ABM856" s="10">
        <v>0</v>
      </c>
      <c r="ABN856" s="10">
        <v>0</v>
      </c>
      <c r="ABO856" s="10" t="s">
        <v>1969</v>
      </c>
      <c r="ABP856" s="10">
        <v>0</v>
      </c>
      <c r="ABQ856" s="10">
        <v>68</v>
      </c>
      <c r="ABR856" s="10">
        <v>0</v>
      </c>
      <c r="ABS856" s="10">
        <v>60</v>
      </c>
      <c r="ABT856" s="10">
        <v>0</v>
      </c>
      <c r="ABU856" s="10">
        <v>168</v>
      </c>
      <c r="ABV856" s="10">
        <v>0</v>
      </c>
      <c r="ABW856" s="10">
        <v>14</v>
      </c>
      <c r="ABX856" s="10">
        <v>0</v>
      </c>
      <c r="ABY856" s="10">
        <v>17</v>
      </c>
      <c r="ABZ856" s="10">
        <v>0</v>
      </c>
      <c r="ACA856" s="10">
        <v>12</v>
      </c>
      <c r="ACB856" s="10">
        <v>0</v>
      </c>
      <c r="ACC856" s="10">
        <v>1</v>
      </c>
      <c r="ACD856" s="10">
        <v>0</v>
      </c>
      <c r="ACE856" s="10">
        <v>1</v>
      </c>
      <c r="ACF856" s="10">
        <v>0</v>
      </c>
      <c r="ACG856" s="10">
        <v>0</v>
      </c>
      <c r="ACH856" s="10">
        <v>0</v>
      </c>
      <c r="ACI856" s="10">
        <v>0</v>
      </c>
      <c r="ACJ856" s="10" t="s">
        <v>1968</v>
      </c>
      <c r="ADH856" s="10" t="s">
        <v>1969</v>
      </c>
      <c r="ADI856" s="10">
        <v>0</v>
      </c>
      <c r="ADJ856" s="10">
        <v>341</v>
      </c>
      <c r="ADK856" s="10">
        <v>0</v>
      </c>
      <c r="ADL856" s="10">
        <v>0</v>
      </c>
      <c r="ADM856" s="10">
        <v>0</v>
      </c>
      <c r="ADN856" s="10">
        <v>0</v>
      </c>
      <c r="ADO856" s="10">
        <v>0</v>
      </c>
      <c r="ADP856" s="10">
        <v>0</v>
      </c>
      <c r="ADQ856" s="10">
        <v>0</v>
      </c>
      <c r="ADR856" s="10">
        <v>0</v>
      </c>
      <c r="ADS856" s="10">
        <v>0</v>
      </c>
      <c r="ADT856" s="10">
        <v>0</v>
      </c>
      <c r="ADU856" s="10">
        <v>0</v>
      </c>
      <c r="ADV856" s="10">
        <v>0</v>
      </c>
      <c r="ADW856" s="10">
        <v>0</v>
      </c>
      <c r="ADX856" s="10">
        <v>0</v>
      </c>
      <c r="ADY856" s="10">
        <v>0</v>
      </c>
      <c r="ADZ856" s="10">
        <v>0</v>
      </c>
      <c r="AEA856" s="10">
        <v>0</v>
      </c>
      <c r="AEB856" s="10">
        <v>0</v>
      </c>
      <c r="AEC856" s="10">
        <v>0</v>
      </c>
      <c r="AED856" s="10">
        <v>0</v>
      </c>
      <c r="AEE856" s="10">
        <v>0</v>
      </c>
      <c r="AEF856" s="10">
        <v>0</v>
      </c>
      <c r="AEG856" s="10">
        <v>0</v>
      </c>
      <c r="AEH856" s="10">
        <v>0</v>
      </c>
      <c r="AEI856" s="10">
        <v>0</v>
      </c>
      <c r="AEJ856" s="10">
        <v>0</v>
      </c>
      <c r="AEK856" s="10">
        <v>0</v>
      </c>
      <c r="AEL856" s="10">
        <v>0</v>
      </c>
      <c r="AEM856" s="10">
        <v>0</v>
      </c>
      <c r="AEN856" s="10">
        <v>0</v>
      </c>
      <c r="AEO856" s="10">
        <v>0</v>
      </c>
      <c r="AEP856" s="10">
        <v>0</v>
      </c>
      <c r="AEQ856" s="10">
        <v>0</v>
      </c>
      <c r="AER856" s="10">
        <v>0</v>
      </c>
      <c r="AES856" s="10">
        <v>0</v>
      </c>
      <c r="AET856" s="10">
        <v>0</v>
      </c>
      <c r="AEU856" s="10">
        <v>0</v>
      </c>
      <c r="AEV856" s="10">
        <v>0</v>
      </c>
      <c r="AEW856" s="10">
        <v>0</v>
      </c>
      <c r="AEX856" s="10">
        <v>0</v>
      </c>
      <c r="AEY856" s="10">
        <v>0</v>
      </c>
      <c r="AEZ856" s="10">
        <v>0</v>
      </c>
      <c r="AFA856" s="10">
        <v>0</v>
      </c>
      <c r="AFB856" s="10">
        <v>0</v>
      </c>
      <c r="AFC856" s="10">
        <v>0</v>
      </c>
      <c r="AFD856" s="10">
        <v>0</v>
      </c>
      <c r="AFE856" s="10">
        <v>0</v>
      </c>
      <c r="AFF856" s="10">
        <v>0</v>
      </c>
      <c r="AFG856" s="10">
        <v>0</v>
      </c>
      <c r="AFH856" s="10">
        <v>0</v>
      </c>
      <c r="AFI856" s="10">
        <v>0</v>
      </c>
      <c r="AFJ856" s="10">
        <v>0</v>
      </c>
      <c r="AFK856" s="10">
        <v>0</v>
      </c>
      <c r="AFL856" s="10">
        <v>0</v>
      </c>
      <c r="AFM856" s="10">
        <v>0</v>
      </c>
      <c r="AFN856" s="10">
        <v>0</v>
      </c>
      <c r="AFO856" s="10">
        <v>0</v>
      </c>
      <c r="AFP856" s="10">
        <v>0</v>
      </c>
      <c r="AFQ856" s="10">
        <v>0</v>
      </c>
      <c r="AFR856" s="10">
        <v>0</v>
      </c>
      <c r="AFS856" s="10">
        <v>0</v>
      </c>
      <c r="AFT856" s="10">
        <v>0</v>
      </c>
      <c r="AFU856" s="10">
        <v>0</v>
      </c>
      <c r="AFV856" s="10">
        <v>0</v>
      </c>
      <c r="AFW856" s="10">
        <v>0</v>
      </c>
      <c r="AFX856" s="10">
        <v>0</v>
      </c>
      <c r="AFY856" s="10">
        <v>0</v>
      </c>
      <c r="AFZ856" s="10">
        <v>0</v>
      </c>
      <c r="AGA856" s="10">
        <v>0</v>
      </c>
      <c r="AGB856" s="10">
        <v>0</v>
      </c>
      <c r="AGC856" s="10">
        <v>0</v>
      </c>
      <c r="AGD856" s="10">
        <v>0</v>
      </c>
      <c r="AGE856" s="10">
        <v>0</v>
      </c>
      <c r="AGF856" s="10">
        <v>0</v>
      </c>
      <c r="AGG856" s="10">
        <v>0</v>
      </c>
      <c r="AGH856" s="10">
        <v>0</v>
      </c>
      <c r="AGI856" s="10">
        <v>0</v>
      </c>
      <c r="AGJ856" s="10">
        <v>0</v>
      </c>
      <c r="AGK856" s="10">
        <v>0</v>
      </c>
      <c r="AGL856" s="10">
        <v>0</v>
      </c>
      <c r="AGM856" s="10">
        <v>0</v>
      </c>
      <c r="AGN856" s="10">
        <v>0</v>
      </c>
      <c r="AGO856" s="10">
        <v>0</v>
      </c>
      <c r="AGP856" s="10">
        <v>0</v>
      </c>
      <c r="AGQ856" s="10">
        <v>0</v>
      </c>
      <c r="AGR856" s="10">
        <v>0</v>
      </c>
      <c r="AGS856" s="10">
        <v>0</v>
      </c>
      <c r="AGT856" s="10">
        <v>0</v>
      </c>
      <c r="AGU856" s="10">
        <v>0</v>
      </c>
      <c r="AGV856" s="10">
        <v>0</v>
      </c>
      <c r="AGW856" s="10">
        <v>0</v>
      </c>
      <c r="AGX856" s="10">
        <v>0</v>
      </c>
      <c r="AGY856" s="10">
        <v>0</v>
      </c>
      <c r="AGZ856" s="10">
        <v>0</v>
      </c>
      <c r="AHA856" s="10">
        <v>0</v>
      </c>
      <c r="AHB856" s="10">
        <v>0</v>
      </c>
      <c r="AHC856" s="10">
        <v>0</v>
      </c>
      <c r="AHD856" s="10">
        <v>0</v>
      </c>
      <c r="AHE856" s="10">
        <v>0</v>
      </c>
      <c r="AHF856" s="10">
        <v>0</v>
      </c>
      <c r="AHG856" s="10">
        <v>0</v>
      </c>
      <c r="AHH856" s="10">
        <v>0</v>
      </c>
      <c r="AHI856" s="10">
        <v>0</v>
      </c>
      <c r="AHJ856" s="10">
        <v>0</v>
      </c>
      <c r="AHK856" s="10">
        <v>0</v>
      </c>
      <c r="AHL856" s="10">
        <v>0</v>
      </c>
      <c r="AHM856" s="10">
        <v>0</v>
      </c>
      <c r="AHN856" s="10">
        <v>0</v>
      </c>
      <c r="AHO856" s="10">
        <v>0</v>
      </c>
      <c r="AHP856" s="10">
        <v>0</v>
      </c>
      <c r="AHQ856" s="10">
        <v>0</v>
      </c>
      <c r="AHR856" s="10">
        <v>0</v>
      </c>
      <c r="AHS856" s="10">
        <v>0</v>
      </c>
      <c r="AHT856" s="10">
        <v>0</v>
      </c>
      <c r="AHU856" s="10">
        <v>0</v>
      </c>
      <c r="AHV856" s="10">
        <v>0</v>
      </c>
      <c r="AHW856" s="10">
        <v>0</v>
      </c>
      <c r="AHX856" s="10">
        <v>0</v>
      </c>
      <c r="AHY856" s="10">
        <v>0</v>
      </c>
      <c r="AHZ856" s="10">
        <v>0</v>
      </c>
      <c r="AIA856" s="10">
        <v>0</v>
      </c>
      <c r="AIB856" s="10">
        <v>0</v>
      </c>
      <c r="AIC856" s="10">
        <v>0</v>
      </c>
      <c r="AID856" s="10">
        <v>0</v>
      </c>
      <c r="AIE856" s="10">
        <v>0</v>
      </c>
      <c r="AIF856" s="10">
        <v>0</v>
      </c>
      <c r="AIG856" s="10">
        <v>0</v>
      </c>
      <c r="AIH856" s="10">
        <v>0</v>
      </c>
      <c r="AII856" s="10">
        <v>0</v>
      </c>
      <c r="AIJ856" s="10">
        <v>0</v>
      </c>
      <c r="AIK856" s="10">
        <v>0</v>
      </c>
      <c r="AIL856" s="10">
        <v>0</v>
      </c>
      <c r="AIM856" s="10">
        <v>0</v>
      </c>
      <c r="AIN856" s="10">
        <v>0</v>
      </c>
      <c r="AIO856" s="10">
        <v>0</v>
      </c>
      <c r="AIP856" s="10">
        <v>0</v>
      </c>
      <c r="AIQ856" s="10">
        <v>0</v>
      </c>
      <c r="AIR856" s="10">
        <v>0</v>
      </c>
      <c r="AIS856" s="10">
        <v>0</v>
      </c>
      <c r="AIT856" s="10">
        <v>0</v>
      </c>
      <c r="AIU856" s="10">
        <v>0</v>
      </c>
      <c r="AIV856" s="10">
        <v>0</v>
      </c>
      <c r="AIW856" s="10">
        <v>0</v>
      </c>
      <c r="AIX856" s="10">
        <v>0</v>
      </c>
      <c r="AIY856" s="10">
        <v>0</v>
      </c>
      <c r="AIZ856" s="10">
        <v>0</v>
      </c>
      <c r="AJA856" s="10">
        <v>0</v>
      </c>
      <c r="AJB856" s="10">
        <v>0</v>
      </c>
      <c r="AJC856" s="10">
        <v>0</v>
      </c>
      <c r="AJD856" s="10">
        <v>0</v>
      </c>
      <c r="AJE856" s="10">
        <v>0</v>
      </c>
      <c r="AJF856" s="10">
        <v>0</v>
      </c>
      <c r="AJG856" s="10">
        <v>0</v>
      </c>
      <c r="AJH856" s="10">
        <v>0</v>
      </c>
      <c r="AJI856" s="10">
        <v>0</v>
      </c>
      <c r="AJJ856" s="10">
        <v>0</v>
      </c>
      <c r="AJK856" s="10">
        <v>0</v>
      </c>
      <c r="AJL856" s="10">
        <v>0</v>
      </c>
      <c r="AJM856" s="10">
        <v>0</v>
      </c>
      <c r="AJN856" s="10">
        <v>0</v>
      </c>
      <c r="AJO856" s="10">
        <v>0</v>
      </c>
      <c r="AJP856" s="10">
        <v>0</v>
      </c>
      <c r="AJQ856" s="10">
        <v>0</v>
      </c>
      <c r="AJR856" s="10">
        <v>0</v>
      </c>
      <c r="AJS856" s="10">
        <v>0</v>
      </c>
      <c r="AJT856" s="10">
        <v>0</v>
      </c>
      <c r="AJU856" s="10">
        <v>0</v>
      </c>
      <c r="AJV856" s="10">
        <v>0</v>
      </c>
      <c r="AJW856" s="10">
        <v>0</v>
      </c>
      <c r="AJX856" s="10">
        <v>0</v>
      </c>
      <c r="AJY856" s="10">
        <v>0</v>
      </c>
      <c r="AJZ856" s="10">
        <v>0</v>
      </c>
      <c r="AKA856" s="10">
        <v>0</v>
      </c>
      <c r="AKB856" s="10">
        <v>0</v>
      </c>
      <c r="AKC856" s="10">
        <v>0</v>
      </c>
      <c r="AKD856" s="10">
        <v>0</v>
      </c>
      <c r="AKE856" s="10">
        <v>0</v>
      </c>
      <c r="AKF856" s="10">
        <v>0</v>
      </c>
      <c r="AKG856" s="10">
        <v>0</v>
      </c>
      <c r="AKH856" s="10">
        <v>0</v>
      </c>
      <c r="AKI856" s="10">
        <v>0</v>
      </c>
      <c r="AKJ856" s="10">
        <v>0</v>
      </c>
      <c r="AKK856" s="10">
        <v>0</v>
      </c>
      <c r="AKL856" s="10">
        <v>0</v>
      </c>
      <c r="AKM856" s="10">
        <v>0</v>
      </c>
      <c r="AKN856" s="10">
        <v>0</v>
      </c>
      <c r="AKO856" s="10">
        <v>0</v>
      </c>
      <c r="AKP856" s="10">
        <v>0</v>
      </c>
      <c r="AKQ856" s="10">
        <v>0</v>
      </c>
      <c r="AKR856" s="10">
        <v>0</v>
      </c>
      <c r="AKS856" s="10">
        <v>0</v>
      </c>
      <c r="AKT856" s="10">
        <v>0</v>
      </c>
      <c r="AKU856" s="10">
        <v>0</v>
      </c>
      <c r="AKV856" s="10">
        <v>0</v>
      </c>
      <c r="AKW856" s="10">
        <v>0</v>
      </c>
      <c r="AKX856" s="10">
        <v>0</v>
      </c>
      <c r="AKY856" s="10">
        <v>0</v>
      </c>
      <c r="AKZ856" s="10">
        <v>0</v>
      </c>
      <c r="ALA856" s="10">
        <v>0</v>
      </c>
      <c r="ALB856" s="10">
        <v>0</v>
      </c>
      <c r="ALC856" s="10">
        <v>0</v>
      </c>
      <c r="ALD856" s="10">
        <v>0</v>
      </c>
      <c r="ALE856" s="10">
        <v>0</v>
      </c>
      <c r="ALF856" s="10">
        <v>0</v>
      </c>
      <c r="ALG856" s="10">
        <v>0</v>
      </c>
      <c r="ALH856" s="10">
        <v>0</v>
      </c>
      <c r="ALI856" s="10">
        <v>0</v>
      </c>
      <c r="ALJ856" s="10">
        <v>0</v>
      </c>
      <c r="ALK856" s="10">
        <v>0</v>
      </c>
      <c r="ALL856" s="10">
        <v>0</v>
      </c>
      <c r="ALM856" s="10">
        <v>0</v>
      </c>
      <c r="ALN856" s="10">
        <v>0</v>
      </c>
      <c r="ALO856" s="10">
        <v>0</v>
      </c>
      <c r="ALP856" s="10">
        <v>0</v>
      </c>
      <c r="ALQ856" s="10">
        <v>0</v>
      </c>
      <c r="ALR856" s="10">
        <v>0</v>
      </c>
      <c r="ALS856" s="10">
        <v>0</v>
      </c>
      <c r="ALT856" s="10">
        <v>0</v>
      </c>
      <c r="ALU856" s="10">
        <v>0</v>
      </c>
      <c r="ALV856" s="10">
        <v>0</v>
      </c>
      <c r="ALW856" s="10">
        <v>0</v>
      </c>
      <c r="ALX856" s="10">
        <v>0</v>
      </c>
      <c r="ALY856" s="10">
        <v>0</v>
      </c>
      <c r="ALZ856" s="10">
        <v>0</v>
      </c>
      <c r="AMA856" s="10">
        <v>0</v>
      </c>
      <c r="AMB856" s="10">
        <v>0</v>
      </c>
      <c r="AMC856" s="10">
        <v>0</v>
      </c>
      <c r="AMD856" s="10">
        <v>0</v>
      </c>
      <c r="AME856" s="10">
        <v>0</v>
      </c>
      <c r="AMF856" s="10">
        <v>0</v>
      </c>
      <c r="AMG856" s="10">
        <v>5</v>
      </c>
      <c r="AMH856" s="10">
        <v>1</v>
      </c>
      <c r="AML856" s="10" t="s">
        <v>1970</v>
      </c>
      <c r="AMM856" s="10">
        <v>0</v>
      </c>
      <c r="AMN856" s="10">
        <v>37</v>
      </c>
      <c r="AMO856" s="10">
        <v>0</v>
      </c>
      <c r="AMP856" s="10">
        <v>38</v>
      </c>
      <c r="AMQ856" s="10">
        <v>0</v>
      </c>
      <c r="AMR856" s="10">
        <v>64</v>
      </c>
      <c r="AMS856" s="10">
        <v>0</v>
      </c>
      <c r="AMT856" s="10">
        <v>81</v>
      </c>
      <c r="AMU856" s="10">
        <v>0</v>
      </c>
      <c r="AMV856" s="10">
        <v>48</v>
      </c>
      <c r="AMW856" s="10">
        <v>0</v>
      </c>
      <c r="AMX856" s="10">
        <v>13</v>
      </c>
      <c r="AMY856" s="10">
        <v>0</v>
      </c>
      <c r="AMZ856" s="10">
        <v>10</v>
      </c>
      <c r="ANA856" s="10">
        <v>0</v>
      </c>
      <c r="ANB856" s="10">
        <v>0</v>
      </c>
      <c r="ANC856" s="10">
        <v>0</v>
      </c>
      <c r="AND856" s="10">
        <v>0</v>
      </c>
      <c r="ANE856" s="10">
        <v>0</v>
      </c>
      <c r="ANF856" s="10">
        <v>0</v>
      </c>
      <c r="ANG856" s="10">
        <v>0</v>
      </c>
      <c r="ANH856" s="10">
        <v>0</v>
      </c>
      <c r="ANI856" s="10">
        <v>0</v>
      </c>
      <c r="ANJ856" s="10">
        <v>0</v>
      </c>
      <c r="ANK856" s="10">
        <v>0</v>
      </c>
      <c r="ANL856" s="10">
        <v>0</v>
      </c>
      <c r="ANM856" s="10">
        <v>0</v>
      </c>
      <c r="ANN856" s="10">
        <v>302</v>
      </c>
      <c r="ANO856" s="10" t="s">
        <v>1968</v>
      </c>
      <c r="ANP856" s="10" t="s">
        <v>1971</v>
      </c>
      <c r="ANQ856" s="10">
        <v>0</v>
      </c>
      <c r="ANR856" s="10">
        <v>0</v>
      </c>
      <c r="ANS856" s="10">
        <v>0</v>
      </c>
      <c r="ANT856" s="10">
        <v>0</v>
      </c>
      <c r="ANU856" s="10">
        <v>0</v>
      </c>
      <c r="ANV856" s="10">
        <v>0</v>
      </c>
      <c r="ANW856" s="10">
        <v>0</v>
      </c>
      <c r="ANX856" s="10">
        <v>0</v>
      </c>
      <c r="ANY856" s="10">
        <v>0</v>
      </c>
      <c r="ANZ856" s="10">
        <v>0</v>
      </c>
      <c r="AOA856" s="10">
        <v>0</v>
      </c>
      <c r="AOB856" s="10">
        <v>0</v>
      </c>
      <c r="AOC856" s="10">
        <v>0</v>
      </c>
      <c r="AOD856" s="10">
        <v>0</v>
      </c>
      <c r="AOE856" s="10">
        <v>0</v>
      </c>
      <c r="AOF856" s="10">
        <v>0</v>
      </c>
      <c r="AOG856" s="10">
        <v>0</v>
      </c>
      <c r="AOH856" s="10">
        <v>0</v>
      </c>
      <c r="AOI856" s="10">
        <v>0</v>
      </c>
      <c r="AOJ856" s="10">
        <v>0</v>
      </c>
      <c r="AOK856" s="10">
        <v>0</v>
      </c>
      <c r="AOL856" s="10">
        <v>0</v>
      </c>
      <c r="AOM856" s="10">
        <v>0</v>
      </c>
      <c r="AON856" s="10">
        <v>0</v>
      </c>
      <c r="AOO856" s="10" t="s">
        <v>1968</v>
      </c>
      <c r="AOP856" s="10">
        <v>0</v>
      </c>
      <c r="AOQ856" s="10">
        <v>0</v>
      </c>
      <c r="AOR856" s="10">
        <v>0</v>
      </c>
      <c r="AOS856" s="10">
        <v>0</v>
      </c>
      <c r="AOT856" s="10">
        <v>0</v>
      </c>
      <c r="AOU856" s="10">
        <v>0</v>
      </c>
      <c r="AOV856" s="10">
        <v>0</v>
      </c>
      <c r="AOW856" s="10">
        <v>0</v>
      </c>
      <c r="AOX856" s="10">
        <v>0</v>
      </c>
      <c r="AOY856" s="10">
        <v>0</v>
      </c>
      <c r="AOZ856" s="10">
        <v>0</v>
      </c>
      <c r="APA856" s="10">
        <v>0</v>
      </c>
      <c r="APB856" s="10">
        <v>0</v>
      </c>
      <c r="APC856" s="10">
        <v>0</v>
      </c>
      <c r="APD856" s="10">
        <v>0</v>
      </c>
      <c r="APE856" s="10">
        <v>0</v>
      </c>
      <c r="APF856" s="10">
        <v>0</v>
      </c>
      <c r="APG856" s="10">
        <v>0</v>
      </c>
      <c r="APH856" s="10">
        <v>0</v>
      </c>
      <c r="API856" s="10">
        <v>0</v>
      </c>
      <c r="APJ856" s="10">
        <v>0</v>
      </c>
      <c r="APK856" s="10">
        <v>0</v>
      </c>
      <c r="APL856" s="10">
        <v>0</v>
      </c>
      <c r="APM856" s="10">
        <v>0</v>
      </c>
      <c r="APN856" s="10" t="s">
        <v>1969</v>
      </c>
      <c r="APO856" s="10" t="s">
        <v>1971</v>
      </c>
      <c r="APP856" s="10">
        <v>0</v>
      </c>
      <c r="APQ856" s="10">
        <v>0</v>
      </c>
      <c r="APR856" s="10">
        <v>0</v>
      </c>
      <c r="APS856" s="10">
        <v>0</v>
      </c>
      <c r="APT856" s="10">
        <v>0</v>
      </c>
      <c r="APU856" s="10">
        <v>0</v>
      </c>
      <c r="APV856" s="10">
        <v>0</v>
      </c>
      <c r="APW856" s="10">
        <v>36</v>
      </c>
      <c r="APX856" s="10">
        <v>0</v>
      </c>
      <c r="APY856" s="10">
        <v>0</v>
      </c>
      <c r="APZ856" s="10">
        <v>0</v>
      </c>
      <c r="AQA856" s="10">
        <v>0</v>
      </c>
      <c r="AQB856" s="10">
        <v>0</v>
      </c>
      <c r="AQC856" s="10">
        <v>0</v>
      </c>
      <c r="AQD856" s="10">
        <v>0</v>
      </c>
      <c r="AQE856" s="10">
        <v>0</v>
      </c>
      <c r="AQF856" s="10">
        <v>0</v>
      </c>
      <c r="AQG856" s="10">
        <v>0</v>
      </c>
      <c r="AQH856" s="10">
        <v>0</v>
      </c>
      <c r="AQI856" s="10">
        <v>11</v>
      </c>
      <c r="AQJ856" s="10">
        <v>0</v>
      </c>
      <c r="AQK856" s="10">
        <v>28</v>
      </c>
      <c r="AQL856" s="10">
        <v>0</v>
      </c>
      <c r="AQM856" s="10">
        <v>0</v>
      </c>
      <c r="AQN856" s="10">
        <v>0</v>
      </c>
      <c r="AQO856" s="10">
        <v>0</v>
      </c>
      <c r="AQP856" s="10">
        <v>0</v>
      </c>
      <c r="AQQ856" s="10">
        <v>2</v>
      </c>
      <c r="AQR856" s="10">
        <v>0</v>
      </c>
      <c r="AQS856" s="10">
        <v>0</v>
      </c>
      <c r="AQT856" s="10">
        <v>0</v>
      </c>
      <c r="AQU856" s="10">
        <v>0</v>
      </c>
      <c r="AQV856" s="10">
        <v>0</v>
      </c>
      <c r="AQW856" s="10">
        <v>0</v>
      </c>
      <c r="AQX856" s="10">
        <v>0</v>
      </c>
      <c r="AQY856" s="10">
        <v>0</v>
      </c>
      <c r="AQZ856" s="10">
        <v>0</v>
      </c>
      <c r="ARA856" s="10">
        <v>3</v>
      </c>
      <c r="ARB856" s="10">
        <v>0</v>
      </c>
      <c r="ARC856" s="10">
        <v>0</v>
      </c>
      <c r="ARD856" s="10">
        <v>0</v>
      </c>
      <c r="ARE856" s="10">
        <v>0</v>
      </c>
      <c r="ARF856" s="10">
        <v>0</v>
      </c>
      <c r="ARG856" s="10">
        <v>0</v>
      </c>
      <c r="ARH856" s="10">
        <v>0</v>
      </c>
      <c r="ARI856" s="10">
        <v>0</v>
      </c>
      <c r="ARJ856" s="10">
        <v>0</v>
      </c>
      <c r="ARK856" s="10">
        <v>0</v>
      </c>
      <c r="ARL856" s="10">
        <v>0</v>
      </c>
      <c r="ARM856" s="10">
        <v>2</v>
      </c>
      <c r="ARN856" s="10">
        <v>0</v>
      </c>
      <c r="ARO856" s="10">
        <v>0</v>
      </c>
      <c r="ARP856" s="10">
        <v>0</v>
      </c>
      <c r="ARQ856" s="10">
        <v>0</v>
      </c>
      <c r="ARR856" s="10">
        <v>0</v>
      </c>
      <c r="ARS856" s="10">
        <v>0</v>
      </c>
      <c r="ART856" s="10">
        <v>0</v>
      </c>
      <c r="ARU856" s="10">
        <v>0</v>
      </c>
      <c r="ARV856" s="10">
        <v>0</v>
      </c>
      <c r="ARW856" s="10">
        <v>2</v>
      </c>
      <c r="ARX856" s="10">
        <v>0</v>
      </c>
      <c r="ARY856" s="10">
        <v>0</v>
      </c>
      <c r="ARZ856" s="10">
        <v>0</v>
      </c>
      <c r="ASA856" s="10">
        <v>0</v>
      </c>
      <c r="ASB856" s="10">
        <v>0</v>
      </c>
      <c r="ASC856" s="10">
        <v>0</v>
      </c>
      <c r="ASD856" s="10">
        <v>0</v>
      </c>
      <c r="ASE856" s="10">
        <v>0</v>
      </c>
      <c r="ASF856" s="10">
        <v>0</v>
      </c>
      <c r="ASG856" s="10">
        <v>0</v>
      </c>
      <c r="ASH856" s="10">
        <v>0</v>
      </c>
      <c r="ASI856" s="10">
        <v>0</v>
      </c>
      <c r="ASJ856" s="10">
        <v>0</v>
      </c>
      <c r="ASK856" s="10">
        <v>0</v>
      </c>
      <c r="ASL856" s="10">
        <v>0</v>
      </c>
      <c r="ASM856" s="10">
        <v>0</v>
      </c>
      <c r="ASN856" s="10">
        <v>0</v>
      </c>
      <c r="ASO856" s="10">
        <v>0</v>
      </c>
      <c r="ASP856" s="10">
        <v>0</v>
      </c>
      <c r="ASQ856" s="10">
        <v>206</v>
      </c>
      <c r="ASR856" s="10">
        <v>0</v>
      </c>
      <c r="ASS856" s="10">
        <v>20</v>
      </c>
      <c r="AST856" s="10">
        <v>0</v>
      </c>
      <c r="ASU856" s="10">
        <v>0</v>
      </c>
      <c r="ASV856" s="10">
        <v>0</v>
      </c>
      <c r="ASW856" s="10">
        <v>9</v>
      </c>
      <c r="ASX856" s="10">
        <v>0</v>
      </c>
      <c r="ASY856" s="10">
        <v>0</v>
      </c>
      <c r="ASZ856" s="10">
        <v>0</v>
      </c>
      <c r="ATA856" s="10">
        <v>3</v>
      </c>
      <c r="ATB856" s="10">
        <v>0</v>
      </c>
      <c r="ATC856" s="10">
        <v>0</v>
      </c>
      <c r="ATD856" s="10">
        <v>0</v>
      </c>
      <c r="ATE856" s="10">
        <v>0</v>
      </c>
      <c r="ATF856" s="10">
        <v>0</v>
      </c>
      <c r="ATG856" s="10">
        <v>0</v>
      </c>
      <c r="ATH856" s="10">
        <v>0</v>
      </c>
      <c r="ATI856" s="10">
        <v>0</v>
      </c>
      <c r="ATJ856" s="10">
        <v>0</v>
      </c>
      <c r="ATK856" s="10">
        <v>0</v>
      </c>
      <c r="ATL856" s="10">
        <v>0</v>
      </c>
      <c r="ATM856" s="10">
        <v>0</v>
      </c>
      <c r="ATN856" s="10">
        <v>0</v>
      </c>
      <c r="ATO856" s="10">
        <v>0</v>
      </c>
      <c r="ATP856" s="10">
        <v>0</v>
      </c>
      <c r="ATQ856" s="10">
        <v>0</v>
      </c>
      <c r="ATR856" s="10">
        <v>0</v>
      </c>
      <c r="ATS856" s="10">
        <v>341</v>
      </c>
      <c r="ATT856" s="10">
        <v>0</v>
      </c>
      <c r="ATU856" s="10">
        <v>0</v>
      </c>
      <c r="ATV856" s="10" t="s">
        <v>1972</v>
      </c>
      <c r="ATW856" s="10">
        <v>0</v>
      </c>
      <c r="ATX856" s="10">
        <v>0</v>
      </c>
      <c r="ATY856" s="10">
        <v>0</v>
      </c>
      <c r="ATZ856" s="10">
        <v>74</v>
      </c>
      <c r="AUA856" s="10">
        <v>0</v>
      </c>
      <c r="AUB856" s="10">
        <v>0</v>
      </c>
      <c r="AUC856" s="10">
        <v>0</v>
      </c>
      <c r="AUD856" s="10">
        <v>0</v>
      </c>
      <c r="AUE856" s="64">
        <v>0</v>
      </c>
      <c r="AUF856" s="10">
        <v>0</v>
      </c>
      <c r="AUG856" s="10">
        <v>0</v>
      </c>
      <c r="AUH856" s="10">
        <v>0</v>
      </c>
      <c r="AUI856" s="10">
        <v>0</v>
      </c>
      <c r="AUJ856" s="10">
        <v>74</v>
      </c>
      <c r="AUK856" s="10">
        <v>0</v>
      </c>
      <c r="AUL856" s="10">
        <v>0</v>
      </c>
      <c r="AUM856" s="10">
        <v>0</v>
      </c>
      <c r="AUN856" s="10">
        <v>0</v>
      </c>
      <c r="AUO856" s="10">
        <v>0</v>
      </c>
      <c r="AUP856" s="10">
        <v>0</v>
      </c>
      <c r="AUQ856" s="10">
        <v>0</v>
      </c>
      <c r="AUR856" s="10">
        <v>0</v>
      </c>
      <c r="AUS856" s="10">
        <v>0</v>
      </c>
      <c r="AUT856" s="10">
        <v>0</v>
      </c>
      <c r="AUU856" s="10">
        <v>0</v>
      </c>
      <c r="AUV856" s="10">
        <v>0</v>
      </c>
      <c r="AUW856" s="10">
        <v>0</v>
      </c>
      <c r="AUX856" s="10">
        <v>0</v>
      </c>
      <c r="AUY856" s="10">
        <v>0</v>
      </c>
      <c r="AUZ856" s="10">
        <v>0</v>
      </c>
      <c r="AVA856" s="10">
        <v>0</v>
      </c>
      <c r="AVB856" s="10">
        <v>0</v>
      </c>
      <c r="AVC856" s="10">
        <v>0</v>
      </c>
      <c r="AVD856" s="10">
        <v>0</v>
      </c>
      <c r="AVE856" s="10">
        <v>0</v>
      </c>
      <c r="AVF856" s="10">
        <v>0</v>
      </c>
      <c r="AVG856" s="10">
        <v>0</v>
      </c>
      <c r="AVH856" s="10">
        <v>0</v>
      </c>
      <c r="AVI856" s="10">
        <v>0</v>
      </c>
      <c r="AVJ856" s="10">
        <v>0</v>
      </c>
      <c r="AVK856" s="10">
        <v>0</v>
      </c>
      <c r="AVL856" s="10">
        <v>0</v>
      </c>
      <c r="AVM856" s="10">
        <v>0</v>
      </c>
      <c r="AVN856" s="10">
        <v>0</v>
      </c>
      <c r="AVO856" s="10">
        <v>0</v>
      </c>
      <c r="AVP856" s="10">
        <v>0</v>
      </c>
      <c r="AVQ856" s="10">
        <v>0</v>
      </c>
      <c r="AVR856" s="10">
        <v>0</v>
      </c>
      <c r="AVS856" s="10">
        <v>0</v>
      </c>
      <c r="AVT856" s="10">
        <v>0</v>
      </c>
      <c r="AVU856" s="10" t="s">
        <v>1969</v>
      </c>
      <c r="AVV856" s="10">
        <v>0</v>
      </c>
      <c r="AVW856" s="10">
        <v>0</v>
      </c>
      <c r="AVX856" s="10">
        <v>0</v>
      </c>
      <c r="AVY856" s="10">
        <v>40</v>
      </c>
      <c r="AVZ856" s="10">
        <v>0</v>
      </c>
      <c r="AWA856" s="10">
        <v>0</v>
      </c>
      <c r="AWB856" s="10">
        <v>0</v>
      </c>
      <c r="AWC856" s="10">
        <v>0</v>
      </c>
      <c r="AWD856" s="10">
        <v>0</v>
      </c>
      <c r="AWE856" s="10">
        <v>0</v>
      </c>
      <c r="AWF856" s="10">
        <v>0</v>
      </c>
      <c r="AWG856" s="10">
        <v>0</v>
      </c>
      <c r="AWH856" s="10" t="s">
        <v>1972</v>
      </c>
      <c r="AWI856" s="10">
        <v>0</v>
      </c>
      <c r="AWJ856" s="10">
        <v>122</v>
      </c>
      <c r="AWK856" s="10">
        <v>0</v>
      </c>
      <c r="AWL856" s="10">
        <v>0</v>
      </c>
      <c r="AWM856" s="10">
        <v>0</v>
      </c>
      <c r="AWN856" s="10">
        <v>0</v>
      </c>
      <c r="AWO856" s="10">
        <v>0</v>
      </c>
      <c r="AWP856" s="10">
        <v>22</v>
      </c>
      <c r="AWQ856" s="10">
        <v>0</v>
      </c>
      <c r="AWR856" s="10">
        <v>0</v>
      </c>
      <c r="AWS856" s="10">
        <v>0</v>
      </c>
      <c r="AWT856" s="10">
        <v>0</v>
      </c>
      <c r="AWU856" s="10">
        <v>0</v>
      </c>
      <c r="AWV856" s="10">
        <v>44</v>
      </c>
      <c r="AWW856" s="10">
        <v>0</v>
      </c>
      <c r="AWX856" s="10">
        <v>0</v>
      </c>
      <c r="AWY856" s="10">
        <v>0</v>
      </c>
      <c r="AWZ856" s="10">
        <v>0</v>
      </c>
      <c r="AXA856" s="10">
        <v>0</v>
      </c>
      <c r="AXB856" s="10">
        <v>46</v>
      </c>
      <c r="AXC856" s="10">
        <v>0</v>
      </c>
      <c r="AXD856" s="10">
        <v>0</v>
      </c>
      <c r="AXE856" s="10">
        <v>0</v>
      </c>
      <c r="AXF856" s="10">
        <v>0</v>
      </c>
      <c r="AXG856" s="10">
        <v>0</v>
      </c>
      <c r="AXH856" s="10">
        <v>0</v>
      </c>
      <c r="AXI856" s="10">
        <v>0</v>
      </c>
      <c r="AXJ856" s="10">
        <v>0</v>
      </c>
      <c r="AXK856" s="10">
        <v>0</v>
      </c>
      <c r="AXL856" s="10">
        <v>0</v>
      </c>
      <c r="AXM856" s="10">
        <v>0</v>
      </c>
      <c r="AXN856" s="10">
        <v>0</v>
      </c>
      <c r="AXO856" s="10">
        <v>0</v>
      </c>
      <c r="AXP856" s="10">
        <v>0</v>
      </c>
      <c r="AXQ856" s="10">
        <v>0</v>
      </c>
      <c r="AXR856" s="10">
        <v>0</v>
      </c>
      <c r="AXS856" s="10">
        <v>0</v>
      </c>
      <c r="AXT856" s="10">
        <v>0</v>
      </c>
      <c r="AXU856" s="10">
        <v>0</v>
      </c>
      <c r="AXV856" s="10">
        <v>0</v>
      </c>
      <c r="AXW856" s="10">
        <v>0</v>
      </c>
      <c r="AXX856" s="10">
        <v>0</v>
      </c>
      <c r="AXY856" s="10">
        <v>0</v>
      </c>
      <c r="AXZ856" s="10">
        <v>0</v>
      </c>
      <c r="AYA856" s="10">
        <v>0</v>
      </c>
      <c r="AYB856" s="10">
        <v>0</v>
      </c>
      <c r="AYC856" s="10">
        <v>0</v>
      </c>
      <c r="AYD856" s="10">
        <v>0</v>
      </c>
      <c r="AYE856" s="10">
        <v>0</v>
      </c>
      <c r="AYF856" s="10">
        <v>0</v>
      </c>
      <c r="AYG856" s="10">
        <v>0</v>
      </c>
      <c r="AYH856" s="10">
        <v>0</v>
      </c>
      <c r="AYI856" s="10">
        <v>0</v>
      </c>
      <c r="AYJ856" s="10">
        <v>0</v>
      </c>
      <c r="AYK856" s="10">
        <v>0</v>
      </c>
      <c r="AYL856" s="10">
        <v>0</v>
      </c>
      <c r="AYM856" s="10">
        <v>0</v>
      </c>
      <c r="AYN856" s="10">
        <v>0</v>
      </c>
      <c r="AYO856" s="10">
        <v>0</v>
      </c>
      <c r="AYP856" s="10">
        <v>0</v>
      </c>
      <c r="AYQ856" s="10">
        <v>0</v>
      </c>
      <c r="AYR856" s="10">
        <v>26</v>
      </c>
      <c r="AYS856" s="10" t="s">
        <v>1969</v>
      </c>
      <c r="AYT856" s="10">
        <v>0</v>
      </c>
      <c r="AYU856" s="10">
        <v>13</v>
      </c>
      <c r="AYV856" s="10">
        <v>0</v>
      </c>
      <c r="AYW856" s="10">
        <v>8</v>
      </c>
      <c r="AYX856" s="10">
        <v>0</v>
      </c>
      <c r="AYY856" s="10">
        <v>46</v>
      </c>
      <c r="AYZ856" s="10">
        <v>0</v>
      </c>
      <c r="AZA856" s="10">
        <v>24</v>
      </c>
      <c r="AZB856" s="10">
        <v>0</v>
      </c>
      <c r="AZC856" s="10">
        <v>30</v>
      </c>
      <c r="AZD856" s="10">
        <v>0</v>
      </c>
      <c r="AZE856" s="10">
        <v>25</v>
      </c>
      <c r="AZF856" s="10">
        <v>0</v>
      </c>
      <c r="AZG856" s="10">
        <v>0</v>
      </c>
      <c r="AZH856" s="10">
        <v>0</v>
      </c>
      <c r="AZI856" s="10">
        <v>16</v>
      </c>
      <c r="AZJ856" s="10">
        <v>0</v>
      </c>
      <c r="AZK856" s="10">
        <v>14</v>
      </c>
      <c r="AZL856" s="10">
        <v>0</v>
      </c>
      <c r="AZM856" s="10">
        <v>3</v>
      </c>
      <c r="AZN856" s="10">
        <v>0</v>
      </c>
      <c r="AZO856" s="10">
        <v>0</v>
      </c>
      <c r="AZP856" s="10">
        <v>0</v>
      </c>
      <c r="AZQ856" s="10">
        <v>0</v>
      </c>
      <c r="AZR856" s="10">
        <v>0</v>
      </c>
      <c r="AZS856" s="10">
        <v>0</v>
      </c>
      <c r="AZT856" s="10">
        <v>0</v>
      </c>
      <c r="AZU856" s="10">
        <v>0</v>
      </c>
      <c r="AZV856" s="10">
        <v>0</v>
      </c>
      <c r="AZW856" s="10">
        <v>0</v>
      </c>
      <c r="AZX856" s="10">
        <v>0</v>
      </c>
      <c r="AZY856" s="10">
        <v>0</v>
      </c>
      <c r="AZZ856" s="10">
        <v>0</v>
      </c>
      <c r="BAA856" s="10">
        <v>0</v>
      </c>
      <c r="BAB856" s="10">
        <v>0</v>
      </c>
      <c r="BAC856" s="10">
        <v>0</v>
      </c>
      <c r="BAD856" s="10">
        <v>0</v>
      </c>
      <c r="BAE856" s="10">
        <v>0</v>
      </c>
      <c r="BAF856" s="10">
        <v>0</v>
      </c>
      <c r="BAG856" s="10">
        <v>0</v>
      </c>
      <c r="BAH856" s="10">
        <v>0</v>
      </c>
      <c r="BAI856" s="10">
        <v>0</v>
      </c>
      <c r="BAJ856" s="10">
        <v>0</v>
      </c>
      <c r="BAK856" s="10">
        <v>14</v>
      </c>
      <c r="BAL856" s="10">
        <v>0</v>
      </c>
      <c r="BAM856" s="10">
        <v>2</v>
      </c>
      <c r="BAN856" s="10">
        <v>0</v>
      </c>
      <c r="BAO856" s="10">
        <v>2</v>
      </c>
      <c r="BAP856" s="10">
        <v>0</v>
      </c>
      <c r="BAQ856" s="10">
        <v>0</v>
      </c>
      <c r="BAR856" s="10">
        <v>0</v>
      </c>
      <c r="BAS856" s="10">
        <v>0</v>
      </c>
      <c r="BAT856" s="10">
        <v>0</v>
      </c>
      <c r="BAU856" s="10">
        <v>0</v>
      </c>
      <c r="BAV856" s="10">
        <v>0</v>
      </c>
      <c r="BAW856" s="10">
        <v>0</v>
      </c>
      <c r="BAX856" s="10">
        <v>0</v>
      </c>
      <c r="BAY856" s="10">
        <v>0</v>
      </c>
      <c r="BAZ856" s="10">
        <v>0</v>
      </c>
      <c r="BBA856" s="10" t="s">
        <v>1969</v>
      </c>
      <c r="BBB856" s="10">
        <v>2834</v>
      </c>
      <c r="BBC856" s="10">
        <v>0</v>
      </c>
      <c r="BBD856" s="10">
        <v>321</v>
      </c>
      <c r="BBE856" s="10">
        <v>0</v>
      </c>
      <c r="BBF856" s="10">
        <v>0</v>
      </c>
      <c r="BBG856" s="10">
        <v>0</v>
      </c>
      <c r="BBH856" s="10">
        <v>0</v>
      </c>
      <c r="BBI856" s="10">
        <v>0</v>
      </c>
      <c r="BBJ856" s="10">
        <v>0</v>
      </c>
      <c r="BBK856" s="10">
        <v>0</v>
      </c>
      <c r="BBL856" s="10">
        <v>0</v>
      </c>
      <c r="BBM856" s="10">
        <v>0</v>
      </c>
      <c r="BBN856" s="10">
        <v>0</v>
      </c>
      <c r="BBO856" s="10" t="s">
        <v>1972</v>
      </c>
      <c r="BBT856" s="10">
        <v>1</v>
      </c>
      <c r="BBU856" s="10">
        <v>1</v>
      </c>
      <c r="BBV856" s="10">
        <v>1</v>
      </c>
    </row>
    <row r="857" spans="1:1428" x14ac:dyDescent="0.25">
      <c r="A857" s="10" t="s">
        <v>1965</v>
      </c>
      <c r="B857" s="10" t="s">
        <v>2331</v>
      </c>
      <c r="C857" s="10" t="s">
        <v>2001</v>
      </c>
      <c r="D857" s="10" t="s">
        <v>2332</v>
      </c>
      <c r="E857" s="10" t="s">
        <v>2333</v>
      </c>
      <c r="F857" s="10" t="s">
        <v>2334</v>
      </c>
      <c r="G857" s="10">
        <v>56900001</v>
      </c>
      <c r="H857" s="10" t="s">
        <v>2005</v>
      </c>
      <c r="I857" s="10" t="s">
        <v>2335</v>
      </c>
      <c r="J857" s="10" t="s">
        <v>2336</v>
      </c>
      <c r="K857" s="10" t="s">
        <v>5</v>
      </c>
      <c r="L857" s="10" t="s">
        <v>2509</v>
      </c>
      <c r="M857" s="10" t="s">
        <v>2337</v>
      </c>
      <c r="N857" s="10">
        <v>49</v>
      </c>
      <c r="O857" s="10">
        <v>0</v>
      </c>
      <c r="P857" s="10">
        <v>49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10">
        <v>0</v>
      </c>
      <c r="X857" s="10">
        <v>0</v>
      </c>
      <c r="Y857" s="10">
        <v>0</v>
      </c>
      <c r="Z857" s="10">
        <v>0</v>
      </c>
      <c r="AA857" s="10">
        <v>0</v>
      </c>
      <c r="AC857" s="10">
        <v>0</v>
      </c>
      <c r="AD857" s="10">
        <v>0</v>
      </c>
      <c r="AE857" s="10">
        <v>0</v>
      </c>
      <c r="AF857" s="10" t="s">
        <v>40</v>
      </c>
      <c r="AG857" s="10">
        <v>1</v>
      </c>
      <c r="AT857" s="10">
        <v>27247</v>
      </c>
      <c r="AU857" s="10" t="s">
        <v>2495</v>
      </c>
      <c r="AV857" s="10" t="s">
        <v>1968</v>
      </c>
      <c r="AY857" s="10" t="s">
        <v>1973</v>
      </c>
      <c r="BF857" s="10" t="s">
        <v>1968</v>
      </c>
      <c r="BI857" s="10" t="s">
        <v>1968</v>
      </c>
      <c r="BL857" s="10" t="s">
        <v>1968</v>
      </c>
      <c r="BO857" s="10" t="s">
        <v>1968</v>
      </c>
      <c r="BR857" s="10" t="s">
        <v>1968</v>
      </c>
      <c r="BU857" s="10" t="s">
        <v>1968</v>
      </c>
      <c r="BX857" s="10" t="s">
        <v>1968</v>
      </c>
      <c r="CA857" s="10" t="s">
        <v>1968</v>
      </c>
      <c r="CD857" s="10" t="s">
        <v>1968</v>
      </c>
      <c r="CG857" s="10" t="s">
        <v>1968</v>
      </c>
      <c r="CJ857" s="10" t="s">
        <v>1968</v>
      </c>
      <c r="CM857" s="10" t="s">
        <v>1968</v>
      </c>
      <c r="CP857" s="10" t="s">
        <v>1968</v>
      </c>
      <c r="CS857" s="10" t="s">
        <v>1968</v>
      </c>
      <c r="CV857" s="10" t="s">
        <v>1968</v>
      </c>
      <c r="CY857" s="10" t="s">
        <v>1968</v>
      </c>
      <c r="DB857" s="10" t="s">
        <v>1968</v>
      </c>
      <c r="DE857" s="10" t="s">
        <v>1968</v>
      </c>
      <c r="DH857" s="10" t="s">
        <v>1968</v>
      </c>
      <c r="DK857" s="10" t="s">
        <v>1968</v>
      </c>
      <c r="DN857" s="10" t="s">
        <v>1968</v>
      </c>
      <c r="EU857" s="10" t="s">
        <v>1972</v>
      </c>
      <c r="EV857" s="10">
        <v>1</v>
      </c>
      <c r="EW857" s="10">
        <v>30</v>
      </c>
      <c r="EX857" s="10" t="s">
        <v>1968</v>
      </c>
      <c r="FA857" s="10" t="s">
        <v>1968</v>
      </c>
      <c r="FD857" s="10" t="s">
        <v>1968</v>
      </c>
      <c r="FG857" s="10" t="s">
        <v>1968</v>
      </c>
      <c r="GQ857" s="10">
        <v>1</v>
      </c>
      <c r="II857" s="10" t="s">
        <v>1968</v>
      </c>
      <c r="IJ857" s="10" t="s">
        <v>1968</v>
      </c>
      <c r="IK857" s="10" t="s">
        <v>1968</v>
      </c>
      <c r="IL857" s="10" t="s">
        <v>1968</v>
      </c>
      <c r="IM857" s="10" t="s">
        <v>1968</v>
      </c>
      <c r="IN857" s="10" t="s">
        <v>1968</v>
      </c>
      <c r="IO857" s="10" t="s">
        <v>1968</v>
      </c>
      <c r="IP857" s="10" t="s">
        <v>1968</v>
      </c>
      <c r="IR857" s="10" t="s">
        <v>1968</v>
      </c>
      <c r="IT857" s="10" t="s">
        <v>1968</v>
      </c>
      <c r="IV857" s="10" t="s">
        <v>1968</v>
      </c>
      <c r="IX857" s="10" t="s">
        <v>1968</v>
      </c>
      <c r="IZ857" s="10" t="s">
        <v>1972</v>
      </c>
      <c r="JA857" s="10" t="s">
        <v>1968</v>
      </c>
      <c r="JD857" s="10" t="s">
        <v>1972</v>
      </c>
      <c r="JE857" s="10">
        <v>2</v>
      </c>
      <c r="JF857" s="10">
        <v>2</v>
      </c>
      <c r="JG857" s="10" t="s">
        <v>1968</v>
      </c>
      <c r="JJ857" s="10" t="s">
        <v>1968</v>
      </c>
      <c r="JM857" s="10" t="s">
        <v>1968</v>
      </c>
      <c r="JP857" s="10" t="s">
        <v>1968</v>
      </c>
      <c r="KZ857" s="10" t="s">
        <v>1976</v>
      </c>
      <c r="LA857" s="10">
        <v>0</v>
      </c>
      <c r="LB857" s="10">
        <v>0</v>
      </c>
      <c r="LC857" s="10">
        <v>0</v>
      </c>
      <c r="LD857" s="10">
        <v>0</v>
      </c>
      <c r="LE857" s="10">
        <v>0</v>
      </c>
      <c r="LF857" s="10">
        <v>0</v>
      </c>
      <c r="LG857" s="10">
        <v>0</v>
      </c>
      <c r="LH857" s="10">
        <v>0</v>
      </c>
      <c r="LI857" s="10" t="s">
        <v>1977</v>
      </c>
      <c r="LJ857" s="10">
        <v>1</v>
      </c>
      <c r="LK857" s="10">
        <v>0</v>
      </c>
      <c r="LL857" s="10">
        <v>0</v>
      </c>
      <c r="LM857" s="10">
        <v>0</v>
      </c>
      <c r="LN857" s="10">
        <v>0</v>
      </c>
      <c r="LO857" s="10">
        <v>0</v>
      </c>
      <c r="LP857" s="10">
        <v>0</v>
      </c>
      <c r="LQ857" s="10">
        <v>0</v>
      </c>
      <c r="LR857" s="10" t="s">
        <v>1966</v>
      </c>
      <c r="LS857" s="10">
        <v>0</v>
      </c>
      <c r="LT857" s="10">
        <v>0</v>
      </c>
      <c r="LU857" s="10">
        <v>0</v>
      </c>
      <c r="LV857" s="10">
        <v>0</v>
      </c>
      <c r="LW857" s="10">
        <v>0</v>
      </c>
      <c r="LX857" s="10">
        <v>0</v>
      </c>
      <c r="LY857" s="10">
        <v>0</v>
      </c>
      <c r="LZ857" s="10">
        <v>0</v>
      </c>
      <c r="MA857" s="10" t="s">
        <v>1977</v>
      </c>
      <c r="MB857" s="10">
        <v>0</v>
      </c>
      <c r="MC857" s="10">
        <v>0</v>
      </c>
      <c r="MD857" s="10">
        <v>0</v>
      </c>
      <c r="ME857" s="10">
        <v>0</v>
      </c>
      <c r="MF857" s="10">
        <v>0</v>
      </c>
      <c r="MG857" s="10">
        <v>0</v>
      </c>
      <c r="MH857" s="10">
        <v>0</v>
      </c>
      <c r="MI857" s="10">
        <v>0</v>
      </c>
      <c r="MJ857" s="10" t="s">
        <v>1977</v>
      </c>
      <c r="MK857" s="10">
        <v>0</v>
      </c>
      <c r="ML857" s="10">
        <v>0</v>
      </c>
      <c r="MM857" s="10">
        <v>0</v>
      </c>
      <c r="MN857" s="10">
        <v>0</v>
      </c>
      <c r="MO857" s="10">
        <v>0</v>
      </c>
      <c r="MP857" s="10">
        <v>0</v>
      </c>
      <c r="MQ857" s="10">
        <v>0</v>
      </c>
      <c r="MR857" s="10">
        <v>0</v>
      </c>
      <c r="MS857" s="10" t="s">
        <v>1977</v>
      </c>
      <c r="MT857" s="10">
        <v>0</v>
      </c>
      <c r="MU857" s="10">
        <v>0</v>
      </c>
      <c r="MV857" s="10">
        <v>0</v>
      </c>
      <c r="MW857" s="10">
        <v>0</v>
      </c>
      <c r="MX857" s="10">
        <v>0</v>
      </c>
      <c r="MY857" s="10">
        <v>0</v>
      </c>
      <c r="MZ857" s="10">
        <v>0</v>
      </c>
      <c r="NA857" s="10">
        <v>0</v>
      </c>
      <c r="NB857" s="10" t="s">
        <v>1977</v>
      </c>
      <c r="NC857" s="10">
        <v>0</v>
      </c>
      <c r="ND857" s="10">
        <v>0</v>
      </c>
      <c r="NE857" s="10">
        <v>0</v>
      </c>
      <c r="NF857" s="10">
        <v>0</v>
      </c>
      <c r="NG857" s="10">
        <v>0</v>
      </c>
      <c r="NH857" s="10">
        <v>0</v>
      </c>
      <c r="NI857" s="10">
        <v>0</v>
      </c>
      <c r="NJ857" s="10">
        <v>0</v>
      </c>
      <c r="NK857" s="10" t="s">
        <v>1977</v>
      </c>
      <c r="NL857" s="10">
        <v>0</v>
      </c>
      <c r="NM857" s="10">
        <v>0</v>
      </c>
      <c r="NN857" s="10">
        <v>0</v>
      </c>
      <c r="NO857" s="10">
        <v>0</v>
      </c>
      <c r="NP857" s="10">
        <v>0</v>
      </c>
      <c r="NQ857" s="10">
        <v>0</v>
      </c>
      <c r="NR857" s="10">
        <v>0</v>
      </c>
      <c r="NS857" s="10">
        <v>0</v>
      </c>
      <c r="NT857" s="10" t="s">
        <v>1977</v>
      </c>
      <c r="NU857" s="10">
        <v>0</v>
      </c>
      <c r="NV857" s="10">
        <v>0</v>
      </c>
      <c r="NW857" s="10">
        <v>0</v>
      </c>
      <c r="NX857" s="10">
        <v>0</v>
      </c>
      <c r="NY857" s="10">
        <v>0</v>
      </c>
      <c r="NZ857" s="10">
        <v>0</v>
      </c>
      <c r="OA857" s="10">
        <v>0</v>
      </c>
      <c r="OB857" s="10">
        <v>0</v>
      </c>
      <c r="OC857" s="10" t="s">
        <v>1977</v>
      </c>
      <c r="OD857" s="10">
        <v>0</v>
      </c>
      <c r="OE857" s="10">
        <v>0</v>
      </c>
      <c r="OF857" s="10">
        <v>0</v>
      </c>
      <c r="OG857" s="10">
        <v>0</v>
      </c>
      <c r="OH857" s="10">
        <v>0</v>
      </c>
      <c r="OI857" s="10">
        <v>0</v>
      </c>
      <c r="OJ857" s="10">
        <v>0</v>
      </c>
      <c r="OK857" s="10">
        <v>0</v>
      </c>
      <c r="OL857" s="10" t="s">
        <v>1977</v>
      </c>
      <c r="OM857" s="10">
        <v>0</v>
      </c>
      <c r="ON857" s="10">
        <v>0</v>
      </c>
      <c r="OO857" s="10">
        <v>0</v>
      </c>
      <c r="OP857" s="10">
        <v>0</v>
      </c>
      <c r="OQ857" s="10">
        <v>0</v>
      </c>
      <c r="OR857" s="10">
        <v>0</v>
      </c>
      <c r="OS857" s="10">
        <v>0</v>
      </c>
      <c r="OT857" s="10">
        <v>0</v>
      </c>
      <c r="OU857" s="10" t="s">
        <v>1977</v>
      </c>
      <c r="OV857" s="10">
        <v>0</v>
      </c>
      <c r="OW857" s="10">
        <v>0</v>
      </c>
      <c r="OX857" s="10">
        <v>0</v>
      </c>
      <c r="OY857" s="10">
        <v>0</v>
      </c>
      <c r="OZ857" s="10">
        <v>0</v>
      </c>
      <c r="PA857" s="10">
        <v>0</v>
      </c>
      <c r="PB857" s="10">
        <v>0</v>
      </c>
      <c r="PC857" s="10">
        <v>0</v>
      </c>
      <c r="PD857" s="10" t="s">
        <v>1977</v>
      </c>
      <c r="PE857" s="10">
        <v>0</v>
      </c>
      <c r="PF857" s="10">
        <v>0</v>
      </c>
      <c r="PG857" s="10">
        <v>0</v>
      </c>
      <c r="PH857" s="10">
        <v>0</v>
      </c>
      <c r="PI857" s="10">
        <v>0</v>
      </c>
      <c r="PJ857" s="10">
        <v>0</v>
      </c>
      <c r="PK857" s="10">
        <v>0</v>
      </c>
      <c r="PL857" s="10">
        <v>0</v>
      </c>
      <c r="PM857" s="10" t="s">
        <v>1977</v>
      </c>
      <c r="PN857" s="10">
        <v>0</v>
      </c>
      <c r="PO857" s="10">
        <v>0</v>
      </c>
      <c r="PP857" s="10">
        <v>0</v>
      </c>
      <c r="PQ857" s="10">
        <v>0</v>
      </c>
      <c r="PR857" s="10">
        <v>0</v>
      </c>
      <c r="PS857" s="10">
        <v>0</v>
      </c>
      <c r="PT857" s="10">
        <v>0</v>
      </c>
      <c r="PU857" s="10">
        <v>0</v>
      </c>
      <c r="PV857" s="10" t="s">
        <v>1977</v>
      </c>
      <c r="PW857" s="10">
        <v>1</v>
      </c>
      <c r="PX857" s="10">
        <v>0</v>
      </c>
      <c r="PY857" s="10">
        <v>0</v>
      </c>
      <c r="PZ857" s="10">
        <v>0</v>
      </c>
      <c r="QA857" s="10">
        <v>0</v>
      </c>
      <c r="QB857" s="10">
        <v>0</v>
      </c>
      <c r="QC857" s="10">
        <v>0</v>
      </c>
      <c r="QD857" s="10">
        <v>0</v>
      </c>
      <c r="QE857" s="10" t="s">
        <v>1986</v>
      </c>
      <c r="QF857" s="10">
        <v>0</v>
      </c>
      <c r="QG857" s="10">
        <v>0</v>
      </c>
      <c r="QH857" s="10">
        <v>0</v>
      </c>
      <c r="QI857" s="10">
        <v>0</v>
      </c>
      <c r="QJ857" s="10">
        <v>0</v>
      </c>
      <c r="QK857" s="10">
        <v>0</v>
      </c>
      <c r="QL857" s="10">
        <v>0</v>
      </c>
      <c r="QM857" s="10">
        <v>0</v>
      </c>
      <c r="QN857" s="10" t="s">
        <v>1977</v>
      </c>
      <c r="QO857" s="10">
        <v>0</v>
      </c>
      <c r="QP857" s="10">
        <v>0</v>
      </c>
      <c r="QQ857" s="10">
        <v>0</v>
      </c>
      <c r="QR857" s="10">
        <v>0</v>
      </c>
      <c r="QS857" s="10">
        <v>0</v>
      </c>
      <c r="QT857" s="10">
        <v>0</v>
      </c>
      <c r="QU857" s="10">
        <v>0</v>
      </c>
      <c r="QV857" s="10">
        <v>0</v>
      </c>
      <c r="QW857" s="10" t="s">
        <v>1977</v>
      </c>
      <c r="QX857" s="10">
        <v>3</v>
      </c>
      <c r="QY857" s="10">
        <v>0</v>
      </c>
      <c r="QZ857" s="10">
        <v>0</v>
      </c>
      <c r="RA857" s="10">
        <v>0</v>
      </c>
      <c r="RB857" s="10">
        <v>0</v>
      </c>
      <c r="RC857" s="10">
        <v>0</v>
      </c>
      <c r="RD857" s="10">
        <v>0</v>
      </c>
      <c r="RE857" s="10">
        <v>0</v>
      </c>
      <c r="RF857" s="10" t="s">
        <v>1985</v>
      </c>
      <c r="RG857" s="10">
        <v>0</v>
      </c>
      <c r="RH857" s="10">
        <v>0</v>
      </c>
      <c r="RI857" s="10">
        <v>0</v>
      </c>
      <c r="RJ857" s="10">
        <v>0</v>
      </c>
      <c r="RK857" s="10">
        <v>0</v>
      </c>
      <c r="RL857" s="10">
        <v>0</v>
      </c>
      <c r="RM857" s="10">
        <v>0</v>
      </c>
      <c r="RN857" s="10">
        <v>0</v>
      </c>
      <c r="RO857" s="10" t="s">
        <v>1977</v>
      </c>
      <c r="VS857" s="10">
        <v>1</v>
      </c>
      <c r="VT857" s="10">
        <v>1</v>
      </c>
      <c r="VZ857" s="10">
        <v>81</v>
      </c>
      <c r="WA857" s="10">
        <v>0</v>
      </c>
      <c r="WB857" s="10">
        <v>0</v>
      </c>
      <c r="WC857" s="10">
        <v>0</v>
      </c>
      <c r="WD857" s="10">
        <v>0</v>
      </c>
      <c r="WE857" s="10">
        <v>0</v>
      </c>
      <c r="WF857" s="10">
        <v>0</v>
      </c>
      <c r="WG857" s="10">
        <v>0</v>
      </c>
      <c r="WH857" s="10">
        <v>0</v>
      </c>
      <c r="WI857" s="10">
        <v>0</v>
      </c>
      <c r="WJ857" s="10">
        <v>0</v>
      </c>
      <c r="WK857" s="10">
        <v>0</v>
      </c>
      <c r="WL857" s="10">
        <v>0</v>
      </c>
      <c r="WM857" s="10">
        <v>0</v>
      </c>
      <c r="WN857" s="10">
        <v>0</v>
      </c>
      <c r="WO857" s="10">
        <v>0</v>
      </c>
      <c r="WP857" s="10">
        <v>0</v>
      </c>
      <c r="WQ857" s="10">
        <v>0</v>
      </c>
      <c r="WR857" s="10">
        <v>0</v>
      </c>
      <c r="WS857" s="10">
        <v>0</v>
      </c>
      <c r="WT857" s="10">
        <v>0</v>
      </c>
      <c r="WU857" s="10">
        <v>0</v>
      </c>
      <c r="WV857" s="10">
        <v>0</v>
      </c>
      <c r="WW857" s="10">
        <v>0</v>
      </c>
      <c r="WX857" s="10">
        <v>0</v>
      </c>
      <c r="WY857" s="10">
        <v>0</v>
      </c>
      <c r="WZ857" s="10">
        <v>0</v>
      </c>
      <c r="XA857" s="10">
        <v>0</v>
      </c>
      <c r="XB857" s="10">
        <v>0</v>
      </c>
      <c r="XC857" s="10">
        <v>0</v>
      </c>
      <c r="XD857" s="10">
        <v>0</v>
      </c>
      <c r="XE857" s="10">
        <v>0</v>
      </c>
      <c r="XF857" s="10">
        <v>0</v>
      </c>
      <c r="XG857" s="10">
        <v>0</v>
      </c>
      <c r="XH857" s="10">
        <v>0</v>
      </c>
      <c r="XI857" s="10">
        <v>0</v>
      </c>
      <c r="XJ857" s="10">
        <v>0</v>
      </c>
      <c r="XK857" s="10" t="s">
        <v>1967</v>
      </c>
      <c r="XN857" s="10" t="s">
        <v>1978</v>
      </c>
      <c r="XQ857" s="10" t="s">
        <v>1967</v>
      </c>
      <c r="XT857" s="10" t="s">
        <v>1978</v>
      </c>
      <c r="XW857" s="10" t="s">
        <v>1991</v>
      </c>
      <c r="XX857" s="10">
        <v>0</v>
      </c>
      <c r="XY857" s="10">
        <v>0</v>
      </c>
      <c r="YA857" s="10">
        <v>64</v>
      </c>
      <c r="YB857" s="10">
        <v>0</v>
      </c>
      <c r="YC857" s="10">
        <v>44</v>
      </c>
      <c r="YD857" s="10">
        <v>0</v>
      </c>
      <c r="YE857" s="10">
        <v>0</v>
      </c>
      <c r="YF857" s="10">
        <v>0</v>
      </c>
      <c r="YG857" s="10">
        <v>0</v>
      </c>
      <c r="YH857" s="10">
        <v>0</v>
      </c>
      <c r="YI857" s="10">
        <v>0</v>
      </c>
      <c r="YJ857" s="10">
        <v>0</v>
      </c>
      <c r="YK857" s="10">
        <v>0</v>
      </c>
      <c r="YL857" s="10">
        <v>0</v>
      </c>
      <c r="YM857" s="10">
        <v>17</v>
      </c>
      <c r="YN857" s="10">
        <v>0</v>
      </c>
      <c r="YO857" s="10">
        <v>0</v>
      </c>
      <c r="YP857" s="10">
        <v>0</v>
      </c>
      <c r="YQ857" s="10">
        <v>0</v>
      </c>
      <c r="YR857" s="10">
        <v>0</v>
      </c>
      <c r="YS857" s="10" t="s">
        <v>1968</v>
      </c>
      <c r="ZJ857" s="10" t="s">
        <v>1968</v>
      </c>
      <c r="AAK857" s="10" t="s">
        <v>1968</v>
      </c>
      <c r="AAZ857" s="10" t="s">
        <v>1968</v>
      </c>
      <c r="ABA857" s="10">
        <v>0</v>
      </c>
      <c r="ABB857" s="10">
        <v>0</v>
      </c>
      <c r="ABC857" s="10">
        <v>0</v>
      </c>
      <c r="ABD857" s="10">
        <v>0</v>
      </c>
      <c r="ABE857" s="10">
        <v>0</v>
      </c>
      <c r="ABF857" s="10">
        <v>0</v>
      </c>
      <c r="ABG857" s="10">
        <v>0</v>
      </c>
      <c r="ABH857" s="10">
        <v>0</v>
      </c>
      <c r="ABI857" s="10">
        <v>0</v>
      </c>
      <c r="ABJ857" s="10">
        <v>0</v>
      </c>
      <c r="ABK857" s="10">
        <v>0</v>
      </c>
      <c r="ABL857" s="10">
        <v>0</v>
      </c>
      <c r="ABM857" s="10">
        <v>0</v>
      </c>
      <c r="ABN857" s="10">
        <v>0</v>
      </c>
      <c r="ABO857" s="10" t="s">
        <v>1968</v>
      </c>
      <c r="ACJ857" s="10" t="s">
        <v>1968</v>
      </c>
      <c r="ADH857" s="10" t="s">
        <v>1969</v>
      </c>
      <c r="ADI857" s="10">
        <v>81</v>
      </c>
      <c r="ADJ857" s="10">
        <v>0</v>
      </c>
      <c r="ADK857" s="10">
        <v>0</v>
      </c>
      <c r="ADL857" s="10">
        <v>0</v>
      </c>
      <c r="ADM857" s="10">
        <v>0</v>
      </c>
      <c r="ADN857" s="10">
        <v>0</v>
      </c>
      <c r="ADO857" s="10">
        <v>0</v>
      </c>
      <c r="ADP857" s="10">
        <v>0</v>
      </c>
      <c r="ADQ857" s="10">
        <v>0</v>
      </c>
      <c r="ADR857" s="10">
        <v>0</v>
      </c>
      <c r="ADS857" s="10">
        <v>0</v>
      </c>
      <c r="ADT857" s="10">
        <v>0</v>
      </c>
      <c r="ADU857" s="10">
        <v>0</v>
      </c>
      <c r="ADV857" s="10">
        <v>0</v>
      </c>
      <c r="ADW857" s="10">
        <v>0</v>
      </c>
      <c r="ADX857" s="10">
        <v>0</v>
      </c>
      <c r="ADY857" s="10">
        <v>0</v>
      </c>
      <c r="ADZ857" s="10">
        <v>0</v>
      </c>
      <c r="AEA857" s="10">
        <v>0</v>
      </c>
      <c r="AEB857" s="10">
        <v>0</v>
      </c>
      <c r="AEC857" s="10">
        <v>0</v>
      </c>
      <c r="AED857" s="10">
        <v>0</v>
      </c>
      <c r="AEE857" s="10">
        <v>0</v>
      </c>
      <c r="AEF857" s="10">
        <v>0</v>
      </c>
      <c r="AEG857" s="10">
        <v>0</v>
      </c>
      <c r="AEH857" s="10">
        <v>0</v>
      </c>
      <c r="AEI857" s="10">
        <v>0</v>
      </c>
      <c r="AEJ857" s="10">
        <v>0</v>
      </c>
      <c r="AEK857" s="10">
        <v>0</v>
      </c>
      <c r="AEL857" s="10">
        <v>0</v>
      </c>
      <c r="AEM857" s="10">
        <v>0</v>
      </c>
      <c r="AEN857" s="10">
        <v>0</v>
      </c>
      <c r="AEO857" s="10">
        <v>0</v>
      </c>
      <c r="AEP857" s="10">
        <v>0</v>
      </c>
      <c r="AEQ857" s="10">
        <v>0</v>
      </c>
      <c r="AER857" s="10">
        <v>0</v>
      </c>
      <c r="AES857" s="10">
        <v>0</v>
      </c>
      <c r="AET857" s="10">
        <v>0</v>
      </c>
      <c r="AEU857" s="10">
        <v>0</v>
      </c>
      <c r="AEV857" s="10">
        <v>0</v>
      </c>
      <c r="AEW857" s="10">
        <v>0</v>
      </c>
      <c r="AEX857" s="10">
        <v>0</v>
      </c>
      <c r="AEY857" s="10">
        <v>0</v>
      </c>
      <c r="AEZ857" s="10">
        <v>0</v>
      </c>
      <c r="AFA857" s="10">
        <v>0</v>
      </c>
      <c r="AFB857" s="10">
        <v>0</v>
      </c>
      <c r="AFC857" s="10">
        <v>0</v>
      </c>
      <c r="AFD857" s="10">
        <v>0</v>
      </c>
      <c r="AFE857" s="10">
        <v>0</v>
      </c>
      <c r="AFF857" s="10">
        <v>0</v>
      </c>
      <c r="AFG857" s="10">
        <v>0</v>
      </c>
      <c r="AFH857" s="10">
        <v>0</v>
      </c>
      <c r="AFI857" s="10">
        <v>0</v>
      </c>
      <c r="AFJ857" s="10">
        <v>0</v>
      </c>
      <c r="AFK857" s="10">
        <v>0</v>
      </c>
      <c r="AFL857" s="10">
        <v>0</v>
      </c>
      <c r="AFM857" s="10">
        <v>0</v>
      </c>
      <c r="AFN857" s="10">
        <v>0</v>
      </c>
      <c r="AFO857" s="10">
        <v>0</v>
      </c>
      <c r="AFP857" s="10">
        <v>0</v>
      </c>
      <c r="AFQ857" s="10">
        <v>0</v>
      </c>
      <c r="AFR857" s="10">
        <v>0</v>
      </c>
      <c r="AFS857" s="10">
        <v>0</v>
      </c>
      <c r="AFT857" s="10">
        <v>0</v>
      </c>
      <c r="AFU857" s="10">
        <v>0</v>
      </c>
      <c r="AFV857" s="10">
        <v>0</v>
      </c>
      <c r="AFW857" s="10">
        <v>0</v>
      </c>
      <c r="AFX857" s="10">
        <v>0</v>
      </c>
      <c r="AFY857" s="10">
        <v>0</v>
      </c>
      <c r="AFZ857" s="10">
        <v>0</v>
      </c>
      <c r="AGA857" s="10">
        <v>0</v>
      </c>
      <c r="AGB857" s="10">
        <v>0</v>
      </c>
      <c r="AGC857" s="10">
        <v>0</v>
      </c>
      <c r="AGD857" s="10">
        <v>0</v>
      </c>
      <c r="AGE857" s="10">
        <v>0</v>
      </c>
      <c r="AGF857" s="10">
        <v>0</v>
      </c>
      <c r="AGG857" s="10">
        <v>0</v>
      </c>
      <c r="AGH857" s="10">
        <v>0</v>
      </c>
      <c r="AGI857" s="10">
        <v>0</v>
      </c>
      <c r="AGJ857" s="10">
        <v>0</v>
      </c>
      <c r="AGK857" s="10">
        <v>0</v>
      </c>
      <c r="AGL857" s="10">
        <v>0</v>
      </c>
      <c r="AGM857" s="10">
        <v>0</v>
      </c>
      <c r="AGN857" s="10">
        <v>0</v>
      </c>
      <c r="AGO857" s="10">
        <v>0</v>
      </c>
      <c r="AGP857" s="10">
        <v>0</v>
      </c>
      <c r="AGQ857" s="10">
        <v>0</v>
      </c>
      <c r="AGR857" s="10">
        <v>0</v>
      </c>
      <c r="AGS857" s="10">
        <v>0</v>
      </c>
      <c r="AGT857" s="10">
        <v>0</v>
      </c>
      <c r="AGU857" s="10">
        <v>0</v>
      </c>
      <c r="AGV857" s="10">
        <v>0</v>
      </c>
      <c r="AGW857" s="10">
        <v>0</v>
      </c>
      <c r="AGX857" s="10">
        <v>0</v>
      </c>
      <c r="AGY857" s="10">
        <v>0</v>
      </c>
      <c r="AGZ857" s="10">
        <v>0</v>
      </c>
      <c r="AHA857" s="10">
        <v>0</v>
      </c>
      <c r="AHB857" s="10">
        <v>0</v>
      </c>
      <c r="AHC857" s="10">
        <v>0</v>
      </c>
      <c r="AHD857" s="10">
        <v>0</v>
      </c>
      <c r="AHE857" s="10">
        <v>0</v>
      </c>
      <c r="AHF857" s="10">
        <v>0</v>
      </c>
      <c r="AHG857" s="10">
        <v>0</v>
      </c>
      <c r="AHH857" s="10">
        <v>0</v>
      </c>
      <c r="AHI857" s="10">
        <v>0</v>
      </c>
      <c r="AHJ857" s="10">
        <v>0</v>
      </c>
      <c r="AHK857" s="10">
        <v>0</v>
      </c>
      <c r="AHL857" s="10">
        <v>0</v>
      </c>
      <c r="AHM857" s="10">
        <v>0</v>
      </c>
      <c r="AHN857" s="10">
        <v>0</v>
      </c>
      <c r="AHO857" s="10">
        <v>0</v>
      </c>
      <c r="AHP857" s="10">
        <v>0</v>
      </c>
      <c r="AHQ857" s="10">
        <v>0</v>
      </c>
      <c r="AHR857" s="10">
        <v>0</v>
      </c>
      <c r="AHS857" s="10">
        <v>0</v>
      </c>
      <c r="AHT857" s="10">
        <v>0</v>
      </c>
      <c r="AHU857" s="10">
        <v>0</v>
      </c>
      <c r="AHV857" s="10">
        <v>0</v>
      </c>
      <c r="AHW857" s="10">
        <v>0</v>
      </c>
      <c r="AHX857" s="10">
        <v>0</v>
      </c>
      <c r="AHY857" s="10">
        <v>0</v>
      </c>
      <c r="AHZ857" s="10">
        <v>0</v>
      </c>
      <c r="AIA857" s="10">
        <v>0</v>
      </c>
      <c r="AIB857" s="10">
        <v>0</v>
      </c>
      <c r="AIC857" s="10">
        <v>0</v>
      </c>
      <c r="AID857" s="10">
        <v>0</v>
      </c>
      <c r="AIE857" s="10">
        <v>0</v>
      </c>
      <c r="AIF857" s="10">
        <v>0</v>
      </c>
      <c r="AIG857" s="10">
        <v>0</v>
      </c>
      <c r="AIH857" s="10">
        <v>0</v>
      </c>
      <c r="AII857" s="10">
        <v>0</v>
      </c>
      <c r="AIJ857" s="10">
        <v>0</v>
      </c>
      <c r="AIK857" s="10">
        <v>0</v>
      </c>
      <c r="AIL857" s="10">
        <v>0</v>
      </c>
      <c r="AIM857" s="10">
        <v>0</v>
      </c>
      <c r="AIN857" s="10">
        <v>0</v>
      </c>
      <c r="AIO857" s="10">
        <v>0</v>
      </c>
      <c r="AIP857" s="10">
        <v>0</v>
      </c>
      <c r="AIQ857" s="10">
        <v>0</v>
      </c>
      <c r="AIR857" s="10">
        <v>0</v>
      </c>
      <c r="AIS857" s="10">
        <v>0</v>
      </c>
      <c r="AIT857" s="10">
        <v>0</v>
      </c>
      <c r="AIU857" s="10">
        <v>0</v>
      </c>
      <c r="AIV857" s="10">
        <v>0</v>
      </c>
      <c r="AIW857" s="10">
        <v>0</v>
      </c>
      <c r="AIX857" s="10">
        <v>0</v>
      </c>
      <c r="AIY857" s="10">
        <v>0</v>
      </c>
      <c r="AIZ857" s="10">
        <v>0</v>
      </c>
      <c r="AJA857" s="10">
        <v>0</v>
      </c>
      <c r="AJB857" s="10">
        <v>0</v>
      </c>
      <c r="AJC857" s="10">
        <v>0</v>
      </c>
      <c r="AJD857" s="10">
        <v>0</v>
      </c>
      <c r="AJE857" s="10">
        <v>0</v>
      </c>
      <c r="AJF857" s="10">
        <v>0</v>
      </c>
      <c r="AJG857" s="10">
        <v>0</v>
      </c>
      <c r="AJH857" s="10">
        <v>0</v>
      </c>
      <c r="AJI857" s="10">
        <v>0</v>
      </c>
      <c r="AJJ857" s="10">
        <v>0</v>
      </c>
      <c r="AJK857" s="10">
        <v>0</v>
      </c>
      <c r="AJL857" s="10">
        <v>0</v>
      </c>
      <c r="AJM857" s="10">
        <v>0</v>
      </c>
      <c r="AJN857" s="10">
        <v>0</v>
      </c>
      <c r="AJO857" s="10">
        <v>0</v>
      </c>
      <c r="AJP857" s="10">
        <v>0</v>
      </c>
      <c r="AJQ857" s="10">
        <v>0</v>
      </c>
      <c r="AJR857" s="10">
        <v>0</v>
      </c>
      <c r="AJS857" s="10">
        <v>0</v>
      </c>
      <c r="AJT857" s="10">
        <v>0</v>
      </c>
      <c r="AJU857" s="10">
        <v>0</v>
      </c>
      <c r="AJV857" s="10">
        <v>0</v>
      </c>
      <c r="AJW857" s="10">
        <v>0</v>
      </c>
      <c r="AJX857" s="10">
        <v>0</v>
      </c>
      <c r="AJY857" s="10">
        <v>0</v>
      </c>
      <c r="AJZ857" s="10">
        <v>0</v>
      </c>
      <c r="AKA857" s="10">
        <v>0</v>
      </c>
      <c r="AKB857" s="10">
        <v>0</v>
      </c>
      <c r="AKC857" s="10">
        <v>0</v>
      </c>
      <c r="AKD857" s="10">
        <v>0</v>
      </c>
      <c r="AKE857" s="10">
        <v>0</v>
      </c>
      <c r="AKF857" s="10">
        <v>0</v>
      </c>
      <c r="AKG857" s="10">
        <v>0</v>
      </c>
      <c r="AKH857" s="10">
        <v>0</v>
      </c>
      <c r="AKI857" s="10">
        <v>0</v>
      </c>
      <c r="AKJ857" s="10">
        <v>0</v>
      </c>
      <c r="AKK857" s="10">
        <v>0</v>
      </c>
      <c r="AKL857" s="10">
        <v>0</v>
      </c>
      <c r="AKM857" s="10">
        <v>0</v>
      </c>
      <c r="AKN857" s="10">
        <v>0</v>
      </c>
      <c r="AKO857" s="10">
        <v>0</v>
      </c>
      <c r="AKP857" s="10">
        <v>0</v>
      </c>
      <c r="AKQ857" s="10">
        <v>0</v>
      </c>
      <c r="AKR857" s="10">
        <v>0</v>
      </c>
      <c r="AKS857" s="10">
        <v>0</v>
      </c>
      <c r="AKT857" s="10">
        <v>0</v>
      </c>
      <c r="AKU857" s="10">
        <v>0</v>
      </c>
      <c r="AKV857" s="10">
        <v>0</v>
      </c>
      <c r="AKW857" s="10">
        <v>0</v>
      </c>
      <c r="AKX857" s="10">
        <v>0</v>
      </c>
      <c r="AKY857" s="10">
        <v>0</v>
      </c>
      <c r="AKZ857" s="10">
        <v>0</v>
      </c>
      <c r="ALA857" s="10">
        <v>0</v>
      </c>
      <c r="ALB857" s="10">
        <v>0</v>
      </c>
      <c r="ALC857" s="10">
        <v>0</v>
      </c>
      <c r="ALD857" s="10">
        <v>0</v>
      </c>
      <c r="ALE857" s="10">
        <v>0</v>
      </c>
      <c r="ALF857" s="10">
        <v>0</v>
      </c>
      <c r="ALG857" s="10">
        <v>0</v>
      </c>
      <c r="ALH857" s="10">
        <v>0</v>
      </c>
      <c r="ALI857" s="10">
        <v>0</v>
      </c>
      <c r="ALJ857" s="10">
        <v>0</v>
      </c>
      <c r="ALK857" s="10">
        <v>0</v>
      </c>
      <c r="ALL857" s="10">
        <v>0</v>
      </c>
      <c r="ALM857" s="10">
        <v>0</v>
      </c>
      <c r="ALN857" s="10">
        <v>0</v>
      </c>
      <c r="ALO857" s="10">
        <v>0</v>
      </c>
      <c r="ALP857" s="10">
        <v>0</v>
      </c>
      <c r="ALQ857" s="10">
        <v>0</v>
      </c>
      <c r="ALR857" s="10">
        <v>0</v>
      </c>
      <c r="ALS857" s="10">
        <v>0</v>
      </c>
      <c r="ALT857" s="10">
        <v>0</v>
      </c>
      <c r="ALU857" s="10">
        <v>0</v>
      </c>
      <c r="ALV857" s="10">
        <v>0</v>
      </c>
      <c r="ALW857" s="10">
        <v>0</v>
      </c>
      <c r="ALX857" s="10">
        <v>0</v>
      </c>
      <c r="ALY857" s="10">
        <v>0</v>
      </c>
      <c r="ALZ857" s="10">
        <v>0</v>
      </c>
      <c r="AMA857" s="10">
        <v>0</v>
      </c>
      <c r="AMB857" s="10">
        <v>0</v>
      </c>
      <c r="AMC857" s="10">
        <v>0</v>
      </c>
      <c r="AMD857" s="10">
        <v>0</v>
      </c>
      <c r="AME857" s="10">
        <v>0</v>
      </c>
      <c r="AMF857" s="10">
        <v>0</v>
      </c>
      <c r="AMG857" s="10">
        <v>0</v>
      </c>
      <c r="AMH857" s="10">
        <v>0</v>
      </c>
      <c r="AMI857" s="10">
        <v>0</v>
      </c>
      <c r="AMJ857" s="10">
        <v>0</v>
      </c>
      <c r="AMK857" s="10">
        <v>0</v>
      </c>
      <c r="AML857" s="10" t="s">
        <v>1968</v>
      </c>
      <c r="ANM857" s="10">
        <v>81</v>
      </c>
      <c r="ANN857" s="10">
        <v>0</v>
      </c>
      <c r="ANO857" s="10" t="s">
        <v>1968</v>
      </c>
      <c r="ANP857" s="10" t="s">
        <v>1987</v>
      </c>
      <c r="ANQ857" s="10">
        <v>0</v>
      </c>
      <c r="ANR857" s="10">
        <v>0</v>
      </c>
      <c r="ANS857" s="10">
        <v>0</v>
      </c>
      <c r="ANT857" s="10">
        <v>0</v>
      </c>
      <c r="ANU857" s="10">
        <v>0</v>
      </c>
      <c r="ANV857" s="10">
        <v>0</v>
      </c>
      <c r="ANW857" s="10">
        <v>0</v>
      </c>
      <c r="ANX857" s="10">
        <v>0</v>
      </c>
      <c r="ANY857" s="10">
        <v>0</v>
      </c>
      <c r="ANZ857" s="10">
        <v>0</v>
      </c>
      <c r="AOA857" s="10">
        <v>0</v>
      </c>
      <c r="AOB857" s="10">
        <v>0</v>
      </c>
      <c r="AOC857" s="10">
        <v>0</v>
      </c>
      <c r="AOD857" s="10">
        <v>0</v>
      </c>
      <c r="AOE857" s="10">
        <v>0</v>
      </c>
      <c r="AOF857" s="10">
        <v>0</v>
      </c>
      <c r="AOG857" s="10">
        <v>0</v>
      </c>
      <c r="AOH857" s="10">
        <v>0</v>
      </c>
      <c r="AOI857" s="10">
        <v>0</v>
      </c>
      <c r="AOJ857" s="10">
        <v>0</v>
      </c>
      <c r="AOK857" s="10">
        <v>0</v>
      </c>
      <c r="AOL857" s="10">
        <v>0</v>
      </c>
      <c r="AOM857" s="10">
        <v>0</v>
      </c>
      <c r="AON857" s="10">
        <v>0</v>
      </c>
      <c r="AOO857" s="10" t="s">
        <v>1968</v>
      </c>
      <c r="AOP857" s="10">
        <v>0</v>
      </c>
      <c r="AOQ857" s="10">
        <v>0</v>
      </c>
      <c r="AOR857" s="10">
        <v>0</v>
      </c>
      <c r="AOS857" s="10">
        <v>0</v>
      </c>
      <c r="AOT857" s="10">
        <v>0</v>
      </c>
      <c r="AOU857" s="10">
        <v>0</v>
      </c>
      <c r="AOV857" s="10">
        <v>0</v>
      </c>
      <c r="AOW857" s="10">
        <v>0</v>
      </c>
      <c r="AOX857" s="10">
        <v>0</v>
      </c>
      <c r="AOY857" s="10">
        <v>0</v>
      </c>
      <c r="AOZ857" s="10">
        <v>0</v>
      </c>
      <c r="APA857" s="10">
        <v>0</v>
      </c>
      <c r="APB857" s="10">
        <v>0</v>
      </c>
      <c r="APC857" s="10">
        <v>0</v>
      </c>
      <c r="APD857" s="10">
        <v>0</v>
      </c>
      <c r="APE857" s="10">
        <v>0</v>
      </c>
      <c r="APF857" s="10">
        <v>0</v>
      </c>
      <c r="APG857" s="10">
        <v>0</v>
      </c>
      <c r="APH857" s="10">
        <v>0</v>
      </c>
      <c r="API857" s="10">
        <v>0</v>
      </c>
      <c r="APJ857" s="10">
        <v>0</v>
      </c>
      <c r="APK857" s="10">
        <v>0</v>
      </c>
      <c r="APL857" s="10">
        <v>0</v>
      </c>
      <c r="APM857" s="10">
        <v>0</v>
      </c>
      <c r="APN857" s="10" t="s">
        <v>1968</v>
      </c>
      <c r="ATV857" s="10" t="s">
        <v>1968</v>
      </c>
      <c r="AVU857" s="10" t="s">
        <v>1968</v>
      </c>
      <c r="AWH857" s="10" t="s">
        <v>1972</v>
      </c>
      <c r="AWI857" s="10">
        <v>32</v>
      </c>
      <c r="AWJ857" s="10">
        <v>0</v>
      </c>
      <c r="AWK857" s="10">
        <v>0</v>
      </c>
      <c r="AWL857" s="10">
        <v>0</v>
      </c>
      <c r="AWM857" s="10">
        <v>0</v>
      </c>
      <c r="AWN857" s="10">
        <v>0</v>
      </c>
      <c r="AWO857" s="10">
        <v>0</v>
      </c>
      <c r="AWP857" s="10">
        <v>0</v>
      </c>
      <c r="AWQ857" s="10">
        <v>0</v>
      </c>
      <c r="AWR857" s="10">
        <v>0</v>
      </c>
      <c r="AWS857" s="10">
        <v>0</v>
      </c>
      <c r="AWT857" s="10">
        <v>0</v>
      </c>
      <c r="AWU857" s="10">
        <v>32</v>
      </c>
      <c r="AWV857" s="10">
        <v>0</v>
      </c>
      <c r="AWW857" s="10">
        <v>0</v>
      </c>
      <c r="AWX857" s="10">
        <v>0</v>
      </c>
      <c r="AWY857" s="10">
        <v>0</v>
      </c>
      <c r="AWZ857" s="10">
        <v>0</v>
      </c>
      <c r="AXA857" s="10">
        <v>0</v>
      </c>
      <c r="AXB857" s="10">
        <v>0</v>
      </c>
      <c r="AXC857" s="10">
        <v>0</v>
      </c>
      <c r="AXD857" s="10">
        <v>0</v>
      </c>
      <c r="AXE857" s="10">
        <v>0</v>
      </c>
      <c r="AXF857" s="10">
        <v>0</v>
      </c>
      <c r="AXG857" s="10">
        <v>0</v>
      </c>
      <c r="AXH857" s="10">
        <v>0</v>
      </c>
      <c r="AXI857" s="10">
        <v>0</v>
      </c>
      <c r="AXJ857" s="10">
        <v>0</v>
      </c>
      <c r="AXK857" s="10">
        <v>0</v>
      </c>
      <c r="AXL857" s="10">
        <v>0</v>
      </c>
      <c r="AXM857" s="10">
        <v>0</v>
      </c>
      <c r="AXN857" s="10">
        <v>0</v>
      </c>
      <c r="AXO857" s="10">
        <v>0</v>
      </c>
      <c r="AXP857" s="10">
        <v>0</v>
      </c>
      <c r="AXQ857" s="10">
        <v>0</v>
      </c>
      <c r="AXR857" s="10">
        <v>0</v>
      </c>
      <c r="AXS857" s="10">
        <v>0</v>
      </c>
      <c r="AXT857" s="10">
        <v>0</v>
      </c>
      <c r="AXU857" s="10">
        <v>0</v>
      </c>
      <c r="AXV857" s="10">
        <v>0</v>
      </c>
      <c r="AXW857" s="10">
        <v>0</v>
      </c>
      <c r="AXX857" s="10">
        <v>0</v>
      </c>
      <c r="AXY857" s="10">
        <v>32</v>
      </c>
      <c r="AXZ857" s="10">
        <v>0</v>
      </c>
      <c r="AYA857" s="10">
        <v>0</v>
      </c>
      <c r="AYB857" s="10">
        <v>0</v>
      </c>
      <c r="AYC857" s="10">
        <v>0</v>
      </c>
      <c r="AYD857" s="10">
        <v>0</v>
      </c>
      <c r="AYE857" s="10">
        <v>0</v>
      </c>
      <c r="AYF857" s="10">
        <v>0</v>
      </c>
      <c r="AYG857" s="10">
        <v>0</v>
      </c>
      <c r="AYH857" s="10">
        <v>0</v>
      </c>
      <c r="AYI857" s="10">
        <v>0</v>
      </c>
      <c r="AYJ857" s="10">
        <v>0</v>
      </c>
      <c r="AYK857" s="10">
        <v>0</v>
      </c>
      <c r="AYL857" s="10">
        <v>0</v>
      </c>
      <c r="AYM857" s="10">
        <v>0</v>
      </c>
      <c r="AYN857" s="10">
        <v>0</v>
      </c>
      <c r="AYO857" s="10">
        <v>0</v>
      </c>
      <c r="AYP857" s="10">
        <v>0</v>
      </c>
      <c r="AYQ857" s="10">
        <v>0</v>
      </c>
      <c r="AYR857" s="10">
        <v>0</v>
      </c>
      <c r="AYS857" s="10" t="s">
        <v>1968</v>
      </c>
      <c r="AYT857" s="10">
        <v>20</v>
      </c>
      <c r="AYU857" s="10">
        <v>0</v>
      </c>
      <c r="AYV857" s="10">
        <v>80</v>
      </c>
      <c r="AYW857" s="10">
        <v>0</v>
      </c>
      <c r="AYX857" s="10">
        <v>0</v>
      </c>
      <c r="AYY857" s="10">
        <v>0</v>
      </c>
      <c r="AYZ857" s="10">
        <v>0</v>
      </c>
      <c r="AZA857" s="10">
        <v>0</v>
      </c>
      <c r="AZB857" s="10">
        <v>30</v>
      </c>
      <c r="AZC857" s="10">
        <v>0</v>
      </c>
      <c r="AZD857" s="10">
        <v>0</v>
      </c>
      <c r="AZE857" s="10">
        <v>0</v>
      </c>
      <c r="AZF857" s="10">
        <v>0</v>
      </c>
      <c r="AZG857" s="10">
        <v>0</v>
      </c>
      <c r="AZH857" s="10">
        <v>0</v>
      </c>
      <c r="AZI857" s="10">
        <v>0</v>
      </c>
      <c r="AZJ857" s="10">
        <v>0</v>
      </c>
      <c r="AZK857" s="10">
        <v>0</v>
      </c>
      <c r="AZL857" s="10">
        <v>2</v>
      </c>
      <c r="AZM857" s="10">
        <v>0</v>
      </c>
      <c r="AZN857" s="10">
        <v>0</v>
      </c>
      <c r="AZO857" s="10">
        <v>0</v>
      </c>
      <c r="AZP857" s="10">
        <v>0</v>
      </c>
      <c r="AZQ857" s="10">
        <v>0</v>
      </c>
      <c r="AZR857" s="10">
        <v>3</v>
      </c>
      <c r="AZS857" s="10">
        <v>0</v>
      </c>
      <c r="AZT857" s="10">
        <v>0</v>
      </c>
      <c r="AZU857" s="10">
        <v>0</v>
      </c>
      <c r="AZV857" s="10">
        <v>0</v>
      </c>
      <c r="AZW857" s="10">
        <v>0</v>
      </c>
      <c r="AZX857" s="10">
        <v>0</v>
      </c>
      <c r="AZY857" s="10">
        <v>0</v>
      </c>
      <c r="AZZ857" s="10">
        <v>0</v>
      </c>
      <c r="BAA857" s="10">
        <v>0</v>
      </c>
      <c r="BAB857" s="10">
        <v>0</v>
      </c>
      <c r="BAC857" s="10">
        <v>0</v>
      </c>
      <c r="BAD857" s="10">
        <v>0</v>
      </c>
      <c r="BAE857" s="10">
        <v>0</v>
      </c>
      <c r="BAF857" s="10">
        <v>0</v>
      </c>
      <c r="BAG857" s="10">
        <v>0</v>
      </c>
      <c r="BAH857" s="10">
        <v>0</v>
      </c>
      <c r="BAI857" s="10">
        <v>0</v>
      </c>
      <c r="BAJ857" s="10">
        <v>0</v>
      </c>
      <c r="BAK857" s="10">
        <v>0</v>
      </c>
      <c r="BAL857" s="10">
        <v>0</v>
      </c>
      <c r="BAM857" s="10">
        <v>0</v>
      </c>
      <c r="BAN857" s="10">
        <v>0</v>
      </c>
      <c r="BAO857" s="10">
        <v>0</v>
      </c>
      <c r="BAP857" s="10">
        <v>0</v>
      </c>
      <c r="BAQ857" s="10">
        <v>0</v>
      </c>
      <c r="BAR857" s="10">
        <v>0</v>
      </c>
      <c r="BAS857" s="10">
        <v>0</v>
      </c>
      <c r="BAT857" s="10">
        <v>0</v>
      </c>
      <c r="BAU857" s="10">
        <v>0</v>
      </c>
      <c r="BAV857" s="10">
        <v>0</v>
      </c>
      <c r="BAW857" s="10">
        <v>0</v>
      </c>
      <c r="BAX857" s="10">
        <v>0</v>
      </c>
      <c r="BAY857" s="10">
        <v>0</v>
      </c>
      <c r="BAZ857" s="10">
        <v>1</v>
      </c>
      <c r="BBA857" s="10" t="s">
        <v>1968</v>
      </c>
      <c r="BBB857" s="10">
        <v>1560</v>
      </c>
      <c r="BBC857" s="10">
        <v>75</v>
      </c>
      <c r="BBD857" s="10">
        <v>0</v>
      </c>
      <c r="BBE857" s="10">
        <v>0</v>
      </c>
      <c r="BBF857" s="10">
        <v>0</v>
      </c>
      <c r="BBG857" s="10">
        <v>0</v>
      </c>
      <c r="BBH857" s="10">
        <v>0</v>
      </c>
      <c r="BBI857" s="10">
        <v>0</v>
      </c>
      <c r="BBJ857" s="10">
        <v>0</v>
      </c>
      <c r="BBK857" s="10">
        <v>30</v>
      </c>
      <c r="BBL857" s="10">
        <v>0</v>
      </c>
      <c r="BBM857" s="10">
        <v>15</v>
      </c>
      <c r="BBN857" s="10">
        <v>0</v>
      </c>
      <c r="BBO857" s="10" t="s">
        <v>1972</v>
      </c>
      <c r="BBV857" s="10">
        <v>1</v>
      </c>
    </row>
    <row r="858" spans="1:1428" x14ac:dyDescent="0.25">
      <c r="A858" s="10" t="s">
        <v>1965</v>
      </c>
      <c r="B858" s="10" t="s">
        <v>2338</v>
      </c>
      <c r="C858" s="10" t="s">
        <v>2001</v>
      </c>
      <c r="D858" s="10" t="s">
        <v>2339</v>
      </c>
      <c r="E858" s="10" t="s">
        <v>2340</v>
      </c>
      <c r="F858" s="10" t="s">
        <v>2341</v>
      </c>
      <c r="G858" s="10">
        <v>53520015</v>
      </c>
      <c r="H858" s="10" t="s">
        <v>2005</v>
      </c>
      <c r="I858" s="10" t="s">
        <v>2085</v>
      </c>
      <c r="J858" s="10">
        <v>31842293</v>
      </c>
      <c r="K858" s="10" t="s">
        <v>5</v>
      </c>
      <c r="L858" s="10" t="s">
        <v>2505</v>
      </c>
      <c r="N858" s="10">
        <v>701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0</v>
      </c>
      <c r="W858" s="10">
        <v>0</v>
      </c>
      <c r="X858" s="10">
        <v>0</v>
      </c>
      <c r="Y858" s="10">
        <v>0</v>
      </c>
      <c r="Z858" s="10">
        <v>0</v>
      </c>
      <c r="AA858" s="10">
        <v>0</v>
      </c>
      <c r="AC858" s="10">
        <v>56</v>
      </c>
      <c r="AD858" s="10">
        <v>256</v>
      </c>
      <c r="AE858" s="10">
        <v>0</v>
      </c>
      <c r="AF858" s="10" t="s">
        <v>40</v>
      </c>
      <c r="AG858" s="10">
        <v>1</v>
      </c>
      <c r="AT858" s="10">
        <v>37420</v>
      </c>
      <c r="AU858" s="10" t="s">
        <v>1997</v>
      </c>
      <c r="AV858" s="10" t="s">
        <v>1968</v>
      </c>
      <c r="AY858" s="10" t="s">
        <v>1973</v>
      </c>
      <c r="BF858" s="10" t="s">
        <v>1972</v>
      </c>
      <c r="BG858" s="10">
        <v>1</v>
      </c>
      <c r="BH858" s="10" t="s">
        <v>1972</v>
      </c>
      <c r="BI858" s="10" t="s">
        <v>1972</v>
      </c>
      <c r="BJ858" s="10">
        <v>1</v>
      </c>
      <c r="BK858" s="10" t="s">
        <v>1972</v>
      </c>
      <c r="BL858" s="10" t="s">
        <v>1972</v>
      </c>
      <c r="BM858" s="10">
        <v>1</v>
      </c>
      <c r="BN858" s="10" t="s">
        <v>1968</v>
      </c>
      <c r="BO858" s="10" t="s">
        <v>1972</v>
      </c>
      <c r="BP858" s="10">
        <v>1</v>
      </c>
      <c r="BQ858" s="10" t="s">
        <v>1968</v>
      </c>
      <c r="BR858" s="10" t="s">
        <v>1972</v>
      </c>
      <c r="BS858" s="10">
        <v>1</v>
      </c>
      <c r="BT858" s="10" t="s">
        <v>1968</v>
      </c>
      <c r="BU858" s="10" t="s">
        <v>1968</v>
      </c>
      <c r="BX858" s="10" t="s">
        <v>1972</v>
      </c>
      <c r="BY858" s="10">
        <v>1</v>
      </c>
      <c r="BZ858" s="10" t="s">
        <v>1968</v>
      </c>
      <c r="CA858" s="10" t="s">
        <v>1972</v>
      </c>
      <c r="CB858" s="10">
        <v>1</v>
      </c>
      <c r="CC858" s="10" t="s">
        <v>1968</v>
      </c>
      <c r="CD858" s="10" t="s">
        <v>1972</v>
      </c>
      <c r="CE858" s="10">
        <v>1</v>
      </c>
      <c r="CF858" s="10" t="s">
        <v>1968</v>
      </c>
      <c r="CG858" s="10" t="s">
        <v>1968</v>
      </c>
      <c r="CJ858" s="10" t="s">
        <v>1968</v>
      </c>
      <c r="CM858" s="10" t="s">
        <v>1972</v>
      </c>
      <c r="CN858" s="10">
        <v>1</v>
      </c>
      <c r="CO858" s="10" t="s">
        <v>1972</v>
      </c>
      <c r="CP858" s="10" t="s">
        <v>1968</v>
      </c>
      <c r="CS858" s="10" t="s">
        <v>1968</v>
      </c>
      <c r="CV858" s="10" t="s">
        <v>1968</v>
      </c>
      <c r="CY858" s="10" t="s">
        <v>1972</v>
      </c>
      <c r="CZ858" s="10">
        <v>1</v>
      </c>
      <c r="DA858" s="10" t="s">
        <v>1972</v>
      </c>
      <c r="DB858" s="10" t="s">
        <v>1972</v>
      </c>
      <c r="DC858" s="10">
        <v>1</v>
      </c>
      <c r="DD858" s="10" t="s">
        <v>1968</v>
      </c>
      <c r="DE858" s="10" t="s">
        <v>1972</v>
      </c>
      <c r="DF858" s="10">
        <v>1</v>
      </c>
      <c r="DG858" s="10" t="s">
        <v>1968</v>
      </c>
      <c r="DH858" s="10" t="s">
        <v>1968</v>
      </c>
      <c r="DK858" s="10" t="s">
        <v>1968</v>
      </c>
      <c r="DN858" s="10" t="s">
        <v>1968</v>
      </c>
      <c r="EU858" s="10" t="s">
        <v>1968</v>
      </c>
      <c r="EX858" s="10" t="s">
        <v>1968</v>
      </c>
      <c r="FA858" s="10" t="s">
        <v>1968</v>
      </c>
      <c r="FD858" s="10" t="s">
        <v>1972</v>
      </c>
      <c r="FE858" s="10">
        <v>1</v>
      </c>
      <c r="FG858" s="10" t="s">
        <v>1968</v>
      </c>
      <c r="FJ858" s="10" t="s">
        <v>1968</v>
      </c>
      <c r="GQ858" s="10">
        <v>1</v>
      </c>
      <c r="II858" s="10" t="s">
        <v>1972</v>
      </c>
      <c r="IJ858" s="10" t="s">
        <v>1968</v>
      </c>
      <c r="IK858" s="10" t="s">
        <v>1974</v>
      </c>
      <c r="IL858" s="10" t="s">
        <v>1974</v>
      </c>
      <c r="IM858" s="10" t="s">
        <v>1975</v>
      </c>
      <c r="IN858" s="10" t="s">
        <v>1968</v>
      </c>
      <c r="IO858" s="10" t="s">
        <v>1972</v>
      </c>
      <c r="IP858" s="10" t="s">
        <v>1968</v>
      </c>
      <c r="IR858" s="10" t="s">
        <v>1968</v>
      </c>
      <c r="IT858" s="10" t="s">
        <v>1968</v>
      </c>
      <c r="IV858" s="10" t="s">
        <v>1968</v>
      </c>
      <c r="IX858" s="10" t="s">
        <v>1968</v>
      </c>
      <c r="IZ858" s="10" t="s">
        <v>1972</v>
      </c>
      <c r="JA858" s="10" t="s">
        <v>1972</v>
      </c>
      <c r="JB858" s="10">
        <v>1</v>
      </c>
      <c r="JC858" s="10">
        <v>0</v>
      </c>
      <c r="JD858" s="10" t="s">
        <v>1968</v>
      </c>
      <c r="JG858" s="10" t="s">
        <v>1968</v>
      </c>
      <c r="JJ858" s="10" t="s">
        <v>1968</v>
      </c>
      <c r="JM858" s="10" t="s">
        <v>1972</v>
      </c>
      <c r="JN858" s="10">
        <v>3</v>
      </c>
      <c r="JO858" s="10">
        <v>0</v>
      </c>
      <c r="JP858" s="10" t="s">
        <v>1968</v>
      </c>
      <c r="JS858" s="10" t="s">
        <v>1968</v>
      </c>
      <c r="KZ858" s="10" t="s">
        <v>1976</v>
      </c>
      <c r="LA858" s="10">
        <v>9</v>
      </c>
      <c r="LB858" s="10">
        <v>2</v>
      </c>
      <c r="LC858" s="10">
        <v>1</v>
      </c>
      <c r="LD858" s="10">
        <v>0</v>
      </c>
      <c r="LE858" s="10">
        <v>0</v>
      </c>
      <c r="LF858" s="10">
        <v>0</v>
      </c>
      <c r="LG858" s="10">
        <v>0</v>
      </c>
      <c r="LH858" s="10">
        <v>0</v>
      </c>
      <c r="LI858" s="10" t="s">
        <v>1966</v>
      </c>
      <c r="LJ858" s="10">
        <v>46</v>
      </c>
      <c r="LK858" s="10">
        <v>4</v>
      </c>
      <c r="LL858" s="10">
        <v>0</v>
      </c>
      <c r="LM858" s="10">
        <v>0</v>
      </c>
      <c r="LN858" s="10">
        <v>0</v>
      </c>
      <c r="LO858" s="10">
        <v>0</v>
      </c>
      <c r="LP858" s="10">
        <v>0</v>
      </c>
      <c r="LQ858" s="10">
        <v>0</v>
      </c>
      <c r="LR858" s="10" t="s">
        <v>1966</v>
      </c>
      <c r="LS858" s="10">
        <v>0</v>
      </c>
      <c r="LT858" s="10">
        <v>2</v>
      </c>
      <c r="LU858" s="10">
        <v>0</v>
      </c>
      <c r="LV858" s="10">
        <v>0</v>
      </c>
      <c r="LW858" s="10">
        <v>0</v>
      </c>
      <c r="LX858" s="10">
        <v>0</v>
      </c>
      <c r="LY858" s="10">
        <v>0</v>
      </c>
      <c r="LZ858" s="10">
        <v>0</v>
      </c>
      <c r="MA858" s="10" t="s">
        <v>1966</v>
      </c>
      <c r="MB858" s="10">
        <v>0</v>
      </c>
      <c r="MC858" s="10">
        <v>3</v>
      </c>
      <c r="MD858" s="10">
        <v>0</v>
      </c>
      <c r="ME858" s="10">
        <v>0</v>
      </c>
      <c r="MF858" s="10">
        <v>0</v>
      </c>
      <c r="MG858" s="10">
        <v>0</v>
      </c>
      <c r="MH858" s="10">
        <v>0</v>
      </c>
      <c r="MI858" s="10">
        <v>0</v>
      </c>
      <c r="MJ858" s="10" t="s">
        <v>1966</v>
      </c>
      <c r="MK858" s="10">
        <v>0</v>
      </c>
      <c r="ML858" s="10">
        <v>3</v>
      </c>
      <c r="MM858" s="10">
        <v>0</v>
      </c>
      <c r="MN858" s="10">
        <v>0</v>
      </c>
      <c r="MO858" s="10">
        <v>0</v>
      </c>
      <c r="MP858" s="10">
        <v>0</v>
      </c>
      <c r="MQ858" s="10">
        <v>0</v>
      </c>
      <c r="MR858" s="10">
        <v>0</v>
      </c>
      <c r="MS858" s="10" t="s">
        <v>1966</v>
      </c>
      <c r="MT858" s="10">
        <v>0</v>
      </c>
      <c r="MU858" s="10">
        <v>1</v>
      </c>
      <c r="MV858" s="10">
        <v>0</v>
      </c>
      <c r="MW858" s="10">
        <v>0</v>
      </c>
      <c r="MX858" s="10">
        <v>0</v>
      </c>
      <c r="MY858" s="10">
        <v>0</v>
      </c>
      <c r="MZ858" s="10">
        <v>0</v>
      </c>
      <c r="NA858" s="10">
        <v>0</v>
      </c>
      <c r="NB858" s="10" t="s">
        <v>1966</v>
      </c>
      <c r="NC858" s="10">
        <v>0</v>
      </c>
      <c r="ND858" s="10">
        <v>1</v>
      </c>
      <c r="NE858" s="10">
        <v>0</v>
      </c>
      <c r="NF858" s="10">
        <v>0</v>
      </c>
      <c r="NG858" s="10">
        <v>0</v>
      </c>
      <c r="NH858" s="10">
        <v>0</v>
      </c>
      <c r="NI858" s="10">
        <v>0</v>
      </c>
      <c r="NJ858" s="10">
        <v>0</v>
      </c>
      <c r="NK858" s="10" t="s">
        <v>1966</v>
      </c>
      <c r="NL858" s="10">
        <v>0</v>
      </c>
      <c r="NM858" s="10">
        <v>4</v>
      </c>
      <c r="NN858" s="10">
        <v>0</v>
      </c>
      <c r="NO858" s="10">
        <v>0</v>
      </c>
      <c r="NP858" s="10">
        <v>0</v>
      </c>
      <c r="NQ858" s="10">
        <v>0</v>
      </c>
      <c r="NR858" s="10">
        <v>0</v>
      </c>
      <c r="NS858" s="10">
        <v>0</v>
      </c>
      <c r="NT858" s="10" t="s">
        <v>1966</v>
      </c>
      <c r="NU858" s="10">
        <v>1</v>
      </c>
      <c r="NV858" s="10">
        <v>1</v>
      </c>
      <c r="NW858" s="10">
        <v>0</v>
      </c>
      <c r="NX858" s="10">
        <v>0</v>
      </c>
      <c r="NY858" s="10">
        <v>0</v>
      </c>
      <c r="NZ858" s="10">
        <v>0</v>
      </c>
      <c r="OA858" s="10">
        <v>0</v>
      </c>
      <c r="OB858" s="10">
        <v>0</v>
      </c>
      <c r="OC858" s="10" t="s">
        <v>1966</v>
      </c>
      <c r="OD858" s="10">
        <v>2</v>
      </c>
      <c r="OE858" s="10">
        <v>0</v>
      </c>
      <c r="OF858" s="10">
        <v>0</v>
      </c>
      <c r="OG858" s="10">
        <v>0</v>
      </c>
      <c r="OH858" s="10">
        <v>0</v>
      </c>
      <c r="OI858" s="10">
        <v>0</v>
      </c>
      <c r="OJ858" s="10">
        <v>0</v>
      </c>
      <c r="OK858" s="10">
        <v>0</v>
      </c>
      <c r="OL858" s="10" t="s">
        <v>1966</v>
      </c>
      <c r="OM858" s="10">
        <v>0</v>
      </c>
      <c r="ON858" s="10">
        <v>0</v>
      </c>
      <c r="OO858" s="10">
        <v>0</v>
      </c>
      <c r="OP858" s="10">
        <v>0</v>
      </c>
      <c r="OQ858" s="10">
        <v>0</v>
      </c>
      <c r="OR858" s="10">
        <v>0</v>
      </c>
      <c r="OS858" s="10">
        <v>0</v>
      </c>
      <c r="OT858" s="10">
        <v>0</v>
      </c>
      <c r="OU858" s="10" t="s">
        <v>1966</v>
      </c>
      <c r="OV858" s="10">
        <v>1</v>
      </c>
      <c r="OW858" s="10">
        <v>0</v>
      </c>
      <c r="OX858" s="10">
        <v>0</v>
      </c>
      <c r="OY858" s="10">
        <v>0</v>
      </c>
      <c r="OZ858" s="10">
        <v>0</v>
      </c>
      <c r="PA858" s="10">
        <v>0</v>
      </c>
      <c r="PB858" s="10">
        <v>0</v>
      </c>
      <c r="PC858" s="10">
        <v>0</v>
      </c>
      <c r="PD858" s="10" t="s">
        <v>1966</v>
      </c>
      <c r="PE858" s="10">
        <v>1</v>
      </c>
      <c r="PF858" s="10">
        <v>0</v>
      </c>
      <c r="PG858" s="10">
        <v>0</v>
      </c>
      <c r="PH858" s="10">
        <v>0</v>
      </c>
      <c r="PI858" s="10">
        <v>0</v>
      </c>
      <c r="PJ858" s="10">
        <v>0</v>
      </c>
      <c r="PK858" s="10">
        <v>0</v>
      </c>
      <c r="PL858" s="10">
        <v>0</v>
      </c>
      <c r="PM858" s="10" t="s">
        <v>1966</v>
      </c>
      <c r="PN858" s="10">
        <v>0</v>
      </c>
      <c r="PO858" s="10">
        <v>0</v>
      </c>
      <c r="PP858" s="10">
        <v>0</v>
      </c>
      <c r="PQ858" s="10">
        <v>0</v>
      </c>
      <c r="PR858" s="10">
        <v>0</v>
      </c>
      <c r="PS858" s="10">
        <v>0</v>
      </c>
      <c r="PT858" s="10">
        <v>0</v>
      </c>
      <c r="PU858" s="10">
        <v>0</v>
      </c>
      <c r="PV858" s="10" t="s">
        <v>1966</v>
      </c>
      <c r="PW858" s="10">
        <v>0</v>
      </c>
      <c r="PX858" s="10">
        <v>0</v>
      </c>
      <c r="PY858" s="10">
        <v>0</v>
      </c>
      <c r="PZ858" s="10">
        <v>0</v>
      </c>
      <c r="QA858" s="10">
        <v>0</v>
      </c>
      <c r="QB858" s="10">
        <v>0</v>
      </c>
      <c r="QC858" s="10">
        <v>0</v>
      </c>
      <c r="QD858" s="10">
        <v>0</v>
      </c>
      <c r="QE858" s="10" t="s">
        <v>1966</v>
      </c>
      <c r="QF858" s="10">
        <v>0</v>
      </c>
      <c r="QG858" s="10">
        <v>1</v>
      </c>
      <c r="QH858" s="10">
        <v>0</v>
      </c>
      <c r="QI858" s="10">
        <v>0</v>
      </c>
      <c r="QJ858" s="10">
        <v>0</v>
      </c>
      <c r="QK858" s="10">
        <v>0</v>
      </c>
      <c r="QL858" s="10">
        <v>0</v>
      </c>
      <c r="QM858" s="10">
        <v>0</v>
      </c>
      <c r="QN858" s="10" t="s">
        <v>1966</v>
      </c>
      <c r="QO858" s="10">
        <v>0</v>
      </c>
      <c r="QP858" s="10">
        <v>0</v>
      </c>
      <c r="QQ858" s="10">
        <v>0</v>
      </c>
      <c r="QR858" s="10">
        <v>0</v>
      </c>
      <c r="QS858" s="10">
        <v>0</v>
      </c>
      <c r="QT858" s="10">
        <v>0</v>
      </c>
      <c r="QU858" s="10">
        <v>0</v>
      </c>
      <c r="QV858" s="10">
        <v>0</v>
      </c>
      <c r="QW858" s="10" t="s">
        <v>1966</v>
      </c>
      <c r="QX858" s="10">
        <v>0</v>
      </c>
      <c r="QY858" s="10">
        <v>0</v>
      </c>
      <c r="QZ858" s="10">
        <v>0</v>
      </c>
      <c r="RA858" s="10">
        <v>0</v>
      </c>
      <c r="RB858" s="10">
        <v>0</v>
      </c>
      <c r="RC858" s="10">
        <v>0</v>
      </c>
      <c r="RD858" s="10">
        <v>0</v>
      </c>
      <c r="RE858" s="10">
        <v>0</v>
      </c>
      <c r="RF858" s="10" t="s">
        <v>1966</v>
      </c>
      <c r="RG858" s="10">
        <v>0</v>
      </c>
      <c r="RH858" s="10">
        <v>2</v>
      </c>
      <c r="RI858" s="10">
        <v>0</v>
      </c>
      <c r="RJ858" s="10">
        <v>0</v>
      </c>
      <c r="RK858" s="10">
        <v>0</v>
      </c>
      <c r="RL858" s="10">
        <v>0</v>
      </c>
      <c r="RM858" s="10">
        <v>0</v>
      </c>
      <c r="RN858" s="10">
        <v>0</v>
      </c>
      <c r="RO858" s="10" t="s">
        <v>1966</v>
      </c>
      <c r="RP858" s="10" t="s">
        <v>1999</v>
      </c>
      <c r="RQ858" s="10">
        <v>0</v>
      </c>
      <c r="RR858" s="10">
        <v>1</v>
      </c>
      <c r="RZ858" s="10" t="s">
        <v>2342</v>
      </c>
      <c r="SA858" s="10">
        <v>1</v>
      </c>
      <c r="SB858" s="10">
        <v>0</v>
      </c>
      <c r="VS858" s="10">
        <v>1</v>
      </c>
      <c r="VX858" s="10">
        <v>1</v>
      </c>
      <c r="VY858" s="10" t="s">
        <v>2343</v>
      </c>
      <c r="VZ858" s="10">
        <v>2543</v>
      </c>
      <c r="WA858" s="10">
        <v>0</v>
      </c>
      <c r="WB858" s="10">
        <v>0</v>
      </c>
      <c r="WC858" s="10">
        <v>0</v>
      </c>
      <c r="WD858" s="10">
        <v>0</v>
      </c>
      <c r="WE858" s="10">
        <v>0</v>
      </c>
      <c r="WF858" s="10">
        <v>151</v>
      </c>
      <c r="WG858" s="10">
        <v>0</v>
      </c>
      <c r="WH858" s="10">
        <v>0</v>
      </c>
      <c r="WI858" s="10">
        <v>0</v>
      </c>
      <c r="WJ858" s="10">
        <v>0</v>
      </c>
      <c r="WK858" s="10">
        <v>0</v>
      </c>
      <c r="WL858" s="10">
        <v>0</v>
      </c>
      <c r="WM858" s="10">
        <v>0</v>
      </c>
      <c r="WN858" s="10">
        <v>0</v>
      </c>
      <c r="WO858" s="10">
        <v>0</v>
      </c>
      <c r="WP858" s="10">
        <v>0</v>
      </c>
      <c r="WQ858" s="10">
        <v>0</v>
      </c>
      <c r="WR858" s="10">
        <v>0</v>
      </c>
      <c r="WS858" s="10">
        <v>0</v>
      </c>
      <c r="WT858" s="10">
        <v>0</v>
      </c>
      <c r="WU858" s="10">
        <v>0</v>
      </c>
      <c r="WV858" s="10">
        <v>0</v>
      </c>
      <c r="WW858" s="10">
        <v>0</v>
      </c>
      <c r="WX858" s="10">
        <v>0</v>
      </c>
      <c r="WY858" s="10">
        <v>0</v>
      </c>
      <c r="WZ858" s="10">
        <v>0</v>
      </c>
      <c r="XA858" s="10">
        <v>0</v>
      </c>
      <c r="XB858" s="10">
        <v>0</v>
      </c>
      <c r="XC858" s="10">
        <v>0</v>
      </c>
      <c r="XD858" s="10">
        <v>0</v>
      </c>
      <c r="XE858" s="10">
        <v>0</v>
      </c>
      <c r="XF858" s="10">
        <v>0</v>
      </c>
      <c r="XG858" s="10">
        <v>0</v>
      </c>
      <c r="XH858" s="10">
        <v>0</v>
      </c>
      <c r="XI858" s="10">
        <v>0</v>
      </c>
      <c r="XJ858" s="10">
        <v>0</v>
      </c>
      <c r="XK858" s="10" t="s">
        <v>1967</v>
      </c>
      <c r="XN858" s="10" t="s">
        <v>1978</v>
      </c>
      <c r="XQ858" s="10" t="s">
        <v>1978</v>
      </c>
      <c r="XR858" s="10">
        <v>0</v>
      </c>
      <c r="XS858" s="10">
        <v>0</v>
      </c>
      <c r="XT858" s="10" t="s">
        <v>1967</v>
      </c>
      <c r="XW858" s="10" t="s">
        <v>1991</v>
      </c>
      <c r="YA858" s="10">
        <v>4499</v>
      </c>
      <c r="YB858" s="10">
        <v>0</v>
      </c>
      <c r="YC858" s="10">
        <v>1640</v>
      </c>
      <c r="YD858" s="10">
        <v>0</v>
      </c>
      <c r="YE858" s="10">
        <v>0</v>
      </c>
      <c r="YF858" s="10">
        <v>0</v>
      </c>
      <c r="YG858" s="10">
        <v>0</v>
      </c>
      <c r="YH858" s="10">
        <v>0</v>
      </c>
      <c r="YI858" s="10">
        <v>1</v>
      </c>
      <c r="YJ858" s="10">
        <v>0</v>
      </c>
      <c r="YK858" s="10">
        <v>0</v>
      </c>
      <c r="YL858" s="10">
        <v>0</v>
      </c>
      <c r="YM858" s="10">
        <v>3277</v>
      </c>
      <c r="YN858" s="10">
        <v>0</v>
      </c>
      <c r="YO858" s="10">
        <v>0</v>
      </c>
      <c r="YP858" s="10">
        <v>0</v>
      </c>
      <c r="YQ858" s="10">
        <v>0</v>
      </c>
      <c r="YR858" s="10">
        <v>0</v>
      </c>
      <c r="YS858" s="10" t="s">
        <v>1968</v>
      </c>
      <c r="ZJ858" s="10" t="s">
        <v>1968</v>
      </c>
      <c r="AAK858" s="10" t="s">
        <v>1968</v>
      </c>
      <c r="AAZ858" s="10" t="s">
        <v>1968</v>
      </c>
      <c r="ABO858" s="10" t="s">
        <v>1968</v>
      </c>
      <c r="ACJ858" s="10" t="s">
        <v>1968</v>
      </c>
      <c r="ADH858" s="10" t="s">
        <v>1968</v>
      </c>
      <c r="AML858" s="10" t="s">
        <v>1968</v>
      </c>
      <c r="ANM858" s="10">
        <v>0</v>
      </c>
      <c r="ANN858" s="10">
        <v>0</v>
      </c>
      <c r="ANO858" s="10" t="s">
        <v>1968</v>
      </c>
      <c r="ANP858" s="10" t="s">
        <v>1987</v>
      </c>
      <c r="AOO858" s="10" t="s">
        <v>1968</v>
      </c>
      <c r="APN858" s="10" t="s">
        <v>1968</v>
      </c>
      <c r="ATV858" s="10" t="s">
        <v>1972</v>
      </c>
      <c r="ATW858" s="10">
        <v>0</v>
      </c>
      <c r="ATX858" s="10">
        <v>0</v>
      </c>
      <c r="ATY858" s="10">
        <v>0</v>
      </c>
      <c r="ATZ858" s="10">
        <v>0</v>
      </c>
      <c r="AUA858" s="10">
        <v>0</v>
      </c>
      <c r="AUB858" s="10">
        <v>0</v>
      </c>
      <c r="AUC858" s="10">
        <v>0</v>
      </c>
      <c r="AUD858" s="10">
        <v>0</v>
      </c>
      <c r="AUE858" s="64">
        <v>0</v>
      </c>
      <c r="AUF858" s="10">
        <v>0</v>
      </c>
      <c r="AUG858" s="10">
        <v>0</v>
      </c>
      <c r="AUH858" s="10">
        <v>0</v>
      </c>
      <c r="AUI858" s="10">
        <v>150</v>
      </c>
      <c r="AUJ858" s="10">
        <v>0</v>
      </c>
      <c r="AUK858" s="10">
        <v>0</v>
      </c>
      <c r="AUL858" s="10">
        <v>0</v>
      </c>
      <c r="AUM858" s="10">
        <v>0</v>
      </c>
      <c r="AUN858" s="10">
        <v>0</v>
      </c>
      <c r="AUO858" s="10">
        <v>0</v>
      </c>
      <c r="AUP858" s="10">
        <v>0</v>
      </c>
      <c r="AUQ858" s="10">
        <v>0</v>
      </c>
      <c r="AUR858" s="10">
        <v>0</v>
      </c>
      <c r="AUS858" s="10">
        <v>0</v>
      </c>
      <c r="AUT858" s="10">
        <v>0</v>
      </c>
      <c r="AUU858" s="10">
        <v>0</v>
      </c>
      <c r="AUV858" s="10">
        <v>0</v>
      </c>
      <c r="AUW858" s="10">
        <v>0</v>
      </c>
      <c r="AUX858" s="10">
        <v>0</v>
      </c>
      <c r="AUY858" s="10">
        <v>0</v>
      </c>
      <c r="AUZ858" s="10">
        <v>0</v>
      </c>
      <c r="AVA858" s="10">
        <v>0</v>
      </c>
      <c r="AVB858" s="10">
        <v>0</v>
      </c>
      <c r="AVC858" s="10">
        <v>0</v>
      </c>
      <c r="AVD858" s="10">
        <v>0</v>
      </c>
      <c r="AVE858" s="10">
        <v>0</v>
      </c>
      <c r="AVF858" s="10">
        <v>0</v>
      </c>
      <c r="AVG858" s="10">
        <v>0</v>
      </c>
      <c r="AVH858" s="10">
        <v>0</v>
      </c>
      <c r="AVI858" s="10">
        <v>0</v>
      </c>
      <c r="AVJ858" s="10">
        <v>0</v>
      </c>
      <c r="AVK858" s="10">
        <v>0</v>
      </c>
      <c r="AVL858" s="10">
        <v>0</v>
      </c>
      <c r="AVM858" s="10">
        <v>0</v>
      </c>
      <c r="AVN858" s="10">
        <v>0</v>
      </c>
      <c r="AVO858" s="10">
        <v>0</v>
      </c>
      <c r="AVP858" s="10">
        <v>0</v>
      </c>
      <c r="AVQ858" s="10">
        <v>0</v>
      </c>
      <c r="AVR858" s="10">
        <v>0</v>
      </c>
      <c r="AVS858" s="10">
        <v>0</v>
      </c>
      <c r="AVT858" s="10">
        <v>0</v>
      </c>
      <c r="AVU858" s="10" t="s">
        <v>1969</v>
      </c>
      <c r="AVZ858" s="10">
        <v>150</v>
      </c>
      <c r="AWH858" s="10" t="s">
        <v>1968</v>
      </c>
      <c r="AYQ858" s="10">
        <v>0</v>
      </c>
      <c r="AYR858" s="10">
        <v>0</v>
      </c>
      <c r="AYS858" s="10" t="s">
        <v>1968</v>
      </c>
      <c r="AYV858" s="10">
        <v>72</v>
      </c>
      <c r="AYW858" s="10">
        <v>0</v>
      </c>
      <c r="AYX858" s="10">
        <v>1682</v>
      </c>
      <c r="AYY858" s="10">
        <v>0</v>
      </c>
      <c r="AYZ858" s="10">
        <v>3785</v>
      </c>
      <c r="AZA858" s="10">
        <v>0</v>
      </c>
      <c r="AZB858" s="10">
        <v>614</v>
      </c>
      <c r="AZC858" s="10">
        <v>0</v>
      </c>
      <c r="AZD858" s="10">
        <v>3024</v>
      </c>
      <c r="AZE858" s="10">
        <v>0</v>
      </c>
      <c r="AZF858" s="10">
        <v>0</v>
      </c>
      <c r="AZG858" s="10">
        <v>0</v>
      </c>
      <c r="AZH858" s="10">
        <v>2864</v>
      </c>
      <c r="AZI858" s="10">
        <v>0</v>
      </c>
      <c r="AZJ858" s="10">
        <v>1807</v>
      </c>
      <c r="AZK858" s="10">
        <v>0</v>
      </c>
      <c r="AZL858" s="10">
        <v>0</v>
      </c>
      <c r="AZM858" s="10">
        <v>0</v>
      </c>
      <c r="AZN858" s="10">
        <v>0</v>
      </c>
      <c r="AZO858" s="10">
        <v>0</v>
      </c>
      <c r="AZP858" s="10">
        <v>0</v>
      </c>
      <c r="AZQ858" s="10">
        <v>0</v>
      </c>
      <c r="AZR858" s="10">
        <v>0</v>
      </c>
      <c r="AZS858" s="10">
        <v>0</v>
      </c>
      <c r="AZT858" s="10">
        <v>0</v>
      </c>
      <c r="AZU858" s="10">
        <v>0</v>
      </c>
      <c r="AZV858" s="10">
        <v>1</v>
      </c>
      <c r="AZW858" s="10">
        <v>0</v>
      </c>
      <c r="AZX858" s="10">
        <v>0</v>
      </c>
      <c r="AZY858" s="10">
        <v>0</v>
      </c>
      <c r="AZZ858" s="10">
        <v>0</v>
      </c>
      <c r="BAA858" s="10">
        <v>0</v>
      </c>
      <c r="BAB858" s="10">
        <v>0</v>
      </c>
      <c r="BAC858" s="10">
        <v>0</v>
      </c>
      <c r="BAD858" s="10">
        <v>0</v>
      </c>
      <c r="BAE858" s="10">
        <v>0</v>
      </c>
      <c r="BAF858" s="10">
        <v>5</v>
      </c>
      <c r="BAG858" s="10">
        <v>0</v>
      </c>
      <c r="BAH858" s="10">
        <v>58</v>
      </c>
      <c r="BAI858" s="10">
        <v>0</v>
      </c>
      <c r="BAJ858" s="10">
        <v>0</v>
      </c>
      <c r="BAK858" s="10">
        <v>0</v>
      </c>
      <c r="BAL858" s="10">
        <v>0</v>
      </c>
      <c r="BAM858" s="10">
        <v>0</v>
      </c>
      <c r="BAN858" s="10">
        <v>0</v>
      </c>
      <c r="BAO858" s="10">
        <v>0</v>
      </c>
      <c r="BAP858" s="10">
        <v>0</v>
      </c>
      <c r="BAQ858" s="10">
        <v>0</v>
      </c>
      <c r="BAR858" s="10">
        <v>0</v>
      </c>
      <c r="BAS858" s="10">
        <v>0</v>
      </c>
      <c r="BAT858" s="10">
        <v>0</v>
      </c>
      <c r="BAU858" s="10">
        <v>0</v>
      </c>
      <c r="BAV858" s="10">
        <v>0</v>
      </c>
      <c r="BAW858" s="10">
        <v>0</v>
      </c>
      <c r="BAX858" s="10">
        <v>0</v>
      </c>
      <c r="BAY858" s="10">
        <v>0</v>
      </c>
      <c r="BAZ858" s="10">
        <v>0</v>
      </c>
      <c r="BBA858" s="10" t="s">
        <v>1968</v>
      </c>
      <c r="BBB858" s="10">
        <v>0</v>
      </c>
      <c r="BBC858" s="10">
        <v>0</v>
      </c>
      <c r="BBD858" s="10">
        <v>0</v>
      </c>
      <c r="BBE858" s="10">
        <v>4</v>
      </c>
      <c r="BBF858" s="10">
        <v>0</v>
      </c>
      <c r="BBG858" s="10">
        <v>0</v>
      </c>
      <c r="BBH858" s="10">
        <v>0</v>
      </c>
      <c r="BBI858" s="10">
        <v>3</v>
      </c>
      <c r="BBJ858" s="10">
        <v>0</v>
      </c>
      <c r="BBK858" s="10">
        <v>154</v>
      </c>
      <c r="BBL858" s="10">
        <v>0</v>
      </c>
      <c r="BBM858" s="10">
        <v>131</v>
      </c>
      <c r="BBN858" s="10">
        <v>0</v>
      </c>
      <c r="BBO858" s="10" t="s">
        <v>1972</v>
      </c>
      <c r="BBS858" s="10">
        <v>1</v>
      </c>
      <c r="BBU858" s="10">
        <v>1</v>
      </c>
      <c r="BBV858" s="10">
        <v>1</v>
      </c>
    </row>
    <row r="859" spans="1:1428" x14ac:dyDescent="0.25">
      <c r="A859" s="10" t="s">
        <v>1965</v>
      </c>
      <c r="B859" s="10" t="s">
        <v>2344</v>
      </c>
      <c r="C859" s="10" t="s">
        <v>2001</v>
      </c>
      <c r="D859" s="10" t="s">
        <v>2344</v>
      </c>
      <c r="E859" s="10" t="s">
        <v>2345</v>
      </c>
      <c r="F859" s="10" t="s">
        <v>2346</v>
      </c>
      <c r="G859" s="10">
        <v>55330000</v>
      </c>
      <c r="H859" s="10" t="s">
        <v>2005</v>
      </c>
      <c r="I859" s="10" t="s">
        <v>2347</v>
      </c>
      <c r="J859" s="10" t="s">
        <v>2348</v>
      </c>
      <c r="K859" s="10" t="s">
        <v>5</v>
      </c>
      <c r="L859" s="10" t="s">
        <v>2508</v>
      </c>
      <c r="N859" s="10">
        <v>43</v>
      </c>
      <c r="O859" s="10">
        <v>0</v>
      </c>
      <c r="P859" s="10">
        <v>43</v>
      </c>
      <c r="Q859" s="10">
        <v>0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10">
        <v>0</v>
      </c>
      <c r="X859" s="10">
        <v>0</v>
      </c>
      <c r="Y859" s="10">
        <v>0</v>
      </c>
      <c r="Z859" s="10">
        <v>0</v>
      </c>
      <c r="AA859" s="10">
        <v>0</v>
      </c>
      <c r="AC859" s="10">
        <v>0</v>
      </c>
      <c r="AD859" s="10">
        <v>0</v>
      </c>
      <c r="AE859" s="10">
        <v>0</v>
      </c>
      <c r="AF859" s="10" t="s">
        <v>40</v>
      </c>
      <c r="AH859" s="10">
        <v>1</v>
      </c>
      <c r="AI859" s="10">
        <v>1</v>
      </c>
      <c r="AT859" s="10">
        <v>37524</v>
      </c>
      <c r="AU859" s="10" t="s">
        <v>2495</v>
      </c>
      <c r="AV859" s="10" t="s">
        <v>1968</v>
      </c>
      <c r="AY859" s="10" t="s">
        <v>1973</v>
      </c>
      <c r="BF859" s="10" t="s">
        <v>1968</v>
      </c>
      <c r="BI859" s="10" t="s">
        <v>1968</v>
      </c>
      <c r="BL859" s="10" t="s">
        <v>1968</v>
      </c>
      <c r="BO859" s="10" t="s">
        <v>1968</v>
      </c>
      <c r="BR859" s="10" t="s">
        <v>1968</v>
      </c>
      <c r="BU859" s="10" t="s">
        <v>1968</v>
      </c>
      <c r="BX859" s="10" t="s">
        <v>1968</v>
      </c>
      <c r="CA859" s="10" t="s">
        <v>1968</v>
      </c>
      <c r="CD859" s="10" t="s">
        <v>1968</v>
      </c>
      <c r="CG859" s="10" t="s">
        <v>1968</v>
      </c>
      <c r="CJ859" s="10" t="s">
        <v>1968</v>
      </c>
      <c r="CM859" s="10" t="s">
        <v>1968</v>
      </c>
      <c r="CP859" s="10" t="s">
        <v>1968</v>
      </c>
      <c r="CS859" s="10" t="s">
        <v>1968</v>
      </c>
      <c r="CV859" s="10" t="s">
        <v>1968</v>
      </c>
      <c r="CY859" s="10" t="s">
        <v>1968</v>
      </c>
      <c r="DB859" s="10" t="s">
        <v>1968</v>
      </c>
      <c r="DE859" s="10" t="s">
        <v>1968</v>
      </c>
      <c r="DH859" s="10" t="s">
        <v>1968</v>
      </c>
      <c r="DK859" s="10" t="s">
        <v>1968</v>
      </c>
      <c r="DN859" s="10" t="s">
        <v>1968</v>
      </c>
      <c r="EU859" s="10" t="s">
        <v>1972</v>
      </c>
      <c r="EV859" s="10">
        <v>1</v>
      </c>
      <c r="EW859" s="10">
        <v>20</v>
      </c>
      <c r="EX859" s="10" t="s">
        <v>1968</v>
      </c>
      <c r="FA859" s="10" t="s">
        <v>1968</v>
      </c>
      <c r="FD859" s="10" t="s">
        <v>1968</v>
      </c>
      <c r="FG859" s="10" t="s">
        <v>1968</v>
      </c>
      <c r="FJ859" s="10" t="s">
        <v>1968</v>
      </c>
      <c r="GQ859" s="10">
        <v>1</v>
      </c>
      <c r="II859" s="10" t="s">
        <v>1968</v>
      </c>
      <c r="IJ859" s="10" t="s">
        <v>1968</v>
      </c>
      <c r="IK859" s="10" t="s">
        <v>1968</v>
      </c>
      <c r="IL859" s="10" t="s">
        <v>1968</v>
      </c>
      <c r="IM859" s="10" t="s">
        <v>1982</v>
      </c>
      <c r="IN859" s="10" t="s">
        <v>1968</v>
      </c>
      <c r="IO859" s="10" t="s">
        <v>1968</v>
      </c>
      <c r="IP859" s="10" t="s">
        <v>1968</v>
      </c>
      <c r="IR859" s="10" t="s">
        <v>1968</v>
      </c>
      <c r="IT859" s="10" t="s">
        <v>1968</v>
      </c>
      <c r="IV859" s="10" t="s">
        <v>1968</v>
      </c>
      <c r="IX859" s="10" t="s">
        <v>1968</v>
      </c>
      <c r="IZ859" s="10" t="s">
        <v>1968</v>
      </c>
      <c r="JA859" s="10" t="s">
        <v>1968</v>
      </c>
      <c r="JD859" s="10" t="s">
        <v>1968</v>
      </c>
      <c r="JG859" s="10" t="s">
        <v>1968</v>
      </c>
      <c r="JJ859" s="10" t="s">
        <v>1968</v>
      </c>
      <c r="JM859" s="10" t="s">
        <v>1968</v>
      </c>
      <c r="JP859" s="10" t="s">
        <v>1968</v>
      </c>
      <c r="JS859" s="10" t="s">
        <v>1968</v>
      </c>
      <c r="KZ859" s="10" t="s">
        <v>1976</v>
      </c>
      <c r="LA859" s="10">
        <v>0</v>
      </c>
      <c r="LB859" s="10">
        <v>1</v>
      </c>
      <c r="LC859" s="10">
        <v>1</v>
      </c>
      <c r="LD859" s="10">
        <v>0</v>
      </c>
      <c r="LE859" s="10">
        <v>0</v>
      </c>
      <c r="LF859" s="10">
        <v>0</v>
      </c>
      <c r="LG859" s="10">
        <v>0</v>
      </c>
      <c r="LH859" s="10">
        <v>0</v>
      </c>
      <c r="LI859" s="10" t="s">
        <v>1966</v>
      </c>
      <c r="LJ859" s="10">
        <v>0</v>
      </c>
      <c r="LK859" s="10">
        <v>1</v>
      </c>
      <c r="LL859" s="10">
        <v>0</v>
      </c>
      <c r="LM859" s="10">
        <v>0</v>
      </c>
      <c r="LN859" s="10">
        <v>0</v>
      </c>
      <c r="LO859" s="10">
        <v>0</v>
      </c>
      <c r="LP859" s="10">
        <v>0</v>
      </c>
      <c r="LQ859" s="10">
        <v>0</v>
      </c>
      <c r="LR859" s="10" t="s">
        <v>1966</v>
      </c>
      <c r="LS859" s="10">
        <v>0</v>
      </c>
      <c r="LT859" s="10">
        <v>0</v>
      </c>
      <c r="LU859" s="10">
        <v>0</v>
      </c>
      <c r="LV859" s="10">
        <v>0</v>
      </c>
      <c r="LW859" s="10">
        <v>0</v>
      </c>
      <c r="LX859" s="10">
        <v>0</v>
      </c>
      <c r="LY859" s="10">
        <v>0</v>
      </c>
      <c r="LZ859" s="10">
        <v>0</v>
      </c>
      <c r="MA859" s="10" t="s">
        <v>1977</v>
      </c>
      <c r="MB859" s="10">
        <v>0</v>
      </c>
      <c r="MC859" s="10">
        <v>0</v>
      </c>
      <c r="MD859" s="10">
        <v>0</v>
      </c>
      <c r="ME859" s="10">
        <v>0</v>
      </c>
      <c r="MF859" s="10">
        <v>0</v>
      </c>
      <c r="MG859" s="10">
        <v>0</v>
      </c>
      <c r="MH859" s="10">
        <v>0</v>
      </c>
      <c r="MI859" s="10">
        <v>0</v>
      </c>
      <c r="MJ859" s="10" t="s">
        <v>1977</v>
      </c>
      <c r="MK859" s="10">
        <v>0</v>
      </c>
      <c r="ML859" s="10">
        <v>0</v>
      </c>
      <c r="MM859" s="10">
        <v>0</v>
      </c>
      <c r="MN859" s="10">
        <v>0</v>
      </c>
      <c r="MO859" s="10">
        <v>0</v>
      </c>
      <c r="MP859" s="10">
        <v>0</v>
      </c>
      <c r="MQ859" s="10">
        <v>0</v>
      </c>
      <c r="MR859" s="10">
        <v>0</v>
      </c>
      <c r="MS859" s="10" t="s">
        <v>1977</v>
      </c>
      <c r="MT859" s="10">
        <v>0</v>
      </c>
      <c r="MU859" s="10">
        <v>0</v>
      </c>
      <c r="MV859" s="10">
        <v>0</v>
      </c>
      <c r="MW859" s="10">
        <v>0</v>
      </c>
      <c r="MX859" s="10">
        <v>0</v>
      </c>
      <c r="MY859" s="10">
        <v>0</v>
      </c>
      <c r="MZ859" s="10">
        <v>0</v>
      </c>
      <c r="NA859" s="10">
        <v>0</v>
      </c>
      <c r="NB859" s="10" t="s">
        <v>1977</v>
      </c>
      <c r="NC859" s="10">
        <v>0</v>
      </c>
      <c r="ND859" s="10">
        <v>0</v>
      </c>
      <c r="NE859" s="10">
        <v>0</v>
      </c>
      <c r="NF859" s="10">
        <v>0</v>
      </c>
      <c r="NG859" s="10">
        <v>0</v>
      </c>
      <c r="NH859" s="10">
        <v>0</v>
      </c>
      <c r="NI859" s="10">
        <v>0</v>
      </c>
      <c r="NJ859" s="10">
        <v>0</v>
      </c>
      <c r="NK859" s="10" t="s">
        <v>1977</v>
      </c>
      <c r="NL859" s="10">
        <v>0</v>
      </c>
      <c r="NM859" s="10">
        <v>0</v>
      </c>
      <c r="NN859" s="10">
        <v>0</v>
      </c>
      <c r="NO859" s="10">
        <v>0</v>
      </c>
      <c r="NP859" s="10">
        <v>0</v>
      </c>
      <c r="NQ859" s="10">
        <v>0</v>
      </c>
      <c r="NR859" s="10">
        <v>0</v>
      </c>
      <c r="NS859" s="10">
        <v>0</v>
      </c>
      <c r="NT859" s="10" t="s">
        <v>1977</v>
      </c>
      <c r="NU859" s="10">
        <v>0</v>
      </c>
      <c r="NV859" s="10">
        <v>0</v>
      </c>
      <c r="NW859" s="10">
        <v>0</v>
      </c>
      <c r="NX859" s="10">
        <v>0</v>
      </c>
      <c r="NY859" s="10">
        <v>0</v>
      </c>
      <c r="NZ859" s="10">
        <v>0</v>
      </c>
      <c r="OA859" s="10">
        <v>0</v>
      </c>
      <c r="OB859" s="10">
        <v>0</v>
      </c>
      <c r="OC859" s="10" t="s">
        <v>1977</v>
      </c>
      <c r="OD859" s="10">
        <v>0</v>
      </c>
      <c r="OE859" s="10">
        <v>0</v>
      </c>
      <c r="OF859" s="10">
        <v>0</v>
      </c>
      <c r="OG859" s="10">
        <v>0</v>
      </c>
      <c r="OH859" s="10">
        <v>0</v>
      </c>
      <c r="OI859" s="10">
        <v>0</v>
      </c>
      <c r="OJ859" s="10">
        <v>0</v>
      </c>
      <c r="OK859" s="10">
        <v>0</v>
      </c>
      <c r="OL859" s="10" t="s">
        <v>1977</v>
      </c>
      <c r="OM859" s="10">
        <v>0</v>
      </c>
      <c r="ON859" s="10">
        <v>0</v>
      </c>
      <c r="OO859" s="10">
        <v>0</v>
      </c>
      <c r="OP859" s="10">
        <v>0</v>
      </c>
      <c r="OQ859" s="10">
        <v>0</v>
      </c>
      <c r="OR859" s="10">
        <v>0</v>
      </c>
      <c r="OS859" s="10">
        <v>0</v>
      </c>
      <c r="OT859" s="10">
        <v>0</v>
      </c>
      <c r="OU859" s="10" t="s">
        <v>1977</v>
      </c>
      <c r="OV859" s="10">
        <v>0</v>
      </c>
      <c r="OW859" s="10">
        <v>0</v>
      </c>
      <c r="OX859" s="10">
        <v>0</v>
      </c>
      <c r="OY859" s="10">
        <v>0</v>
      </c>
      <c r="OZ859" s="10">
        <v>0</v>
      </c>
      <c r="PA859" s="10">
        <v>0</v>
      </c>
      <c r="PB859" s="10">
        <v>0</v>
      </c>
      <c r="PC859" s="10">
        <v>0</v>
      </c>
      <c r="PD859" s="10" t="s">
        <v>1977</v>
      </c>
      <c r="PE859" s="10">
        <v>0</v>
      </c>
      <c r="PF859" s="10">
        <v>0</v>
      </c>
      <c r="PG859" s="10">
        <v>0</v>
      </c>
      <c r="PH859" s="10">
        <v>0</v>
      </c>
      <c r="PI859" s="10">
        <v>0</v>
      </c>
      <c r="PJ859" s="10">
        <v>0</v>
      </c>
      <c r="PK859" s="10">
        <v>0</v>
      </c>
      <c r="PL859" s="10">
        <v>0</v>
      </c>
      <c r="PM859" s="10" t="s">
        <v>1977</v>
      </c>
      <c r="PN859" s="10">
        <v>0</v>
      </c>
      <c r="PO859" s="10">
        <v>0</v>
      </c>
      <c r="PP859" s="10">
        <v>0</v>
      </c>
      <c r="PQ859" s="10">
        <v>0</v>
      </c>
      <c r="PR859" s="10">
        <v>0</v>
      </c>
      <c r="PS859" s="10">
        <v>0</v>
      </c>
      <c r="PT859" s="10">
        <v>0</v>
      </c>
      <c r="PU859" s="10">
        <v>0</v>
      </c>
      <c r="PV859" s="10" t="s">
        <v>1977</v>
      </c>
      <c r="PW859" s="10">
        <v>0</v>
      </c>
      <c r="PX859" s="10">
        <v>0</v>
      </c>
      <c r="PY859" s="10">
        <v>0</v>
      </c>
      <c r="PZ859" s="10">
        <v>0</v>
      </c>
      <c r="QA859" s="10">
        <v>0</v>
      </c>
      <c r="QB859" s="10">
        <v>0</v>
      </c>
      <c r="QC859" s="10">
        <v>0</v>
      </c>
      <c r="QD859" s="10">
        <v>0</v>
      </c>
      <c r="QE859" s="10" t="s">
        <v>1977</v>
      </c>
      <c r="QF859" s="10">
        <v>0</v>
      </c>
      <c r="QG859" s="10">
        <v>0</v>
      </c>
      <c r="QH859" s="10">
        <v>0</v>
      </c>
      <c r="QI859" s="10">
        <v>0</v>
      </c>
      <c r="QJ859" s="10">
        <v>0</v>
      </c>
      <c r="QK859" s="10">
        <v>0</v>
      </c>
      <c r="QL859" s="10">
        <v>0</v>
      </c>
      <c r="QM859" s="10">
        <v>0</v>
      </c>
      <c r="QN859" s="10" t="s">
        <v>1977</v>
      </c>
      <c r="QO859" s="10">
        <v>0</v>
      </c>
      <c r="QP859" s="10">
        <v>0</v>
      </c>
      <c r="QQ859" s="10">
        <v>0</v>
      </c>
      <c r="QR859" s="10">
        <v>0</v>
      </c>
      <c r="QS859" s="10">
        <v>0</v>
      </c>
      <c r="QT859" s="10">
        <v>0</v>
      </c>
      <c r="QU859" s="10">
        <v>0</v>
      </c>
      <c r="QV859" s="10">
        <v>0</v>
      </c>
      <c r="QW859" s="10" t="s">
        <v>1977</v>
      </c>
      <c r="QX859" s="10">
        <v>2</v>
      </c>
      <c r="QY859" s="10">
        <v>0</v>
      </c>
      <c r="QZ859" s="10">
        <v>0</v>
      </c>
      <c r="RA859" s="10">
        <v>0</v>
      </c>
      <c r="RB859" s="10">
        <v>0</v>
      </c>
      <c r="RC859" s="10">
        <v>0</v>
      </c>
      <c r="RD859" s="10">
        <v>0</v>
      </c>
      <c r="RE859" s="10">
        <v>0</v>
      </c>
      <c r="RF859" s="10" t="s">
        <v>1977</v>
      </c>
      <c r="RG859" s="10">
        <v>0</v>
      </c>
      <c r="RH859" s="10">
        <v>0</v>
      </c>
      <c r="RI859" s="10">
        <v>0</v>
      </c>
      <c r="RJ859" s="10">
        <v>0</v>
      </c>
      <c r="RK859" s="10">
        <v>0</v>
      </c>
      <c r="RL859" s="10">
        <v>0</v>
      </c>
      <c r="RM859" s="10">
        <v>0</v>
      </c>
      <c r="RN859" s="10">
        <v>0</v>
      </c>
      <c r="RO859" s="10" t="s">
        <v>1977</v>
      </c>
      <c r="VS859" s="10">
        <v>1</v>
      </c>
      <c r="VT859" s="10">
        <v>1</v>
      </c>
      <c r="VZ859" s="10">
        <v>26</v>
      </c>
      <c r="WA859" s="10">
        <v>0</v>
      </c>
      <c r="WB859" s="10">
        <v>1</v>
      </c>
      <c r="WC859" s="10">
        <v>0</v>
      </c>
      <c r="WD859" s="10">
        <v>1</v>
      </c>
      <c r="WE859" s="10">
        <v>0</v>
      </c>
      <c r="WF859" s="10">
        <v>4</v>
      </c>
      <c r="WG859" s="10">
        <v>0</v>
      </c>
      <c r="WH859" s="10">
        <v>0</v>
      </c>
      <c r="WI859" s="10">
        <v>0</v>
      </c>
      <c r="WJ859" s="10">
        <v>0</v>
      </c>
      <c r="WK859" s="10">
        <v>0</v>
      </c>
      <c r="WL859" s="10">
        <v>1</v>
      </c>
      <c r="WM859" s="10">
        <v>0</v>
      </c>
      <c r="WN859" s="10">
        <v>0</v>
      </c>
      <c r="WO859" s="10">
        <v>0</v>
      </c>
      <c r="WP859" s="10">
        <v>0</v>
      </c>
      <c r="WQ859" s="10">
        <v>0</v>
      </c>
      <c r="WR859" s="10">
        <v>0</v>
      </c>
      <c r="WS859" s="10">
        <v>0</v>
      </c>
      <c r="WT859" s="10">
        <v>0</v>
      </c>
      <c r="WU859" s="10">
        <v>0</v>
      </c>
      <c r="WV859" s="10">
        <v>0</v>
      </c>
      <c r="WW859" s="10">
        <v>0</v>
      </c>
      <c r="WX859" s="10">
        <v>0</v>
      </c>
      <c r="WY859" s="10">
        <v>0</v>
      </c>
      <c r="WZ859" s="10">
        <v>0</v>
      </c>
      <c r="XA859" s="10">
        <v>0</v>
      </c>
      <c r="XB859" s="10">
        <v>0</v>
      </c>
      <c r="XC859" s="10">
        <v>0</v>
      </c>
      <c r="XD859" s="10">
        <v>0</v>
      </c>
      <c r="XE859" s="10">
        <v>0</v>
      </c>
      <c r="XF859" s="10">
        <v>0</v>
      </c>
      <c r="XG859" s="10">
        <v>0</v>
      </c>
      <c r="XH859" s="10">
        <v>0</v>
      </c>
      <c r="XI859" s="10">
        <v>0</v>
      </c>
      <c r="XJ859" s="10">
        <v>0</v>
      </c>
      <c r="XK859" s="10" t="s">
        <v>1978</v>
      </c>
      <c r="XL859" s="10">
        <v>18</v>
      </c>
      <c r="XM859" s="10">
        <v>0</v>
      </c>
      <c r="XN859" s="10" t="s">
        <v>1967</v>
      </c>
      <c r="XQ859" s="10" t="s">
        <v>1967</v>
      </c>
      <c r="XT859" s="10" t="s">
        <v>1978</v>
      </c>
      <c r="XW859" s="10" t="s">
        <v>1983</v>
      </c>
      <c r="XX859" s="10">
        <v>5</v>
      </c>
      <c r="XY859" s="10">
        <v>0</v>
      </c>
      <c r="YA859" s="10">
        <v>24</v>
      </c>
      <c r="YB859" s="10">
        <v>0</v>
      </c>
      <c r="YC859" s="10">
        <v>18</v>
      </c>
      <c r="YD859" s="10">
        <v>0</v>
      </c>
      <c r="YE859" s="10">
        <v>0</v>
      </c>
      <c r="YF859" s="10">
        <v>0</v>
      </c>
      <c r="YG859" s="10">
        <v>0</v>
      </c>
      <c r="YH859" s="10">
        <v>0</v>
      </c>
      <c r="YI859" s="10">
        <v>0</v>
      </c>
      <c r="YJ859" s="10">
        <v>0</v>
      </c>
      <c r="YK859" s="10">
        <v>0</v>
      </c>
      <c r="YL859" s="10">
        <v>0</v>
      </c>
      <c r="YM859" s="10">
        <v>0</v>
      </c>
      <c r="YN859" s="10">
        <v>0</v>
      </c>
      <c r="YO859" s="10">
        <v>0</v>
      </c>
      <c r="YP859" s="10">
        <v>0</v>
      </c>
      <c r="YQ859" s="10">
        <v>0</v>
      </c>
      <c r="YR859" s="10">
        <v>0</v>
      </c>
      <c r="YS859" s="10" t="s">
        <v>1969</v>
      </c>
      <c r="YT859" s="10">
        <v>12</v>
      </c>
      <c r="YU859" s="10">
        <v>0</v>
      </c>
      <c r="YV859" s="10">
        <v>7</v>
      </c>
      <c r="YW859" s="10">
        <v>0</v>
      </c>
      <c r="YX859" s="10">
        <v>7</v>
      </c>
      <c r="YY859" s="10">
        <v>0</v>
      </c>
      <c r="YZ859" s="10">
        <v>5</v>
      </c>
      <c r="ZA859" s="10">
        <v>0</v>
      </c>
      <c r="ZB859" s="10">
        <v>2</v>
      </c>
      <c r="ZC859" s="10">
        <v>0</v>
      </c>
      <c r="ZD859" s="10">
        <v>0</v>
      </c>
      <c r="ZE859" s="10">
        <v>0</v>
      </c>
      <c r="ZF859" s="10">
        <v>0</v>
      </c>
      <c r="ZG859" s="10">
        <v>0</v>
      </c>
      <c r="ZH859" s="10">
        <v>0</v>
      </c>
      <c r="ZI859" s="10">
        <v>0</v>
      </c>
      <c r="ZJ859" s="10" t="s">
        <v>1969</v>
      </c>
      <c r="ZK859" s="10">
        <v>10</v>
      </c>
      <c r="ZL859" s="10">
        <v>0</v>
      </c>
      <c r="ZM859" s="10">
        <v>5</v>
      </c>
      <c r="ZN859" s="10">
        <v>0</v>
      </c>
      <c r="ZO859" s="10">
        <v>18</v>
      </c>
      <c r="ZP859" s="10">
        <v>0</v>
      </c>
      <c r="ZQ859" s="10">
        <v>0</v>
      </c>
      <c r="ZR859" s="10">
        <v>0</v>
      </c>
      <c r="ZS859" s="10">
        <v>0</v>
      </c>
      <c r="ZT859" s="10">
        <v>0</v>
      </c>
      <c r="ZU859" s="10">
        <v>0</v>
      </c>
      <c r="ZV859" s="10">
        <v>0</v>
      </c>
      <c r="ZW859" s="10">
        <v>0</v>
      </c>
      <c r="ZX859" s="10">
        <v>0</v>
      </c>
      <c r="AAK859" s="10" t="s">
        <v>1970</v>
      </c>
      <c r="AAL859" s="10">
        <v>10</v>
      </c>
      <c r="AAM859" s="10">
        <v>0</v>
      </c>
      <c r="AAN859" s="10">
        <v>12</v>
      </c>
      <c r="AAO859" s="10">
        <v>0</v>
      </c>
      <c r="AAP859" s="10">
        <v>3</v>
      </c>
      <c r="AAQ859" s="10">
        <v>0</v>
      </c>
      <c r="AAR859" s="10">
        <v>0</v>
      </c>
      <c r="AAS859" s="10">
        <v>0</v>
      </c>
      <c r="AAT859" s="10">
        <v>0</v>
      </c>
      <c r="AAU859" s="10">
        <v>0</v>
      </c>
      <c r="AAV859" s="10">
        <v>0</v>
      </c>
      <c r="AAW859" s="10">
        <v>0</v>
      </c>
      <c r="AAX859" s="10">
        <v>8</v>
      </c>
      <c r="AAY859" s="10">
        <v>0</v>
      </c>
      <c r="AAZ859" s="10" t="s">
        <v>1969</v>
      </c>
      <c r="ABA859" s="10">
        <v>0</v>
      </c>
      <c r="ABB859" s="10">
        <v>0</v>
      </c>
      <c r="ABC859" s="10">
        <v>0</v>
      </c>
      <c r="ABD859" s="10">
        <v>0</v>
      </c>
      <c r="ABE859" s="10">
        <v>0</v>
      </c>
      <c r="ABF859" s="10">
        <v>0</v>
      </c>
      <c r="ABG859" s="10">
        <v>0</v>
      </c>
      <c r="ABH859" s="10">
        <v>0</v>
      </c>
      <c r="ABI859" s="10">
        <v>0</v>
      </c>
      <c r="ABJ859" s="10">
        <v>0</v>
      </c>
      <c r="ABK859" s="10">
        <v>0</v>
      </c>
      <c r="ABL859" s="10">
        <v>0</v>
      </c>
      <c r="ABM859" s="10">
        <v>0</v>
      </c>
      <c r="ABN859" s="10">
        <v>0</v>
      </c>
      <c r="ABO859" s="10" t="s">
        <v>1970</v>
      </c>
      <c r="ABP859" s="10">
        <v>8</v>
      </c>
      <c r="ABQ859" s="10">
        <v>0</v>
      </c>
      <c r="ABR859" s="10">
        <v>0</v>
      </c>
      <c r="ABS859" s="10">
        <v>0</v>
      </c>
      <c r="ABT859" s="10">
        <v>15</v>
      </c>
      <c r="ABU859" s="10">
        <v>0</v>
      </c>
      <c r="ABV859" s="10">
        <v>0</v>
      </c>
      <c r="ABW859" s="10">
        <v>0</v>
      </c>
      <c r="ABX859" s="10">
        <v>0</v>
      </c>
      <c r="ABY859" s="10">
        <v>0</v>
      </c>
      <c r="ABZ859" s="10">
        <v>3</v>
      </c>
      <c r="ACA859" s="10">
        <v>0</v>
      </c>
      <c r="ACB859" s="10">
        <v>0</v>
      </c>
      <c r="ACC859" s="10">
        <v>0</v>
      </c>
      <c r="ACD859" s="10">
        <v>0</v>
      </c>
      <c r="ACE859" s="10">
        <v>0</v>
      </c>
      <c r="ACF859" s="10">
        <v>0</v>
      </c>
      <c r="ACG859" s="10">
        <v>0</v>
      </c>
      <c r="ACH859" s="10">
        <v>7</v>
      </c>
      <c r="ACI859" s="10">
        <v>0</v>
      </c>
      <c r="ACJ859" s="10" t="s">
        <v>1968</v>
      </c>
      <c r="ADH859" s="10" t="s">
        <v>1969</v>
      </c>
      <c r="ADI859" s="10">
        <v>33</v>
      </c>
      <c r="ADJ859" s="10">
        <v>0</v>
      </c>
      <c r="ADK859" s="10">
        <v>0</v>
      </c>
      <c r="ADL859" s="10">
        <v>0</v>
      </c>
      <c r="ADM859" s="10">
        <v>0</v>
      </c>
      <c r="ADN859" s="10">
        <v>0</v>
      </c>
      <c r="ADO859" s="10">
        <v>0</v>
      </c>
      <c r="ADP859" s="10">
        <v>0</v>
      </c>
      <c r="ADQ859" s="10">
        <v>0</v>
      </c>
      <c r="ADR859" s="10">
        <v>0</v>
      </c>
      <c r="ADS859" s="10">
        <v>0</v>
      </c>
      <c r="ADT859" s="10">
        <v>0</v>
      </c>
      <c r="ADU859" s="10">
        <v>0</v>
      </c>
      <c r="ADV859" s="10">
        <v>0</v>
      </c>
      <c r="ADW859" s="10">
        <v>0</v>
      </c>
      <c r="ADX859" s="10">
        <v>0</v>
      </c>
      <c r="ADY859" s="10">
        <v>0</v>
      </c>
      <c r="ADZ859" s="10">
        <v>0</v>
      </c>
      <c r="AEA859" s="10">
        <v>0</v>
      </c>
      <c r="AEB859" s="10">
        <v>0</v>
      </c>
      <c r="AEC859" s="10">
        <v>0</v>
      </c>
      <c r="AED859" s="10">
        <v>0</v>
      </c>
      <c r="AEE859" s="10">
        <v>0</v>
      </c>
      <c r="AEF859" s="10">
        <v>0</v>
      </c>
      <c r="AEG859" s="10">
        <v>0</v>
      </c>
      <c r="AEH859" s="10">
        <v>0</v>
      </c>
      <c r="AEI859" s="10">
        <v>0</v>
      </c>
      <c r="AEJ859" s="10">
        <v>0</v>
      </c>
      <c r="AEK859" s="10">
        <v>0</v>
      </c>
      <c r="AEL859" s="10">
        <v>0</v>
      </c>
      <c r="AEM859" s="10">
        <v>0</v>
      </c>
      <c r="AEN859" s="10">
        <v>0</v>
      </c>
      <c r="AEO859" s="10">
        <v>0</v>
      </c>
      <c r="AEP859" s="10">
        <v>0</v>
      </c>
      <c r="AEQ859" s="10">
        <v>0</v>
      </c>
      <c r="AER859" s="10">
        <v>0</v>
      </c>
      <c r="AES859" s="10">
        <v>0</v>
      </c>
      <c r="AET859" s="10">
        <v>0</v>
      </c>
      <c r="AEU859" s="10">
        <v>0</v>
      </c>
      <c r="AEV859" s="10">
        <v>0</v>
      </c>
      <c r="AEW859" s="10">
        <v>0</v>
      </c>
      <c r="AEX859" s="10">
        <v>0</v>
      </c>
      <c r="AEY859" s="10">
        <v>0</v>
      </c>
      <c r="AEZ859" s="10">
        <v>0</v>
      </c>
      <c r="AFA859" s="10">
        <v>0</v>
      </c>
      <c r="AFB859" s="10">
        <v>0</v>
      </c>
      <c r="AFC859" s="10">
        <v>0</v>
      </c>
      <c r="AFD859" s="10">
        <v>0</v>
      </c>
      <c r="AFE859" s="10">
        <v>0</v>
      </c>
      <c r="AFF859" s="10">
        <v>0</v>
      </c>
      <c r="AFG859" s="10">
        <v>0</v>
      </c>
      <c r="AFH859" s="10">
        <v>0</v>
      </c>
      <c r="AFI859" s="10">
        <v>0</v>
      </c>
      <c r="AFJ859" s="10">
        <v>0</v>
      </c>
      <c r="AFK859" s="10">
        <v>0</v>
      </c>
      <c r="AFL859" s="10">
        <v>0</v>
      </c>
      <c r="AFM859" s="10">
        <v>0</v>
      </c>
      <c r="AFN859" s="10">
        <v>0</v>
      </c>
      <c r="AFO859" s="10">
        <v>0</v>
      </c>
      <c r="AFP859" s="10">
        <v>0</v>
      </c>
      <c r="AFQ859" s="10">
        <v>0</v>
      </c>
      <c r="AFR859" s="10">
        <v>0</v>
      </c>
      <c r="AFS859" s="10">
        <v>0</v>
      </c>
      <c r="AFT859" s="10">
        <v>0</v>
      </c>
      <c r="AFU859" s="10">
        <v>0</v>
      </c>
      <c r="AFV859" s="10">
        <v>0</v>
      </c>
      <c r="AFW859" s="10">
        <v>0</v>
      </c>
      <c r="AFX859" s="10">
        <v>0</v>
      </c>
      <c r="AFY859" s="10">
        <v>0</v>
      </c>
      <c r="AFZ859" s="10">
        <v>0</v>
      </c>
      <c r="AGA859" s="10">
        <v>0</v>
      </c>
      <c r="AGB859" s="10">
        <v>0</v>
      </c>
      <c r="AGC859" s="10">
        <v>0</v>
      </c>
      <c r="AGD859" s="10">
        <v>0</v>
      </c>
      <c r="AGE859" s="10">
        <v>0</v>
      </c>
      <c r="AGF859" s="10">
        <v>0</v>
      </c>
      <c r="AGG859" s="10">
        <v>0</v>
      </c>
      <c r="AGH859" s="10">
        <v>0</v>
      </c>
      <c r="AGI859" s="10">
        <v>0</v>
      </c>
      <c r="AGJ859" s="10">
        <v>0</v>
      </c>
      <c r="AGK859" s="10">
        <v>0</v>
      </c>
      <c r="AGL859" s="10">
        <v>0</v>
      </c>
      <c r="AGM859" s="10">
        <v>0</v>
      </c>
      <c r="AGN859" s="10">
        <v>0</v>
      </c>
      <c r="AGO859" s="10">
        <v>0</v>
      </c>
      <c r="AGP859" s="10">
        <v>0</v>
      </c>
      <c r="AGQ859" s="10">
        <v>0</v>
      </c>
      <c r="AGR859" s="10">
        <v>0</v>
      </c>
      <c r="AGS859" s="10">
        <v>0</v>
      </c>
      <c r="AGT859" s="10">
        <v>0</v>
      </c>
      <c r="AGU859" s="10">
        <v>0</v>
      </c>
      <c r="AGV859" s="10">
        <v>0</v>
      </c>
      <c r="AGW859" s="10">
        <v>0</v>
      </c>
      <c r="AGX859" s="10">
        <v>0</v>
      </c>
      <c r="AGY859" s="10">
        <v>0</v>
      </c>
      <c r="AGZ859" s="10">
        <v>0</v>
      </c>
      <c r="AHA859" s="10">
        <v>0</v>
      </c>
      <c r="AHB859" s="10">
        <v>0</v>
      </c>
      <c r="AHC859" s="10">
        <v>0</v>
      </c>
      <c r="AHD859" s="10">
        <v>0</v>
      </c>
      <c r="AHE859" s="10">
        <v>0</v>
      </c>
      <c r="AHF859" s="10">
        <v>0</v>
      </c>
      <c r="AHG859" s="10">
        <v>0</v>
      </c>
      <c r="AHH859" s="10">
        <v>0</v>
      </c>
      <c r="AHI859" s="10">
        <v>0</v>
      </c>
      <c r="AHJ859" s="10">
        <v>0</v>
      </c>
      <c r="AHK859" s="10">
        <v>0</v>
      </c>
      <c r="AHL859" s="10">
        <v>0</v>
      </c>
      <c r="AHM859" s="10">
        <v>0</v>
      </c>
      <c r="AHN859" s="10">
        <v>0</v>
      </c>
      <c r="AHO859" s="10">
        <v>0</v>
      </c>
      <c r="AHP859" s="10">
        <v>0</v>
      </c>
      <c r="AHQ859" s="10">
        <v>0</v>
      </c>
      <c r="AHR859" s="10">
        <v>0</v>
      </c>
      <c r="AHS859" s="10">
        <v>0</v>
      </c>
      <c r="AHT859" s="10">
        <v>0</v>
      </c>
      <c r="AHU859" s="10">
        <v>0</v>
      </c>
      <c r="AHV859" s="10">
        <v>0</v>
      </c>
      <c r="AHW859" s="10">
        <v>0</v>
      </c>
      <c r="AHX859" s="10">
        <v>0</v>
      </c>
      <c r="AHY859" s="10">
        <v>0</v>
      </c>
      <c r="AHZ859" s="10">
        <v>0</v>
      </c>
      <c r="AIA859" s="10">
        <v>0</v>
      </c>
      <c r="AIB859" s="10">
        <v>0</v>
      </c>
      <c r="AIC859" s="10">
        <v>0</v>
      </c>
      <c r="AID859" s="10">
        <v>0</v>
      </c>
      <c r="AIE859" s="10">
        <v>0</v>
      </c>
      <c r="AIF859" s="10">
        <v>0</v>
      </c>
      <c r="AIG859" s="10">
        <v>0</v>
      </c>
      <c r="AIH859" s="10">
        <v>0</v>
      </c>
      <c r="AII859" s="10">
        <v>0</v>
      </c>
      <c r="AIJ859" s="10">
        <v>0</v>
      </c>
      <c r="AIK859" s="10">
        <v>0</v>
      </c>
      <c r="AIL859" s="10">
        <v>0</v>
      </c>
      <c r="AIM859" s="10">
        <v>0</v>
      </c>
      <c r="AIN859" s="10">
        <v>0</v>
      </c>
      <c r="AIO859" s="10">
        <v>0</v>
      </c>
      <c r="AIP859" s="10">
        <v>0</v>
      </c>
      <c r="AIQ859" s="10">
        <v>0</v>
      </c>
      <c r="AIR859" s="10">
        <v>0</v>
      </c>
      <c r="AIS859" s="10">
        <v>0</v>
      </c>
      <c r="AIT859" s="10">
        <v>0</v>
      </c>
      <c r="AIU859" s="10">
        <v>0</v>
      </c>
      <c r="AIV859" s="10">
        <v>0</v>
      </c>
      <c r="AIW859" s="10">
        <v>0</v>
      </c>
      <c r="AIX859" s="10">
        <v>0</v>
      </c>
      <c r="AIY859" s="10">
        <v>0</v>
      </c>
      <c r="AIZ859" s="10">
        <v>0</v>
      </c>
      <c r="AJA859" s="10">
        <v>0</v>
      </c>
      <c r="AJB859" s="10">
        <v>0</v>
      </c>
      <c r="AJC859" s="10">
        <v>0</v>
      </c>
      <c r="AJD859" s="10">
        <v>0</v>
      </c>
      <c r="AJE859" s="10">
        <v>0</v>
      </c>
      <c r="AJF859" s="10">
        <v>0</v>
      </c>
      <c r="AJG859" s="10">
        <v>0</v>
      </c>
      <c r="AJH859" s="10">
        <v>0</v>
      </c>
      <c r="AJI859" s="10">
        <v>0</v>
      </c>
      <c r="AJJ859" s="10">
        <v>0</v>
      </c>
      <c r="AJK859" s="10">
        <v>0</v>
      </c>
      <c r="AJL859" s="10">
        <v>0</v>
      </c>
      <c r="AJM859" s="10">
        <v>0</v>
      </c>
      <c r="AJN859" s="10">
        <v>0</v>
      </c>
      <c r="AJO859" s="10">
        <v>0</v>
      </c>
      <c r="AJP859" s="10">
        <v>0</v>
      </c>
      <c r="AJQ859" s="10">
        <v>0</v>
      </c>
      <c r="AJR859" s="10">
        <v>0</v>
      </c>
      <c r="AJS859" s="10">
        <v>0</v>
      </c>
      <c r="AJT859" s="10">
        <v>0</v>
      </c>
      <c r="AJU859" s="10">
        <v>0</v>
      </c>
      <c r="AJV859" s="10">
        <v>0</v>
      </c>
      <c r="AJW859" s="10">
        <v>0</v>
      </c>
      <c r="AJX859" s="10">
        <v>0</v>
      </c>
      <c r="AJY859" s="10">
        <v>0</v>
      </c>
      <c r="AJZ859" s="10">
        <v>0</v>
      </c>
      <c r="AKA859" s="10">
        <v>0</v>
      </c>
      <c r="AKB859" s="10">
        <v>0</v>
      </c>
      <c r="AKC859" s="10">
        <v>0</v>
      </c>
      <c r="AKD859" s="10">
        <v>0</v>
      </c>
      <c r="AKE859" s="10">
        <v>0</v>
      </c>
      <c r="AKF859" s="10">
        <v>0</v>
      </c>
      <c r="AKG859" s="10">
        <v>0</v>
      </c>
      <c r="AKH859" s="10">
        <v>0</v>
      </c>
      <c r="AKI859" s="10">
        <v>0</v>
      </c>
      <c r="AKJ859" s="10">
        <v>0</v>
      </c>
      <c r="AKK859" s="10">
        <v>0</v>
      </c>
      <c r="AKL859" s="10">
        <v>0</v>
      </c>
      <c r="AKM859" s="10">
        <v>0</v>
      </c>
      <c r="AKN859" s="10">
        <v>0</v>
      </c>
      <c r="AKO859" s="10">
        <v>0</v>
      </c>
      <c r="AKP859" s="10">
        <v>0</v>
      </c>
      <c r="AKQ859" s="10">
        <v>0</v>
      </c>
      <c r="AKR859" s="10">
        <v>0</v>
      </c>
      <c r="AKS859" s="10">
        <v>0</v>
      </c>
      <c r="AKT859" s="10">
        <v>0</v>
      </c>
      <c r="AKU859" s="10">
        <v>0</v>
      </c>
      <c r="AKV859" s="10">
        <v>0</v>
      </c>
      <c r="AKW859" s="10">
        <v>0</v>
      </c>
      <c r="AKX859" s="10">
        <v>0</v>
      </c>
      <c r="AKY859" s="10">
        <v>0</v>
      </c>
      <c r="AKZ859" s="10">
        <v>0</v>
      </c>
      <c r="ALA859" s="10">
        <v>0</v>
      </c>
      <c r="ALB859" s="10">
        <v>0</v>
      </c>
      <c r="ALC859" s="10">
        <v>0</v>
      </c>
      <c r="ALD859" s="10">
        <v>0</v>
      </c>
      <c r="ALE859" s="10">
        <v>0</v>
      </c>
      <c r="ALF859" s="10">
        <v>0</v>
      </c>
      <c r="ALG859" s="10">
        <v>0</v>
      </c>
      <c r="ALH859" s="10">
        <v>0</v>
      </c>
      <c r="ALI859" s="10">
        <v>0</v>
      </c>
      <c r="ALJ859" s="10">
        <v>0</v>
      </c>
      <c r="ALK859" s="10">
        <v>0</v>
      </c>
      <c r="ALL859" s="10">
        <v>0</v>
      </c>
      <c r="ALM859" s="10">
        <v>0</v>
      </c>
      <c r="ALN859" s="10">
        <v>0</v>
      </c>
      <c r="ALO859" s="10">
        <v>0</v>
      </c>
      <c r="ALP859" s="10">
        <v>0</v>
      </c>
      <c r="ALQ859" s="10">
        <v>0</v>
      </c>
      <c r="ALR859" s="10">
        <v>0</v>
      </c>
      <c r="ALS859" s="10">
        <v>0</v>
      </c>
      <c r="ALT859" s="10">
        <v>0</v>
      </c>
      <c r="ALU859" s="10">
        <v>0</v>
      </c>
      <c r="ALV859" s="10">
        <v>0</v>
      </c>
      <c r="ALW859" s="10">
        <v>0</v>
      </c>
      <c r="ALX859" s="10">
        <v>0</v>
      </c>
      <c r="ALY859" s="10">
        <v>0</v>
      </c>
      <c r="ALZ859" s="10">
        <v>0</v>
      </c>
      <c r="AMA859" s="10">
        <v>0</v>
      </c>
      <c r="AMB859" s="10">
        <v>0</v>
      </c>
      <c r="AMC859" s="10">
        <v>0</v>
      </c>
      <c r="AMD859" s="10">
        <v>0</v>
      </c>
      <c r="AME859" s="10">
        <v>0</v>
      </c>
      <c r="AMF859" s="10">
        <v>0</v>
      </c>
      <c r="AML859" s="10" t="s">
        <v>1970</v>
      </c>
      <c r="AMM859" s="10">
        <v>0</v>
      </c>
      <c r="AMN859" s="10">
        <v>0</v>
      </c>
      <c r="AMO859" s="10">
        <v>0</v>
      </c>
      <c r="AMP859" s="10">
        <v>0</v>
      </c>
      <c r="AMQ859" s="10">
        <v>15</v>
      </c>
      <c r="AMR859" s="10">
        <v>0</v>
      </c>
      <c r="AMS859" s="10">
        <v>0</v>
      </c>
      <c r="AMT859" s="10">
        <v>0</v>
      </c>
      <c r="AMU859" s="10">
        <v>0</v>
      </c>
      <c r="AMV859" s="10">
        <v>0</v>
      </c>
      <c r="AMW859" s="10">
        <v>0</v>
      </c>
      <c r="AMX859" s="10">
        <v>0</v>
      </c>
      <c r="AMY859" s="10">
        <v>0</v>
      </c>
      <c r="AMZ859" s="10">
        <v>0</v>
      </c>
      <c r="ANA859" s="10">
        <v>0</v>
      </c>
      <c r="ANB859" s="10">
        <v>0</v>
      </c>
      <c r="ANC859" s="10">
        <v>0</v>
      </c>
      <c r="AND859" s="10">
        <v>0</v>
      </c>
      <c r="ANE859" s="10">
        <v>0</v>
      </c>
      <c r="ANF859" s="10">
        <v>0</v>
      </c>
      <c r="ANG859" s="10">
        <v>0</v>
      </c>
      <c r="ANH859" s="10">
        <v>0</v>
      </c>
      <c r="ANI859" s="10">
        <v>0</v>
      </c>
      <c r="ANJ859" s="10">
        <v>0</v>
      </c>
      <c r="ANK859" s="10">
        <v>18</v>
      </c>
      <c r="ANL859" s="10">
        <v>0</v>
      </c>
      <c r="ANM859" s="10">
        <v>30</v>
      </c>
      <c r="ANN859" s="10">
        <v>0</v>
      </c>
      <c r="ANO859" s="10" t="s">
        <v>1968</v>
      </c>
      <c r="ANP859" s="10" t="s">
        <v>1987</v>
      </c>
      <c r="AOO859" s="10" t="s">
        <v>1968</v>
      </c>
      <c r="APN859" s="10" t="s">
        <v>1970</v>
      </c>
      <c r="APO859" s="10" t="s">
        <v>1971</v>
      </c>
      <c r="APP859" s="10">
        <v>33</v>
      </c>
      <c r="APQ859" s="10">
        <v>0</v>
      </c>
      <c r="APR859" s="10">
        <v>9</v>
      </c>
      <c r="APS859" s="10">
        <v>0</v>
      </c>
      <c r="APT859" s="10">
        <v>0</v>
      </c>
      <c r="APU859" s="10">
        <v>0</v>
      </c>
      <c r="APV859" s="10">
        <v>0</v>
      </c>
      <c r="APW859" s="10">
        <v>0</v>
      </c>
      <c r="APX859" s="10">
        <v>0</v>
      </c>
      <c r="APY859" s="10">
        <v>0</v>
      </c>
      <c r="APZ859" s="10">
        <v>6</v>
      </c>
      <c r="AQA859" s="10">
        <v>0</v>
      </c>
      <c r="AQB859" s="10">
        <v>7</v>
      </c>
      <c r="AQC859" s="10">
        <v>0</v>
      </c>
      <c r="AQD859" s="10">
        <v>0</v>
      </c>
      <c r="AQE859" s="10">
        <v>0</v>
      </c>
      <c r="AQF859" s="10">
        <v>0</v>
      </c>
      <c r="AQG859" s="10">
        <v>0</v>
      </c>
      <c r="AQH859" s="10">
        <v>3</v>
      </c>
      <c r="AQI859" s="10">
        <v>0</v>
      </c>
      <c r="AQJ859" s="10">
        <v>0</v>
      </c>
      <c r="AQK859" s="10">
        <v>0</v>
      </c>
      <c r="AQL859" s="10">
        <v>2</v>
      </c>
      <c r="AQM859" s="10">
        <v>0</v>
      </c>
      <c r="AQN859" s="10">
        <v>0</v>
      </c>
      <c r="AQO859" s="10">
        <v>0</v>
      </c>
      <c r="AQP859" s="10">
        <v>0</v>
      </c>
      <c r="AQQ859" s="10">
        <v>0</v>
      </c>
      <c r="AQR859" s="10">
        <v>0</v>
      </c>
      <c r="AQS859" s="10">
        <v>0</v>
      </c>
      <c r="AQT859" s="10">
        <v>0</v>
      </c>
      <c r="AQU859" s="10">
        <v>0</v>
      </c>
      <c r="AQV859" s="10">
        <v>0</v>
      </c>
      <c r="AQW859" s="10">
        <v>0</v>
      </c>
      <c r="AQX859" s="10">
        <v>0</v>
      </c>
      <c r="AQY859" s="10">
        <v>0</v>
      </c>
      <c r="AQZ859" s="10">
        <v>1</v>
      </c>
      <c r="ARA859" s="10">
        <v>0</v>
      </c>
      <c r="ARB859" s="10">
        <v>0</v>
      </c>
      <c r="ARC859" s="10">
        <v>0</v>
      </c>
      <c r="ARD859" s="10">
        <v>0</v>
      </c>
      <c r="ARE859" s="10">
        <v>0</v>
      </c>
      <c r="ARF859" s="10">
        <v>0</v>
      </c>
      <c r="ARG859" s="10">
        <v>0</v>
      </c>
      <c r="ARH859" s="10">
        <v>2</v>
      </c>
      <c r="ARI859" s="10">
        <v>0</v>
      </c>
      <c r="ARJ859" s="10">
        <v>0</v>
      </c>
      <c r="ARK859" s="10">
        <v>0</v>
      </c>
      <c r="ARL859" s="10">
        <v>0</v>
      </c>
      <c r="ARM859" s="10">
        <v>0</v>
      </c>
      <c r="ARN859" s="10">
        <v>0</v>
      </c>
      <c r="ARO859" s="10">
        <v>0</v>
      </c>
      <c r="ARP859" s="10">
        <v>0</v>
      </c>
      <c r="ARQ859" s="10">
        <v>0</v>
      </c>
      <c r="ARR859" s="10">
        <v>0</v>
      </c>
      <c r="ARS859" s="10">
        <v>0</v>
      </c>
      <c r="ART859" s="10">
        <v>0</v>
      </c>
      <c r="ARU859" s="10">
        <v>0</v>
      </c>
      <c r="ARV859" s="10">
        <v>0</v>
      </c>
      <c r="ARW859" s="10">
        <v>0</v>
      </c>
      <c r="ARX859" s="10">
        <v>0</v>
      </c>
      <c r="ARY859" s="10">
        <v>0</v>
      </c>
      <c r="ARZ859" s="10">
        <v>0</v>
      </c>
      <c r="ASA859" s="10">
        <v>0</v>
      </c>
      <c r="ASB859" s="10">
        <v>0</v>
      </c>
      <c r="ASC859" s="10">
        <v>0</v>
      </c>
      <c r="ASD859" s="10">
        <v>0</v>
      </c>
      <c r="ASE859" s="10">
        <v>0</v>
      </c>
      <c r="ASF859" s="10">
        <v>0</v>
      </c>
      <c r="ASG859" s="10">
        <v>0</v>
      </c>
      <c r="ASH859" s="10">
        <v>0</v>
      </c>
      <c r="ASI859" s="10">
        <v>0</v>
      </c>
      <c r="ASJ859" s="10">
        <v>0</v>
      </c>
      <c r="ASK859" s="10">
        <v>0</v>
      </c>
      <c r="ASL859" s="10">
        <v>0</v>
      </c>
      <c r="ASM859" s="10">
        <v>0</v>
      </c>
      <c r="ASN859" s="10">
        <v>0</v>
      </c>
      <c r="ASO859" s="10">
        <v>0</v>
      </c>
      <c r="ASP859" s="10">
        <v>3</v>
      </c>
      <c r="ASQ859" s="10">
        <v>0</v>
      </c>
      <c r="ASR859" s="10">
        <v>0</v>
      </c>
      <c r="ASS859" s="10">
        <v>0</v>
      </c>
      <c r="AST859" s="10">
        <v>0</v>
      </c>
      <c r="ASU859" s="10">
        <v>0</v>
      </c>
      <c r="ASV859" s="10">
        <v>0</v>
      </c>
      <c r="ASW859" s="10">
        <v>0</v>
      </c>
      <c r="ASX859" s="10">
        <v>0</v>
      </c>
      <c r="ASY859" s="10">
        <v>0</v>
      </c>
      <c r="ASZ859" s="10">
        <v>0</v>
      </c>
      <c r="ATA859" s="10">
        <v>0</v>
      </c>
      <c r="ATB859" s="10">
        <v>0</v>
      </c>
      <c r="ATC859" s="10">
        <v>0</v>
      </c>
      <c r="ATD859" s="10">
        <v>0</v>
      </c>
      <c r="ATE859" s="10">
        <v>0</v>
      </c>
      <c r="ATF859" s="10">
        <v>0</v>
      </c>
      <c r="ATG859" s="10">
        <v>0</v>
      </c>
      <c r="ATH859" s="10">
        <v>0</v>
      </c>
      <c r="ATI859" s="10">
        <v>0</v>
      </c>
      <c r="ATJ859" s="10">
        <v>0</v>
      </c>
      <c r="ATK859" s="10">
        <v>0</v>
      </c>
      <c r="ATL859" s="10">
        <v>0</v>
      </c>
      <c r="ATM859" s="10">
        <v>0</v>
      </c>
      <c r="ATN859" s="10">
        <v>0</v>
      </c>
      <c r="ATO859" s="10">
        <v>0</v>
      </c>
      <c r="ATP859" s="10">
        <v>0</v>
      </c>
      <c r="ATQ859" s="10">
        <v>0</v>
      </c>
      <c r="ATR859" s="10">
        <v>33</v>
      </c>
      <c r="ATS859" s="10">
        <v>0</v>
      </c>
      <c r="ATT859" s="10">
        <v>0</v>
      </c>
      <c r="ATU859" s="10">
        <v>0</v>
      </c>
      <c r="ATV859" s="10" t="s">
        <v>1972</v>
      </c>
      <c r="ATW859" s="10">
        <v>0</v>
      </c>
      <c r="ATX859" s="10">
        <v>0</v>
      </c>
      <c r="ATY859" s="10">
        <v>5</v>
      </c>
      <c r="ATZ859" s="10">
        <v>0</v>
      </c>
      <c r="AUA859" s="10">
        <v>0</v>
      </c>
      <c r="AUB859" s="10">
        <v>0</v>
      </c>
      <c r="AUC859" s="10">
        <v>0</v>
      </c>
      <c r="AUD859" s="10">
        <v>0</v>
      </c>
      <c r="AUE859" s="64">
        <v>0</v>
      </c>
      <c r="AUF859" s="10">
        <v>0</v>
      </c>
      <c r="AUG859" s="10">
        <v>0</v>
      </c>
      <c r="AUH859" s="10">
        <v>0</v>
      </c>
      <c r="AUI859" s="10">
        <v>1</v>
      </c>
      <c r="AUJ859" s="10">
        <v>0</v>
      </c>
      <c r="AUK859" s="10">
        <v>0</v>
      </c>
      <c r="AUL859" s="10">
        <v>0</v>
      </c>
      <c r="AUM859" s="10">
        <v>0</v>
      </c>
      <c r="AUN859" s="10">
        <v>0</v>
      </c>
      <c r="AUO859" s="10">
        <v>0</v>
      </c>
      <c r="AUP859" s="10">
        <v>0</v>
      </c>
      <c r="AUQ859" s="10">
        <v>0</v>
      </c>
      <c r="AUR859" s="10">
        <v>0</v>
      </c>
      <c r="AUS859" s="10">
        <v>0</v>
      </c>
      <c r="AUT859" s="10">
        <v>0</v>
      </c>
      <c r="AUU859" s="10">
        <v>0</v>
      </c>
      <c r="AUV859" s="10">
        <v>0</v>
      </c>
      <c r="AUW859" s="10">
        <v>0</v>
      </c>
      <c r="AUX859" s="10">
        <v>0</v>
      </c>
      <c r="AUY859" s="10">
        <v>0</v>
      </c>
      <c r="AUZ859" s="10">
        <v>0</v>
      </c>
      <c r="AVA859" s="10">
        <v>0</v>
      </c>
      <c r="AVB859" s="10">
        <v>0</v>
      </c>
      <c r="AVC859" s="10">
        <v>0</v>
      </c>
      <c r="AVD859" s="10">
        <v>0</v>
      </c>
      <c r="AVE859" s="10">
        <v>0</v>
      </c>
      <c r="AVF859" s="10">
        <v>2</v>
      </c>
      <c r="AVG859" s="10">
        <v>0</v>
      </c>
      <c r="AVH859" s="10">
        <v>0</v>
      </c>
      <c r="AVI859" s="10">
        <v>0</v>
      </c>
      <c r="AVJ859" s="10">
        <v>0</v>
      </c>
      <c r="AVK859" s="10">
        <v>0</v>
      </c>
      <c r="AVL859" s="10">
        <v>0</v>
      </c>
      <c r="AVM859" s="10">
        <v>0</v>
      </c>
      <c r="AVN859" s="10">
        <v>0</v>
      </c>
      <c r="AVO859" s="10">
        <v>0</v>
      </c>
      <c r="AVP859" s="10">
        <v>0</v>
      </c>
      <c r="AVQ859" s="10">
        <v>0</v>
      </c>
      <c r="AVR859" s="10">
        <v>0</v>
      </c>
      <c r="AVS859" s="10">
        <v>0</v>
      </c>
      <c r="AVT859" s="10">
        <v>0</v>
      </c>
      <c r="AVU859" s="10" t="s">
        <v>1969</v>
      </c>
      <c r="AVV859" s="10">
        <v>27</v>
      </c>
      <c r="AVW859" s="10">
        <v>0</v>
      </c>
      <c r="AVX859" s="10">
        <v>6</v>
      </c>
      <c r="AVY859" s="10">
        <v>0</v>
      </c>
      <c r="AVZ859" s="10">
        <v>0</v>
      </c>
      <c r="AWA859" s="10">
        <v>0</v>
      </c>
      <c r="AWB859" s="10">
        <v>0</v>
      </c>
      <c r="AWC859" s="10">
        <v>0</v>
      </c>
      <c r="AWD859" s="10">
        <v>0</v>
      </c>
      <c r="AWE859" s="10">
        <v>0</v>
      </c>
      <c r="AWF859" s="10">
        <v>0</v>
      </c>
      <c r="AWG859" s="10">
        <v>0</v>
      </c>
      <c r="AWH859" s="10" t="s">
        <v>1972</v>
      </c>
      <c r="AWI859" s="10">
        <v>15</v>
      </c>
      <c r="AWJ859" s="10">
        <v>0</v>
      </c>
      <c r="AWK859" s="10">
        <v>0</v>
      </c>
      <c r="AWL859" s="10">
        <v>0</v>
      </c>
      <c r="AWM859" s="10">
        <v>0</v>
      </c>
      <c r="AWN859" s="10">
        <v>0</v>
      </c>
      <c r="AWO859" s="10">
        <v>15</v>
      </c>
      <c r="AWP859" s="10">
        <v>0</v>
      </c>
      <c r="AWQ859" s="10">
        <v>0</v>
      </c>
      <c r="AWR859" s="10">
        <v>0</v>
      </c>
      <c r="AWS859" s="10">
        <v>0</v>
      </c>
      <c r="AWT859" s="10">
        <v>0</v>
      </c>
      <c r="AWU859" s="10">
        <v>0</v>
      </c>
      <c r="AWV859" s="10">
        <v>0</v>
      </c>
      <c r="AWW859" s="10">
        <v>0</v>
      </c>
      <c r="AWX859" s="10">
        <v>0</v>
      </c>
      <c r="AWY859" s="10">
        <v>0</v>
      </c>
      <c r="AWZ859" s="10">
        <v>0</v>
      </c>
      <c r="AXA859" s="10">
        <v>0</v>
      </c>
      <c r="AXB859" s="10">
        <v>0</v>
      </c>
      <c r="AXC859" s="10">
        <v>0</v>
      </c>
      <c r="AXD859" s="10">
        <v>0</v>
      </c>
      <c r="AXE859" s="10">
        <v>0</v>
      </c>
      <c r="AXF859" s="10">
        <v>0</v>
      </c>
      <c r="AXG859" s="10">
        <v>0</v>
      </c>
      <c r="AXH859" s="10">
        <v>0</v>
      </c>
      <c r="AXI859" s="10">
        <v>0</v>
      </c>
      <c r="AXJ859" s="10">
        <v>0</v>
      </c>
      <c r="AXK859" s="10">
        <v>0</v>
      </c>
      <c r="AXL859" s="10">
        <v>0</v>
      </c>
      <c r="AXM859" s="10">
        <v>0</v>
      </c>
      <c r="AXN859" s="10">
        <v>0</v>
      </c>
      <c r="AXO859" s="10">
        <v>0</v>
      </c>
      <c r="AXP859" s="10">
        <v>0</v>
      </c>
      <c r="AXQ859" s="10">
        <v>0</v>
      </c>
      <c r="AXR859" s="10">
        <v>0</v>
      </c>
      <c r="AXS859" s="10">
        <v>0</v>
      </c>
      <c r="AXT859" s="10">
        <v>0</v>
      </c>
      <c r="AXU859" s="10">
        <v>0</v>
      </c>
      <c r="AXV859" s="10">
        <v>0</v>
      </c>
      <c r="AXW859" s="10">
        <v>0</v>
      </c>
      <c r="AXX859" s="10">
        <v>0</v>
      </c>
      <c r="AXY859" s="10">
        <v>0</v>
      </c>
      <c r="AXZ859" s="10">
        <v>0</v>
      </c>
      <c r="AYA859" s="10">
        <v>0</v>
      </c>
      <c r="AYB859" s="10">
        <v>0</v>
      </c>
      <c r="AYC859" s="10">
        <v>0</v>
      </c>
      <c r="AYD859" s="10">
        <v>0</v>
      </c>
      <c r="AYE859" s="10">
        <v>0</v>
      </c>
      <c r="AYF859" s="10">
        <v>0</v>
      </c>
      <c r="AYG859" s="10">
        <v>0</v>
      </c>
      <c r="AYH859" s="10">
        <v>0</v>
      </c>
      <c r="AYI859" s="10">
        <v>0</v>
      </c>
      <c r="AYJ859" s="10">
        <v>0</v>
      </c>
      <c r="AYK859" s="10">
        <v>0</v>
      </c>
      <c r="AYL859" s="10">
        <v>0</v>
      </c>
      <c r="AYM859" s="10">
        <v>0</v>
      </c>
      <c r="AYN859" s="10">
        <v>0</v>
      </c>
      <c r="AYO859" s="10">
        <v>0</v>
      </c>
      <c r="AYP859" s="10">
        <v>0</v>
      </c>
      <c r="AYQ859" s="10">
        <v>15</v>
      </c>
      <c r="AYR859" s="10">
        <v>0</v>
      </c>
      <c r="AYS859" s="10" t="s">
        <v>1969</v>
      </c>
      <c r="AYT859" s="10">
        <v>5</v>
      </c>
      <c r="AYU859" s="10">
        <v>0</v>
      </c>
      <c r="AYV859" s="10">
        <v>0</v>
      </c>
      <c r="AYW859" s="10">
        <v>0</v>
      </c>
      <c r="AYX859" s="10">
        <v>0</v>
      </c>
      <c r="AYY859" s="10">
        <v>0</v>
      </c>
      <c r="AYZ859" s="10">
        <v>0</v>
      </c>
      <c r="AZA859" s="10">
        <v>0</v>
      </c>
      <c r="AZB859" s="10">
        <v>0</v>
      </c>
      <c r="AZC859" s="10">
        <v>0</v>
      </c>
      <c r="AZD859" s="10">
        <v>0</v>
      </c>
      <c r="AZE859" s="10">
        <v>0</v>
      </c>
      <c r="AZF859" s="10">
        <v>0</v>
      </c>
      <c r="AZG859" s="10">
        <v>0</v>
      </c>
      <c r="AZH859" s="10">
        <v>0</v>
      </c>
      <c r="AZI859" s="10">
        <v>0</v>
      </c>
      <c r="AZJ859" s="10">
        <v>0</v>
      </c>
      <c r="AZK859" s="10">
        <v>0</v>
      </c>
      <c r="AZL859" s="10">
        <v>0</v>
      </c>
      <c r="AZM859" s="10">
        <v>0</v>
      </c>
      <c r="AZN859" s="10">
        <v>0</v>
      </c>
      <c r="AZO859" s="10">
        <v>0</v>
      </c>
      <c r="AZP859" s="10">
        <v>0</v>
      </c>
      <c r="AZQ859" s="10">
        <v>0</v>
      </c>
      <c r="AZR859" s="10">
        <v>0</v>
      </c>
      <c r="AZS859" s="10">
        <v>0</v>
      </c>
      <c r="AZT859" s="10">
        <v>0</v>
      </c>
      <c r="AZU859" s="10">
        <v>0</v>
      </c>
      <c r="AZV859" s="10">
        <v>0</v>
      </c>
      <c r="AZW859" s="10">
        <v>0</v>
      </c>
      <c r="AZX859" s="10">
        <v>0</v>
      </c>
      <c r="AZY859" s="10">
        <v>0</v>
      </c>
      <c r="AZZ859" s="10">
        <v>0</v>
      </c>
      <c r="BAA859" s="10">
        <v>0</v>
      </c>
      <c r="BAB859" s="10">
        <v>0</v>
      </c>
      <c r="BAC859" s="10">
        <v>0</v>
      </c>
      <c r="BAD859" s="10">
        <v>0</v>
      </c>
      <c r="BAE859" s="10">
        <v>0</v>
      </c>
      <c r="BAF859" s="10">
        <v>0</v>
      </c>
      <c r="BAG859" s="10">
        <v>0</v>
      </c>
      <c r="BAH859" s="10">
        <v>0</v>
      </c>
      <c r="BAI859" s="10">
        <v>0</v>
      </c>
      <c r="BAJ859" s="10">
        <v>0</v>
      </c>
      <c r="BAK859" s="10">
        <v>0</v>
      </c>
      <c r="BAL859" s="10">
        <v>0</v>
      </c>
      <c r="BAM859" s="10">
        <v>0</v>
      </c>
      <c r="BAN859" s="10">
        <v>0</v>
      </c>
      <c r="BAO859" s="10">
        <v>0</v>
      </c>
      <c r="BAP859" s="10">
        <v>0</v>
      </c>
      <c r="BAQ859" s="10">
        <v>0</v>
      </c>
      <c r="BAR859" s="10">
        <v>0</v>
      </c>
      <c r="BAS859" s="10">
        <v>0</v>
      </c>
      <c r="BAT859" s="10">
        <v>0</v>
      </c>
      <c r="BAU859" s="10">
        <v>0</v>
      </c>
      <c r="BAV859" s="10">
        <v>0</v>
      </c>
      <c r="BAW859" s="10">
        <v>0</v>
      </c>
      <c r="BAX859" s="10">
        <v>0</v>
      </c>
      <c r="BAY859" s="10">
        <v>0</v>
      </c>
      <c r="BAZ859" s="10">
        <v>0</v>
      </c>
      <c r="BBA859" s="10" t="s">
        <v>1969</v>
      </c>
      <c r="BBB859" s="10">
        <v>150</v>
      </c>
      <c r="BBC859" s="10">
        <v>30</v>
      </c>
      <c r="BBD859" s="10">
        <v>0</v>
      </c>
      <c r="BBE859" s="10">
        <v>0</v>
      </c>
      <c r="BBF859" s="10">
        <v>0</v>
      </c>
      <c r="BBG859" s="10">
        <v>0</v>
      </c>
      <c r="BBH859" s="10">
        <v>0</v>
      </c>
      <c r="BBI859" s="10">
        <v>4</v>
      </c>
      <c r="BBJ859" s="10">
        <v>0</v>
      </c>
      <c r="BBK859" s="10">
        <v>2</v>
      </c>
      <c r="BBL859" s="10">
        <v>0</v>
      </c>
      <c r="BBM859" s="10">
        <v>2</v>
      </c>
      <c r="BBN859" s="10">
        <v>0</v>
      </c>
      <c r="BBO859" s="10" t="s">
        <v>1972</v>
      </c>
      <c r="BBU859" s="10">
        <v>1</v>
      </c>
      <c r="BBV859" s="10">
        <v>1</v>
      </c>
    </row>
    <row r="860" spans="1:1428" x14ac:dyDescent="0.25">
      <c r="A860" s="10" t="s">
        <v>1965</v>
      </c>
      <c r="B860" s="10" t="s">
        <v>2349</v>
      </c>
      <c r="C860" s="10" t="s">
        <v>2001</v>
      </c>
      <c r="D860" s="10" t="s">
        <v>2350</v>
      </c>
      <c r="E860" s="10" t="s">
        <v>2351</v>
      </c>
      <c r="F860" s="10" t="s">
        <v>2352</v>
      </c>
      <c r="G860" s="10">
        <v>56760000</v>
      </c>
      <c r="H860" s="10" t="s">
        <v>2005</v>
      </c>
      <c r="I860" s="10" t="s">
        <v>2353</v>
      </c>
      <c r="J860" s="10">
        <v>8796599736</v>
      </c>
      <c r="K860" s="10" t="s">
        <v>5</v>
      </c>
      <c r="L860" s="10" t="s">
        <v>2508</v>
      </c>
      <c r="N860" s="10">
        <v>18</v>
      </c>
      <c r="O860" s="10">
        <v>0</v>
      </c>
      <c r="P860" s="10">
        <v>18</v>
      </c>
      <c r="Q860" s="10">
        <v>0</v>
      </c>
      <c r="R860" s="10">
        <v>0</v>
      </c>
      <c r="S860" s="10">
        <v>0</v>
      </c>
      <c r="T860" s="10">
        <v>0</v>
      </c>
      <c r="U860" s="10">
        <v>0</v>
      </c>
      <c r="V860" s="10">
        <v>0</v>
      </c>
      <c r="W860" s="10">
        <v>0</v>
      </c>
      <c r="X860" s="10">
        <v>0</v>
      </c>
      <c r="Y860" s="10">
        <v>0</v>
      </c>
      <c r="AC860" s="10">
        <v>0</v>
      </c>
      <c r="AD860" s="10">
        <v>0</v>
      </c>
      <c r="AE860" s="10">
        <v>0</v>
      </c>
      <c r="AF860" s="10" t="s">
        <v>40</v>
      </c>
      <c r="AG860" s="10">
        <v>1</v>
      </c>
      <c r="AT860" s="10">
        <v>41958</v>
      </c>
      <c r="AU860" s="10" t="s">
        <v>2495</v>
      </c>
      <c r="AV860" s="10" t="s">
        <v>1968</v>
      </c>
      <c r="AY860" s="10" t="s">
        <v>1968</v>
      </c>
      <c r="AZ860" s="10">
        <v>0</v>
      </c>
      <c r="BA860" s="10">
        <v>0</v>
      </c>
      <c r="BB860" s="10" t="s">
        <v>1968</v>
      </c>
      <c r="BD860" s="10" t="s">
        <v>1968</v>
      </c>
      <c r="BF860" s="10" t="s">
        <v>1968</v>
      </c>
      <c r="BI860" s="10" t="s">
        <v>1968</v>
      </c>
      <c r="BL860" s="10" t="s">
        <v>1968</v>
      </c>
      <c r="BO860" s="10" t="s">
        <v>1968</v>
      </c>
      <c r="BR860" s="10" t="s">
        <v>1968</v>
      </c>
      <c r="BU860" s="10" t="s">
        <v>1968</v>
      </c>
      <c r="BX860" s="10" t="s">
        <v>1968</v>
      </c>
      <c r="CA860" s="10" t="s">
        <v>1968</v>
      </c>
      <c r="CD860" s="10" t="s">
        <v>1968</v>
      </c>
      <c r="CG860" s="10" t="s">
        <v>1968</v>
      </c>
      <c r="CJ860" s="10" t="s">
        <v>1968</v>
      </c>
      <c r="CM860" s="10" t="s">
        <v>1968</v>
      </c>
      <c r="CP860" s="10" t="s">
        <v>1968</v>
      </c>
      <c r="CS860" s="10" t="s">
        <v>1968</v>
      </c>
      <c r="CV860" s="10" t="s">
        <v>1968</v>
      </c>
      <c r="CY860" s="10" t="s">
        <v>1968</v>
      </c>
      <c r="DB860" s="10" t="s">
        <v>1968</v>
      </c>
      <c r="DE860" s="10" t="s">
        <v>1968</v>
      </c>
      <c r="DH860" s="10" t="s">
        <v>1968</v>
      </c>
      <c r="DK860" s="10" t="s">
        <v>1968</v>
      </c>
      <c r="DN860" s="10" t="s">
        <v>1968</v>
      </c>
      <c r="EU860" s="10" t="s">
        <v>1968</v>
      </c>
      <c r="EX860" s="10" t="s">
        <v>1968</v>
      </c>
      <c r="FA860" s="10" t="s">
        <v>1968</v>
      </c>
      <c r="FD860" s="10" t="s">
        <v>1968</v>
      </c>
      <c r="FG860" s="10" t="s">
        <v>1968</v>
      </c>
      <c r="FJ860" s="10" t="s">
        <v>1968</v>
      </c>
      <c r="GQ860" s="10">
        <v>1</v>
      </c>
      <c r="II860" s="10" t="s">
        <v>1968</v>
      </c>
      <c r="IJ860" s="10" t="s">
        <v>1968</v>
      </c>
      <c r="IK860" s="10" t="s">
        <v>1968</v>
      </c>
      <c r="IL860" s="10" t="s">
        <v>1968</v>
      </c>
      <c r="IM860" s="10" t="s">
        <v>1968</v>
      </c>
      <c r="IN860" s="10" t="s">
        <v>1968</v>
      </c>
      <c r="IO860" s="10" t="s">
        <v>1968</v>
      </c>
      <c r="IP860" s="10" t="s">
        <v>1968</v>
      </c>
      <c r="IR860" s="10" t="s">
        <v>1968</v>
      </c>
      <c r="IT860" s="10" t="s">
        <v>1968</v>
      </c>
      <c r="IV860" s="10" t="s">
        <v>1968</v>
      </c>
      <c r="IX860" s="10" t="s">
        <v>1968</v>
      </c>
      <c r="IZ860" s="10" t="s">
        <v>1972</v>
      </c>
      <c r="JA860" s="10" t="s">
        <v>1968</v>
      </c>
      <c r="JD860" s="10" t="s">
        <v>1968</v>
      </c>
      <c r="JG860" s="10" t="s">
        <v>1968</v>
      </c>
      <c r="JJ860" s="10" t="s">
        <v>1968</v>
      </c>
      <c r="JM860" s="10" t="s">
        <v>1968</v>
      </c>
      <c r="JP860" s="10" t="s">
        <v>1968</v>
      </c>
      <c r="JS860" s="10" t="s">
        <v>1968</v>
      </c>
      <c r="KZ860" s="10" t="s">
        <v>1976</v>
      </c>
      <c r="LA860" s="10">
        <v>0</v>
      </c>
      <c r="LB860" s="10">
        <v>0</v>
      </c>
      <c r="LC860" s="10">
        <v>0</v>
      </c>
      <c r="LD860" s="10">
        <v>0</v>
      </c>
      <c r="LE860" s="10">
        <v>0</v>
      </c>
      <c r="LF860" s="10">
        <v>0</v>
      </c>
      <c r="LG860" s="10">
        <v>0</v>
      </c>
      <c r="LH860" s="10">
        <v>0</v>
      </c>
      <c r="LI860" s="10" t="s">
        <v>1977</v>
      </c>
      <c r="LJ860" s="10">
        <v>1</v>
      </c>
      <c r="LK860" s="10">
        <v>0</v>
      </c>
      <c r="LL860" s="10">
        <v>0</v>
      </c>
      <c r="LM860" s="10">
        <v>0</v>
      </c>
      <c r="LN860" s="10">
        <v>0</v>
      </c>
      <c r="LO860" s="10">
        <v>0</v>
      </c>
      <c r="LP860" s="10">
        <v>0</v>
      </c>
      <c r="LQ860" s="10">
        <v>0</v>
      </c>
      <c r="LR860" s="10" t="s">
        <v>1977</v>
      </c>
      <c r="LS860" s="10">
        <v>0</v>
      </c>
      <c r="LT860" s="10">
        <v>0</v>
      </c>
      <c r="LU860" s="10">
        <v>0</v>
      </c>
      <c r="LV860" s="10">
        <v>0</v>
      </c>
      <c r="LW860" s="10">
        <v>0</v>
      </c>
      <c r="LX860" s="10">
        <v>0</v>
      </c>
      <c r="LY860" s="10">
        <v>0</v>
      </c>
      <c r="LZ860" s="10">
        <v>0</v>
      </c>
      <c r="MA860" s="10" t="s">
        <v>1977</v>
      </c>
      <c r="MB860" s="10">
        <v>0</v>
      </c>
      <c r="MC860" s="10">
        <v>0</v>
      </c>
      <c r="MD860" s="10">
        <v>0</v>
      </c>
      <c r="ME860" s="10">
        <v>0</v>
      </c>
      <c r="MF860" s="10">
        <v>0</v>
      </c>
      <c r="MG860" s="10">
        <v>0</v>
      </c>
      <c r="MH860" s="10">
        <v>0</v>
      </c>
      <c r="MI860" s="10">
        <v>0</v>
      </c>
      <c r="MJ860" s="10" t="s">
        <v>1977</v>
      </c>
      <c r="MK860" s="10">
        <v>0</v>
      </c>
      <c r="ML860" s="10">
        <v>0</v>
      </c>
      <c r="MM860" s="10">
        <v>0</v>
      </c>
      <c r="MN860" s="10">
        <v>0</v>
      </c>
      <c r="MO860" s="10">
        <v>0</v>
      </c>
      <c r="MP860" s="10">
        <v>0</v>
      </c>
      <c r="MQ860" s="10">
        <v>0</v>
      </c>
      <c r="MR860" s="10">
        <v>0</v>
      </c>
      <c r="MS860" s="10" t="s">
        <v>1977</v>
      </c>
      <c r="MT860" s="10">
        <v>0</v>
      </c>
      <c r="MU860" s="10">
        <v>0</v>
      </c>
      <c r="MV860" s="10">
        <v>0</v>
      </c>
      <c r="MW860" s="10">
        <v>0</v>
      </c>
      <c r="MX860" s="10">
        <v>0</v>
      </c>
      <c r="MY860" s="10">
        <v>0</v>
      </c>
      <c r="MZ860" s="10">
        <v>0</v>
      </c>
      <c r="NA860" s="10">
        <v>0</v>
      </c>
      <c r="NB860" s="10" t="s">
        <v>1977</v>
      </c>
      <c r="NC860" s="10">
        <v>0</v>
      </c>
      <c r="ND860" s="10">
        <v>0</v>
      </c>
      <c r="NE860" s="10">
        <v>0</v>
      </c>
      <c r="NF860" s="10">
        <v>0</v>
      </c>
      <c r="NG860" s="10">
        <v>0</v>
      </c>
      <c r="NH860" s="10">
        <v>0</v>
      </c>
      <c r="NI860" s="10">
        <v>0</v>
      </c>
      <c r="NJ860" s="10">
        <v>0</v>
      </c>
      <c r="NK860" s="10" t="s">
        <v>1977</v>
      </c>
      <c r="NL860" s="10">
        <v>0</v>
      </c>
      <c r="NM860" s="10">
        <v>0</v>
      </c>
      <c r="NN860" s="10">
        <v>0</v>
      </c>
      <c r="NO860" s="10">
        <v>0</v>
      </c>
      <c r="NP860" s="10">
        <v>0</v>
      </c>
      <c r="NQ860" s="10">
        <v>0</v>
      </c>
      <c r="NR860" s="10">
        <v>0</v>
      </c>
      <c r="NS860" s="10">
        <v>0</v>
      </c>
      <c r="NT860" s="10" t="s">
        <v>1977</v>
      </c>
      <c r="NU860" s="10">
        <v>0</v>
      </c>
      <c r="NV860" s="10">
        <v>0</v>
      </c>
      <c r="NW860" s="10">
        <v>0</v>
      </c>
      <c r="NX860" s="10">
        <v>0</v>
      </c>
      <c r="NY860" s="10">
        <v>0</v>
      </c>
      <c r="NZ860" s="10">
        <v>0</v>
      </c>
      <c r="OA860" s="10">
        <v>0</v>
      </c>
      <c r="OB860" s="10">
        <v>0</v>
      </c>
      <c r="OC860" s="10" t="s">
        <v>1977</v>
      </c>
      <c r="OD860" s="10">
        <v>0</v>
      </c>
      <c r="OE860" s="10">
        <v>0</v>
      </c>
      <c r="OF860" s="10">
        <v>0</v>
      </c>
      <c r="OG860" s="10">
        <v>0</v>
      </c>
      <c r="OH860" s="10">
        <v>0</v>
      </c>
      <c r="OI860" s="10">
        <v>0</v>
      </c>
      <c r="OJ860" s="10">
        <v>0</v>
      </c>
      <c r="OK860" s="10">
        <v>0</v>
      </c>
      <c r="OL860" s="10" t="s">
        <v>1977</v>
      </c>
      <c r="OM860" s="10">
        <v>0</v>
      </c>
      <c r="ON860" s="10">
        <v>0</v>
      </c>
      <c r="OO860" s="10">
        <v>0</v>
      </c>
      <c r="OP860" s="10">
        <v>0</v>
      </c>
      <c r="OQ860" s="10">
        <v>0</v>
      </c>
      <c r="OR860" s="10">
        <v>0</v>
      </c>
      <c r="OS860" s="10">
        <v>0</v>
      </c>
      <c r="OT860" s="10">
        <v>0</v>
      </c>
      <c r="OU860" s="10" t="s">
        <v>1977</v>
      </c>
      <c r="OV860" s="10">
        <v>0</v>
      </c>
      <c r="OW860" s="10">
        <v>0</v>
      </c>
      <c r="OX860" s="10">
        <v>0</v>
      </c>
      <c r="OY860" s="10">
        <v>0</v>
      </c>
      <c r="OZ860" s="10">
        <v>0</v>
      </c>
      <c r="PA860" s="10">
        <v>0</v>
      </c>
      <c r="PB860" s="10">
        <v>0</v>
      </c>
      <c r="PC860" s="10">
        <v>0</v>
      </c>
      <c r="PD860" s="10" t="s">
        <v>1977</v>
      </c>
      <c r="PE860" s="10">
        <v>0</v>
      </c>
      <c r="PF860" s="10">
        <v>0</v>
      </c>
      <c r="PG860" s="10">
        <v>0</v>
      </c>
      <c r="PH860" s="10">
        <v>0</v>
      </c>
      <c r="PI860" s="10">
        <v>0</v>
      </c>
      <c r="PJ860" s="10">
        <v>0</v>
      </c>
      <c r="PK860" s="10">
        <v>0</v>
      </c>
      <c r="PL860" s="10">
        <v>0</v>
      </c>
      <c r="PM860" s="10" t="s">
        <v>1977</v>
      </c>
      <c r="PN860" s="10">
        <v>0</v>
      </c>
      <c r="PO860" s="10">
        <v>0</v>
      </c>
      <c r="PP860" s="10">
        <v>0</v>
      </c>
      <c r="PQ860" s="10">
        <v>0</v>
      </c>
      <c r="PR860" s="10">
        <v>0</v>
      </c>
      <c r="PS860" s="10">
        <v>0</v>
      </c>
      <c r="PT860" s="10">
        <v>0</v>
      </c>
      <c r="PU860" s="10">
        <v>0</v>
      </c>
      <c r="PV860" s="10" t="s">
        <v>1977</v>
      </c>
      <c r="PW860" s="10">
        <v>0</v>
      </c>
      <c r="PX860" s="10">
        <v>0</v>
      </c>
      <c r="PY860" s="10">
        <v>0</v>
      </c>
      <c r="PZ860" s="10">
        <v>0</v>
      </c>
      <c r="QA860" s="10">
        <v>0</v>
      </c>
      <c r="QB860" s="10">
        <v>0</v>
      </c>
      <c r="QC860" s="10">
        <v>0</v>
      </c>
      <c r="QD860" s="10">
        <v>0</v>
      </c>
      <c r="QE860" s="10" t="s">
        <v>1977</v>
      </c>
      <c r="QF860" s="10">
        <v>0</v>
      </c>
      <c r="QG860" s="10">
        <v>0</v>
      </c>
      <c r="QH860" s="10">
        <v>0</v>
      </c>
      <c r="QI860" s="10">
        <v>0</v>
      </c>
      <c r="QJ860" s="10">
        <v>0</v>
      </c>
      <c r="QK860" s="10">
        <v>0</v>
      </c>
      <c r="QL860" s="10">
        <v>0</v>
      </c>
      <c r="QM860" s="10">
        <v>0</v>
      </c>
      <c r="QN860" s="10" t="s">
        <v>1977</v>
      </c>
      <c r="QO860" s="10">
        <v>0</v>
      </c>
      <c r="QP860" s="10">
        <v>0</v>
      </c>
      <c r="QQ860" s="10">
        <v>0</v>
      </c>
      <c r="QR860" s="10">
        <v>0</v>
      </c>
      <c r="QS860" s="10">
        <v>0</v>
      </c>
      <c r="QT860" s="10">
        <v>0</v>
      </c>
      <c r="QU860" s="10">
        <v>0</v>
      </c>
      <c r="QV860" s="10">
        <v>0</v>
      </c>
      <c r="QW860" s="10" t="s">
        <v>1977</v>
      </c>
      <c r="QX860" s="10">
        <v>0</v>
      </c>
      <c r="QY860" s="10">
        <v>0</v>
      </c>
      <c r="QZ860" s="10">
        <v>0</v>
      </c>
      <c r="RA860" s="10">
        <v>0</v>
      </c>
      <c r="RB860" s="10">
        <v>0</v>
      </c>
      <c r="RC860" s="10">
        <v>0</v>
      </c>
      <c r="RD860" s="10">
        <v>0</v>
      </c>
      <c r="RE860" s="10">
        <v>0</v>
      </c>
      <c r="RF860" s="10" t="s">
        <v>1977</v>
      </c>
      <c r="RG860" s="10">
        <v>0</v>
      </c>
      <c r="RH860" s="10">
        <v>0</v>
      </c>
      <c r="RI860" s="10">
        <v>0</v>
      </c>
      <c r="RJ860" s="10">
        <v>0</v>
      </c>
      <c r="RK860" s="10">
        <v>0</v>
      </c>
      <c r="RL860" s="10">
        <v>0</v>
      </c>
      <c r="RM860" s="10">
        <v>0</v>
      </c>
      <c r="RN860" s="10">
        <v>0</v>
      </c>
      <c r="RO860" s="10" t="s">
        <v>1977</v>
      </c>
      <c r="VS860" s="10">
        <v>1</v>
      </c>
      <c r="VT860" s="10">
        <v>1</v>
      </c>
      <c r="VZ860" s="10">
        <v>6</v>
      </c>
      <c r="WA860" s="10">
        <v>0</v>
      </c>
      <c r="WB860" s="10">
        <v>0</v>
      </c>
      <c r="WC860" s="10">
        <v>0</v>
      </c>
      <c r="WD860" s="10">
        <v>0</v>
      </c>
      <c r="WE860" s="10">
        <v>0</v>
      </c>
      <c r="WF860" s="10">
        <v>0</v>
      </c>
      <c r="WG860" s="10">
        <v>0</v>
      </c>
      <c r="WH860" s="10">
        <v>0</v>
      </c>
      <c r="WI860" s="10">
        <v>0</v>
      </c>
      <c r="WJ860" s="10">
        <v>0</v>
      </c>
      <c r="WK860" s="10">
        <v>0</v>
      </c>
      <c r="WL860" s="10">
        <v>0</v>
      </c>
      <c r="WM860" s="10">
        <v>0</v>
      </c>
      <c r="WN860" s="10">
        <v>0</v>
      </c>
      <c r="WO860" s="10">
        <v>0</v>
      </c>
      <c r="WP860" s="10">
        <v>0</v>
      </c>
      <c r="WQ860" s="10">
        <v>0</v>
      </c>
      <c r="WR860" s="10">
        <v>0</v>
      </c>
      <c r="WS860" s="10">
        <v>0</v>
      </c>
      <c r="WT860" s="10">
        <v>0</v>
      </c>
      <c r="WU860" s="10">
        <v>0</v>
      </c>
      <c r="WV860" s="10">
        <v>0</v>
      </c>
      <c r="WW860" s="10">
        <v>0</v>
      </c>
      <c r="WX860" s="10">
        <v>0</v>
      </c>
      <c r="WY860" s="10">
        <v>0</v>
      </c>
      <c r="WZ860" s="10">
        <v>0</v>
      </c>
      <c r="XA860" s="10">
        <v>0</v>
      </c>
      <c r="XB860" s="10">
        <v>0</v>
      </c>
      <c r="XC860" s="10">
        <v>0</v>
      </c>
      <c r="XD860" s="10">
        <v>0</v>
      </c>
      <c r="XE860" s="10">
        <v>0</v>
      </c>
      <c r="XF860" s="10">
        <v>0</v>
      </c>
      <c r="XG860" s="10">
        <v>0</v>
      </c>
      <c r="XH860" s="10">
        <v>0</v>
      </c>
      <c r="XI860" s="10">
        <v>0</v>
      </c>
      <c r="XJ860" s="10">
        <v>0</v>
      </c>
      <c r="XK860" s="10" t="s">
        <v>1978</v>
      </c>
      <c r="XL860" s="10">
        <v>3</v>
      </c>
      <c r="XM860" s="10">
        <v>0</v>
      </c>
      <c r="XN860" s="10" t="s">
        <v>1967</v>
      </c>
      <c r="XQ860" s="10" t="s">
        <v>1978</v>
      </c>
      <c r="XR860" s="10">
        <v>0</v>
      </c>
      <c r="XS860" s="10">
        <v>0</v>
      </c>
      <c r="XT860" s="10" t="s">
        <v>1967</v>
      </c>
      <c r="XW860" s="10" t="s">
        <v>1991</v>
      </c>
      <c r="YA860" s="10">
        <v>0</v>
      </c>
      <c r="YB860" s="10">
        <v>0</v>
      </c>
      <c r="YC860" s="10">
        <v>5</v>
      </c>
      <c r="YD860" s="10">
        <v>0</v>
      </c>
      <c r="YE860" s="10">
        <v>0</v>
      </c>
      <c r="YF860" s="10">
        <v>0</v>
      </c>
      <c r="YG860" s="10">
        <v>0</v>
      </c>
      <c r="YH860" s="10">
        <v>0</v>
      </c>
      <c r="YI860" s="10">
        <v>0</v>
      </c>
      <c r="YJ860" s="10">
        <v>0</v>
      </c>
      <c r="YK860" s="10">
        <v>0</v>
      </c>
      <c r="YL860" s="10">
        <v>0</v>
      </c>
      <c r="YM860" s="10">
        <v>4</v>
      </c>
      <c r="YN860" s="10">
        <v>0</v>
      </c>
      <c r="YO860" s="10">
        <v>0</v>
      </c>
      <c r="YP860" s="10">
        <v>0</v>
      </c>
      <c r="YQ860" s="10">
        <v>0</v>
      </c>
      <c r="YR860" s="10">
        <v>0</v>
      </c>
      <c r="YS860" s="10" t="s">
        <v>1968</v>
      </c>
      <c r="ZJ860" s="10" t="s">
        <v>1968</v>
      </c>
      <c r="AAK860" s="10" t="s">
        <v>1968</v>
      </c>
      <c r="AAL860" s="10">
        <v>4</v>
      </c>
      <c r="AAM860" s="10">
        <v>0</v>
      </c>
      <c r="AAN860" s="10">
        <v>0</v>
      </c>
      <c r="AAO860" s="10">
        <v>0</v>
      </c>
      <c r="AAP860" s="10">
        <v>2</v>
      </c>
      <c r="AAQ860" s="10">
        <v>0</v>
      </c>
      <c r="AAR860" s="10">
        <v>0</v>
      </c>
      <c r="AAS860" s="10">
        <v>0</v>
      </c>
      <c r="AAT860" s="10">
        <v>0</v>
      </c>
      <c r="AAU860" s="10">
        <v>0</v>
      </c>
      <c r="AAV860" s="10">
        <v>0</v>
      </c>
      <c r="AAW860" s="10">
        <v>0</v>
      </c>
      <c r="AAX860" s="10">
        <v>0</v>
      </c>
      <c r="AAY860" s="10">
        <v>0</v>
      </c>
      <c r="AAZ860" s="10" t="s">
        <v>1969</v>
      </c>
      <c r="ABA860" s="10">
        <v>1</v>
      </c>
      <c r="ABB860" s="10">
        <v>0</v>
      </c>
      <c r="ABC860" s="10">
        <v>0</v>
      </c>
      <c r="ABD860" s="10">
        <v>0</v>
      </c>
      <c r="ABE860" s="10">
        <v>1</v>
      </c>
      <c r="ABF860" s="10">
        <v>0</v>
      </c>
      <c r="ABG860" s="10">
        <v>0</v>
      </c>
      <c r="ABH860" s="10">
        <v>0</v>
      </c>
      <c r="ABI860" s="10">
        <v>0</v>
      </c>
      <c r="ABJ860" s="10">
        <v>0</v>
      </c>
      <c r="ABK860" s="10">
        <v>0</v>
      </c>
      <c r="ABL860" s="10">
        <v>0</v>
      </c>
      <c r="ABM860" s="10">
        <v>0</v>
      </c>
      <c r="ABN860" s="10">
        <v>0</v>
      </c>
      <c r="ABO860" s="10" t="s">
        <v>1968</v>
      </c>
      <c r="ACJ860" s="10" t="s">
        <v>1968</v>
      </c>
      <c r="ACK860" s="10" t="s">
        <v>1968</v>
      </c>
      <c r="ACL860" s="10">
        <v>1</v>
      </c>
      <c r="ACM860" s="10">
        <v>0</v>
      </c>
      <c r="ACN860" s="10">
        <v>6</v>
      </c>
      <c r="ACO860" s="10">
        <v>0</v>
      </c>
      <c r="ACP860" s="10">
        <v>4</v>
      </c>
      <c r="ACQ860" s="10">
        <v>0</v>
      </c>
      <c r="ACR860" s="10">
        <v>2</v>
      </c>
      <c r="ACS860" s="10">
        <v>0</v>
      </c>
      <c r="ACT860" s="10">
        <v>0</v>
      </c>
      <c r="ACU860" s="10">
        <v>0</v>
      </c>
      <c r="ACV860" s="10">
        <v>0</v>
      </c>
      <c r="ACW860" s="10">
        <v>0</v>
      </c>
      <c r="ACX860" s="10">
        <v>1</v>
      </c>
      <c r="ACY860" s="10">
        <v>0</v>
      </c>
      <c r="ACZ860" s="10">
        <v>0</v>
      </c>
      <c r="ADA860" s="10">
        <v>0</v>
      </c>
      <c r="ADB860" s="10">
        <v>0</v>
      </c>
      <c r="ADC860" s="10">
        <v>0</v>
      </c>
      <c r="ADD860" s="10">
        <v>4</v>
      </c>
      <c r="ADE860" s="10">
        <v>0</v>
      </c>
      <c r="ADF860" s="10">
        <v>2</v>
      </c>
      <c r="ADG860" s="10">
        <v>0</v>
      </c>
      <c r="ADH860" s="10" t="s">
        <v>1968</v>
      </c>
      <c r="ADI860" s="10">
        <v>6</v>
      </c>
      <c r="ADJ860" s="10">
        <v>0</v>
      </c>
      <c r="ADK860" s="10">
        <v>0</v>
      </c>
      <c r="ADL860" s="10">
        <v>0</v>
      </c>
      <c r="ADM860" s="10">
        <v>0</v>
      </c>
      <c r="ADN860" s="10">
        <v>0</v>
      </c>
      <c r="ADO860" s="10">
        <v>0</v>
      </c>
      <c r="ADP860" s="10">
        <v>0</v>
      </c>
      <c r="ADQ860" s="10">
        <v>0</v>
      </c>
      <c r="ADR860" s="10">
        <v>0</v>
      </c>
      <c r="ADS860" s="10">
        <v>0</v>
      </c>
      <c r="ADT860" s="10">
        <v>0</v>
      </c>
      <c r="ADU860" s="10">
        <v>0</v>
      </c>
      <c r="ADV860" s="10">
        <v>0</v>
      </c>
      <c r="ADW860" s="10">
        <v>0</v>
      </c>
      <c r="ADX860" s="10">
        <v>0</v>
      </c>
      <c r="ADY860" s="10">
        <v>0</v>
      </c>
      <c r="ADZ860" s="10">
        <v>0</v>
      </c>
      <c r="AEA860" s="10">
        <v>0</v>
      </c>
      <c r="AEB860" s="10">
        <v>0</v>
      </c>
      <c r="AEC860" s="10">
        <v>0</v>
      </c>
      <c r="AED860" s="10">
        <v>0</v>
      </c>
      <c r="AEE860" s="10">
        <v>0</v>
      </c>
      <c r="AEF860" s="10">
        <v>0</v>
      </c>
      <c r="AEG860" s="10">
        <v>0</v>
      </c>
      <c r="AEH860" s="10">
        <v>0</v>
      </c>
      <c r="AEI860" s="10">
        <v>0</v>
      </c>
      <c r="AEJ860" s="10">
        <v>0</v>
      </c>
      <c r="AEK860" s="10">
        <v>0</v>
      </c>
      <c r="AEL860" s="10">
        <v>0</v>
      </c>
      <c r="AEM860" s="10">
        <v>0</v>
      </c>
      <c r="AEN860" s="10">
        <v>0</v>
      </c>
      <c r="AEO860" s="10">
        <v>0</v>
      </c>
      <c r="AEP860" s="10">
        <v>0</v>
      </c>
      <c r="AEQ860" s="10">
        <v>0</v>
      </c>
      <c r="AER860" s="10">
        <v>0</v>
      </c>
      <c r="AES860" s="10">
        <v>0</v>
      </c>
      <c r="AET860" s="10">
        <v>0</v>
      </c>
      <c r="AEU860" s="10">
        <v>0</v>
      </c>
      <c r="AEV860" s="10">
        <v>0</v>
      </c>
      <c r="AEW860" s="10">
        <v>0</v>
      </c>
      <c r="AEX860" s="10">
        <v>0</v>
      </c>
      <c r="AEY860" s="10">
        <v>0</v>
      </c>
      <c r="AEZ860" s="10">
        <v>0</v>
      </c>
      <c r="AFA860" s="10">
        <v>0</v>
      </c>
      <c r="AFB860" s="10">
        <v>0</v>
      </c>
      <c r="AFC860" s="10">
        <v>0</v>
      </c>
      <c r="AFD860" s="10">
        <v>0</v>
      </c>
      <c r="AFE860" s="10">
        <v>0</v>
      </c>
      <c r="AFF860" s="10">
        <v>0</v>
      </c>
      <c r="AFG860" s="10">
        <v>0</v>
      </c>
      <c r="AFH860" s="10">
        <v>0</v>
      </c>
      <c r="AFI860" s="10">
        <v>0</v>
      </c>
      <c r="AFJ860" s="10">
        <v>0</v>
      </c>
      <c r="AFK860" s="10">
        <v>0</v>
      </c>
      <c r="AFL860" s="10">
        <v>0</v>
      </c>
      <c r="AFM860" s="10">
        <v>0</v>
      </c>
      <c r="AFN860" s="10">
        <v>0</v>
      </c>
      <c r="AFO860" s="10">
        <v>0</v>
      </c>
      <c r="AFP860" s="10">
        <v>0</v>
      </c>
      <c r="AFQ860" s="10">
        <v>0</v>
      </c>
      <c r="AFR860" s="10">
        <v>0</v>
      </c>
      <c r="AFS860" s="10">
        <v>0</v>
      </c>
      <c r="AFT860" s="10">
        <v>0</v>
      </c>
      <c r="AFU860" s="10">
        <v>0</v>
      </c>
      <c r="AFV860" s="10">
        <v>0</v>
      </c>
      <c r="AFW860" s="10">
        <v>0</v>
      </c>
      <c r="AFX860" s="10">
        <v>0</v>
      </c>
      <c r="AFY860" s="10">
        <v>0</v>
      </c>
      <c r="AFZ860" s="10">
        <v>0</v>
      </c>
      <c r="AGA860" s="10">
        <v>0</v>
      </c>
      <c r="AGB860" s="10">
        <v>0</v>
      </c>
      <c r="AGC860" s="10">
        <v>0</v>
      </c>
      <c r="AGD860" s="10">
        <v>0</v>
      </c>
      <c r="AGE860" s="10">
        <v>0</v>
      </c>
      <c r="AGF860" s="10">
        <v>0</v>
      </c>
      <c r="AGG860" s="10">
        <v>0</v>
      </c>
      <c r="AGH860" s="10">
        <v>0</v>
      </c>
      <c r="AGI860" s="10">
        <v>0</v>
      </c>
      <c r="AGJ860" s="10">
        <v>0</v>
      </c>
      <c r="AGK860" s="10">
        <v>0</v>
      </c>
      <c r="AGL860" s="10">
        <v>0</v>
      </c>
      <c r="AGM860" s="10">
        <v>0</v>
      </c>
      <c r="AGN860" s="10">
        <v>0</v>
      </c>
      <c r="AGO860" s="10">
        <v>0</v>
      </c>
      <c r="AGP860" s="10">
        <v>0</v>
      </c>
      <c r="AGQ860" s="10">
        <v>0</v>
      </c>
      <c r="AGR860" s="10">
        <v>0</v>
      </c>
      <c r="AGS860" s="10">
        <v>0</v>
      </c>
      <c r="AGT860" s="10">
        <v>0</v>
      </c>
      <c r="AGU860" s="10">
        <v>0</v>
      </c>
      <c r="AGV860" s="10">
        <v>0</v>
      </c>
      <c r="AGW860" s="10">
        <v>0</v>
      </c>
      <c r="AGX860" s="10">
        <v>0</v>
      </c>
      <c r="AGY860" s="10">
        <v>0</v>
      </c>
      <c r="AGZ860" s="10">
        <v>0</v>
      </c>
      <c r="AHA860" s="10">
        <v>0</v>
      </c>
      <c r="AHB860" s="10">
        <v>0</v>
      </c>
      <c r="AHC860" s="10">
        <v>0</v>
      </c>
      <c r="AHD860" s="10">
        <v>0</v>
      </c>
      <c r="AHE860" s="10">
        <v>0</v>
      </c>
      <c r="AHF860" s="10">
        <v>0</v>
      </c>
      <c r="AHG860" s="10">
        <v>0</v>
      </c>
      <c r="AHH860" s="10">
        <v>0</v>
      </c>
      <c r="AHI860" s="10">
        <v>0</v>
      </c>
      <c r="AHJ860" s="10">
        <v>0</v>
      </c>
      <c r="AHK860" s="10">
        <v>0</v>
      </c>
      <c r="AHL860" s="10">
        <v>0</v>
      </c>
      <c r="AHM860" s="10">
        <v>0</v>
      </c>
      <c r="AHN860" s="10">
        <v>0</v>
      </c>
      <c r="AHO860" s="10">
        <v>0</v>
      </c>
      <c r="AHP860" s="10">
        <v>0</v>
      </c>
      <c r="AHQ860" s="10">
        <v>0</v>
      </c>
      <c r="AHR860" s="10">
        <v>0</v>
      </c>
      <c r="AHS860" s="10">
        <v>0</v>
      </c>
      <c r="AHT860" s="10">
        <v>0</v>
      </c>
      <c r="AHU860" s="10">
        <v>0</v>
      </c>
      <c r="AHV860" s="10">
        <v>0</v>
      </c>
      <c r="AHW860" s="10">
        <v>0</v>
      </c>
      <c r="AHX860" s="10">
        <v>0</v>
      </c>
      <c r="AHY860" s="10">
        <v>0</v>
      </c>
      <c r="AHZ860" s="10">
        <v>0</v>
      </c>
      <c r="AIA860" s="10">
        <v>0</v>
      </c>
      <c r="AIB860" s="10">
        <v>0</v>
      </c>
      <c r="AIC860" s="10">
        <v>0</v>
      </c>
      <c r="AID860" s="10">
        <v>0</v>
      </c>
      <c r="AIE860" s="10">
        <v>0</v>
      </c>
      <c r="AIF860" s="10">
        <v>0</v>
      </c>
      <c r="AIG860" s="10">
        <v>0</v>
      </c>
      <c r="AIH860" s="10">
        <v>0</v>
      </c>
      <c r="AII860" s="10">
        <v>0</v>
      </c>
      <c r="AIJ860" s="10">
        <v>0</v>
      </c>
      <c r="AIK860" s="10">
        <v>0</v>
      </c>
      <c r="AIL860" s="10">
        <v>0</v>
      </c>
      <c r="AIM860" s="10">
        <v>0</v>
      </c>
      <c r="AIN860" s="10">
        <v>0</v>
      </c>
      <c r="AIO860" s="10">
        <v>0</v>
      </c>
      <c r="AIP860" s="10">
        <v>0</v>
      </c>
      <c r="AIQ860" s="10">
        <v>0</v>
      </c>
      <c r="AIR860" s="10">
        <v>0</v>
      </c>
      <c r="AIS860" s="10">
        <v>0</v>
      </c>
      <c r="AIT860" s="10">
        <v>0</v>
      </c>
      <c r="AIU860" s="10">
        <v>0</v>
      </c>
      <c r="AIV860" s="10">
        <v>0</v>
      </c>
      <c r="AIW860" s="10">
        <v>0</v>
      </c>
      <c r="AIX860" s="10">
        <v>0</v>
      </c>
      <c r="AIY860" s="10">
        <v>0</v>
      </c>
      <c r="AIZ860" s="10">
        <v>0</v>
      </c>
      <c r="AJA860" s="10">
        <v>0</v>
      </c>
      <c r="AJB860" s="10">
        <v>0</v>
      </c>
      <c r="AJC860" s="10">
        <v>0</v>
      </c>
      <c r="AJD860" s="10">
        <v>0</v>
      </c>
      <c r="AJE860" s="10">
        <v>0</v>
      </c>
      <c r="AJF860" s="10">
        <v>0</v>
      </c>
      <c r="AJG860" s="10">
        <v>0</v>
      </c>
      <c r="AJH860" s="10">
        <v>0</v>
      </c>
      <c r="AJI860" s="10">
        <v>0</v>
      </c>
      <c r="AJJ860" s="10">
        <v>0</v>
      </c>
      <c r="AJK860" s="10">
        <v>0</v>
      </c>
      <c r="AJL860" s="10">
        <v>0</v>
      </c>
      <c r="AJM860" s="10">
        <v>0</v>
      </c>
      <c r="AJN860" s="10">
        <v>0</v>
      </c>
      <c r="AJO860" s="10">
        <v>0</v>
      </c>
      <c r="AJP860" s="10">
        <v>0</v>
      </c>
      <c r="AJQ860" s="10">
        <v>0</v>
      </c>
      <c r="AJR860" s="10">
        <v>0</v>
      </c>
      <c r="AJS860" s="10">
        <v>0</v>
      </c>
      <c r="AJT860" s="10">
        <v>0</v>
      </c>
      <c r="AJU860" s="10">
        <v>0</v>
      </c>
      <c r="AJV860" s="10">
        <v>0</v>
      </c>
      <c r="AJW860" s="10">
        <v>0</v>
      </c>
      <c r="AJX860" s="10">
        <v>0</v>
      </c>
      <c r="AJY860" s="10">
        <v>0</v>
      </c>
      <c r="AJZ860" s="10">
        <v>0</v>
      </c>
      <c r="AKA860" s="10">
        <v>0</v>
      </c>
      <c r="AKB860" s="10">
        <v>0</v>
      </c>
      <c r="AKC860" s="10">
        <v>0</v>
      </c>
      <c r="AKD860" s="10">
        <v>0</v>
      </c>
      <c r="AKE860" s="10">
        <v>0</v>
      </c>
      <c r="AKF860" s="10">
        <v>0</v>
      </c>
      <c r="AKG860" s="10">
        <v>0</v>
      </c>
      <c r="AKH860" s="10">
        <v>0</v>
      </c>
      <c r="AKI860" s="10">
        <v>0</v>
      </c>
      <c r="AKJ860" s="10">
        <v>0</v>
      </c>
      <c r="AKK860" s="10">
        <v>0</v>
      </c>
      <c r="AKL860" s="10">
        <v>0</v>
      </c>
      <c r="AKM860" s="10">
        <v>0</v>
      </c>
      <c r="AKN860" s="10">
        <v>0</v>
      </c>
      <c r="AKO860" s="10">
        <v>0</v>
      </c>
      <c r="AKP860" s="10">
        <v>0</v>
      </c>
      <c r="AKQ860" s="10">
        <v>0</v>
      </c>
      <c r="AKR860" s="10">
        <v>0</v>
      </c>
      <c r="AKS860" s="10">
        <v>0</v>
      </c>
      <c r="AKT860" s="10">
        <v>0</v>
      </c>
      <c r="AKU860" s="10">
        <v>0</v>
      </c>
      <c r="AKV860" s="10">
        <v>0</v>
      </c>
      <c r="AKW860" s="10">
        <v>0</v>
      </c>
      <c r="AKX860" s="10">
        <v>0</v>
      </c>
      <c r="AKY860" s="10">
        <v>0</v>
      </c>
      <c r="AKZ860" s="10">
        <v>0</v>
      </c>
      <c r="ALA860" s="10">
        <v>0</v>
      </c>
      <c r="ALB860" s="10">
        <v>0</v>
      </c>
      <c r="ALC860" s="10">
        <v>0</v>
      </c>
      <c r="ALD860" s="10">
        <v>0</v>
      </c>
      <c r="ALE860" s="10">
        <v>0</v>
      </c>
      <c r="ALF860" s="10">
        <v>0</v>
      </c>
      <c r="ALG860" s="10">
        <v>0</v>
      </c>
      <c r="ALH860" s="10">
        <v>0</v>
      </c>
      <c r="ALI860" s="10">
        <v>0</v>
      </c>
      <c r="ALJ860" s="10">
        <v>0</v>
      </c>
      <c r="ALK860" s="10">
        <v>0</v>
      </c>
      <c r="ALL860" s="10">
        <v>0</v>
      </c>
      <c r="ALM860" s="10">
        <v>0</v>
      </c>
      <c r="ALN860" s="10">
        <v>0</v>
      </c>
      <c r="ALO860" s="10">
        <v>0</v>
      </c>
      <c r="ALP860" s="10">
        <v>0</v>
      </c>
      <c r="ALQ860" s="10">
        <v>0</v>
      </c>
      <c r="ALR860" s="10">
        <v>0</v>
      </c>
      <c r="ALS860" s="10">
        <v>0</v>
      </c>
      <c r="ALT860" s="10">
        <v>0</v>
      </c>
      <c r="ALU860" s="10">
        <v>0</v>
      </c>
      <c r="ALV860" s="10">
        <v>0</v>
      </c>
      <c r="ALW860" s="10">
        <v>0</v>
      </c>
      <c r="ALX860" s="10">
        <v>0</v>
      </c>
      <c r="ALY860" s="10">
        <v>0</v>
      </c>
      <c r="ALZ860" s="10">
        <v>0</v>
      </c>
      <c r="AMA860" s="10">
        <v>0</v>
      </c>
      <c r="AMB860" s="10">
        <v>0</v>
      </c>
      <c r="AMC860" s="10">
        <v>0</v>
      </c>
      <c r="AMD860" s="10">
        <v>0</v>
      </c>
      <c r="AME860" s="10">
        <v>0</v>
      </c>
      <c r="AMF860" s="10">
        <v>0</v>
      </c>
      <c r="AMG860" s="10">
        <v>0</v>
      </c>
      <c r="AMH860" s="10">
        <v>0</v>
      </c>
      <c r="AMI860" s="10">
        <v>0</v>
      </c>
      <c r="AMJ860" s="10">
        <v>0</v>
      </c>
      <c r="AMK860" s="10">
        <v>0</v>
      </c>
      <c r="AML860" s="10" t="s">
        <v>1968</v>
      </c>
      <c r="ANM860" s="10">
        <v>6</v>
      </c>
      <c r="ANN860" s="10">
        <v>0</v>
      </c>
      <c r="ANO860" s="10" t="s">
        <v>1968</v>
      </c>
      <c r="ANP860" s="10" t="s">
        <v>1990</v>
      </c>
      <c r="AOO860" s="10" t="s">
        <v>1968</v>
      </c>
      <c r="APN860" s="10" t="s">
        <v>1968</v>
      </c>
      <c r="ATV860" s="10" t="s">
        <v>1968</v>
      </c>
      <c r="AVU860" s="10" t="s">
        <v>1968</v>
      </c>
      <c r="AWH860" s="10" t="s">
        <v>1968</v>
      </c>
      <c r="AYQ860" s="10">
        <v>0</v>
      </c>
      <c r="AYR860" s="10">
        <v>0</v>
      </c>
      <c r="AYS860" s="10" t="s">
        <v>1968</v>
      </c>
      <c r="AYT860" s="10">
        <v>0</v>
      </c>
      <c r="AYU860" s="10">
        <v>0</v>
      </c>
      <c r="AYV860" s="10">
        <v>0</v>
      </c>
      <c r="AYW860" s="10">
        <v>0</v>
      </c>
      <c r="AYX860" s="10">
        <v>0</v>
      </c>
      <c r="AYY860" s="10">
        <v>0</v>
      </c>
      <c r="AYZ860" s="10">
        <v>0</v>
      </c>
      <c r="AZA860" s="10">
        <v>0</v>
      </c>
      <c r="AZB860" s="10">
        <v>0</v>
      </c>
      <c r="AZC860" s="10">
        <v>0</v>
      </c>
      <c r="AZD860" s="10">
        <v>0</v>
      </c>
      <c r="AZE860" s="10">
        <v>0</v>
      </c>
      <c r="AZF860" s="10">
        <v>0</v>
      </c>
      <c r="AZG860" s="10">
        <v>0</v>
      </c>
      <c r="AZH860" s="10">
        <v>0</v>
      </c>
      <c r="AZI860" s="10">
        <v>0</v>
      </c>
      <c r="AZJ860" s="10">
        <v>0</v>
      </c>
      <c r="AZK860" s="10">
        <v>0</v>
      </c>
      <c r="AZL860" s="10">
        <v>0</v>
      </c>
      <c r="AZM860" s="10">
        <v>0</v>
      </c>
      <c r="AZN860" s="10">
        <v>0</v>
      </c>
      <c r="AZO860" s="10">
        <v>0</v>
      </c>
      <c r="AZP860" s="10">
        <v>0</v>
      </c>
      <c r="AZQ860" s="10">
        <v>0</v>
      </c>
      <c r="AZR860" s="10">
        <v>0</v>
      </c>
      <c r="AZS860" s="10">
        <v>0</v>
      </c>
      <c r="AZT860" s="10">
        <v>0</v>
      </c>
      <c r="AZU860" s="10">
        <v>0</v>
      </c>
      <c r="AZV860" s="10">
        <v>0</v>
      </c>
      <c r="AZW860" s="10">
        <v>0</v>
      </c>
      <c r="AZX860" s="10">
        <v>0</v>
      </c>
      <c r="AZY860" s="10">
        <v>0</v>
      </c>
      <c r="AZZ860" s="10">
        <v>0</v>
      </c>
      <c r="BAA860" s="10">
        <v>0</v>
      </c>
      <c r="BAB860" s="10">
        <v>0</v>
      </c>
      <c r="BAC860" s="10">
        <v>0</v>
      </c>
      <c r="BAD860" s="10">
        <v>0</v>
      </c>
      <c r="BAE860" s="10">
        <v>0</v>
      </c>
      <c r="BAF860" s="10">
        <v>0</v>
      </c>
      <c r="BAG860" s="10">
        <v>0</v>
      </c>
      <c r="BAH860" s="10">
        <v>0</v>
      </c>
      <c r="BAI860" s="10">
        <v>0</v>
      </c>
      <c r="BAJ860" s="10">
        <v>0</v>
      </c>
      <c r="BAK860" s="10">
        <v>0</v>
      </c>
      <c r="BAL860" s="10">
        <v>0</v>
      </c>
      <c r="BAM860" s="10">
        <v>0</v>
      </c>
      <c r="BAN860" s="10">
        <v>0</v>
      </c>
      <c r="BAO860" s="10">
        <v>0</v>
      </c>
      <c r="BAP860" s="10">
        <v>0</v>
      </c>
      <c r="BAQ860" s="10">
        <v>0</v>
      </c>
      <c r="BAR860" s="10">
        <v>0</v>
      </c>
      <c r="BAS860" s="10">
        <v>0</v>
      </c>
      <c r="BAT860" s="10">
        <v>0</v>
      </c>
      <c r="BAU860" s="10">
        <v>0</v>
      </c>
      <c r="BAV860" s="10">
        <v>0</v>
      </c>
      <c r="BAW860" s="10">
        <v>0</v>
      </c>
      <c r="BAX860" s="10">
        <v>0</v>
      </c>
      <c r="BAY860" s="10">
        <v>0</v>
      </c>
      <c r="BAZ860" s="10">
        <v>0</v>
      </c>
      <c r="BBA860" s="10" t="s">
        <v>1969</v>
      </c>
      <c r="BBB860" s="10">
        <v>120</v>
      </c>
      <c r="BBC860" s="10">
        <v>6</v>
      </c>
      <c r="BBD860" s="10">
        <v>0</v>
      </c>
      <c r="BBE860" s="10">
        <v>0</v>
      </c>
      <c r="BBF860" s="10">
        <v>0</v>
      </c>
      <c r="BBG860" s="10">
        <v>0</v>
      </c>
      <c r="BBH860" s="10">
        <v>0</v>
      </c>
      <c r="BBI860" s="10">
        <v>0</v>
      </c>
      <c r="BBJ860" s="10">
        <v>0</v>
      </c>
      <c r="BBK860" s="10">
        <v>0</v>
      </c>
      <c r="BBL860" s="10">
        <v>0</v>
      </c>
      <c r="BBM860" s="10">
        <v>0</v>
      </c>
      <c r="BBN860" s="10">
        <v>0</v>
      </c>
      <c r="BBO860" s="10" t="s">
        <v>1968</v>
      </c>
    </row>
    <row r="861" spans="1:1428" x14ac:dyDescent="0.25">
      <c r="A861" s="10" t="s">
        <v>1965</v>
      </c>
      <c r="B861" s="10" t="s">
        <v>2354</v>
      </c>
      <c r="C861" s="10" t="s">
        <v>2001</v>
      </c>
      <c r="D861" s="10" t="s">
        <v>2355</v>
      </c>
      <c r="E861" s="10" t="s">
        <v>2356</v>
      </c>
      <c r="F861" s="10" t="s">
        <v>2357</v>
      </c>
      <c r="G861" s="10">
        <v>53520015</v>
      </c>
      <c r="H861" s="10" t="s">
        <v>2005</v>
      </c>
      <c r="I861" s="10" t="s">
        <v>2085</v>
      </c>
      <c r="J861" s="10" t="s">
        <v>2358</v>
      </c>
      <c r="K861" s="10" t="s">
        <v>5</v>
      </c>
      <c r="L861" s="10" t="s">
        <v>2505</v>
      </c>
      <c r="N861" s="10">
        <v>692</v>
      </c>
      <c r="O861" s="10">
        <v>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  <c r="AC861" s="10">
        <v>0</v>
      </c>
      <c r="AD861" s="10">
        <v>0</v>
      </c>
      <c r="AE861" s="10">
        <v>0</v>
      </c>
      <c r="AF861" s="10" t="s">
        <v>40</v>
      </c>
      <c r="AG861" s="10">
        <v>1</v>
      </c>
      <c r="AT861" s="10">
        <v>37408</v>
      </c>
      <c r="AU861" s="10" t="s">
        <v>2495</v>
      </c>
      <c r="AV861" s="10" t="s">
        <v>1968</v>
      </c>
      <c r="AW861" s="10" t="s">
        <v>1981</v>
      </c>
      <c r="AY861" s="10" t="s">
        <v>1973</v>
      </c>
      <c r="AZ861" s="10">
        <v>0</v>
      </c>
      <c r="BA861" s="10">
        <v>0</v>
      </c>
      <c r="BB861" s="10" t="s">
        <v>1968</v>
      </c>
      <c r="BD861" s="10" t="s">
        <v>1968</v>
      </c>
      <c r="BF861" s="10" t="s">
        <v>1972</v>
      </c>
      <c r="BG861" s="10">
        <v>1</v>
      </c>
      <c r="BH861" s="10" t="s">
        <v>1972</v>
      </c>
      <c r="BI861" s="10" t="s">
        <v>1972</v>
      </c>
      <c r="BJ861" s="10">
        <v>1</v>
      </c>
      <c r="BK861" s="10" t="s">
        <v>1972</v>
      </c>
      <c r="BL861" s="10" t="s">
        <v>1972</v>
      </c>
      <c r="BM861" s="10">
        <v>1</v>
      </c>
      <c r="BN861" s="10" t="s">
        <v>1968</v>
      </c>
      <c r="BO861" s="10" t="s">
        <v>1972</v>
      </c>
      <c r="BP861" s="10">
        <v>1</v>
      </c>
      <c r="BQ861" s="10" t="s">
        <v>1968</v>
      </c>
      <c r="BR861" s="10" t="s">
        <v>1972</v>
      </c>
      <c r="BS861" s="10">
        <v>1</v>
      </c>
      <c r="BT861" s="10" t="s">
        <v>1968</v>
      </c>
      <c r="BU861" s="10" t="s">
        <v>1968</v>
      </c>
      <c r="BX861" s="10" t="s">
        <v>1972</v>
      </c>
      <c r="BY861" s="10">
        <v>1</v>
      </c>
      <c r="BZ861" s="10" t="s">
        <v>1968</v>
      </c>
      <c r="CA861" s="10" t="s">
        <v>1972</v>
      </c>
      <c r="CB861" s="10">
        <v>1</v>
      </c>
      <c r="CC861" s="10" t="s">
        <v>1968</v>
      </c>
      <c r="CD861" s="10" t="s">
        <v>1972</v>
      </c>
      <c r="CE861" s="10">
        <v>1</v>
      </c>
      <c r="CF861" s="10" t="s">
        <v>1968</v>
      </c>
      <c r="CG861" s="10" t="s">
        <v>1968</v>
      </c>
      <c r="CJ861" s="10" t="s">
        <v>1968</v>
      </c>
      <c r="CM861" s="10" t="s">
        <v>1968</v>
      </c>
      <c r="CP861" s="10" t="s">
        <v>1972</v>
      </c>
      <c r="CQ861" s="10">
        <v>1</v>
      </c>
      <c r="CR861" s="10" t="s">
        <v>1968</v>
      </c>
      <c r="CS861" s="10" t="s">
        <v>1972</v>
      </c>
      <c r="CT861" s="10">
        <v>1</v>
      </c>
      <c r="CU861" s="10" t="s">
        <v>1968</v>
      </c>
      <c r="CV861" s="10" t="s">
        <v>1972</v>
      </c>
      <c r="CW861" s="10">
        <v>1</v>
      </c>
      <c r="CX861" s="10" t="s">
        <v>1972</v>
      </c>
      <c r="CY861" s="10" t="s">
        <v>1972</v>
      </c>
      <c r="CZ861" s="10">
        <v>1</v>
      </c>
      <c r="DA861" s="10" t="s">
        <v>1968</v>
      </c>
      <c r="DB861" s="10" t="s">
        <v>1972</v>
      </c>
      <c r="DC861" s="10">
        <v>1</v>
      </c>
      <c r="DD861" s="10" t="s">
        <v>1968</v>
      </c>
      <c r="DE861" s="10" t="s">
        <v>1972</v>
      </c>
      <c r="DF861" s="10">
        <v>1</v>
      </c>
      <c r="DG861" s="10" t="s">
        <v>1972</v>
      </c>
      <c r="DH861" s="10" t="s">
        <v>1968</v>
      </c>
      <c r="DK861" s="10" t="s">
        <v>1968</v>
      </c>
      <c r="EU861" s="10" t="s">
        <v>1968</v>
      </c>
      <c r="EX861" s="10" t="s">
        <v>1968</v>
      </c>
      <c r="FA861" s="10" t="s">
        <v>1968</v>
      </c>
      <c r="FD861" s="10" t="s">
        <v>1972</v>
      </c>
      <c r="FE861" s="10">
        <v>1</v>
      </c>
      <c r="FG861" s="10" t="s">
        <v>1968</v>
      </c>
      <c r="GQ861" s="10">
        <v>1</v>
      </c>
      <c r="II861" s="10" t="s">
        <v>1972</v>
      </c>
      <c r="IJ861" s="10" t="s">
        <v>1968</v>
      </c>
      <c r="IK861" s="10" t="s">
        <v>1974</v>
      </c>
      <c r="IL861" s="10" t="s">
        <v>1974</v>
      </c>
      <c r="IM861" s="10" t="s">
        <v>1975</v>
      </c>
      <c r="IN861" s="10" t="s">
        <v>1968</v>
      </c>
      <c r="IO861" s="10" t="s">
        <v>1972</v>
      </c>
      <c r="IP861" s="10" t="s">
        <v>1968</v>
      </c>
      <c r="IR861" s="10" t="s">
        <v>1968</v>
      </c>
      <c r="IT861" s="10" t="s">
        <v>1968</v>
      </c>
      <c r="IV861" s="10" t="s">
        <v>1968</v>
      </c>
      <c r="IX861" s="10" t="s">
        <v>1968</v>
      </c>
      <c r="IZ861" s="10" t="s">
        <v>1972</v>
      </c>
      <c r="JA861" s="10" t="s">
        <v>1972</v>
      </c>
      <c r="JB861" s="10">
        <v>1</v>
      </c>
      <c r="JC861" s="10">
        <v>0</v>
      </c>
      <c r="JD861" s="10" t="s">
        <v>1968</v>
      </c>
      <c r="JG861" s="10" t="s">
        <v>1968</v>
      </c>
      <c r="JJ861" s="10" t="s">
        <v>1968</v>
      </c>
      <c r="JM861" s="10" t="s">
        <v>1972</v>
      </c>
      <c r="JN861" s="10">
        <v>3</v>
      </c>
      <c r="JO861" s="10">
        <v>0</v>
      </c>
      <c r="JP861" s="10" t="s">
        <v>1968</v>
      </c>
      <c r="KZ861" s="10" t="s">
        <v>1976</v>
      </c>
      <c r="LA861" s="10">
        <v>9</v>
      </c>
      <c r="LB861" s="10">
        <v>2</v>
      </c>
      <c r="LC861" s="10">
        <v>1</v>
      </c>
      <c r="LD861" s="10">
        <v>0</v>
      </c>
      <c r="LE861" s="10">
        <v>0</v>
      </c>
      <c r="LF861" s="10">
        <v>2</v>
      </c>
      <c r="LG861" s="10">
        <v>0</v>
      </c>
      <c r="LH861" s="10">
        <v>2</v>
      </c>
      <c r="LI861" s="10" t="s">
        <v>1985</v>
      </c>
      <c r="LJ861" s="10">
        <v>46</v>
      </c>
      <c r="LK861" s="10">
        <v>4</v>
      </c>
      <c r="LL861" s="10">
        <v>0</v>
      </c>
      <c r="LM861" s="10">
        <v>0</v>
      </c>
      <c r="LN861" s="10">
        <v>0</v>
      </c>
      <c r="LO861" s="10">
        <v>0</v>
      </c>
      <c r="LP861" s="10">
        <v>0</v>
      </c>
      <c r="LQ861" s="10">
        <v>0</v>
      </c>
      <c r="LR861" s="10" t="s">
        <v>1966</v>
      </c>
      <c r="LS861" s="10">
        <v>0</v>
      </c>
      <c r="LT861" s="10">
        <v>2</v>
      </c>
      <c r="LU861" s="10">
        <v>0</v>
      </c>
      <c r="LV861" s="10">
        <v>0</v>
      </c>
      <c r="LW861" s="10">
        <v>0</v>
      </c>
      <c r="LX861" s="10">
        <v>0</v>
      </c>
      <c r="LY861" s="10">
        <v>0</v>
      </c>
      <c r="LZ861" s="10">
        <v>0</v>
      </c>
      <c r="MA861" s="10" t="s">
        <v>1985</v>
      </c>
      <c r="MB861" s="10">
        <v>0</v>
      </c>
      <c r="MC861" s="10">
        <v>6</v>
      </c>
      <c r="MD861" s="10">
        <v>0</v>
      </c>
      <c r="ME861" s="10">
        <v>0</v>
      </c>
      <c r="MF861" s="10">
        <v>0</v>
      </c>
      <c r="MG861" s="10">
        <v>0</v>
      </c>
      <c r="MH861" s="10">
        <v>0</v>
      </c>
      <c r="MI861" s="10">
        <v>0</v>
      </c>
      <c r="MJ861" s="10" t="s">
        <v>1985</v>
      </c>
      <c r="MK861" s="10">
        <v>0</v>
      </c>
      <c r="ML861" s="10">
        <v>3</v>
      </c>
      <c r="MM861" s="10">
        <v>0</v>
      </c>
      <c r="MN861" s="10">
        <v>0</v>
      </c>
      <c r="MO861" s="10">
        <v>0</v>
      </c>
      <c r="MP861" s="10">
        <v>0</v>
      </c>
      <c r="MQ861" s="10">
        <v>0</v>
      </c>
      <c r="MR861" s="10">
        <v>0</v>
      </c>
      <c r="MS861" s="10" t="s">
        <v>1977</v>
      </c>
      <c r="MT861" s="10">
        <v>0</v>
      </c>
      <c r="MU861" s="10">
        <v>2</v>
      </c>
      <c r="MV861" s="10">
        <v>0</v>
      </c>
      <c r="MW861" s="10">
        <v>0</v>
      </c>
      <c r="MX861" s="10">
        <v>0</v>
      </c>
      <c r="MY861" s="10">
        <v>0</v>
      </c>
      <c r="MZ861" s="10">
        <v>0</v>
      </c>
      <c r="NA861" s="10">
        <v>0</v>
      </c>
      <c r="NB861" s="10" t="s">
        <v>1985</v>
      </c>
      <c r="NC861" s="10">
        <v>0</v>
      </c>
      <c r="ND861" s="10">
        <v>1</v>
      </c>
      <c r="NE861" s="10">
        <v>0</v>
      </c>
      <c r="NF861" s="10">
        <v>0</v>
      </c>
      <c r="NG861" s="10">
        <v>0</v>
      </c>
      <c r="NH861" s="10">
        <v>0</v>
      </c>
      <c r="NI861" s="10">
        <v>0</v>
      </c>
      <c r="NJ861" s="10">
        <v>0</v>
      </c>
      <c r="NK861" s="10" t="s">
        <v>1985</v>
      </c>
      <c r="NL861" s="10">
        <v>0</v>
      </c>
      <c r="NM861" s="10">
        <v>4</v>
      </c>
      <c r="NN861" s="10">
        <v>0</v>
      </c>
      <c r="NO861" s="10">
        <v>0</v>
      </c>
      <c r="NP861" s="10">
        <v>0</v>
      </c>
      <c r="NQ861" s="10">
        <v>0</v>
      </c>
      <c r="NR861" s="10">
        <v>0</v>
      </c>
      <c r="NS861" s="10">
        <v>0</v>
      </c>
      <c r="NT861" s="10" t="s">
        <v>1985</v>
      </c>
      <c r="NU861" s="10">
        <v>1</v>
      </c>
      <c r="NV861" s="10">
        <v>1</v>
      </c>
      <c r="NW861" s="10">
        <v>0</v>
      </c>
      <c r="NX861" s="10">
        <v>0</v>
      </c>
      <c r="NY861" s="10">
        <v>0</v>
      </c>
      <c r="NZ861" s="10">
        <v>0</v>
      </c>
      <c r="OA861" s="10">
        <v>0</v>
      </c>
      <c r="OB861" s="10">
        <v>0</v>
      </c>
      <c r="OC861" s="10" t="s">
        <v>1977</v>
      </c>
      <c r="OD861" s="10">
        <v>3</v>
      </c>
      <c r="OE861" s="10">
        <v>0</v>
      </c>
      <c r="OF861" s="10">
        <v>0</v>
      </c>
      <c r="OG861" s="10">
        <v>0</v>
      </c>
      <c r="OH861" s="10">
        <v>0</v>
      </c>
      <c r="OI861" s="10">
        <v>0</v>
      </c>
      <c r="OJ861" s="10">
        <v>0</v>
      </c>
      <c r="OK861" s="10">
        <v>0</v>
      </c>
      <c r="OL861" s="10" t="s">
        <v>1977</v>
      </c>
      <c r="OM861" s="10">
        <v>0</v>
      </c>
      <c r="ON861" s="10">
        <v>0</v>
      </c>
      <c r="OO861" s="10">
        <v>0</v>
      </c>
      <c r="OP861" s="10">
        <v>0</v>
      </c>
      <c r="OQ861" s="10">
        <v>0</v>
      </c>
      <c r="OR861" s="10">
        <v>0</v>
      </c>
      <c r="OS861" s="10">
        <v>0</v>
      </c>
      <c r="OT861" s="10">
        <v>0</v>
      </c>
      <c r="OU861" s="10" t="s">
        <v>1977</v>
      </c>
      <c r="OV861" s="10">
        <v>1</v>
      </c>
      <c r="OW861" s="10">
        <v>0</v>
      </c>
      <c r="OX861" s="10">
        <v>0</v>
      </c>
      <c r="OY861" s="10">
        <v>0</v>
      </c>
      <c r="OZ861" s="10">
        <v>0</v>
      </c>
      <c r="PA861" s="10">
        <v>0</v>
      </c>
      <c r="PB861" s="10">
        <v>3</v>
      </c>
      <c r="PC861" s="10">
        <v>0</v>
      </c>
      <c r="PD861" s="10" t="s">
        <v>1985</v>
      </c>
      <c r="PE861" s="10">
        <v>0</v>
      </c>
      <c r="PF861" s="10">
        <v>0</v>
      </c>
      <c r="PG861" s="10">
        <v>0</v>
      </c>
      <c r="PH861" s="10">
        <v>0</v>
      </c>
      <c r="PI861" s="10">
        <v>0</v>
      </c>
      <c r="PJ861" s="10">
        <v>0</v>
      </c>
      <c r="PK861" s="10">
        <v>0</v>
      </c>
      <c r="PL861" s="10">
        <v>0</v>
      </c>
      <c r="PM861" s="10" t="s">
        <v>1977</v>
      </c>
      <c r="PN861" s="10">
        <v>0</v>
      </c>
      <c r="PO861" s="10">
        <v>0</v>
      </c>
      <c r="PP861" s="10">
        <v>0</v>
      </c>
      <c r="PQ861" s="10">
        <v>0</v>
      </c>
      <c r="PR861" s="10">
        <v>0</v>
      </c>
      <c r="PS861" s="10">
        <v>0</v>
      </c>
      <c r="PT861" s="10">
        <v>0</v>
      </c>
      <c r="PU861" s="10">
        <v>0</v>
      </c>
      <c r="PV861" s="10" t="s">
        <v>1985</v>
      </c>
      <c r="PW861" s="10">
        <v>0</v>
      </c>
      <c r="PX861" s="10">
        <v>0</v>
      </c>
      <c r="PY861" s="10">
        <v>0</v>
      </c>
      <c r="PZ861" s="10">
        <v>0</v>
      </c>
      <c r="QA861" s="10">
        <v>0</v>
      </c>
      <c r="QB861" s="10">
        <v>0</v>
      </c>
      <c r="QC861" s="10">
        <v>0</v>
      </c>
      <c r="QD861" s="10">
        <v>0</v>
      </c>
      <c r="QE861" s="10" t="s">
        <v>1985</v>
      </c>
      <c r="QF861" s="10">
        <v>0</v>
      </c>
      <c r="QG861" s="10">
        <v>1</v>
      </c>
      <c r="QH861" s="10">
        <v>0</v>
      </c>
      <c r="QI861" s="10">
        <v>0</v>
      </c>
      <c r="QJ861" s="10">
        <v>0</v>
      </c>
      <c r="QK861" s="10">
        <v>0</v>
      </c>
      <c r="QL861" s="10">
        <v>0</v>
      </c>
      <c r="QM861" s="10">
        <v>0</v>
      </c>
      <c r="QN861" s="10" t="s">
        <v>1985</v>
      </c>
      <c r="QO861" s="10">
        <v>0</v>
      </c>
      <c r="QP861" s="10">
        <v>0</v>
      </c>
      <c r="QQ861" s="10">
        <v>0</v>
      </c>
      <c r="QR861" s="10">
        <v>0</v>
      </c>
      <c r="QS861" s="10">
        <v>0</v>
      </c>
      <c r="QT861" s="10">
        <v>0</v>
      </c>
      <c r="QU861" s="10">
        <v>0</v>
      </c>
      <c r="QV861" s="10">
        <v>0</v>
      </c>
      <c r="QW861" s="10" t="s">
        <v>1977</v>
      </c>
      <c r="QX861" s="10">
        <v>0</v>
      </c>
      <c r="QY861" s="10">
        <v>0</v>
      </c>
      <c r="QZ861" s="10">
        <v>0</v>
      </c>
      <c r="RA861" s="10">
        <v>0</v>
      </c>
      <c r="RB861" s="10">
        <v>0</v>
      </c>
      <c r="RC861" s="10">
        <v>0</v>
      </c>
      <c r="RD861" s="10">
        <v>0</v>
      </c>
      <c r="RE861" s="10">
        <v>0</v>
      </c>
      <c r="RF861" s="10" t="s">
        <v>1977</v>
      </c>
      <c r="RG861" s="10">
        <v>1</v>
      </c>
      <c r="RH861" s="10">
        <v>1</v>
      </c>
      <c r="RI861" s="10">
        <v>0</v>
      </c>
      <c r="RJ861" s="10">
        <v>0</v>
      </c>
      <c r="RK861" s="10">
        <v>0</v>
      </c>
      <c r="RL861" s="10">
        <v>0</v>
      </c>
      <c r="RM861" s="10">
        <v>0</v>
      </c>
      <c r="RN861" s="10">
        <v>0</v>
      </c>
      <c r="RO861" s="10" t="s">
        <v>1977</v>
      </c>
      <c r="RP861" s="10" t="s">
        <v>1999</v>
      </c>
      <c r="RQ861" s="10">
        <v>0</v>
      </c>
      <c r="RR861" s="10">
        <v>1</v>
      </c>
      <c r="RZ861" s="10" t="s">
        <v>2359</v>
      </c>
      <c r="SA861" s="10">
        <v>1</v>
      </c>
      <c r="SB861" s="10">
        <v>0</v>
      </c>
      <c r="VS861" s="10">
        <v>1</v>
      </c>
      <c r="VX861" s="10">
        <v>1</v>
      </c>
      <c r="VY861" s="10" t="s">
        <v>2360</v>
      </c>
      <c r="VZ861" s="10">
        <v>2694</v>
      </c>
      <c r="WA861" s="10">
        <v>0</v>
      </c>
      <c r="WB861" s="10">
        <v>0</v>
      </c>
      <c r="WC861" s="10">
        <v>0</v>
      </c>
      <c r="WD861" s="10">
        <v>0</v>
      </c>
      <c r="WE861" s="10">
        <v>0</v>
      </c>
      <c r="WF861" s="10">
        <v>0</v>
      </c>
      <c r="WG861" s="10">
        <v>0</v>
      </c>
      <c r="WH861" s="10">
        <v>0</v>
      </c>
      <c r="WI861" s="10">
        <v>0</v>
      </c>
      <c r="WJ861" s="10">
        <v>0</v>
      </c>
      <c r="WK861" s="10">
        <v>0</v>
      </c>
      <c r="WL861" s="10">
        <v>0</v>
      </c>
      <c r="WM861" s="10">
        <v>0</v>
      </c>
      <c r="WN861" s="10">
        <v>0</v>
      </c>
      <c r="WO861" s="10">
        <v>0</v>
      </c>
      <c r="WP861" s="10">
        <v>0</v>
      </c>
      <c r="WQ861" s="10">
        <v>0</v>
      </c>
      <c r="WR861" s="10">
        <v>0</v>
      </c>
      <c r="WS861" s="10">
        <v>0</v>
      </c>
      <c r="WT861" s="10">
        <v>0</v>
      </c>
      <c r="WU861" s="10">
        <v>0</v>
      </c>
      <c r="WV861" s="10">
        <v>0</v>
      </c>
      <c r="WW861" s="10">
        <v>0</v>
      </c>
      <c r="WX861" s="10">
        <v>0</v>
      </c>
      <c r="WY861" s="10">
        <v>0</v>
      </c>
      <c r="WZ861" s="10">
        <v>0</v>
      </c>
      <c r="XA861" s="10">
        <v>0</v>
      </c>
      <c r="XB861" s="10">
        <v>0</v>
      </c>
      <c r="XC861" s="10">
        <v>0</v>
      </c>
      <c r="XD861" s="10">
        <v>0</v>
      </c>
      <c r="XE861" s="10">
        <v>0</v>
      </c>
      <c r="XF861" s="10">
        <v>0</v>
      </c>
      <c r="XG861" s="10">
        <v>0</v>
      </c>
      <c r="XH861" s="10">
        <v>0</v>
      </c>
      <c r="XI861" s="10">
        <v>0</v>
      </c>
      <c r="XJ861" s="10">
        <v>0</v>
      </c>
      <c r="XK861" s="10" t="s">
        <v>1978</v>
      </c>
      <c r="XL861" s="10">
        <v>1596</v>
      </c>
      <c r="XM861" s="10">
        <v>28</v>
      </c>
      <c r="XN861" s="10" t="s">
        <v>1967</v>
      </c>
      <c r="XQ861" s="10" t="s">
        <v>1967</v>
      </c>
      <c r="XT861" s="10" t="s">
        <v>1978</v>
      </c>
      <c r="XW861" s="10" t="s">
        <v>1979</v>
      </c>
      <c r="XX861" s="10">
        <v>78</v>
      </c>
      <c r="XY861" s="10">
        <v>0</v>
      </c>
      <c r="YA861" s="10">
        <v>4499</v>
      </c>
      <c r="YB861" s="10">
        <v>0</v>
      </c>
      <c r="YC861" s="10">
        <v>1640</v>
      </c>
      <c r="YD861" s="10">
        <v>3</v>
      </c>
      <c r="YE861" s="10">
        <v>0</v>
      </c>
      <c r="YF861" s="10">
        <v>2</v>
      </c>
      <c r="YG861" s="10">
        <v>0</v>
      </c>
      <c r="YH861" s="10">
        <v>0</v>
      </c>
      <c r="YI861" s="10">
        <v>0</v>
      </c>
      <c r="YJ861" s="10">
        <v>0</v>
      </c>
      <c r="YK861" s="10">
        <v>135</v>
      </c>
      <c r="YL861" s="10">
        <v>3</v>
      </c>
      <c r="YM861" s="10">
        <v>3277</v>
      </c>
      <c r="YN861" s="10">
        <v>2</v>
      </c>
      <c r="YO861" s="10">
        <v>0</v>
      </c>
      <c r="YP861" s="10">
        <v>0</v>
      </c>
      <c r="YQ861" s="10">
        <v>0</v>
      </c>
      <c r="YR861" s="10">
        <v>0</v>
      </c>
      <c r="YS861" s="10" t="s">
        <v>1968</v>
      </c>
      <c r="ZJ861" s="10" t="s">
        <v>1968</v>
      </c>
      <c r="AAK861" s="10" t="s">
        <v>1968</v>
      </c>
      <c r="AAZ861" s="10" t="s">
        <v>1970</v>
      </c>
      <c r="ABA861" s="10">
        <v>3</v>
      </c>
      <c r="ABB861" s="10">
        <v>0</v>
      </c>
      <c r="ABC861" s="10">
        <v>0</v>
      </c>
      <c r="ABD861" s="10">
        <v>0</v>
      </c>
      <c r="ABE861" s="10">
        <v>3</v>
      </c>
      <c r="ABF861" s="10">
        <v>0</v>
      </c>
      <c r="ABG861" s="10">
        <v>1</v>
      </c>
      <c r="ABH861" s="10">
        <v>0</v>
      </c>
      <c r="ABI861" s="10">
        <v>0</v>
      </c>
      <c r="ABJ861" s="10">
        <v>0</v>
      </c>
      <c r="ABK861" s="10">
        <v>0</v>
      </c>
      <c r="ABL861" s="10">
        <v>0</v>
      </c>
      <c r="ABM861" s="10">
        <v>0</v>
      </c>
      <c r="ABN861" s="10">
        <v>0</v>
      </c>
      <c r="ABO861" s="10" t="s">
        <v>1968</v>
      </c>
      <c r="ACJ861" s="10" t="s">
        <v>1968</v>
      </c>
      <c r="ACK861" s="10" t="s">
        <v>1968</v>
      </c>
      <c r="ADH861" s="10" t="s">
        <v>1968</v>
      </c>
      <c r="AMG861" s="10">
        <v>0</v>
      </c>
      <c r="AMH861" s="10">
        <v>0</v>
      </c>
      <c r="AMI861" s="10">
        <v>0</v>
      </c>
      <c r="AMJ861" s="10">
        <v>0</v>
      </c>
      <c r="AMK861" s="10">
        <v>0</v>
      </c>
      <c r="AML861" s="10" t="s">
        <v>1968</v>
      </c>
      <c r="ANM861" s="10">
        <v>2694</v>
      </c>
      <c r="ANN861" s="10">
        <v>0</v>
      </c>
      <c r="ANO861" s="10" t="s">
        <v>1968</v>
      </c>
      <c r="ANP861" s="10" t="s">
        <v>1987</v>
      </c>
      <c r="AOO861" s="10" t="s">
        <v>1968</v>
      </c>
      <c r="APN861" s="10" t="s">
        <v>1968</v>
      </c>
      <c r="ATV861" s="10" t="s">
        <v>1972</v>
      </c>
      <c r="ATW861" s="10">
        <v>0</v>
      </c>
      <c r="ATX861" s="10">
        <v>0</v>
      </c>
      <c r="ATY861" s="10">
        <v>0</v>
      </c>
      <c r="ATZ861" s="10">
        <v>0</v>
      </c>
      <c r="AUA861" s="10">
        <v>0</v>
      </c>
      <c r="AUB861" s="10">
        <v>0</v>
      </c>
      <c r="AUC861" s="10">
        <v>0</v>
      </c>
      <c r="AUD861" s="10">
        <v>0</v>
      </c>
      <c r="AUE861" s="64">
        <v>0</v>
      </c>
      <c r="AUF861" s="10">
        <v>0</v>
      </c>
      <c r="AUG861" s="10">
        <v>0</v>
      </c>
      <c r="AUH861" s="10">
        <v>0</v>
      </c>
      <c r="AUI861" s="10">
        <v>150</v>
      </c>
      <c r="AUJ861" s="10">
        <v>0</v>
      </c>
      <c r="AUK861" s="10">
        <v>0</v>
      </c>
      <c r="AUL861" s="10">
        <v>0</v>
      </c>
      <c r="AUM861" s="10">
        <v>0</v>
      </c>
      <c r="AUN861" s="10">
        <v>0</v>
      </c>
      <c r="AUO861" s="10">
        <v>0</v>
      </c>
      <c r="AUP861" s="10">
        <v>0</v>
      </c>
      <c r="AUQ861" s="10">
        <v>0</v>
      </c>
      <c r="AUR861" s="10">
        <v>0</v>
      </c>
      <c r="AUS861" s="10">
        <v>0</v>
      </c>
      <c r="AUT861" s="10">
        <v>0</v>
      </c>
      <c r="AUU861" s="10">
        <v>0</v>
      </c>
      <c r="AUV861" s="10">
        <v>0</v>
      </c>
      <c r="AUW861" s="10">
        <v>0</v>
      </c>
      <c r="AUX861" s="10">
        <v>0</v>
      </c>
      <c r="AUY861" s="10">
        <v>0</v>
      </c>
      <c r="AUZ861" s="10">
        <v>0</v>
      </c>
      <c r="AVA861" s="10">
        <v>0</v>
      </c>
      <c r="AVB861" s="10">
        <v>0</v>
      </c>
      <c r="AVC861" s="10">
        <v>0</v>
      </c>
      <c r="AVD861" s="10">
        <v>0</v>
      </c>
      <c r="AVE861" s="10">
        <v>0</v>
      </c>
      <c r="AVF861" s="10">
        <v>0</v>
      </c>
      <c r="AVG861" s="10">
        <v>0</v>
      </c>
      <c r="AVH861" s="10">
        <v>0</v>
      </c>
      <c r="AVI861" s="10">
        <v>0</v>
      </c>
      <c r="AVJ861" s="10">
        <v>0</v>
      </c>
      <c r="AVK861" s="10">
        <v>0</v>
      </c>
      <c r="AVL861" s="10">
        <v>0</v>
      </c>
      <c r="AVM861" s="10">
        <v>0</v>
      </c>
      <c r="AVN861" s="10">
        <v>0</v>
      </c>
      <c r="AVO861" s="10">
        <v>0</v>
      </c>
      <c r="AVP861" s="10">
        <v>0</v>
      </c>
      <c r="AVQ861" s="10">
        <v>0</v>
      </c>
      <c r="AVR861" s="10">
        <v>0</v>
      </c>
      <c r="AVS861" s="10">
        <v>0</v>
      </c>
      <c r="AVT861" s="10">
        <v>0</v>
      </c>
      <c r="AVU861" s="10" t="s">
        <v>1968</v>
      </c>
      <c r="AWH861" s="10" t="s">
        <v>1968</v>
      </c>
      <c r="AWI861" s="10">
        <v>0</v>
      </c>
      <c r="AWJ861" s="10">
        <v>0</v>
      </c>
      <c r="AWK861" s="10">
        <v>0</v>
      </c>
      <c r="AWL861" s="10">
        <v>0</v>
      </c>
      <c r="AWM861" s="10">
        <v>0</v>
      </c>
      <c r="AWN861" s="10">
        <v>0</v>
      </c>
      <c r="AWO861" s="10">
        <v>0</v>
      </c>
      <c r="AWP861" s="10">
        <v>0</v>
      </c>
      <c r="AWQ861" s="10">
        <v>0</v>
      </c>
      <c r="AWR861" s="10">
        <v>0</v>
      </c>
      <c r="AWS861" s="10">
        <v>0</v>
      </c>
      <c r="AWT861" s="10">
        <v>0</v>
      </c>
      <c r="AWU861" s="10">
        <v>0</v>
      </c>
      <c r="AWV861" s="10">
        <v>0</v>
      </c>
      <c r="AWW861" s="10">
        <v>0</v>
      </c>
      <c r="AWX861" s="10">
        <v>0</v>
      </c>
      <c r="AWY861" s="10">
        <v>0</v>
      </c>
      <c r="AWZ861" s="10">
        <v>0</v>
      </c>
      <c r="AXA861" s="10">
        <v>0</v>
      </c>
      <c r="AXB861" s="10">
        <v>0</v>
      </c>
      <c r="AXC861" s="10">
        <v>0</v>
      </c>
      <c r="AXD861" s="10">
        <v>0</v>
      </c>
      <c r="AXE861" s="10">
        <v>0</v>
      </c>
      <c r="AXF861" s="10">
        <v>0</v>
      </c>
      <c r="AXG861" s="10">
        <v>0</v>
      </c>
      <c r="AXH861" s="10">
        <v>0</v>
      </c>
      <c r="AXI861" s="10">
        <v>0</v>
      </c>
      <c r="AXJ861" s="10">
        <v>0</v>
      </c>
      <c r="AXK861" s="10">
        <v>0</v>
      </c>
      <c r="AXL861" s="10">
        <v>0</v>
      </c>
      <c r="AXM861" s="10">
        <v>0</v>
      </c>
      <c r="AXN861" s="10">
        <v>0</v>
      </c>
      <c r="AXO861" s="10">
        <v>0</v>
      </c>
      <c r="AXP861" s="10">
        <v>0</v>
      </c>
      <c r="AXQ861" s="10">
        <v>0</v>
      </c>
      <c r="AXR861" s="10">
        <v>0</v>
      </c>
      <c r="AXS861" s="10">
        <v>0</v>
      </c>
      <c r="AXT861" s="10">
        <v>0</v>
      </c>
      <c r="AXU861" s="10">
        <v>0</v>
      </c>
      <c r="AXV861" s="10">
        <v>0</v>
      </c>
      <c r="AXW861" s="10">
        <v>0</v>
      </c>
      <c r="AXX861" s="10">
        <v>0</v>
      </c>
      <c r="AXY861" s="10">
        <v>0</v>
      </c>
      <c r="AXZ861" s="10">
        <v>0</v>
      </c>
      <c r="AYA861" s="10">
        <v>0</v>
      </c>
      <c r="AYB861" s="10">
        <v>0</v>
      </c>
      <c r="AYC861" s="10">
        <v>0</v>
      </c>
      <c r="AYD861" s="10">
        <v>0</v>
      </c>
      <c r="AYE861" s="10">
        <v>0</v>
      </c>
      <c r="AYF861" s="10">
        <v>0</v>
      </c>
      <c r="AYG861" s="10">
        <v>0</v>
      </c>
      <c r="AYH861" s="10">
        <v>0</v>
      </c>
      <c r="AYI861" s="10">
        <v>0</v>
      </c>
      <c r="AYJ861" s="10">
        <v>0</v>
      </c>
      <c r="AYK861" s="10">
        <v>0</v>
      </c>
      <c r="AYL861" s="10">
        <v>0</v>
      </c>
      <c r="AYM861" s="10">
        <v>0</v>
      </c>
      <c r="AYN861" s="10">
        <v>0</v>
      </c>
      <c r="AYO861" s="10">
        <v>0</v>
      </c>
      <c r="AYP861" s="10">
        <v>0</v>
      </c>
      <c r="AYQ861" s="10">
        <v>0</v>
      </c>
      <c r="AYR861" s="10">
        <v>0</v>
      </c>
      <c r="AYS861" s="10" t="s">
        <v>1968</v>
      </c>
      <c r="AYT861" s="10">
        <v>0</v>
      </c>
      <c r="AYV861" s="10">
        <v>0</v>
      </c>
      <c r="AYW861" s="10">
        <v>0</v>
      </c>
      <c r="AYX861" s="10">
        <v>0</v>
      </c>
      <c r="AYY861" s="10">
        <v>0</v>
      </c>
      <c r="AYZ861" s="10">
        <v>0</v>
      </c>
      <c r="AZA861" s="10">
        <v>0</v>
      </c>
      <c r="AZB861" s="10">
        <v>0</v>
      </c>
      <c r="AZC861" s="10">
        <v>0</v>
      </c>
      <c r="AZD861" s="10">
        <v>0</v>
      </c>
      <c r="AZE861" s="10">
        <v>0</v>
      </c>
      <c r="AZF861" s="10">
        <v>0</v>
      </c>
      <c r="AZG861" s="10">
        <v>0</v>
      </c>
      <c r="AZH861" s="10">
        <v>0</v>
      </c>
      <c r="AZI861" s="10">
        <v>0</v>
      </c>
      <c r="AZJ861" s="10">
        <v>0</v>
      </c>
      <c r="AZK861" s="10">
        <v>0</v>
      </c>
      <c r="AZL861" s="10">
        <v>0</v>
      </c>
      <c r="AZM861" s="10">
        <v>0</v>
      </c>
      <c r="AZN861" s="10">
        <v>0</v>
      </c>
      <c r="AZO861" s="10">
        <v>0</v>
      </c>
      <c r="AZP861" s="10">
        <v>0</v>
      </c>
      <c r="AZQ861" s="10">
        <v>0</v>
      </c>
      <c r="AZR861" s="10">
        <v>0</v>
      </c>
      <c r="AZS861" s="10">
        <v>0</v>
      </c>
      <c r="AZT861" s="10">
        <v>0</v>
      </c>
      <c r="AZU861" s="10">
        <v>0</v>
      </c>
      <c r="AZV861" s="10">
        <v>0</v>
      </c>
      <c r="AZW861" s="10">
        <v>0</v>
      </c>
      <c r="AZX861" s="10">
        <v>0</v>
      </c>
      <c r="AZY861" s="10">
        <v>0</v>
      </c>
      <c r="AZZ861" s="10">
        <v>0</v>
      </c>
      <c r="BAA861" s="10">
        <v>0</v>
      </c>
      <c r="BAB861" s="10">
        <v>0</v>
      </c>
      <c r="BAC861" s="10">
        <v>0</v>
      </c>
      <c r="BAD861" s="10">
        <v>1</v>
      </c>
      <c r="BAE861" s="10">
        <v>0</v>
      </c>
      <c r="BAF861" s="10">
        <v>72</v>
      </c>
      <c r="BAG861" s="10">
        <v>0</v>
      </c>
      <c r="BAH861" s="10">
        <v>0</v>
      </c>
      <c r="BAI861" s="10">
        <v>0</v>
      </c>
      <c r="BAJ861" s="10">
        <v>0</v>
      </c>
      <c r="BAK861" s="10">
        <v>0</v>
      </c>
      <c r="BAL861" s="10">
        <v>0</v>
      </c>
      <c r="BAM861" s="10">
        <v>0</v>
      </c>
      <c r="BAN861" s="10">
        <v>0</v>
      </c>
      <c r="BAO861" s="10">
        <v>0</v>
      </c>
      <c r="BAP861" s="10">
        <v>0</v>
      </c>
      <c r="BAQ861" s="10">
        <v>0</v>
      </c>
      <c r="BAR861" s="10">
        <v>0</v>
      </c>
      <c r="BAS861" s="10">
        <v>0</v>
      </c>
      <c r="BAT861" s="10">
        <v>0</v>
      </c>
      <c r="BAU861" s="10">
        <v>0</v>
      </c>
      <c r="BAV861" s="10">
        <v>0</v>
      </c>
      <c r="BAW861" s="10">
        <v>0</v>
      </c>
      <c r="BAX861" s="10">
        <v>0</v>
      </c>
      <c r="BAY861" s="10">
        <v>0</v>
      </c>
      <c r="BAZ861" s="10">
        <v>0</v>
      </c>
      <c r="BBA861" s="10" t="s">
        <v>1968</v>
      </c>
      <c r="BBB861" s="10">
        <v>2694</v>
      </c>
      <c r="BBC861" s="10">
        <v>2694</v>
      </c>
      <c r="BBD861" s="10">
        <v>0</v>
      </c>
      <c r="BBE861" s="10">
        <v>0</v>
      </c>
      <c r="BBF861" s="10">
        <v>0</v>
      </c>
      <c r="BBG861" s="10">
        <v>0</v>
      </c>
      <c r="BBH861" s="10">
        <v>0</v>
      </c>
      <c r="BBI861" s="10">
        <v>0</v>
      </c>
      <c r="BBJ861" s="10">
        <v>0</v>
      </c>
      <c r="BBK861" s="10">
        <v>0</v>
      </c>
      <c r="BBL861" s="10">
        <v>0</v>
      </c>
      <c r="BBM861" s="10">
        <v>0</v>
      </c>
      <c r="BBN861" s="10">
        <v>0</v>
      </c>
      <c r="BBO861" s="10" t="s">
        <v>1972</v>
      </c>
      <c r="BBU861" s="10">
        <v>1</v>
      </c>
      <c r="BBV861" s="10">
        <v>1</v>
      </c>
    </row>
    <row r="862" spans="1:1428" x14ac:dyDescent="0.25">
      <c r="A862" s="10" t="s">
        <v>1965</v>
      </c>
      <c r="B862" s="10" t="s">
        <v>2361</v>
      </c>
      <c r="C862" s="10" t="s">
        <v>2001</v>
      </c>
      <c r="D862" s="10" t="s">
        <v>2362</v>
      </c>
      <c r="E862" s="10" t="s">
        <v>2363</v>
      </c>
      <c r="F862" s="10" t="s">
        <v>2364</v>
      </c>
      <c r="G862" s="10">
        <v>53610970</v>
      </c>
      <c r="H862" s="10" t="s">
        <v>2005</v>
      </c>
      <c r="I862" s="10" t="s">
        <v>2365</v>
      </c>
      <c r="J862" s="10">
        <v>8131842313</v>
      </c>
      <c r="K862" s="10" t="s">
        <v>5</v>
      </c>
      <c r="L862" s="10" t="s">
        <v>2508</v>
      </c>
      <c r="N862" s="10">
        <v>0</v>
      </c>
      <c r="O862" s="10">
        <v>0</v>
      </c>
      <c r="P862" s="10">
        <v>530</v>
      </c>
      <c r="Q862" s="10">
        <v>0</v>
      </c>
      <c r="R862" s="10">
        <v>0</v>
      </c>
      <c r="S862" s="10">
        <v>0</v>
      </c>
      <c r="T862" s="10">
        <v>0</v>
      </c>
      <c r="U862" s="10">
        <v>0</v>
      </c>
      <c r="V862" s="10">
        <v>0</v>
      </c>
      <c r="W862" s="10">
        <v>0</v>
      </c>
      <c r="X862" s="10">
        <v>0</v>
      </c>
      <c r="Y862" s="10">
        <v>0</v>
      </c>
      <c r="Z862" s="10">
        <v>0</v>
      </c>
      <c r="AA862" s="10">
        <v>0</v>
      </c>
      <c r="AC862" s="10">
        <v>530</v>
      </c>
      <c r="AD862" s="10">
        <v>0</v>
      </c>
      <c r="AE862" s="10">
        <v>0</v>
      </c>
      <c r="AF862" s="10" t="s">
        <v>40</v>
      </c>
      <c r="AG862" s="10">
        <v>1</v>
      </c>
      <c r="AT862" s="10">
        <v>37257</v>
      </c>
      <c r="AU862" s="10" t="s">
        <v>2495</v>
      </c>
      <c r="AV862" s="10" t="s">
        <v>1972</v>
      </c>
      <c r="AW862" s="10" t="s">
        <v>1989</v>
      </c>
      <c r="AY862" s="10" t="s">
        <v>1968</v>
      </c>
      <c r="AZ862" s="10">
        <v>0</v>
      </c>
      <c r="BA862" s="10">
        <v>0</v>
      </c>
      <c r="BB862" s="10" t="s">
        <v>1973</v>
      </c>
      <c r="BD862" s="10" t="s">
        <v>1973</v>
      </c>
      <c r="BF862" s="10" t="s">
        <v>1972</v>
      </c>
      <c r="BG862" s="10">
        <v>1</v>
      </c>
      <c r="BH862" s="10" t="s">
        <v>1972</v>
      </c>
      <c r="BI862" s="10" t="s">
        <v>1972</v>
      </c>
      <c r="BJ862" s="10">
        <v>1</v>
      </c>
      <c r="BK862" s="10" t="s">
        <v>1972</v>
      </c>
      <c r="BL862" s="10" t="s">
        <v>1972</v>
      </c>
      <c r="BM862" s="10">
        <v>1</v>
      </c>
      <c r="BN862" s="10" t="s">
        <v>1972</v>
      </c>
      <c r="BO862" s="10" t="s">
        <v>1972</v>
      </c>
      <c r="BP862" s="10">
        <v>1</v>
      </c>
      <c r="BQ862" s="10" t="s">
        <v>1972</v>
      </c>
      <c r="BR862" s="10" t="s">
        <v>1972</v>
      </c>
      <c r="BS862" s="10">
        <v>1</v>
      </c>
      <c r="BT862" s="10" t="s">
        <v>1972</v>
      </c>
      <c r="BU862" s="10" t="s">
        <v>1972</v>
      </c>
      <c r="BV862" s="10">
        <v>1</v>
      </c>
      <c r="BW862" s="10" t="s">
        <v>1972</v>
      </c>
      <c r="BX862" s="10" t="s">
        <v>1972</v>
      </c>
      <c r="BY862" s="10">
        <v>1</v>
      </c>
      <c r="BZ862" s="10" t="s">
        <v>1972</v>
      </c>
      <c r="CA862" s="10" t="s">
        <v>1972</v>
      </c>
      <c r="CB862" s="10">
        <v>1</v>
      </c>
      <c r="CC862" s="10" t="s">
        <v>1972</v>
      </c>
      <c r="CD862" s="10" t="s">
        <v>1972</v>
      </c>
      <c r="CE862" s="10">
        <v>1</v>
      </c>
      <c r="CF862" s="10" t="s">
        <v>1972</v>
      </c>
      <c r="CG862" s="10" t="s">
        <v>1972</v>
      </c>
      <c r="CH862" s="10">
        <v>1</v>
      </c>
      <c r="CI862" s="10" t="s">
        <v>1972</v>
      </c>
      <c r="CJ862" s="10" t="s">
        <v>1972</v>
      </c>
      <c r="CK862" s="10">
        <v>1</v>
      </c>
      <c r="CL862" s="10" t="s">
        <v>1972</v>
      </c>
      <c r="CM862" s="10" t="s">
        <v>1972</v>
      </c>
      <c r="CN862" s="10">
        <v>1</v>
      </c>
      <c r="CO862" s="10" t="s">
        <v>1972</v>
      </c>
      <c r="CP862" s="10" t="s">
        <v>1972</v>
      </c>
      <c r="CQ862" s="10">
        <v>1</v>
      </c>
      <c r="CR862" s="10" t="s">
        <v>1972</v>
      </c>
      <c r="CS862" s="10" t="s">
        <v>1972</v>
      </c>
      <c r="CT862" s="10">
        <v>1</v>
      </c>
      <c r="CU862" s="10" t="s">
        <v>1972</v>
      </c>
      <c r="CV862" s="10" t="s">
        <v>1972</v>
      </c>
      <c r="CW862" s="10">
        <v>1</v>
      </c>
      <c r="CX862" s="10" t="s">
        <v>1972</v>
      </c>
      <c r="CY862" s="10" t="s">
        <v>1972</v>
      </c>
      <c r="CZ862" s="10">
        <v>1</v>
      </c>
      <c r="DA862" s="10" t="s">
        <v>1972</v>
      </c>
      <c r="DB862" s="10" t="s">
        <v>1968</v>
      </c>
      <c r="DE862" s="10" t="s">
        <v>1968</v>
      </c>
      <c r="DH862" s="10" t="s">
        <v>1972</v>
      </c>
      <c r="DI862" s="10">
        <v>1</v>
      </c>
      <c r="DJ862" s="10" t="s">
        <v>1972</v>
      </c>
      <c r="DK862" s="10" t="s">
        <v>1972</v>
      </c>
      <c r="DL862" s="10">
        <v>1</v>
      </c>
      <c r="DM862" s="10" t="s">
        <v>1972</v>
      </c>
      <c r="DN862" s="10" t="s">
        <v>1968</v>
      </c>
      <c r="EU862" s="10" t="s">
        <v>1972</v>
      </c>
      <c r="EV862" s="10">
        <v>5</v>
      </c>
      <c r="EW862" s="10">
        <v>50</v>
      </c>
      <c r="EX862" s="10" t="s">
        <v>1968</v>
      </c>
      <c r="FA862" s="10" t="s">
        <v>1972</v>
      </c>
      <c r="FB862" s="10">
        <v>1</v>
      </c>
      <c r="FC862" s="10">
        <v>0</v>
      </c>
      <c r="FD862" s="10" t="s">
        <v>1972</v>
      </c>
      <c r="FE862" s="10">
        <v>1</v>
      </c>
      <c r="FG862" s="10" t="s">
        <v>1972</v>
      </c>
      <c r="FH862" s="10">
        <v>5</v>
      </c>
      <c r="FJ862" s="10" t="s">
        <v>1968</v>
      </c>
      <c r="GQ862" s="10">
        <v>1</v>
      </c>
      <c r="II862" s="10" t="s">
        <v>1968</v>
      </c>
      <c r="IJ862" s="10" t="s">
        <v>1968</v>
      </c>
      <c r="IK862" s="10" t="s">
        <v>1984</v>
      </c>
      <c r="IL862" s="10" t="s">
        <v>1984</v>
      </c>
      <c r="IM862" s="10" t="s">
        <v>1988</v>
      </c>
      <c r="IN862" s="10" t="s">
        <v>1968</v>
      </c>
      <c r="IO862" s="10" t="s">
        <v>1972</v>
      </c>
      <c r="IP862" s="10" t="s">
        <v>2500</v>
      </c>
      <c r="IQ862" s="10">
        <v>24</v>
      </c>
      <c r="IR862" s="10" t="s">
        <v>1968</v>
      </c>
      <c r="IT862" s="10" t="s">
        <v>1968</v>
      </c>
      <c r="IV862" s="10" t="s">
        <v>1968</v>
      </c>
      <c r="IX862" s="10" t="s">
        <v>1968</v>
      </c>
      <c r="IZ862" s="10" t="s">
        <v>1968</v>
      </c>
      <c r="JA862" s="10" t="s">
        <v>1972</v>
      </c>
      <c r="JB862" s="10">
        <v>2</v>
      </c>
      <c r="JC862" s="10">
        <v>1</v>
      </c>
      <c r="JD862" s="10" t="s">
        <v>1972</v>
      </c>
      <c r="JE862" s="10">
        <v>2</v>
      </c>
      <c r="JF862" s="10">
        <v>0</v>
      </c>
      <c r="JG862" s="10" t="s">
        <v>1968</v>
      </c>
      <c r="JJ862" s="10" t="s">
        <v>1968</v>
      </c>
      <c r="JM862" s="10" t="s">
        <v>1972</v>
      </c>
      <c r="JN862" s="10">
        <v>3</v>
      </c>
      <c r="JO862" s="10">
        <v>0</v>
      </c>
      <c r="JP862" s="10" t="s">
        <v>1968</v>
      </c>
      <c r="JS862" s="10" t="s">
        <v>1968</v>
      </c>
      <c r="KZ862" s="10" t="s">
        <v>1976</v>
      </c>
      <c r="LA862" s="10">
        <v>10</v>
      </c>
      <c r="LB862" s="10">
        <v>4</v>
      </c>
      <c r="LC862" s="10">
        <v>0</v>
      </c>
      <c r="LD862" s="10">
        <v>0</v>
      </c>
      <c r="LE862" s="10">
        <v>0</v>
      </c>
      <c r="LF862" s="10">
        <v>0</v>
      </c>
      <c r="LG862" s="10">
        <v>0</v>
      </c>
      <c r="LH862" s="10">
        <v>0</v>
      </c>
      <c r="LI862" s="10" t="s">
        <v>1977</v>
      </c>
      <c r="LJ862" s="10">
        <v>10</v>
      </c>
      <c r="LK862" s="10">
        <v>0</v>
      </c>
      <c r="LL862" s="10">
        <v>0</v>
      </c>
      <c r="LM862" s="10">
        <v>0</v>
      </c>
      <c r="LN862" s="10">
        <v>0</v>
      </c>
      <c r="LO862" s="10">
        <v>0</v>
      </c>
      <c r="LP862" s="10">
        <v>0</v>
      </c>
      <c r="LQ862" s="10">
        <v>0</v>
      </c>
      <c r="LR862" s="10" t="s">
        <v>1977</v>
      </c>
      <c r="LS862" s="10">
        <v>0</v>
      </c>
      <c r="LT862" s="10">
        <v>0</v>
      </c>
      <c r="LU862" s="10">
        <v>0</v>
      </c>
      <c r="LV862" s="10">
        <v>0</v>
      </c>
      <c r="LW862" s="10">
        <v>0</v>
      </c>
      <c r="LX862" s="10">
        <v>0</v>
      </c>
      <c r="LY862" s="10">
        <v>0</v>
      </c>
      <c r="LZ862" s="10">
        <v>0</v>
      </c>
      <c r="MA862" s="10" t="s">
        <v>1977</v>
      </c>
      <c r="MB862" s="10">
        <v>3</v>
      </c>
      <c r="MC862" s="10">
        <v>3</v>
      </c>
      <c r="MD862" s="10">
        <v>0</v>
      </c>
      <c r="ME862" s="10">
        <v>0</v>
      </c>
      <c r="MF862" s="10">
        <v>0</v>
      </c>
      <c r="MG862" s="10">
        <v>0</v>
      </c>
      <c r="MH862" s="10">
        <v>0</v>
      </c>
      <c r="MI862" s="10">
        <v>0</v>
      </c>
      <c r="MJ862" s="10" t="s">
        <v>1977</v>
      </c>
      <c r="MK862" s="10">
        <v>2</v>
      </c>
      <c r="ML862" s="10">
        <v>2</v>
      </c>
      <c r="MM862" s="10">
        <v>1</v>
      </c>
      <c r="MN862" s="10">
        <v>0</v>
      </c>
      <c r="MO862" s="10">
        <v>0</v>
      </c>
      <c r="MP862" s="10">
        <v>0</v>
      </c>
      <c r="MQ862" s="10">
        <v>0</v>
      </c>
      <c r="MR862" s="10">
        <v>0</v>
      </c>
      <c r="MS862" s="10" t="s">
        <v>1977</v>
      </c>
      <c r="MT862" s="10">
        <v>1</v>
      </c>
      <c r="MU862" s="10">
        <v>0</v>
      </c>
      <c r="MV862" s="10">
        <v>1</v>
      </c>
      <c r="MW862" s="10">
        <v>0</v>
      </c>
      <c r="MX862" s="10">
        <v>0</v>
      </c>
      <c r="MY862" s="10">
        <v>0</v>
      </c>
      <c r="MZ862" s="10">
        <v>0</v>
      </c>
      <c r="NA862" s="10">
        <v>0</v>
      </c>
      <c r="NB862" s="10" t="s">
        <v>1977</v>
      </c>
      <c r="NC862" s="10">
        <v>1</v>
      </c>
      <c r="ND862" s="10">
        <v>0</v>
      </c>
      <c r="NE862" s="10">
        <v>0</v>
      </c>
      <c r="NF862" s="10">
        <v>0</v>
      </c>
      <c r="NG862" s="10">
        <v>1</v>
      </c>
      <c r="NH862" s="10">
        <v>0</v>
      </c>
      <c r="NI862" s="10">
        <v>0</v>
      </c>
      <c r="NJ862" s="10">
        <v>0</v>
      </c>
      <c r="NK862" s="10" t="s">
        <v>1977</v>
      </c>
      <c r="NL862" s="10">
        <v>2</v>
      </c>
      <c r="NM862" s="10">
        <v>2</v>
      </c>
      <c r="NN862" s="10">
        <v>0</v>
      </c>
      <c r="NO862" s="10">
        <v>0</v>
      </c>
      <c r="NP862" s="10">
        <v>0</v>
      </c>
      <c r="NQ862" s="10">
        <v>0</v>
      </c>
      <c r="NR862" s="10">
        <v>0</v>
      </c>
      <c r="NS862" s="10">
        <v>0</v>
      </c>
      <c r="NT862" s="10" t="s">
        <v>1977</v>
      </c>
      <c r="NU862" s="10">
        <v>4</v>
      </c>
      <c r="NV862" s="10">
        <v>3</v>
      </c>
      <c r="NW862" s="10">
        <v>0</v>
      </c>
      <c r="NX862" s="10">
        <v>0</v>
      </c>
      <c r="NY862" s="10">
        <v>0</v>
      </c>
      <c r="NZ862" s="10">
        <v>0</v>
      </c>
      <c r="OA862" s="10">
        <v>0</v>
      </c>
      <c r="OB862" s="10">
        <v>0</v>
      </c>
      <c r="OC862" s="10" t="s">
        <v>1977</v>
      </c>
      <c r="OD862" s="10">
        <v>1</v>
      </c>
      <c r="OE862" s="10">
        <v>0</v>
      </c>
      <c r="OF862" s="10">
        <v>0</v>
      </c>
      <c r="OG862" s="10">
        <v>0</v>
      </c>
      <c r="OH862" s="10">
        <v>0</v>
      </c>
      <c r="OI862" s="10">
        <v>0</v>
      </c>
      <c r="OJ862" s="10">
        <v>0</v>
      </c>
      <c r="OK862" s="10">
        <v>0</v>
      </c>
      <c r="OL862" s="10" t="s">
        <v>1977</v>
      </c>
      <c r="OM862" s="10">
        <v>0</v>
      </c>
      <c r="ON862" s="10">
        <v>0</v>
      </c>
      <c r="OO862" s="10">
        <v>0</v>
      </c>
      <c r="OP862" s="10">
        <v>0</v>
      </c>
      <c r="OQ862" s="10">
        <v>0</v>
      </c>
      <c r="OR862" s="10">
        <v>0</v>
      </c>
      <c r="OS862" s="10">
        <v>0</v>
      </c>
      <c r="OT862" s="10">
        <v>0</v>
      </c>
      <c r="OU862" s="10" t="s">
        <v>1977</v>
      </c>
      <c r="OV862" s="10">
        <v>0</v>
      </c>
      <c r="OW862" s="10">
        <v>0</v>
      </c>
      <c r="OX862" s="10">
        <v>0</v>
      </c>
      <c r="OY862" s="10">
        <v>0</v>
      </c>
      <c r="OZ862" s="10">
        <v>0</v>
      </c>
      <c r="PA862" s="10">
        <v>0</v>
      </c>
      <c r="PB862" s="10">
        <v>0</v>
      </c>
      <c r="PC862" s="10">
        <v>0</v>
      </c>
      <c r="PD862" s="10" t="s">
        <v>1977</v>
      </c>
      <c r="PE862" s="10">
        <v>0</v>
      </c>
      <c r="PF862" s="10">
        <v>0</v>
      </c>
      <c r="PG862" s="10">
        <v>0</v>
      </c>
      <c r="PH862" s="10">
        <v>0</v>
      </c>
      <c r="PI862" s="10">
        <v>0</v>
      </c>
      <c r="PJ862" s="10">
        <v>0</v>
      </c>
      <c r="PK862" s="10">
        <v>0</v>
      </c>
      <c r="PL862" s="10">
        <v>0</v>
      </c>
      <c r="PM862" s="10" t="s">
        <v>1977</v>
      </c>
      <c r="PN862" s="10">
        <v>1</v>
      </c>
      <c r="PO862" s="10">
        <v>0</v>
      </c>
      <c r="PP862" s="10">
        <v>0</v>
      </c>
      <c r="PQ862" s="10">
        <v>0</v>
      </c>
      <c r="PR862" s="10">
        <v>0</v>
      </c>
      <c r="PS862" s="10">
        <v>0</v>
      </c>
      <c r="PT862" s="10">
        <v>0</v>
      </c>
      <c r="PU862" s="10">
        <v>0</v>
      </c>
      <c r="PV862" s="10" t="s">
        <v>1977</v>
      </c>
      <c r="PW862" s="10">
        <v>10</v>
      </c>
      <c r="PX862" s="10">
        <v>9</v>
      </c>
      <c r="PY862" s="10">
        <v>0</v>
      </c>
      <c r="PZ862" s="10">
        <v>0</v>
      </c>
      <c r="QA862" s="10">
        <v>0</v>
      </c>
      <c r="QB862" s="10">
        <v>0</v>
      </c>
      <c r="QC862" s="10">
        <v>0</v>
      </c>
      <c r="QD862" s="10">
        <v>0</v>
      </c>
      <c r="QE862" s="10" t="s">
        <v>1977</v>
      </c>
      <c r="QF862" s="10">
        <v>0</v>
      </c>
      <c r="QG862" s="10">
        <v>0</v>
      </c>
      <c r="QH862" s="10">
        <v>0</v>
      </c>
      <c r="QI862" s="10">
        <v>0</v>
      </c>
      <c r="QJ862" s="10">
        <v>0</v>
      </c>
      <c r="QK862" s="10">
        <v>0</v>
      </c>
      <c r="QL862" s="10">
        <v>0</v>
      </c>
      <c r="QM862" s="10">
        <v>0</v>
      </c>
      <c r="QN862" s="10" t="s">
        <v>1977</v>
      </c>
      <c r="QO862" s="10">
        <v>0</v>
      </c>
      <c r="QP862" s="10">
        <v>0</v>
      </c>
      <c r="QQ862" s="10">
        <v>0</v>
      </c>
      <c r="QR862" s="10">
        <v>0</v>
      </c>
      <c r="QS862" s="10">
        <v>0</v>
      </c>
      <c r="QT862" s="10">
        <v>0</v>
      </c>
      <c r="QU862" s="10">
        <v>0</v>
      </c>
      <c r="QV862" s="10">
        <v>0</v>
      </c>
      <c r="QW862" s="10" t="s">
        <v>1977</v>
      </c>
      <c r="QX862" s="10">
        <v>1</v>
      </c>
      <c r="QY862" s="10">
        <v>0</v>
      </c>
      <c r="QZ862" s="10">
        <v>0</v>
      </c>
      <c r="RA862" s="10">
        <v>0</v>
      </c>
      <c r="RB862" s="10">
        <v>0</v>
      </c>
      <c r="RC862" s="10">
        <v>0</v>
      </c>
      <c r="RD862" s="10">
        <v>0</v>
      </c>
      <c r="RE862" s="10">
        <v>0</v>
      </c>
      <c r="RF862" s="10" t="s">
        <v>1977</v>
      </c>
      <c r="RG862" s="10">
        <v>0</v>
      </c>
      <c r="RH862" s="10">
        <v>0</v>
      </c>
      <c r="RI862" s="10">
        <v>0</v>
      </c>
      <c r="RJ862" s="10">
        <v>0</v>
      </c>
      <c r="RK862" s="10">
        <v>0</v>
      </c>
      <c r="RL862" s="10">
        <v>0</v>
      </c>
      <c r="RM862" s="10">
        <v>0</v>
      </c>
      <c r="RN862" s="10">
        <v>0</v>
      </c>
      <c r="RO862" s="10" t="s">
        <v>1977</v>
      </c>
      <c r="VS862" s="10">
        <v>1</v>
      </c>
      <c r="VX862" s="10">
        <v>1</v>
      </c>
      <c r="VY862" s="10" t="s">
        <v>2366</v>
      </c>
      <c r="VZ862" s="10">
        <v>2062</v>
      </c>
      <c r="WA862" s="10">
        <v>0</v>
      </c>
      <c r="WB862" s="10">
        <v>0</v>
      </c>
      <c r="WC862" s="10">
        <v>0</v>
      </c>
      <c r="WD862" s="10">
        <v>0</v>
      </c>
      <c r="WE862" s="10">
        <v>0</v>
      </c>
      <c r="WF862" s="10">
        <v>225</v>
      </c>
      <c r="WG862" s="10">
        <v>0</v>
      </c>
      <c r="WH862" s="10">
        <v>0</v>
      </c>
      <c r="WI862" s="10">
        <v>0</v>
      </c>
      <c r="WJ862" s="10">
        <v>0</v>
      </c>
      <c r="WK862" s="10">
        <v>0</v>
      </c>
      <c r="WL862" s="10">
        <v>42</v>
      </c>
      <c r="WM862" s="10">
        <v>0</v>
      </c>
      <c r="WN862" s="10">
        <v>0</v>
      </c>
      <c r="WO862" s="10">
        <v>0</v>
      </c>
      <c r="WP862" s="10">
        <v>0</v>
      </c>
      <c r="WQ862" s="10">
        <v>0</v>
      </c>
      <c r="WR862" s="10">
        <v>5</v>
      </c>
      <c r="WS862" s="10">
        <v>0</v>
      </c>
      <c r="WT862" s="10">
        <v>0</v>
      </c>
      <c r="WU862" s="10">
        <v>0</v>
      </c>
      <c r="WV862" s="10">
        <v>0</v>
      </c>
      <c r="WW862" s="10">
        <v>0</v>
      </c>
      <c r="WX862" s="10">
        <v>0</v>
      </c>
      <c r="WY862" s="10">
        <v>0</v>
      </c>
      <c r="WZ862" s="10">
        <v>0</v>
      </c>
      <c r="XA862" s="10">
        <v>0</v>
      </c>
      <c r="XB862" s="10">
        <v>0</v>
      </c>
      <c r="XC862" s="10">
        <v>0</v>
      </c>
      <c r="XD862" s="10">
        <v>0</v>
      </c>
      <c r="XE862" s="10">
        <v>0</v>
      </c>
      <c r="XF862" s="10">
        <v>0</v>
      </c>
      <c r="XG862" s="10">
        <v>0</v>
      </c>
      <c r="XH862" s="10">
        <v>0</v>
      </c>
      <c r="XI862" s="10">
        <v>0</v>
      </c>
      <c r="XJ862" s="10">
        <v>0</v>
      </c>
      <c r="XK862" s="10" t="s">
        <v>1967</v>
      </c>
      <c r="XN862" s="10" t="s">
        <v>1978</v>
      </c>
      <c r="XQ862" s="10" t="s">
        <v>1967</v>
      </c>
      <c r="XT862" s="10" t="s">
        <v>1978</v>
      </c>
      <c r="XW862" s="10" t="s">
        <v>1983</v>
      </c>
      <c r="XX862" s="10">
        <v>3703</v>
      </c>
      <c r="XY862" s="10">
        <v>0</v>
      </c>
      <c r="YA862" s="10">
        <v>25</v>
      </c>
      <c r="YB862" s="10">
        <v>0</v>
      </c>
      <c r="YC862" s="10">
        <v>20</v>
      </c>
      <c r="YD862" s="10">
        <v>0</v>
      </c>
      <c r="YE862" s="10">
        <v>0</v>
      </c>
      <c r="YF862" s="10">
        <v>0</v>
      </c>
      <c r="YG862" s="10">
        <v>0</v>
      </c>
      <c r="YH862" s="10">
        <v>0</v>
      </c>
      <c r="YI862" s="10">
        <v>1</v>
      </c>
      <c r="YJ862" s="10">
        <v>0</v>
      </c>
      <c r="YK862" s="10">
        <v>10</v>
      </c>
      <c r="YL862" s="10">
        <v>0</v>
      </c>
      <c r="YM862" s="10">
        <v>20</v>
      </c>
      <c r="YN862" s="10">
        <v>0</v>
      </c>
      <c r="YO862" s="10">
        <v>1</v>
      </c>
      <c r="YP862" s="10">
        <v>0</v>
      </c>
      <c r="YQ862" s="10">
        <v>0</v>
      </c>
      <c r="YR862" s="10">
        <v>0</v>
      </c>
      <c r="YS862" s="10" t="s">
        <v>1968</v>
      </c>
      <c r="ZJ862" s="10" t="s">
        <v>1968</v>
      </c>
      <c r="AAK862" s="10" t="s">
        <v>1968</v>
      </c>
      <c r="AAZ862" s="10" t="s">
        <v>1968</v>
      </c>
      <c r="ABO862" s="10" t="s">
        <v>1968</v>
      </c>
      <c r="ACJ862" s="10" t="s">
        <v>1968</v>
      </c>
      <c r="ADH862" s="10" t="s">
        <v>1968</v>
      </c>
      <c r="AMG862" s="10">
        <v>0</v>
      </c>
      <c r="AMH862" s="10">
        <v>0</v>
      </c>
      <c r="AMI862" s="10">
        <v>0</v>
      </c>
      <c r="AMJ862" s="10">
        <v>0</v>
      </c>
      <c r="AMK862" s="10">
        <v>0</v>
      </c>
      <c r="AML862" s="10" t="s">
        <v>1968</v>
      </c>
      <c r="ANM862" s="10">
        <v>350</v>
      </c>
      <c r="ANN862" s="10">
        <v>2500</v>
      </c>
      <c r="ANO862" s="10" t="s">
        <v>1968</v>
      </c>
      <c r="ANP862" s="10" t="s">
        <v>1987</v>
      </c>
      <c r="AOO862" s="10" t="s">
        <v>1968</v>
      </c>
      <c r="APN862" s="10" t="s">
        <v>1970</v>
      </c>
      <c r="APO862" s="10" t="s">
        <v>1987</v>
      </c>
      <c r="APP862" s="10">
        <v>0</v>
      </c>
      <c r="APQ862" s="10">
        <v>0</v>
      </c>
      <c r="APR862" s="10">
        <v>0</v>
      </c>
      <c r="APS862" s="10">
        <v>0</v>
      </c>
      <c r="APT862" s="10">
        <v>0</v>
      </c>
      <c r="APU862" s="10">
        <v>0</v>
      </c>
      <c r="APV862" s="10">
        <v>0</v>
      </c>
      <c r="APW862" s="10">
        <v>0</v>
      </c>
      <c r="APX862" s="10">
        <v>0</v>
      </c>
      <c r="APY862" s="10">
        <v>0</v>
      </c>
      <c r="APZ862" s="10">
        <v>0</v>
      </c>
      <c r="AQA862" s="10">
        <v>0</v>
      </c>
      <c r="AQB862" s="10">
        <v>0</v>
      </c>
      <c r="AQC862" s="10">
        <v>0</v>
      </c>
      <c r="AQD862" s="10">
        <v>0</v>
      </c>
      <c r="AQE862" s="10">
        <v>0</v>
      </c>
      <c r="AQF862" s="10">
        <v>0</v>
      </c>
      <c r="AQG862" s="10">
        <v>0</v>
      </c>
      <c r="AQH862" s="10">
        <v>0</v>
      </c>
      <c r="AQI862" s="10">
        <v>0</v>
      </c>
      <c r="AQJ862" s="10">
        <v>0</v>
      </c>
      <c r="AQK862" s="10">
        <v>0</v>
      </c>
      <c r="AQL862" s="10">
        <v>0</v>
      </c>
      <c r="AQM862" s="10">
        <v>0</v>
      </c>
      <c r="AQN862" s="10">
        <v>0</v>
      </c>
      <c r="AQO862" s="10">
        <v>0</v>
      </c>
      <c r="AQP862" s="10">
        <v>0</v>
      </c>
      <c r="AQQ862" s="10">
        <v>0</v>
      </c>
      <c r="AQR862" s="10">
        <v>0</v>
      </c>
      <c r="AQS862" s="10">
        <v>0</v>
      </c>
      <c r="AQT862" s="10">
        <v>0</v>
      </c>
      <c r="AQU862" s="10">
        <v>0</v>
      </c>
      <c r="AQV862" s="10">
        <v>0</v>
      </c>
      <c r="AQW862" s="10">
        <v>0</v>
      </c>
      <c r="AQX862" s="10">
        <v>0</v>
      </c>
      <c r="AQY862" s="10">
        <v>0</v>
      </c>
      <c r="AQZ862" s="10">
        <v>0</v>
      </c>
      <c r="ARA862" s="10">
        <v>0</v>
      </c>
      <c r="ARB862" s="10">
        <v>0</v>
      </c>
      <c r="ARC862" s="10">
        <v>0</v>
      </c>
      <c r="ARD862" s="10">
        <v>0</v>
      </c>
      <c r="ARE862" s="10">
        <v>0</v>
      </c>
      <c r="ARF862" s="10">
        <v>0</v>
      </c>
      <c r="ARG862" s="10">
        <v>0</v>
      </c>
      <c r="ARH862" s="10">
        <v>0</v>
      </c>
      <c r="ARI862" s="10">
        <v>0</v>
      </c>
      <c r="ARJ862" s="10">
        <v>0</v>
      </c>
      <c r="ARK862" s="10">
        <v>0</v>
      </c>
      <c r="ARL862" s="10">
        <v>0</v>
      </c>
      <c r="ARM862" s="10">
        <v>0</v>
      </c>
      <c r="ARN862" s="10">
        <v>0</v>
      </c>
      <c r="ARO862" s="10">
        <v>0</v>
      </c>
      <c r="ARP862" s="10">
        <v>0</v>
      </c>
      <c r="ARQ862" s="10">
        <v>0</v>
      </c>
      <c r="ARR862" s="10">
        <v>0</v>
      </c>
      <c r="ARS862" s="10">
        <v>0</v>
      </c>
      <c r="ART862" s="10">
        <v>0</v>
      </c>
      <c r="ARU862" s="10">
        <v>0</v>
      </c>
      <c r="ARV862" s="10">
        <v>0</v>
      </c>
      <c r="ARW862" s="10">
        <v>0</v>
      </c>
      <c r="ARX862" s="10">
        <v>0</v>
      </c>
      <c r="ARY862" s="10">
        <v>0</v>
      </c>
      <c r="ARZ862" s="10">
        <v>0</v>
      </c>
      <c r="ASA862" s="10">
        <v>0</v>
      </c>
      <c r="ASB862" s="10">
        <v>0</v>
      </c>
      <c r="ASC862" s="10">
        <v>0</v>
      </c>
      <c r="ASD862" s="10">
        <v>0</v>
      </c>
      <c r="ASE862" s="10">
        <v>0</v>
      </c>
      <c r="ASF862" s="10">
        <v>0</v>
      </c>
      <c r="ASG862" s="10">
        <v>0</v>
      </c>
      <c r="ASH862" s="10">
        <v>0</v>
      </c>
      <c r="ASI862" s="10">
        <v>0</v>
      </c>
      <c r="ASJ862" s="10">
        <v>0</v>
      </c>
      <c r="ASK862" s="10">
        <v>0</v>
      </c>
      <c r="ASL862" s="10">
        <v>0</v>
      </c>
      <c r="ASM862" s="10">
        <v>0</v>
      </c>
      <c r="ASN862" s="10">
        <v>0</v>
      </c>
      <c r="ASO862" s="10">
        <v>0</v>
      </c>
      <c r="ASP862" s="10">
        <v>0</v>
      </c>
      <c r="ASQ862" s="10">
        <v>0</v>
      </c>
      <c r="ASR862" s="10">
        <v>0</v>
      </c>
      <c r="ASS862" s="10">
        <v>0</v>
      </c>
      <c r="AST862" s="10">
        <v>0</v>
      </c>
      <c r="ASU862" s="10">
        <v>0</v>
      </c>
      <c r="ASV862" s="10">
        <v>0</v>
      </c>
      <c r="ASW862" s="10">
        <v>0</v>
      </c>
      <c r="ASX862" s="10">
        <v>0</v>
      </c>
      <c r="ASY862" s="10">
        <v>0</v>
      </c>
      <c r="ASZ862" s="10">
        <v>0</v>
      </c>
      <c r="ATA862" s="10">
        <v>0</v>
      </c>
      <c r="ATB862" s="10">
        <v>0</v>
      </c>
      <c r="ATC862" s="10">
        <v>0</v>
      </c>
      <c r="ATD862" s="10">
        <v>0</v>
      </c>
      <c r="ATE862" s="10">
        <v>0</v>
      </c>
      <c r="ATF862" s="10">
        <v>0</v>
      </c>
      <c r="ATG862" s="10">
        <v>0</v>
      </c>
      <c r="ATH862" s="10">
        <v>0</v>
      </c>
      <c r="ATI862" s="10">
        <v>0</v>
      </c>
      <c r="ATJ862" s="10">
        <v>0</v>
      </c>
      <c r="ATK862" s="10">
        <v>0</v>
      </c>
      <c r="ATL862" s="10">
        <v>0</v>
      </c>
      <c r="ATM862" s="10">
        <v>0</v>
      </c>
      <c r="ATN862" s="10">
        <v>0</v>
      </c>
      <c r="ATO862" s="10">
        <v>0</v>
      </c>
      <c r="ATP862" s="10">
        <v>0</v>
      </c>
      <c r="ATQ862" s="10">
        <v>0</v>
      </c>
      <c r="ATR862" s="10">
        <v>0</v>
      </c>
      <c r="ATS862" s="10">
        <v>0</v>
      </c>
      <c r="ATT862" s="10">
        <v>0</v>
      </c>
      <c r="ATU862" s="10">
        <v>0</v>
      </c>
      <c r="ATV862" s="10" t="s">
        <v>1972</v>
      </c>
      <c r="ATW862" s="10">
        <v>0</v>
      </c>
      <c r="ATX862" s="10">
        <v>0</v>
      </c>
      <c r="ATY862" s="10">
        <v>8</v>
      </c>
      <c r="ATZ862" s="10">
        <v>0</v>
      </c>
      <c r="AUA862" s="10">
        <v>0</v>
      </c>
      <c r="AUB862" s="10">
        <v>0</v>
      </c>
      <c r="AUC862" s="10">
        <v>40</v>
      </c>
      <c r="AUD862" s="10">
        <v>0</v>
      </c>
      <c r="AUE862" s="64">
        <v>0</v>
      </c>
      <c r="AUF862" s="10">
        <v>0</v>
      </c>
      <c r="AUG862" s="10">
        <v>150</v>
      </c>
      <c r="AUH862" s="10">
        <v>0</v>
      </c>
      <c r="AUI862" s="10">
        <v>150</v>
      </c>
      <c r="AUJ862" s="10">
        <v>0</v>
      </c>
      <c r="AUK862" s="10">
        <v>0</v>
      </c>
      <c r="AUL862" s="10">
        <v>0</v>
      </c>
      <c r="AUM862" s="10">
        <v>0</v>
      </c>
      <c r="AUN862" s="10">
        <v>0</v>
      </c>
      <c r="AUO862" s="10">
        <v>0</v>
      </c>
      <c r="AUP862" s="10">
        <v>0</v>
      </c>
      <c r="AUQ862" s="10">
        <v>40</v>
      </c>
      <c r="AUR862" s="10">
        <v>0</v>
      </c>
      <c r="AUS862" s="10">
        <v>0</v>
      </c>
      <c r="AUT862" s="10">
        <v>0</v>
      </c>
      <c r="AUU862" s="10">
        <v>0</v>
      </c>
      <c r="AUV862" s="10">
        <v>0</v>
      </c>
      <c r="AUW862" s="10">
        <v>0</v>
      </c>
      <c r="AUX862" s="10">
        <v>0</v>
      </c>
      <c r="AUY862" s="10">
        <v>0</v>
      </c>
      <c r="AUZ862" s="10">
        <v>0</v>
      </c>
      <c r="AVA862" s="10">
        <v>0</v>
      </c>
      <c r="AVB862" s="10">
        <v>0</v>
      </c>
      <c r="AVC862" s="10">
        <v>0</v>
      </c>
      <c r="AVD862" s="10">
        <v>0</v>
      </c>
      <c r="AVE862" s="10">
        <v>0</v>
      </c>
      <c r="AVF862" s="10">
        <v>0</v>
      </c>
      <c r="AVG862" s="10">
        <v>0</v>
      </c>
      <c r="AVH862" s="10">
        <v>0</v>
      </c>
      <c r="AVI862" s="10">
        <v>0</v>
      </c>
      <c r="AVJ862" s="10">
        <v>0</v>
      </c>
      <c r="AVK862" s="10">
        <v>0</v>
      </c>
      <c r="AVL862" s="10">
        <v>0</v>
      </c>
      <c r="AVM862" s="10">
        <v>0</v>
      </c>
      <c r="AVN862" s="10">
        <v>0</v>
      </c>
      <c r="AVO862" s="10">
        <v>0</v>
      </c>
      <c r="AVP862" s="10">
        <v>0</v>
      </c>
      <c r="AVQ862" s="10">
        <v>0</v>
      </c>
      <c r="AVR862" s="10">
        <v>0</v>
      </c>
      <c r="AVS862" s="10">
        <v>0</v>
      </c>
      <c r="AVT862" s="10">
        <v>0</v>
      </c>
      <c r="AVU862" s="10" t="s">
        <v>1969</v>
      </c>
      <c r="AVV862" s="10">
        <v>0</v>
      </c>
      <c r="AVW862" s="10">
        <v>0</v>
      </c>
      <c r="AVX862" s="10">
        <v>150</v>
      </c>
      <c r="AVY862" s="10">
        <v>0</v>
      </c>
      <c r="AVZ862" s="10">
        <v>40</v>
      </c>
      <c r="AWA862" s="10">
        <v>0</v>
      </c>
      <c r="AWB862" s="10">
        <v>0</v>
      </c>
      <c r="AWC862" s="10">
        <v>0</v>
      </c>
      <c r="AWD862" s="10">
        <v>0</v>
      </c>
      <c r="AWE862" s="10">
        <v>0</v>
      </c>
      <c r="AWF862" s="10">
        <v>0</v>
      </c>
      <c r="AWG862" s="10">
        <v>0</v>
      </c>
      <c r="AWH862" s="10" t="s">
        <v>1972</v>
      </c>
      <c r="AWI862" s="10">
        <v>720</v>
      </c>
      <c r="AWJ862" s="10">
        <v>0</v>
      </c>
      <c r="AWK862" s="10">
        <v>0</v>
      </c>
      <c r="AWL862" s="10">
        <v>0</v>
      </c>
      <c r="AWM862" s="10">
        <v>0</v>
      </c>
      <c r="AWN862" s="10">
        <v>0</v>
      </c>
      <c r="AWO862" s="10">
        <v>240</v>
      </c>
      <c r="AWP862" s="10">
        <v>0</v>
      </c>
      <c r="AWQ862" s="10">
        <v>0</v>
      </c>
      <c r="AWR862" s="10">
        <v>0</v>
      </c>
      <c r="AWS862" s="10">
        <v>0</v>
      </c>
      <c r="AWT862" s="10">
        <v>0</v>
      </c>
      <c r="AWU862" s="10">
        <v>240</v>
      </c>
      <c r="AWV862" s="10">
        <v>0</v>
      </c>
      <c r="AWW862" s="10">
        <v>0</v>
      </c>
      <c r="AWX862" s="10">
        <v>0</v>
      </c>
      <c r="AWY862" s="10">
        <v>0</v>
      </c>
      <c r="AWZ862" s="10">
        <v>0</v>
      </c>
      <c r="AXA862" s="10">
        <v>240</v>
      </c>
      <c r="AXB862" s="10">
        <v>0</v>
      </c>
      <c r="AXC862" s="10">
        <v>0</v>
      </c>
      <c r="AXD862" s="10">
        <v>0</v>
      </c>
      <c r="AXE862" s="10">
        <v>0</v>
      </c>
      <c r="AXF862" s="10">
        <v>0</v>
      </c>
      <c r="AXG862" s="10">
        <v>0</v>
      </c>
      <c r="AXH862" s="10">
        <v>0</v>
      </c>
      <c r="AXI862" s="10">
        <v>0</v>
      </c>
      <c r="AXJ862" s="10">
        <v>0</v>
      </c>
      <c r="AXK862" s="10">
        <v>0</v>
      </c>
      <c r="AXL862" s="10">
        <v>0</v>
      </c>
      <c r="AXM862" s="10">
        <v>0</v>
      </c>
      <c r="AXN862" s="10">
        <v>0</v>
      </c>
      <c r="AXO862" s="10">
        <v>0</v>
      </c>
      <c r="AXP862" s="10">
        <v>0</v>
      </c>
      <c r="AXQ862" s="10">
        <v>0</v>
      </c>
      <c r="AXR862" s="10">
        <v>0</v>
      </c>
      <c r="AXS862" s="10">
        <v>0</v>
      </c>
      <c r="AXT862" s="10">
        <v>0</v>
      </c>
      <c r="AXU862" s="10">
        <v>0</v>
      </c>
      <c r="AXV862" s="10">
        <v>0</v>
      </c>
      <c r="AXW862" s="10">
        <v>0</v>
      </c>
      <c r="AXX862" s="10">
        <v>0</v>
      </c>
      <c r="AXY862" s="10">
        <v>720</v>
      </c>
      <c r="AXZ862" s="10">
        <v>0</v>
      </c>
      <c r="AYA862" s="10">
        <v>0</v>
      </c>
      <c r="AYB862" s="10">
        <v>0</v>
      </c>
      <c r="AYC862" s="10">
        <v>0</v>
      </c>
      <c r="AYD862" s="10">
        <v>0</v>
      </c>
      <c r="AYE862" s="10">
        <v>0</v>
      </c>
      <c r="AYF862" s="10">
        <v>0</v>
      </c>
      <c r="AYG862" s="10">
        <v>0</v>
      </c>
      <c r="AYH862" s="10">
        <v>0</v>
      </c>
      <c r="AYI862" s="10">
        <v>0</v>
      </c>
      <c r="AYJ862" s="10">
        <v>0</v>
      </c>
      <c r="AYK862" s="10">
        <v>0</v>
      </c>
      <c r="AYL862" s="10">
        <v>0</v>
      </c>
      <c r="AYM862" s="10">
        <v>0</v>
      </c>
      <c r="AYN862" s="10">
        <v>0</v>
      </c>
      <c r="AYO862" s="10">
        <v>0</v>
      </c>
      <c r="AYP862" s="10">
        <v>0</v>
      </c>
      <c r="AYQ862" s="10">
        <v>150</v>
      </c>
      <c r="AYR862" s="10">
        <v>0</v>
      </c>
      <c r="AYS862" s="10" t="s">
        <v>1968</v>
      </c>
      <c r="AYV862" s="10">
        <v>100</v>
      </c>
      <c r="AYW862" s="10">
        <v>0</v>
      </c>
      <c r="AYX862" s="10">
        <v>100</v>
      </c>
      <c r="AYY862" s="10">
        <v>0</v>
      </c>
      <c r="AYZ862" s="10">
        <v>0</v>
      </c>
      <c r="AZA862" s="10">
        <v>0</v>
      </c>
      <c r="AZB862" s="10">
        <v>0</v>
      </c>
      <c r="AZC862" s="10">
        <v>0</v>
      </c>
      <c r="AZD862" s="10">
        <v>0</v>
      </c>
      <c r="AZE862" s="10">
        <v>0</v>
      </c>
      <c r="AZF862" s="10">
        <v>20</v>
      </c>
      <c r="AZG862" s="10">
        <v>0</v>
      </c>
      <c r="AZH862" s="10">
        <v>500</v>
      </c>
      <c r="AZI862" s="10">
        <v>0</v>
      </c>
      <c r="AZJ862" s="10">
        <v>100</v>
      </c>
      <c r="AZK862" s="10">
        <v>0</v>
      </c>
      <c r="AZL862" s="10">
        <v>16</v>
      </c>
      <c r="AZM862" s="10">
        <v>0</v>
      </c>
      <c r="AZN862" s="10">
        <v>150</v>
      </c>
      <c r="AZO862" s="10">
        <v>0</v>
      </c>
      <c r="AZP862" s="10">
        <v>0</v>
      </c>
      <c r="AZQ862" s="10">
        <v>0</v>
      </c>
      <c r="AZR862" s="10">
        <v>72</v>
      </c>
      <c r="AZS862" s="10">
        <v>0</v>
      </c>
      <c r="AZT862" s="10">
        <v>0</v>
      </c>
      <c r="AZU862" s="10">
        <v>0</v>
      </c>
      <c r="AZV862" s="10">
        <v>0</v>
      </c>
      <c r="AZW862" s="10">
        <v>0</v>
      </c>
      <c r="AZX862" s="10">
        <v>0</v>
      </c>
      <c r="AZY862" s="10">
        <v>0</v>
      </c>
      <c r="AZZ862" s="10">
        <v>0</v>
      </c>
      <c r="BAA862" s="10">
        <v>0</v>
      </c>
      <c r="BAB862" s="10">
        <v>0</v>
      </c>
      <c r="BAC862" s="10">
        <v>0</v>
      </c>
      <c r="BAD862" s="10">
        <v>0</v>
      </c>
      <c r="BAE862" s="10">
        <v>0</v>
      </c>
      <c r="BAF862" s="10">
        <v>0</v>
      </c>
      <c r="BAG862" s="10">
        <v>0</v>
      </c>
      <c r="BAH862" s="10">
        <v>60</v>
      </c>
      <c r="BAI862" s="10">
        <v>0</v>
      </c>
      <c r="BAJ862" s="10">
        <v>0</v>
      </c>
      <c r="BAK862" s="10">
        <v>0</v>
      </c>
      <c r="BAL862" s="10">
        <v>60</v>
      </c>
      <c r="BAM862" s="10">
        <v>0</v>
      </c>
      <c r="BAN862" s="10">
        <v>0</v>
      </c>
      <c r="BAO862" s="10">
        <v>0</v>
      </c>
      <c r="BAP862" s="10">
        <v>0</v>
      </c>
      <c r="BAQ862" s="10">
        <v>0</v>
      </c>
      <c r="BAR862" s="10">
        <v>0</v>
      </c>
      <c r="BAS862" s="10">
        <v>0</v>
      </c>
      <c r="BAT862" s="10">
        <v>0</v>
      </c>
      <c r="BAU862" s="10">
        <v>0</v>
      </c>
      <c r="BAV862" s="10">
        <v>0</v>
      </c>
      <c r="BAW862" s="10">
        <v>0</v>
      </c>
      <c r="BAX862" s="10">
        <v>0</v>
      </c>
      <c r="BAY862" s="10">
        <v>0</v>
      </c>
      <c r="BAZ862" s="10">
        <v>0</v>
      </c>
      <c r="BBA862" s="10" t="s">
        <v>1968</v>
      </c>
      <c r="BBB862" s="10">
        <v>3450</v>
      </c>
      <c r="BBC862" s="10">
        <v>2000</v>
      </c>
      <c r="BBD862" s="10">
        <v>0</v>
      </c>
      <c r="BBE862" s="10">
        <v>200</v>
      </c>
      <c r="BBF862" s="10">
        <v>0</v>
      </c>
      <c r="BBG862" s="10">
        <v>1</v>
      </c>
      <c r="BBH862" s="10">
        <v>0</v>
      </c>
      <c r="BBI862" s="10">
        <v>200</v>
      </c>
      <c r="BBJ862" s="10">
        <v>0</v>
      </c>
      <c r="BBK862" s="10">
        <v>200</v>
      </c>
      <c r="BBL862" s="10">
        <v>0</v>
      </c>
      <c r="BBM862" s="10">
        <v>100</v>
      </c>
      <c r="BBN862" s="10">
        <v>0</v>
      </c>
      <c r="BBO862" s="10" t="s">
        <v>1972</v>
      </c>
      <c r="BBW862" s="10">
        <v>1</v>
      </c>
      <c r="BBX862" s="10" t="s">
        <v>2367</v>
      </c>
    </row>
    <row r="863" spans="1:1428" x14ac:dyDescent="0.25">
      <c r="A863" s="10" t="s">
        <v>1965</v>
      </c>
      <c r="B863" s="10" t="s">
        <v>2368</v>
      </c>
      <c r="C863" s="10" t="s">
        <v>2001</v>
      </c>
      <c r="D863" s="10" t="s">
        <v>2369</v>
      </c>
      <c r="E863" s="10" t="s">
        <v>2370</v>
      </c>
      <c r="F863" s="10" t="s">
        <v>2371</v>
      </c>
      <c r="G863" s="10">
        <v>55200000</v>
      </c>
      <c r="H863" s="10" t="s">
        <v>2005</v>
      </c>
      <c r="I863" s="10" t="s">
        <v>2372</v>
      </c>
      <c r="J863" s="10" t="s">
        <v>2373</v>
      </c>
      <c r="K863" s="10" t="s">
        <v>5</v>
      </c>
      <c r="L863" s="10" t="s">
        <v>2508</v>
      </c>
      <c r="N863" s="10">
        <v>144</v>
      </c>
      <c r="O863" s="10">
        <v>0</v>
      </c>
      <c r="P863" s="10">
        <v>0</v>
      </c>
      <c r="Q863" s="10">
        <v>0</v>
      </c>
      <c r="R863" s="10">
        <v>0</v>
      </c>
      <c r="S863" s="10">
        <v>0</v>
      </c>
      <c r="T863" s="10">
        <v>0</v>
      </c>
      <c r="U863" s="10">
        <v>0</v>
      </c>
      <c r="V863" s="10">
        <v>0</v>
      </c>
      <c r="W863" s="10">
        <v>0</v>
      </c>
      <c r="X863" s="10">
        <v>0</v>
      </c>
      <c r="Y863" s="10">
        <v>0</v>
      </c>
      <c r="Z863" s="10">
        <v>0</v>
      </c>
      <c r="AA863" s="10">
        <v>0</v>
      </c>
      <c r="AC863" s="10">
        <v>0</v>
      </c>
      <c r="AD863" s="10">
        <v>0</v>
      </c>
      <c r="AE863" s="10">
        <v>0</v>
      </c>
      <c r="AF863" s="10" t="s">
        <v>40</v>
      </c>
      <c r="AG863" s="10">
        <v>1</v>
      </c>
      <c r="AT863" s="10">
        <v>36056</v>
      </c>
      <c r="AU863" s="10" t="s">
        <v>2495</v>
      </c>
      <c r="AV863" s="10" t="s">
        <v>1972</v>
      </c>
      <c r="AW863" s="10" t="s">
        <v>1989</v>
      </c>
      <c r="AY863" s="10" t="s">
        <v>1973</v>
      </c>
      <c r="BF863" s="10" t="s">
        <v>1972</v>
      </c>
      <c r="BG863" s="10">
        <v>1</v>
      </c>
      <c r="BH863" s="10" t="s">
        <v>1968</v>
      </c>
      <c r="BI863" s="10" t="s">
        <v>1972</v>
      </c>
      <c r="BJ863" s="10">
        <v>1</v>
      </c>
      <c r="BK863" s="10" t="s">
        <v>1968</v>
      </c>
      <c r="BL863" s="10" t="s">
        <v>1972</v>
      </c>
      <c r="BM863" s="10">
        <v>1</v>
      </c>
      <c r="BN863" s="10" t="s">
        <v>1972</v>
      </c>
      <c r="BO863" s="10" t="s">
        <v>1972</v>
      </c>
      <c r="BP863" s="10">
        <v>1</v>
      </c>
      <c r="BQ863" s="10" t="s">
        <v>1972</v>
      </c>
      <c r="BR863" s="10" t="s">
        <v>1968</v>
      </c>
      <c r="BU863" s="10" t="s">
        <v>1968</v>
      </c>
      <c r="BX863" s="10" t="s">
        <v>1968</v>
      </c>
      <c r="CA863" s="10" t="s">
        <v>1968</v>
      </c>
      <c r="CD863" s="10" t="s">
        <v>1972</v>
      </c>
      <c r="CE863" s="10">
        <v>1</v>
      </c>
      <c r="CF863" s="10" t="s">
        <v>1968</v>
      </c>
      <c r="CG863" s="10" t="s">
        <v>1972</v>
      </c>
      <c r="CH863" s="10">
        <v>1</v>
      </c>
      <c r="CI863" s="10" t="s">
        <v>1972</v>
      </c>
      <c r="CJ863" s="10" t="s">
        <v>1968</v>
      </c>
      <c r="CM863" s="10" t="s">
        <v>1968</v>
      </c>
      <c r="CP863" s="10" t="s">
        <v>1968</v>
      </c>
      <c r="CS863" s="10" t="s">
        <v>1968</v>
      </c>
      <c r="CV863" s="10" t="s">
        <v>1972</v>
      </c>
      <c r="CW863" s="10">
        <v>1</v>
      </c>
      <c r="CX863" s="10" t="s">
        <v>1972</v>
      </c>
      <c r="CY863" s="10" t="s">
        <v>1968</v>
      </c>
      <c r="DB863" s="10" t="s">
        <v>1968</v>
      </c>
      <c r="DE863" s="10" t="s">
        <v>1968</v>
      </c>
      <c r="DH863" s="10" t="s">
        <v>1968</v>
      </c>
      <c r="DK863" s="10" t="s">
        <v>1968</v>
      </c>
      <c r="DN863" s="10" t="s">
        <v>1968</v>
      </c>
      <c r="EU863" s="10" t="s">
        <v>1972</v>
      </c>
      <c r="EV863" s="10">
        <v>6</v>
      </c>
      <c r="EW863" s="10">
        <v>450</v>
      </c>
      <c r="EX863" s="10" t="s">
        <v>1968</v>
      </c>
      <c r="FA863" s="10" t="s">
        <v>1968</v>
      </c>
      <c r="FD863" s="10" t="s">
        <v>1968</v>
      </c>
      <c r="FG863" s="10" t="s">
        <v>1968</v>
      </c>
      <c r="FJ863" s="10" t="s">
        <v>1968</v>
      </c>
      <c r="GQ863" s="10">
        <v>1</v>
      </c>
      <c r="II863" s="10" t="s">
        <v>1972</v>
      </c>
      <c r="IJ863" s="10" t="s">
        <v>1968</v>
      </c>
      <c r="IK863" s="10" t="s">
        <v>1974</v>
      </c>
      <c r="IL863" s="10" t="s">
        <v>1974</v>
      </c>
      <c r="IM863" s="10" t="s">
        <v>1975</v>
      </c>
      <c r="IN863" s="10" t="s">
        <v>1968</v>
      </c>
      <c r="IO863" s="10" t="s">
        <v>1972</v>
      </c>
      <c r="IP863" s="10" t="s">
        <v>1968</v>
      </c>
      <c r="IR863" s="10" t="s">
        <v>1968</v>
      </c>
      <c r="IT863" s="10" t="s">
        <v>1968</v>
      </c>
      <c r="IV863" s="10" t="s">
        <v>1968</v>
      </c>
      <c r="IX863" s="10" t="s">
        <v>1968</v>
      </c>
      <c r="IZ863" s="10" t="s">
        <v>1968</v>
      </c>
      <c r="JA863" s="10" t="s">
        <v>1972</v>
      </c>
      <c r="JB863" s="10">
        <v>1</v>
      </c>
      <c r="JC863" s="10">
        <v>1</v>
      </c>
      <c r="JD863" s="10" t="s">
        <v>1972</v>
      </c>
      <c r="JE863" s="10">
        <v>1</v>
      </c>
      <c r="JF863" s="10">
        <v>1</v>
      </c>
      <c r="JG863" s="10" t="s">
        <v>1968</v>
      </c>
      <c r="JJ863" s="10" t="s">
        <v>1968</v>
      </c>
      <c r="JM863" s="10" t="s">
        <v>1968</v>
      </c>
      <c r="JP863" s="10" t="s">
        <v>1968</v>
      </c>
      <c r="JS863" s="10" t="s">
        <v>1968</v>
      </c>
      <c r="KZ863" s="10" t="s">
        <v>1976</v>
      </c>
      <c r="LA863" s="10">
        <v>17</v>
      </c>
      <c r="LB863" s="10">
        <v>0</v>
      </c>
      <c r="LC863" s="10">
        <v>17</v>
      </c>
      <c r="LD863" s="10">
        <v>0</v>
      </c>
      <c r="LE863" s="10">
        <v>0</v>
      </c>
      <c r="LF863" s="10">
        <v>0</v>
      </c>
      <c r="LG863" s="10">
        <v>0</v>
      </c>
      <c r="LH863" s="10">
        <v>0</v>
      </c>
      <c r="LI863" s="10" t="s">
        <v>1966</v>
      </c>
      <c r="LJ863" s="10">
        <v>32</v>
      </c>
      <c r="LK863" s="10">
        <v>5</v>
      </c>
      <c r="LL863" s="10">
        <v>0</v>
      </c>
      <c r="LM863" s="10">
        <v>0</v>
      </c>
      <c r="LN863" s="10">
        <v>0</v>
      </c>
      <c r="LO863" s="10">
        <v>0</v>
      </c>
      <c r="LP863" s="10">
        <v>0</v>
      </c>
      <c r="LQ863" s="10">
        <v>0</v>
      </c>
      <c r="LR863" s="10" t="s">
        <v>1966</v>
      </c>
      <c r="LS863" s="10">
        <v>0</v>
      </c>
      <c r="LT863" s="10">
        <v>1</v>
      </c>
      <c r="LU863" s="10">
        <v>0</v>
      </c>
      <c r="LV863" s="10">
        <v>0</v>
      </c>
      <c r="LW863" s="10">
        <v>0</v>
      </c>
      <c r="LX863" s="10">
        <v>0</v>
      </c>
      <c r="LY863" s="10">
        <v>0</v>
      </c>
      <c r="LZ863" s="10">
        <v>0</v>
      </c>
      <c r="MA863" s="10" t="s">
        <v>1966</v>
      </c>
      <c r="MB863" s="10">
        <v>2</v>
      </c>
      <c r="MC863" s="10">
        <v>3</v>
      </c>
      <c r="MD863" s="10">
        <v>0</v>
      </c>
      <c r="ME863" s="10">
        <v>0</v>
      </c>
      <c r="MF863" s="10">
        <v>0</v>
      </c>
      <c r="MG863" s="10">
        <v>0</v>
      </c>
      <c r="MH863" s="10">
        <v>0</v>
      </c>
      <c r="MI863" s="10">
        <v>0</v>
      </c>
      <c r="MJ863" s="10" t="s">
        <v>1966</v>
      </c>
      <c r="MK863" s="10">
        <v>0</v>
      </c>
      <c r="ML863" s="10">
        <v>2</v>
      </c>
      <c r="MM863" s="10">
        <v>0</v>
      </c>
      <c r="MN863" s="10">
        <v>0</v>
      </c>
      <c r="MO863" s="10">
        <v>0</v>
      </c>
      <c r="MP863" s="10">
        <v>0</v>
      </c>
      <c r="MQ863" s="10">
        <v>0</v>
      </c>
      <c r="MR863" s="10">
        <v>0</v>
      </c>
      <c r="MS863" s="10" t="s">
        <v>1966</v>
      </c>
      <c r="MT863" s="10">
        <v>0</v>
      </c>
      <c r="MU863" s="10">
        <v>0</v>
      </c>
      <c r="MV863" s="10">
        <v>0</v>
      </c>
      <c r="MW863" s="10">
        <v>0</v>
      </c>
      <c r="MX863" s="10">
        <v>0</v>
      </c>
      <c r="MY863" s="10">
        <v>0</v>
      </c>
      <c r="MZ863" s="10">
        <v>0</v>
      </c>
      <c r="NA863" s="10">
        <v>0</v>
      </c>
      <c r="NB863" s="10" t="s">
        <v>1977</v>
      </c>
      <c r="NC863" s="10">
        <v>0</v>
      </c>
      <c r="ND863" s="10">
        <v>1</v>
      </c>
      <c r="NE863" s="10">
        <v>0</v>
      </c>
      <c r="NF863" s="10">
        <v>0</v>
      </c>
      <c r="NG863" s="10">
        <v>0</v>
      </c>
      <c r="NH863" s="10">
        <v>0</v>
      </c>
      <c r="NI863" s="10">
        <v>0</v>
      </c>
      <c r="NJ863" s="10">
        <v>0</v>
      </c>
      <c r="NK863" s="10" t="s">
        <v>1966</v>
      </c>
      <c r="NL863" s="10">
        <v>0</v>
      </c>
      <c r="NM863" s="10">
        <v>2</v>
      </c>
      <c r="NN863" s="10">
        <v>0</v>
      </c>
      <c r="NO863" s="10">
        <v>0</v>
      </c>
      <c r="NP863" s="10">
        <v>0</v>
      </c>
      <c r="NQ863" s="10">
        <v>0</v>
      </c>
      <c r="NR863" s="10">
        <v>0</v>
      </c>
      <c r="NS863" s="10">
        <v>0</v>
      </c>
      <c r="NT863" s="10" t="s">
        <v>1966</v>
      </c>
      <c r="NU863" s="10">
        <v>0</v>
      </c>
      <c r="NV863" s="10">
        <v>3</v>
      </c>
      <c r="NW863" s="10">
        <v>0</v>
      </c>
      <c r="NX863" s="10">
        <v>0</v>
      </c>
      <c r="NY863" s="10">
        <v>0</v>
      </c>
      <c r="NZ863" s="10">
        <v>0</v>
      </c>
      <c r="OA863" s="10">
        <v>0</v>
      </c>
      <c r="OB863" s="10">
        <v>0</v>
      </c>
      <c r="OC863" s="10" t="s">
        <v>1966</v>
      </c>
      <c r="OD863" s="10">
        <v>1</v>
      </c>
      <c r="OE863" s="10">
        <v>0</v>
      </c>
      <c r="OF863" s="10">
        <v>0</v>
      </c>
      <c r="OG863" s="10">
        <v>0</v>
      </c>
      <c r="OH863" s="10">
        <v>0</v>
      </c>
      <c r="OI863" s="10">
        <v>0</v>
      </c>
      <c r="OJ863" s="10">
        <v>0</v>
      </c>
      <c r="OK863" s="10">
        <v>0</v>
      </c>
      <c r="OL863" s="10" t="s">
        <v>1966</v>
      </c>
      <c r="OM863" s="10">
        <v>0</v>
      </c>
      <c r="ON863" s="10">
        <v>0</v>
      </c>
      <c r="OO863" s="10">
        <v>0</v>
      </c>
      <c r="OP863" s="10">
        <v>0</v>
      </c>
      <c r="OQ863" s="10">
        <v>0</v>
      </c>
      <c r="OR863" s="10">
        <v>0</v>
      </c>
      <c r="OS863" s="10">
        <v>0</v>
      </c>
      <c r="OT863" s="10">
        <v>0</v>
      </c>
      <c r="OU863" s="10" t="s">
        <v>1977</v>
      </c>
      <c r="OV863" s="10">
        <v>0</v>
      </c>
      <c r="OW863" s="10">
        <v>0</v>
      </c>
      <c r="OX863" s="10">
        <v>0</v>
      </c>
      <c r="OY863" s="10">
        <v>0</v>
      </c>
      <c r="OZ863" s="10">
        <v>0</v>
      </c>
      <c r="PA863" s="10">
        <v>0</v>
      </c>
      <c r="PB863" s="10">
        <v>0</v>
      </c>
      <c r="PC863" s="10">
        <v>0</v>
      </c>
      <c r="PD863" s="10" t="s">
        <v>1977</v>
      </c>
      <c r="PE863" s="10">
        <v>0</v>
      </c>
      <c r="PF863" s="10">
        <v>0</v>
      </c>
      <c r="PG863" s="10">
        <v>0</v>
      </c>
      <c r="PH863" s="10">
        <v>0</v>
      </c>
      <c r="PI863" s="10">
        <v>0</v>
      </c>
      <c r="PJ863" s="10">
        <v>0</v>
      </c>
      <c r="PK863" s="10">
        <v>0</v>
      </c>
      <c r="PL863" s="10">
        <v>0</v>
      </c>
      <c r="PM863" s="10" t="s">
        <v>1977</v>
      </c>
      <c r="PN863" s="10">
        <v>0</v>
      </c>
      <c r="PO863" s="10">
        <v>0</v>
      </c>
      <c r="PP863" s="10">
        <v>0</v>
      </c>
      <c r="PQ863" s="10">
        <v>0</v>
      </c>
      <c r="PR863" s="10">
        <v>0</v>
      </c>
      <c r="PS863" s="10">
        <v>0</v>
      </c>
      <c r="PT863" s="10">
        <v>0</v>
      </c>
      <c r="PU863" s="10">
        <v>0</v>
      </c>
      <c r="PV863" s="10" t="s">
        <v>1977</v>
      </c>
      <c r="PW863" s="10">
        <v>3</v>
      </c>
      <c r="PX863" s="10">
        <v>3</v>
      </c>
      <c r="PY863" s="10">
        <v>0</v>
      </c>
      <c r="PZ863" s="10">
        <v>0</v>
      </c>
      <c r="QA863" s="10">
        <v>0</v>
      </c>
      <c r="QB863" s="10">
        <v>0</v>
      </c>
      <c r="QC863" s="10">
        <v>0</v>
      </c>
      <c r="QD863" s="10">
        <v>0</v>
      </c>
      <c r="QE863" s="10" t="s">
        <v>1985</v>
      </c>
      <c r="QF863" s="10">
        <v>0</v>
      </c>
      <c r="QG863" s="10">
        <v>0</v>
      </c>
      <c r="QH863" s="10">
        <v>0</v>
      </c>
      <c r="QI863" s="10">
        <v>0</v>
      </c>
      <c r="QJ863" s="10">
        <v>0</v>
      </c>
      <c r="QK863" s="10">
        <v>0</v>
      </c>
      <c r="QL863" s="10">
        <v>0</v>
      </c>
      <c r="QM863" s="10">
        <v>0</v>
      </c>
      <c r="QN863" s="10" t="s">
        <v>1977</v>
      </c>
      <c r="QO863" s="10">
        <v>0</v>
      </c>
      <c r="QP863" s="10">
        <v>0</v>
      </c>
      <c r="QQ863" s="10">
        <v>0</v>
      </c>
      <c r="QR863" s="10">
        <v>0</v>
      </c>
      <c r="QS863" s="10">
        <v>0</v>
      </c>
      <c r="QT863" s="10">
        <v>0</v>
      </c>
      <c r="QU863" s="10">
        <v>0</v>
      </c>
      <c r="QV863" s="10">
        <v>0</v>
      </c>
      <c r="QW863" s="10" t="s">
        <v>1977</v>
      </c>
      <c r="QX863" s="10">
        <v>0</v>
      </c>
      <c r="QY863" s="10">
        <v>0</v>
      </c>
      <c r="QZ863" s="10">
        <v>0</v>
      </c>
      <c r="RA863" s="10">
        <v>0</v>
      </c>
      <c r="RB863" s="10">
        <v>0</v>
      </c>
      <c r="RC863" s="10">
        <v>0</v>
      </c>
      <c r="RD863" s="10">
        <v>0</v>
      </c>
      <c r="RE863" s="10">
        <v>0</v>
      </c>
      <c r="RF863" s="10" t="s">
        <v>1977</v>
      </c>
      <c r="RG863" s="10">
        <v>0</v>
      </c>
      <c r="RH863" s="10">
        <v>0</v>
      </c>
      <c r="RI863" s="10">
        <v>0</v>
      </c>
      <c r="RJ863" s="10">
        <v>0</v>
      </c>
      <c r="RK863" s="10">
        <v>0</v>
      </c>
      <c r="RL863" s="10">
        <v>0</v>
      </c>
      <c r="RM863" s="10">
        <v>0</v>
      </c>
      <c r="RN863" s="10">
        <v>0</v>
      </c>
      <c r="RO863" s="10" t="s">
        <v>1977</v>
      </c>
      <c r="VS863" s="10">
        <v>1</v>
      </c>
      <c r="VV863" s="10">
        <v>1</v>
      </c>
      <c r="VZ863" s="10">
        <v>460</v>
      </c>
      <c r="WA863" s="10">
        <v>0</v>
      </c>
      <c r="WB863" s="10">
        <v>0</v>
      </c>
      <c r="WC863" s="10">
        <v>0</v>
      </c>
      <c r="WD863" s="10">
        <v>0</v>
      </c>
      <c r="WE863" s="10">
        <v>0</v>
      </c>
      <c r="WF863" s="10">
        <v>538</v>
      </c>
      <c r="WG863" s="10">
        <v>0</v>
      </c>
      <c r="WH863" s="10">
        <v>0</v>
      </c>
      <c r="WI863" s="10">
        <v>0</v>
      </c>
      <c r="WJ863" s="10">
        <v>0</v>
      </c>
      <c r="WK863" s="10">
        <v>0</v>
      </c>
      <c r="WL863" s="10">
        <v>0</v>
      </c>
      <c r="WM863" s="10">
        <v>0</v>
      </c>
      <c r="WN863" s="10">
        <v>0</v>
      </c>
      <c r="WO863" s="10">
        <v>0</v>
      </c>
      <c r="WP863" s="10">
        <v>0</v>
      </c>
      <c r="WQ863" s="10">
        <v>0</v>
      </c>
      <c r="WR863" s="10">
        <v>0</v>
      </c>
      <c r="WS863" s="10">
        <v>0</v>
      </c>
      <c r="WT863" s="10">
        <v>0</v>
      </c>
      <c r="WU863" s="10">
        <v>0</v>
      </c>
      <c r="WV863" s="10">
        <v>0</v>
      </c>
      <c r="WW863" s="10">
        <v>0</v>
      </c>
      <c r="WX863" s="10">
        <v>0</v>
      </c>
      <c r="WY863" s="10">
        <v>0</v>
      </c>
      <c r="WZ863" s="10">
        <v>0</v>
      </c>
      <c r="XA863" s="10">
        <v>0</v>
      </c>
      <c r="XB863" s="10">
        <v>0</v>
      </c>
      <c r="XC863" s="10">
        <v>0</v>
      </c>
      <c r="XD863" s="10">
        <v>0</v>
      </c>
      <c r="XE863" s="10">
        <v>0</v>
      </c>
      <c r="XF863" s="10">
        <v>0</v>
      </c>
      <c r="XG863" s="10">
        <v>0</v>
      </c>
      <c r="XH863" s="10">
        <v>0</v>
      </c>
      <c r="XI863" s="10">
        <v>0</v>
      </c>
      <c r="XJ863" s="10">
        <v>0</v>
      </c>
      <c r="XK863" s="10" t="s">
        <v>1967</v>
      </c>
      <c r="XN863" s="10" t="s">
        <v>1978</v>
      </c>
      <c r="XQ863" s="10" t="s">
        <v>1967</v>
      </c>
      <c r="XT863" s="10" t="s">
        <v>1978</v>
      </c>
      <c r="XW863" s="10" t="s">
        <v>1979</v>
      </c>
      <c r="XX863" s="10">
        <v>200</v>
      </c>
      <c r="XY863" s="10">
        <v>0</v>
      </c>
      <c r="YA863" s="10">
        <v>43</v>
      </c>
      <c r="YB863" s="10">
        <v>0</v>
      </c>
      <c r="YC863" s="10">
        <v>29</v>
      </c>
      <c r="YD863" s="10">
        <v>0</v>
      </c>
      <c r="YE863" s="10">
        <v>0</v>
      </c>
      <c r="YF863" s="10">
        <v>0</v>
      </c>
      <c r="YG863" s="10">
        <v>0</v>
      </c>
      <c r="YH863" s="10">
        <v>0</v>
      </c>
      <c r="YI863" s="10">
        <v>0</v>
      </c>
      <c r="YJ863" s="10">
        <v>0</v>
      </c>
      <c r="YK863" s="10">
        <v>7</v>
      </c>
      <c r="YL863" s="10">
        <v>0</v>
      </c>
      <c r="YM863" s="10">
        <v>5</v>
      </c>
      <c r="YN863" s="10">
        <v>0</v>
      </c>
      <c r="YO863" s="10">
        <v>0</v>
      </c>
      <c r="YP863" s="10">
        <v>0</v>
      </c>
      <c r="YQ863" s="10">
        <v>0</v>
      </c>
      <c r="YR863" s="10">
        <v>0</v>
      </c>
      <c r="YS863" s="10" t="s">
        <v>1968</v>
      </c>
      <c r="ZJ863" s="10" t="s">
        <v>1968</v>
      </c>
      <c r="AAK863" s="10" t="s">
        <v>1968</v>
      </c>
      <c r="AAZ863" s="10" t="s">
        <v>1969</v>
      </c>
      <c r="ABA863" s="10">
        <v>20</v>
      </c>
      <c r="ABB863" s="10">
        <v>0</v>
      </c>
      <c r="ABC863" s="10">
        <v>5</v>
      </c>
      <c r="ABD863" s="10">
        <v>0</v>
      </c>
      <c r="ABE863" s="10">
        <v>15</v>
      </c>
      <c r="ABF863" s="10">
        <v>0</v>
      </c>
      <c r="ABG863" s="10">
        <v>0</v>
      </c>
      <c r="ABH863" s="10">
        <v>0</v>
      </c>
      <c r="ABI863" s="10">
        <v>0</v>
      </c>
      <c r="ABJ863" s="10">
        <v>0</v>
      </c>
      <c r="ABK863" s="10">
        <v>0</v>
      </c>
      <c r="ABL863" s="10">
        <v>0</v>
      </c>
      <c r="ABM863" s="10">
        <v>0</v>
      </c>
      <c r="ABN863" s="10">
        <v>0</v>
      </c>
      <c r="ABO863" s="10" t="s">
        <v>1968</v>
      </c>
      <c r="ACJ863" s="10" t="s">
        <v>1968</v>
      </c>
      <c r="ADH863" s="10" t="s">
        <v>1970</v>
      </c>
      <c r="ADI863" s="10">
        <v>998</v>
      </c>
      <c r="ADJ863" s="10">
        <v>0</v>
      </c>
      <c r="ADK863" s="10">
        <v>0</v>
      </c>
      <c r="ADL863" s="10">
        <v>0</v>
      </c>
      <c r="ADM863" s="10">
        <v>0</v>
      </c>
      <c r="ADN863" s="10">
        <v>0</v>
      </c>
      <c r="ADO863" s="10">
        <v>0</v>
      </c>
      <c r="ADP863" s="10">
        <v>0</v>
      </c>
      <c r="ADQ863" s="10">
        <v>0</v>
      </c>
      <c r="ADR863" s="10">
        <v>0</v>
      </c>
      <c r="ADS863" s="10">
        <v>0</v>
      </c>
      <c r="ADT863" s="10">
        <v>0</v>
      </c>
      <c r="ADU863" s="10">
        <v>0</v>
      </c>
      <c r="ADV863" s="10">
        <v>0</v>
      </c>
      <c r="ADW863" s="10">
        <v>0</v>
      </c>
      <c r="ADX863" s="10">
        <v>0</v>
      </c>
      <c r="ADY863" s="10">
        <v>0</v>
      </c>
      <c r="ADZ863" s="10">
        <v>0</v>
      </c>
      <c r="AEA863" s="10">
        <v>0</v>
      </c>
      <c r="AEB863" s="10">
        <v>0</v>
      </c>
      <c r="AEC863" s="10">
        <v>0</v>
      </c>
      <c r="AED863" s="10">
        <v>0</v>
      </c>
      <c r="AEE863" s="10">
        <v>0</v>
      </c>
      <c r="AEF863" s="10">
        <v>0</v>
      </c>
      <c r="AEG863" s="10">
        <v>0</v>
      </c>
      <c r="AEH863" s="10">
        <v>0</v>
      </c>
      <c r="AEI863" s="10">
        <v>0</v>
      </c>
      <c r="AEJ863" s="10">
        <v>0</v>
      </c>
      <c r="AEK863" s="10">
        <v>0</v>
      </c>
      <c r="AEL863" s="10">
        <v>0</v>
      </c>
      <c r="AEM863" s="10">
        <v>0</v>
      </c>
      <c r="AEN863" s="10">
        <v>0</v>
      </c>
      <c r="AEO863" s="10">
        <v>0</v>
      </c>
      <c r="AEP863" s="10">
        <v>0</v>
      </c>
      <c r="AEQ863" s="10">
        <v>0</v>
      </c>
      <c r="AER863" s="10">
        <v>0</v>
      </c>
      <c r="AES863" s="10">
        <v>0</v>
      </c>
      <c r="AET863" s="10">
        <v>0</v>
      </c>
      <c r="AEU863" s="10">
        <v>0</v>
      </c>
      <c r="AEV863" s="10">
        <v>0</v>
      </c>
      <c r="AEW863" s="10">
        <v>0</v>
      </c>
      <c r="AEX863" s="10">
        <v>0</v>
      </c>
      <c r="AEY863" s="10">
        <v>0</v>
      </c>
      <c r="AEZ863" s="10">
        <v>0</v>
      </c>
      <c r="AFA863" s="10">
        <v>0</v>
      </c>
      <c r="AFB863" s="10">
        <v>0</v>
      </c>
      <c r="AFC863" s="10">
        <v>0</v>
      </c>
      <c r="AFD863" s="10">
        <v>0</v>
      </c>
      <c r="AFE863" s="10">
        <v>0</v>
      </c>
      <c r="AFF863" s="10">
        <v>0</v>
      </c>
      <c r="AFG863" s="10">
        <v>0</v>
      </c>
      <c r="AFH863" s="10">
        <v>0</v>
      </c>
      <c r="AFI863" s="10">
        <v>0</v>
      </c>
      <c r="AFJ863" s="10">
        <v>0</v>
      </c>
      <c r="AFK863" s="10">
        <v>0</v>
      </c>
      <c r="AFL863" s="10">
        <v>0</v>
      </c>
      <c r="AFM863" s="10">
        <v>0</v>
      </c>
      <c r="AFN863" s="10">
        <v>0</v>
      </c>
      <c r="AFO863" s="10">
        <v>0</v>
      </c>
      <c r="AFP863" s="10">
        <v>0</v>
      </c>
      <c r="AFQ863" s="10">
        <v>0</v>
      </c>
      <c r="AFR863" s="10">
        <v>0</v>
      </c>
      <c r="AFS863" s="10">
        <v>0</v>
      </c>
      <c r="AFT863" s="10">
        <v>0</v>
      </c>
      <c r="AFU863" s="10">
        <v>0</v>
      </c>
      <c r="AFV863" s="10">
        <v>0</v>
      </c>
      <c r="AFW863" s="10">
        <v>0</v>
      </c>
      <c r="AFX863" s="10">
        <v>0</v>
      </c>
      <c r="AFY863" s="10">
        <v>0</v>
      </c>
      <c r="AFZ863" s="10">
        <v>0</v>
      </c>
      <c r="AGA863" s="10">
        <v>0</v>
      </c>
      <c r="AGB863" s="10">
        <v>0</v>
      </c>
      <c r="AGC863" s="10">
        <v>0</v>
      </c>
      <c r="AGD863" s="10">
        <v>0</v>
      </c>
      <c r="AGE863" s="10">
        <v>0</v>
      </c>
      <c r="AGF863" s="10">
        <v>0</v>
      </c>
      <c r="AGG863" s="10">
        <v>0</v>
      </c>
      <c r="AGH863" s="10">
        <v>0</v>
      </c>
      <c r="AGI863" s="10">
        <v>0</v>
      </c>
      <c r="AGJ863" s="10">
        <v>0</v>
      </c>
      <c r="AGK863" s="10">
        <v>0</v>
      </c>
      <c r="AGL863" s="10">
        <v>0</v>
      </c>
      <c r="AGM863" s="10">
        <v>0</v>
      </c>
      <c r="AGN863" s="10">
        <v>0</v>
      </c>
      <c r="AGO863" s="10">
        <v>0</v>
      </c>
      <c r="AGP863" s="10">
        <v>0</v>
      </c>
      <c r="AGQ863" s="10">
        <v>0</v>
      </c>
      <c r="AGR863" s="10">
        <v>0</v>
      </c>
      <c r="AGS863" s="10">
        <v>0</v>
      </c>
      <c r="AGT863" s="10">
        <v>0</v>
      </c>
      <c r="AGU863" s="10">
        <v>0</v>
      </c>
      <c r="AGV863" s="10">
        <v>0</v>
      </c>
      <c r="AGW863" s="10">
        <v>0</v>
      </c>
      <c r="AGX863" s="10">
        <v>0</v>
      </c>
      <c r="AGY863" s="10">
        <v>0</v>
      </c>
      <c r="AGZ863" s="10">
        <v>0</v>
      </c>
      <c r="AHA863" s="10">
        <v>0</v>
      </c>
      <c r="AHB863" s="10">
        <v>0</v>
      </c>
      <c r="AHC863" s="10">
        <v>0</v>
      </c>
      <c r="AHD863" s="10">
        <v>0</v>
      </c>
      <c r="AHE863" s="10">
        <v>0</v>
      </c>
      <c r="AHF863" s="10">
        <v>0</v>
      </c>
      <c r="AHG863" s="10">
        <v>0</v>
      </c>
      <c r="AHH863" s="10">
        <v>0</v>
      </c>
      <c r="AHI863" s="10">
        <v>0</v>
      </c>
      <c r="AHJ863" s="10">
        <v>0</v>
      </c>
      <c r="AHK863" s="10">
        <v>0</v>
      </c>
      <c r="AHL863" s="10">
        <v>0</v>
      </c>
      <c r="AHM863" s="10">
        <v>0</v>
      </c>
      <c r="AHN863" s="10">
        <v>0</v>
      </c>
      <c r="AHO863" s="10">
        <v>0</v>
      </c>
      <c r="AHP863" s="10">
        <v>0</v>
      </c>
      <c r="AHQ863" s="10">
        <v>0</v>
      </c>
      <c r="AHR863" s="10">
        <v>0</v>
      </c>
      <c r="AHS863" s="10">
        <v>0</v>
      </c>
      <c r="AHT863" s="10">
        <v>0</v>
      </c>
      <c r="AHU863" s="10">
        <v>0</v>
      </c>
      <c r="AHV863" s="10">
        <v>0</v>
      </c>
      <c r="AHW863" s="10">
        <v>0</v>
      </c>
      <c r="AHX863" s="10">
        <v>0</v>
      </c>
      <c r="AHY863" s="10">
        <v>0</v>
      </c>
      <c r="AHZ863" s="10">
        <v>0</v>
      </c>
      <c r="AIA863" s="10">
        <v>0</v>
      </c>
      <c r="AIB863" s="10">
        <v>0</v>
      </c>
      <c r="AIC863" s="10">
        <v>0</v>
      </c>
      <c r="AID863" s="10">
        <v>0</v>
      </c>
      <c r="AIE863" s="10">
        <v>0</v>
      </c>
      <c r="AIF863" s="10">
        <v>0</v>
      </c>
      <c r="AIG863" s="10">
        <v>0</v>
      </c>
      <c r="AIH863" s="10">
        <v>0</v>
      </c>
      <c r="AII863" s="10">
        <v>0</v>
      </c>
      <c r="AIJ863" s="10">
        <v>0</v>
      </c>
      <c r="AIK863" s="10">
        <v>0</v>
      </c>
      <c r="AIL863" s="10">
        <v>0</v>
      </c>
      <c r="AIM863" s="10">
        <v>0</v>
      </c>
      <c r="AIN863" s="10">
        <v>0</v>
      </c>
      <c r="AIO863" s="10">
        <v>0</v>
      </c>
      <c r="AIP863" s="10">
        <v>0</v>
      </c>
      <c r="AIQ863" s="10">
        <v>0</v>
      </c>
      <c r="AIR863" s="10">
        <v>0</v>
      </c>
      <c r="AIS863" s="10">
        <v>0</v>
      </c>
      <c r="AIT863" s="10">
        <v>0</v>
      </c>
      <c r="AIU863" s="10">
        <v>0</v>
      </c>
      <c r="AIV863" s="10">
        <v>0</v>
      </c>
      <c r="AIW863" s="10">
        <v>0</v>
      </c>
      <c r="AIX863" s="10">
        <v>0</v>
      </c>
      <c r="AIY863" s="10">
        <v>0</v>
      </c>
      <c r="AIZ863" s="10">
        <v>0</v>
      </c>
      <c r="AJA863" s="10">
        <v>0</v>
      </c>
      <c r="AJB863" s="10">
        <v>0</v>
      </c>
      <c r="AJC863" s="10">
        <v>0</v>
      </c>
      <c r="AJD863" s="10">
        <v>0</v>
      </c>
      <c r="AJE863" s="10">
        <v>0</v>
      </c>
      <c r="AJF863" s="10">
        <v>0</v>
      </c>
      <c r="AJG863" s="10">
        <v>0</v>
      </c>
      <c r="AJH863" s="10">
        <v>0</v>
      </c>
      <c r="AJI863" s="10">
        <v>0</v>
      </c>
      <c r="AJJ863" s="10">
        <v>0</v>
      </c>
      <c r="AJK863" s="10">
        <v>0</v>
      </c>
      <c r="AJL863" s="10">
        <v>0</v>
      </c>
      <c r="AJM863" s="10">
        <v>0</v>
      </c>
      <c r="AJN863" s="10">
        <v>0</v>
      </c>
      <c r="AJO863" s="10">
        <v>0</v>
      </c>
      <c r="AJP863" s="10">
        <v>0</v>
      </c>
      <c r="AJQ863" s="10">
        <v>0</v>
      </c>
      <c r="AJR863" s="10">
        <v>0</v>
      </c>
      <c r="AJS863" s="10">
        <v>0</v>
      </c>
      <c r="AJT863" s="10">
        <v>0</v>
      </c>
      <c r="AJU863" s="10">
        <v>0</v>
      </c>
      <c r="AJV863" s="10">
        <v>0</v>
      </c>
      <c r="AJW863" s="10">
        <v>0</v>
      </c>
      <c r="AJX863" s="10">
        <v>0</v>
      </c>
      <c r="AJY863" s="10">
        <v>0</v>
      </c>
      <c r="AJZ863" s="10">
        <v>0</v>
      </c>
      <c r="AKA863" s="10">
        <v>0</v>
      </c>
      <c r="AKB863" s="10">
        <v>0</v>
      </c>
      <c r="AKC863" s="10">
        <v>0</v>
      </c>
      <c r="AKD863" s="10">
        <v>0</v>
      </c>
      <c r="AKE863" s="10">
        <v>0</v>
      </c>
      <c r="AKF863" s="10">
        <v>0</v>
      </c>
      <c r="AKG863" s="10">
        <v>0</v>
      </c>
      <c r="AKH863" s="10">
        <v>0</v>
      </c>
      <c r="AKI863" s="10">
        <v>0</v>
      </c>
      <c r="AKJ863" s="10">
        <v>0</v>
      </c>
      <c r="AKK863" s="10">
        <v>0</v>
      </c>
      <c r="AKL863" s="10">
        <v>0</v>
      </c>
      <c r="AKM863" s="10">
        <v>0</v>
      </c>
      <c r="AKN863" s="10">
        <v>0</v>
      </c>
      <c r="AKO863" s="10">
        <v>0</v>
      </c>
      <c r="AKP863" s="10">
        <v>0</v>
      </c>
      <c r="AKQ863" s="10">
        <v>0</v>
      </c>
      <c r="AKR863" s="10">
        <v>0</v>
      </c>
      <c r="AKS863" s="10">
        <v>0</v>
      </c>
      <c r="AKT863" s="10">
        <v>0</v>
      </c>
      <c r="AKU863" s="10">
        <v>0</v>
      </c>
      <c r="AKV863" s="10">
        <v>0</v>
      </c>
      <c r="AKW863" s="10">
        <v>0</v>
      </c>
      <c r="AKX863" s="10">
        <v>0</v>
      </c>
      <c r="AKY863" s="10">
        <v>0</v>
      </c>
      <c r="AKZ863" s="10">
        <v>0</v>
      </c>
      <c r="ALA863" s="10">
        <v>0</v>
      </c>
      <c r="ALB863" s="10">
        <v>0</v>
      </c>
      <c r="ALC863" s="10">
        <v>0</v>
      </c>
      <c r="ALD863" s="10">
        <v>0</v>
      </c>
      <c r="ALE863" s="10">
        <v>0</v>
      </c>
      <c r="ALF863" s="10">
        <v>0</v>
      </c>
      <c r="ALG863" s="10">
        <v>0</v>
      </c>
      <c r="ALH863" s="10">
        <v>0</v>
      </c>
      <c r="ALI863" s="10">
        <v>0</v>
      </c>
      <c r="ALJ863" s="10">
        <v>0</v>
      </c>
      <c r="ALK863" s="10">
        <v>0</v>
      </c>
      <c r="ALL863" s="10">
        <v>0</v>
      </c>
      <c r="ALM863" s="10">
        <v>0</v>
      </c>
      <c r="ALN863" s="10">
        <v>0</v>
      </c>
      <c r="ALO863" s="10">
        <v>0</v>
      </c>
      <c r="ALP863" s="10">
        <v>0</v>
      </c>
      <c r="ALQ863" s="10">
        <v>0</v>
      </c>
      <c r="ALR863" s="10">
        <v>0</v>
      </c>
      <c r="ALS863" s="10">
        <v>0</v>
      </c>
      <c r="ALT863" s="10">
        <v>0</v>
      </c>
      <c r="ALU863" s="10">
        <v>0</v>
      </c>
      <c r="ALV863" s="10">
        <v>0</v>
      </c>
      <c r="ALW863" s="10">
        <v>0</v>
      </c>
      <c r="ALX863" s="10">
        <v>0</v>
      </c>
      <c r="ALY863" s="10">
        <v>0</v>
      </c>
      <c r="ALZ863" s="10">
        <v>0</v>
      </c>
      <c r="AMA863" s="10">
        <v>0</v>
      </c>
      <c r="AMB863" s="10">
        <v>0</v>
      </c>
      <c r="AMC863" s="10">
        <v>0</v>
      </c>
      <c r="AMD863" s="10">
        <v>0</v>
      </c>
      <c r="AME863" s="10">
        <v>0</v>
      </c>
      <c r="AMF863" s="10">
        <v>0</v>
      </c>
      <c r="AMG863" s="10">
        <v>0</v>
      </c>
      <c r="AMH863" s="10">
        <v>0</v>
      </c>
      <c r="AMI863" s="10">
        <v>0</v>
      </c>
      <c r="AMJ863" s="10">
        <v>0</v>
      </c>
      <c r="AMK863" s="10">
        <v>0</v>
      </c>
      <c r="AML863" s="10" t="s">
        <v>1968</v>
      </c>
      <c r="ANM863" s="10">
        <v>998</v>
      </c>
      <c r="ANN863" s="10">
        <v>0</v>
      </c>
      <c r="ANO863" s="10" t="s">
        <v>1970</v>
      </c>
      <c r="ANP863" s="10" t="s">
        <v>1987</v>
      </c>
      <c r="ANR863" s="10">
        <v>0</v>
      </c>
      <c r="ANT863" s="10">
        <v>0</v>
      </c>
      <c r="ANV863" s="10">
        <v>0</v>
      </c>
      <c r="ANX863" s="10">
        <v>0</v>
      </c>
      <c r="ANZ863" s="10">
        <v>0</v>
      </c>
      <c r="AOB863" s="10">
        <v>0</v>
      </c>
      <c r="AOD863" s="10">
        <v>0</v>
      </c>
      <c r="AOF863" s="10">
        <v>0</v>
      </c>
      <c r="AOH863" s="10">
        <v>0</v>
      </c>
      <c r="AOJ863" s="10">
        <v>0</v>
      </c>
      <c r="AOL863" s="10">
        <v>0</v>
      </c>
      <c r="AON863" s="10">
        <v>0</v>
      </c>
      <c r="AOO863" s="10" t="s">
        <v>1968</v>
      </c>
      <c r="APN863" s="10" t="s">
        <v>1968</v>
      </c>
      <c r="ATV863" s="10" t="s">
        <v>1972</v>
      </c>
      <c r="ATW863" s="10">
        <v>0</v>
      </c>
      <c r="ATX863" s="10">
        <v>0</v>
      </c>
      <c r="ATY863" s="10">
        <v>99</v>
      </c>
      <c r="ATZ863" s="10">
        <v>0</v>
      </c>
      <c r="AUA863" s="10">
        <v>0</v>
      </c>
      <c r="AUB863" s="10">
        <v>0</v>
      </c>
      <c r="AUC863" s="10">
        <v>0</v>
      </c>
      <c r="AUD863" s="10">
        <v>0</v>
      </c>
      <c r="AUE863" s="64">
        <v>0</v>
      </c>
      <c r="AUF863" s="10">
        <v>0</v>
      </c>
      <c r="AUG863" s="10">
        <v>91</v>
      </c>
      <c r="AUH863" s="10">
        <v>0</v>
      </c>
      <c r="AUI863" s="10">
        <v>190</v>
      </c>
      <c r="AUJ863" s="10">
        <v>0</v>
      </c>
      <c r="AUK863" s="10">
        <v>0</v>
      </c>
      <c r="AUL863" s="10">
        <v>0</v>
      </c>
      <c r="AUM863" s="10">
        <v>99</v>
      </c>
      <c r="AUN863" s="10">
        <v>0</v>
      </c>
      <c r="AUO863" s="10">
        <v>0</v>
      </c>
      <c r="AUP863" s="10">
        <v>0</v>
      </c>
      <c r="AUQ863" s="10">
        <v>0</v>
      </c>
      <c r="AUR863" s="10">
        <v>0</v>
      </c>
      <c r="AUS863" s="10">
        <v>0</v>
      </c>
      <c r="AUT863" s="10">
        <v>0</v>
      </c>
      <c r="AUU863" s="10">
        <v>0</v>
      </c>
      <c r="AUV863" s="10">
        <v>0</v>
      </c>
      <c r="AUW863" s="10">
        <v>0</v>
      </c>
      <c r="AUX863" s="10">
        <v>0</v>
      </c>
      <c r="AUY863" s="10">
        <v>0</v>
      </c>
      <c r="AUZ863" s="10">
        <v>0</v>
      </c>
      <c r="AVA863" s="10">
        <v>0</v>
      </c>
      <c r="AVB863" s="10">
        <v>0</v>
      </c>
      <c r="AVC863" s="10">
        <v>0</v>
      </c>
      <c r="AVD863" s="10">
        <v>0</v>
      </c>
      <c r="AVE863" s="10">
        <v>0</v>
      </c>
      <c r="AVF863" s="10">
        <v>0</v>
      </c>
      <c r="AVG863" s="10">
        <v>0</v>
      </c>
      <c r="AVH863" s="10">
        <v>0</v>
      </c>
      <c r="AVI863" s="10">
        <v>0</v>
      </c>
      <c r="AVJ863" s="10">
        <v>0</v>
      </c>
      <c r="AVK863" s="10">
        <v>0</v>
      </c>
      <c r="AVL863" s="10">
        <v>0</v>
      </c>
      <c r="AVM863" s="10">
        <v>0</v>
      </c>
      <c r="AVN863" s="10">
        <v>0</v>
      </c>
      <c r="AVO863" s="10">
        <v>0</v>
      </c>
      <c r="AVP863" s="10">
        <v>0</v>
      </c>
      <c r="AVQ863" s="10">
        <v>0</v>
      </c>
      <c r="AVR863" s="10">
        <v>0</v>
      </c>
      <c r="AVS863" s="10">
        <v>0</v>
      </c>
      <c r="AVT863" s="10">
        <v>0</v>
      </c>
      <c r="AVU863" s="10" t="s">
        <v>1969</v>
      </c>
      <c r="AVV863" s="10">
        <v>0</v>
      </c>
      <c r="AVW863" s="10">
        <v>0</v>
      </c>
      <c r="AVX863" s="10">
        <v>0</v>
      </c>
      <c r="AVY863" s="10">
        <v>0</v>
      </c>
      <c r="AVZ863" s="10">
        <v>190</v>
      </c>
      <c r="AWA863" s="10">
        <v>0</v>
      </c>
      <c r="AWB863" s="10">
        <v>0</v>
      </c>
      <c r="AWC863" s="10">
        <v>0</v>
      </c>
      <c r="AWD863" s="10">
        <v>0</v>
      </c>
      <c r="AWE863" s="10">
        <v>0</v>
      </c>
      <c r="AWF863" s="10">
        <v>0</v>
      </c>
      <c r="AWG863" s="10">
        <v>0</v>
      </c>
      <c r="AWH863" s="10" t="s">
        <v>1972</v>
      </c>
      <c r="AWI863" s="10">
        <v>450</v>
      </c>
      <c r="AWJ863" s="10">
        <v>0</v>
      </c>
      <c r="AWK863" s="10">
        <v>0</v>
      </c>
      <c r="AWL863" s="10">
        <v>0</v>
      </c>
      <c r="AWM863" s="10">
        <v>0</v>
      </c>
      <c r="AWN863" s="10">
        <v>0</v>
      </c>
      <c r="AWO863" s="10">
        <v>40</v>
      </c>
      <c r="AWP863" s="10">
        <v>0</v>
      </c>
      <c r="AWQ863" s="10">
        <v>0</v>
      </c>
      <c r="AWR863" s="10">
        <v>0</v>
      </c>
      <c r="AWS863" s="10">
        <v>0</v>
      </c>
      <c r="AWT863" s="10">
        <v>0</v>
      </c>
      <c r="AWU863" s="10">
        <v>410</v>
      </c>
      <c r="AWV863" s="10">
        <v>0</v>
      </c>
      <c r="AWW863" s="10">
        <v>0</v>
      </c>
      <c r="AWX863" s="10">
        <v>0</v>
      </c>
      <c r="AWY863" s="10">
        <v>0</v>
      </c>
      <c r="AWZ863" s="10">
        <v>0</v>
      </c>
      <c r="AXA863" s="10">
        <v>0</v>
      </c>
      <c r="AXB863" s="10">
        <v>0</v>
      </c>
      <c r="AXC863" s="10">
        <v>0</v>
      </c>
      <c r="AXD863" s="10">
        <v>0</v>
      </c>
      <c r="AXE863" s="10">
        <v>0</v>
      </c>
      <c r="AXF863" s="10">
        <v>0</v>
      </c>
      <c r="AXG863" s="10">
        <v>0</v>
      </c>
      <c r="AXH863" s="10">
        <v>0</v>
      </c>
      <c r="AXI863" s="10">
        <v>0</v>
      </c>
      <c r="AXJ863" s="10">
        <v>0</v>
      </c>
      <c r="AXK863" s="10">
        <v>0</v>
      </c>
      <c r="AXL863" s="10">
        <v>0</v>
      </c>
      <c r="AXM863" s="10">
        <v>0</v>
      </c>
      <c r="AXN863" s="10">
        <v>0</v>
      </c>
      <c r="AXO863" s="10">
        <v>0</v>
      </c>
      <c r="AXP863" s="10">
        <v>0</v>
      </c>
      <c r="AXQ863" s="10">
        <v>0</v>
      </c>
      <c r="AXR863" s="10">
        <v>0</v>
      </c>
      <c r="AXS863" s="10">
        <v>0</v>
      </c>
      <c r="AXT863" s="10">
        <v>0</v>
      </c>
      <c r="AXU863" s="10">
        <v>0</v>
      </c>
      <c r="AXV863" s="10">
        <v>0</v>
      </c>
      <c r="AXW863" s="10">
        <v>0</v>
      </c>
      <c r="AXX863" s="10">
        <v>0</v>
      </c>
      <c r="AXY863" s="10">
        <v>0</v>
      </c>
      <c r="AXZ863" s="10">
        <v>0</v>
      </c>
      <c r="AYA863" s="10">
        <v>0</v>
      </c>
      <c r="AYB863" s="10">
        <v>0</v>
      </c>
      <c r="AYC863" s="10">
        <v>0</v>
      </c>
      <c r="AYD863" s="10">
        <v>0</v>
      </c>
      <c r="AYE863" s="10">
        <v>0</v>
      </c>
      <c r="AYF863" s="10">
        <v>0</v>
      </c>
      <c r="AYG863" s="10">
        <v>0</v>
      </c>
      <c r="AYH863" s="10">
        <v>0</v>
      </c>
      <c r="AYI863" s="10">
        <v>0</v>
      </c>
      <c r="AYJ863" s="10">
        <v>0</v>
      </c>
      <c r="AYK863" s="10">
        <v>0</v>
      </c>
      <c r="AYL863" s="10">
        <v>0</v>
      </c>
      <c r="AYM863" s="10">
        <v>0</v>
      </c>
      <c r="AYN863" s="10">
        <v>0</v>
      </c>
      <c r="AYO863" s="10">
        <v>0</v>
      </c>
      <c r="AYP863" s="10">
        <v>0</v>
      </c>
      <c r="AYQ863" s="10">
        <v>100</v>
      </c>
      <c r="AYR863" s="10">
        <v>0</v>
      </c>
      <c r="AYS863" s="10" t="s">
        <v>1968</v>
      </c>
      <c r="AYV863" s="10">
        <v>35</v>
      </c>
      <c r="AYW863" s="10">
        <v>0</v>
      </c>
      <c r="AYX863" s="10">
        <v>780</v>
      </c>
      <c r="AYY863" s="10">
        <v>0</v>
      </c>
      <c r="AYZ863" s="10">
        <v>430</v>
      </c>
      <c r="AZA863" s="10">
        <v>0</v>
      </c>
      <c r="AZB863" s="10">
        <v>54</v>
      </c>
      <c r="AZC863" s="10">
        <v>0</v>
      </c>
      <c r="AZD863" s="10">
        <v>11</v>
      </c>
      <c r="AZE863" s="10">
        <v>0</v>
      </c>
      <c r="AZF863" s="10">
        <v>3</v>
      </c>
      <c r="AZG863" s="10">
        <v>0</v>
      </c>
      <c r="AZH863" s="10">
        <v>980</v>
      </c>
      <c r="AZI863" s="10">
        <v>0</v>
      </c>
      <c r="AZJ863" s="10">
        <v>60</v>
      </c>
      <c r="AZK863" s="10">
        <v>0</v>
      </c>
      <c r="AZL863" s="10">
        <v>3</v>
      </c>
      <c r="AZM863" s="10">
        <v>0</v>
      </c>
      <c r="AZN863" s="10">
        <v>0</v>
      </c>
      <c r="AZO863" s="10">
        <v>0</v>
      </c>
      <c r="AZP863" s="10">
        <v>0</v>
      </c>
      <c r="AZQ863" s="10">
        <v>0</v>
      </c>
      <c r="AZR863" s="10">
        <v>11</v>
      </c>
      <c r="AZS863" s="10">
        <v>0</v>
      </c>
      <c r="AZT863" s="10">
        <v>0</v>
      </c>
      <c r="AZU863" s="10">
        <v>0</v>
      </c>
      <c r="AZV863" s="10">
        <v>0</v>
      </c>
      <c r="AZW863" s="10">
        <v>0</v>
      </c>
      <c r="AZX863" s="10">
        <v>0</v>
      </c>
      <c r="AZY863" s="10">
        <v>0</v>
      </c>
      <c r="AZZ863" s="10">
        <v>1</v>
      </c>
      <c r="BAA863" s="10">
        <v>0</v>
      </c>
      <c r="BAB863" s="10">
        <v>0</v>
      </c>
      <c r="BAC863" s="10">
        <v>0</v>
      </c>
      <c r="BAD863" s="10">
        <v>0</v>
      </c>
      <c r="BAE863" s="10">
        <v>0</v>
      </c>
      <c r="BAF863" s="10">
        <v>0</v>
      </c>
      <c r="BAG863" s="10">
        <v>0</v>
      </c>
      <c r="BAH863" s="10">
        <v>6</v>
      </c>
      <c r="BAI863" s="10">
        <v>0</v>
      </c>
      <c r="BAJ863" s="10">
        <v>0</v>
      </c>
      <c r="BAK863" s="10">
        <v>0</v>
      </c>
      <c r="BAL863" s="10">
        <v>0</v>
      </c>
      <c r="BAM863" s="10">
        <v>0</v>
      </c>
      <c r="BAN863" s="10">
        <v>0</v>
      </c>
      <c r="BAO863" s="10">
        <v>0</v>
      </c>
      <c r="BAP863" s="10">
        <v>0</v>
      </c>
      <c r="BAQ863" s="10">
        <v>0</v>
      </c>
      <c r="BAR863" s="10">
        <v>0</v>
      </c>
      <c r="BAS863" s="10">
        <v>0</v>
      </c>
      <c r="BAT863" s="10">
        <v>0</v>
      </c>
      <c r="BAU863" s="10">
        <v>0</v>
      </c>
      <c r="BAV863" s="10">
        <v>0</v>
      </c>
      <c r="BAW863" s="10">
        <v>0</v>
      </c>
      <c r="BAX863" s="10">
        <v>0</v>
      </c>
      <c r="BAY863" s="10">
        <v>0</v>
      </c>
      <c r="BAZ863" s="10">
        <v>0</v>
      </c>
      <c r="BBA863" s="10" t="s">
        <v>1970</v>
      </c>
      <c r="BBB863" s="10">
        <v>10636</v>
      </c>
      <c r="BBC863" s="10">
        <v>5316</v>
      </c>
      <c r="BBD863" s="10">
        <v>0</v>
      </c>
      <c r="BBE863" s="10">
        <v>15</v>
      </c>
      <c r="BBF863" s="10">
        <v>0</v>
      </c>
      <c r="BBG863" s="10">
        <v>0</v>
      </c>
      <c r="BBH863" s="10">
        <v>0</v>
      </c>
      <c r="BBI863" s="10">
        <v>3000</v>
      </c>
      <c r="BBJ863" s="10">
        <v>0</v>
      </c>
      <c r="BBK863" s="10">
        <v>84</v>
      </c>
      <c r="BBL863" s="10">
        <v>0</v>
      </c>
      <c r="BBM863" s="10">
        <v>90</v>
      </c>
      <c r="BBN863" s="10">
        <v>0</v>
      </c>
      <c r="BBO863" s="10" t="s">
        <v>1972</v>
      </c>
      <c r="BBU863" s="10">
        <v>1</v>
      </c>
      <c r="BBV863" s="10">
        <v>1</v>
      </c>
    </row>
    <row r="864" spans="1:1428" x14ac:dyDescent="0.25">
      <c r="A864" s="10" t="s">
        <v>1965</v>
      </c>
      <c r="B864" s="10" t="s">
        <v>2374</v>
      </c>
      <c r="C864" s="10" t="s">
        <v>2001</v>
      </c>
      <c r="D864" s="10" t="s">
        <v>2375</v>
      </c>
      <c r="E864" s="10" t="s">
        <v>2376</v>
      </c>
      <c r="F864" s="10" t="s">
        <v>2377</v>
      </c>
      <c r="G864" s="10">
        <v>56780000</v>
      </c>
      <c r="H864" s="10" t="s">
        <v>2005</v>
      </c>
      <c r="I864" s="10" t="s">
        <v>2378</v>
      </c>
      <c r="J864" s="10" t="s">
        <v>2379</v>
      </c>
      <c r="K864" s="10" t="s">
        <v>5</v>
      </c>
      <c r="L864" s="10" t="s">
        <v>2508</v>
      </c>
      <c r="N864" s="10">
        <v>48</v>
      </c>
      <c r="O864" s="10">
        <v>0</v>
      </c>
      <c r="P864" s="10">
        <v>48</v>
      </c>
      <c r="Q864" s="10">
        <v>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10">
        <v>0</v>
      </c>
      <c r="X864" s="10">
        <v>0</v>
      </c>
      <c r="Y864" s="10">
        <v>0</v>
      </c>
      <c r="Z864" s="10">
        <v>0</v>
      </c>
      <c r="AA864" s="10">
        <v>0</v>
      </c>
      <c r="AC864" s="10">
        <v>0</v>
      </c>
      <c r="AD864" s="10">
        <v>0</v>
      </c>
      <c r="AE864" s="10">
        <v>0</v>
      </c>
      <c r="AF864" s="10" t="s">
        <v>40</v>
      </c>
      <c r="AG864" s="10">
        <v>1</v>
      </c>
      <c r="AT864" s="10">
        <v>31924</v>
      </c>
      <c r="AU864" s="10" t="s">
        <v>2495</v>
      </c>
      <c r="AV864" s="10" t="s">
        <v>1968</v>
      </c>
      <c r="AY864" s="10" t="s">
        <v>1973</v>
      </c>
      <c r="BF864" s="10" t="s">
        <v>1968</v>
      </c>
      <c r="BI864" s="10" t="s">
        <v>1968</v>
      </c>
      <c r="BL864" s="10" t="s">
        <v>1968</v>
      </c>
      <c r="BO864" s="10" t="s">
        <v>1968</v>
      </c>
      <c r="BR864" s="10" t="s">
        <v>1968</v>
      </c>
      <c r="BU864" s="10" t="s">
        <v>1968</v>
      </c>
      <c r="BX864" s="10" t="s">
        <v>1968</v>
      </c>
      <c r="CA864" s="10" t="s">
        <v>1968</v>
      </c>
      <c r="CD864" s="10" t="s">
        <v>1968</v>
      </c>
      <c r="CG864" s="10" t="s">
        <v>1968</v>
      </c>
      <c r="CJ864" s="10" t="s">
        <v>1968</v>
      </c>
      <c r="CM864" s="10" t="s">
        <v>1968</v>
      </c>
      <c r="CP864" s="10" t="s">
        <v>1968</v>
      </c>
      <c r="CS864" s="10" t="s">
        <v>1968</v>
      </c>
      <c r="CV864" s="10" t="s">
        <v>1968</v>
      </c>
      <c r="CY864" s="10" t="s">
        <v>1968</v>
      </c>
      <c r="DB864" s="10" t="s">
        <v>1968</v>
      </c>
      <c r="DE864" s="10" t="s">
        <v>1968</v>
      </c>
      <c r="DH864" s="10" t="s">
        <v>1968</v>
      </c>
      <c r="DK864" s="10" t="s">
        <v>1968</v>
      </c>
      <c r="DN864" s="10" t="s">
        <v>1968</v>
      </c>
      <c r="EU864" s="10" t="s">
        <v>1968</v>
      </c>
      <c r="EX864" s="10" t="s">
        <v>1968</v>
      </c>
      <c r="FA864" s="10" t="s">
        <v>1968</v>
      </c>
      <c r="FD864" s="10" t="s">
        <v>1968</v>
      </c>
      <c r="FG864" s="10" t="s">
        <v>1968</v>
      </c>
      <c r="FJ864" s="10" t="s">
        <v>1968</v>
      </c>
      <c r="GQ864" s="10">
        <v>1</v>
      </c>
      <c r="II864" s="10" t="s">
        <v>1968</v>
      </c>
      <c r="IJ864" s="10" t="s">
        <v>1968</v>
      </c>
      <c r="IK864" s="10" t="s">
        <v>1968</v>
      </c>
      <c r="IL864" s="10" t="s">
        <v>1968</v>
      </c>
      <c r="IM864" s="10" t="s">
        <v>1968</v>
      </c>
      <c r="IN864" s="10" t="s">
        <v>1968</v>
      </c>
      <c r="IO864" s="10" t="s">
        <v>1968</v>
      </c>
      <c r="IP864" s="10" t="s">
        <v>1968</v>
      </c>
      <c r="IR864" s="10" t="s">
        <v>1968</v>
      </c>
      <c r="IT864" s="10" t="s">
        <v>1968</v>
      </c>
      <c r="IV864" s="10" t="s">
        <v>1968</v>
      </c>
      <c r="IX864" s="10" t="s">
        <v>1968</v>
      </c>
      <c r="IZ864" s="10" t="s">
        <v>1968</v>
      </c>
      <c r="JA864" s="10" t="s">
        <v>1968</v>
      </c>
      <c r="JD864" s="10" t="s">
        <v>1968</v>
      </c>
      <c r="JG864" s="10" t="s">
        <v>1968</v>
      </c>
      <c r="JJ864" s="10" t="s">
        <v>1968</v>
      </c>
      <c r="JM864" s="10" t="s">
        <v>1968</v>
      </c>
      <c r="JP864" s="10" t="s">
        <v>1968</v>
      </c>
      <c r="JS864" s="10" t="s">
        <v>1972</v>
      </c>
      <c r="JV864" s="10" t="s">
        <v>2380</v>
      </c>
      <c r="KZ864" s="10" t="s">
        <v>1976</v>
      </c>
      <c r="LA864" s="10">
        <v>0</v>
      </c>
      <c r="LB864" s="10">
        <v>0</v>
      </c>
      <c r="LC864" s="10">
        <v>0</v>
      </c>
      <c r="LD864" s="10">
        <v>0</v>
      </c>
      <c r="LE864" s="10">
        <v>0</v>
      </c>
      <c r="LF864" s="10">
        <v>0</v>
      </c>
      <c r="LG864" s="10">
        <v>0</v>
      </c>
      <c r="LH864" s="10">
        <v>0</v>
      </c>
      <c r="LI864" s="10" t="s">
        <v>1977</v>
      </c>
      <c r="LJ864" s="10">
        <v>1</v>
      </c>
      <c r="LK864" s="10">
        <v>0</v>
      </c>
      <c r="LL864" s="10">
        <v>0</v>
      </c>
      <c r="LM864" s="10">
        <v>0</v>
      </c>
      <c r="LN864" s="10">
        <v>0</v>
      </c>
      <c r="LO864" s="10">
        <v>0</v>
      </c>
      <c r="LP864" s="10">
        <v>0</v>
      </c>
      <c r="LQ864" s="10">
        <v>0</v>
      </c>
      <c r="LR864" s="10" t="s">
        <v>1977</v>
      </c>
      <c r="LS864" s="10">
        <v>0</v>
      </c>
      <c r="LT864" s="10">
        <v>0</v>
      </c>
      <c r="LU864" s="10">
        <v>0</v>
      </c>
      <c r="LV864" s="10">
        <v>0</v>
      </c>
      <c r="LW864" s="10">
        <v>0</v>
      </c>
      <c r="LX864" s="10">
        <v>0</v>
      </c>
      <c r="LY864" s="10">
        <v>0</v>
      </c>
      <c r="LZ864" s="10">
        <v>0</v>
      </c>
      <c r="MA864" s="10" t="s">
        <v>1977</v>
      </c>
      <c r="MB864" s="10">
        <v>0</v>
      </c>
      <c r="MC864" s="10">
        <v>0</v>
      </c>
      <c r="MD864" s="10">
        <v>0</v>
      </c>
      <c r="ME864" s="10">
        <v>0</v>
      </c>
      <c r="MF864" s="10">
        <v>0</v>
      </c>
      <c r="MG864" s="10">
        <v>0</v>
      </c>
      <c r="MH864" s="10">
        <v>0</v>
      </c>
      <c r="MI864" s="10">
        <v>0</v>
      </c>
      <c r="MJ864" s="10" t="s">
        <v>1977</v>
      </c>
      <c r="MK864" s="10">
        <v>0</v>
      </c>
      <c r="ML864" s="10">
        <v>0</v>
      </c>
      <c r="MM864" s="10">
        <v>0</v>
      </c>
      <c r="MN864" s="10">
        <v>0</v>
      </c>
      <c r="MO864" s="10">
        <v>0</v>
      </c>
      <c r="MP864" s="10">
        <v>0</v>
      </c>
      <c r="MQ864" s="10">
        <v>0</v>
      </c>
      <c r="MR864" s="10">
        <v>0</v>
      </c>
      <c r="MS864" s="10" t="s">
        <v>1977</v>
      </c>
      <c r="MT864" s="10">
        <v>0</v>
      </c>
      <c r="MU864" s="10">
        <v>0</v>
      </c>
      <c r="MV864" s="10">
        <v>0</v>
      </c>
      <c r="MW864" s="10">
        <v>0</v>
      </c>
      <c r="MX864" s="10">
        <v>0</v>
      </c>
      <c r="MY864" s="10">
        <v>0</v>
      </c>
      <c r="MZ864" s="10">
        <v>0</v>
      </c>
      <c r="NA864" s="10">
        <v>0</v>
      </c>
      <c r="NB864" s="10" t="s">
        <v>1977</v>
      </c>
      <c r="NC864" s="10">
        <v>0</v>
      </c>
      <c r="ND864" s="10">
        <v>0</v>
      </c>
      <c r="NE864" s="10">
        <v>0</v>
      </c>
      <c r="NF864" s="10">
        <v>0</v>
      </c>
      <c r="NG864" s="10">
        <v>0</v>
      </c>
      <c r="NH864" s="10">
        <v>0</v>
      </c>
      <c r="NI864" s="10">
        <v>0</v>
      </c>
      <c r="NJ864" s="10">
        <v>0</v>
      </c>
      <c r="NK864" s="10" t="s">
        <v>1977</v>
      </c>
      <c r="NL864" s="10">
        <v>0</v>
      </c>
      <c r="NM864" s="10">
        <v>0</v>
      </c>
      <c r="NN864" s="10">
        <v>0</v>
      </c>
      <c r="NO864" s="10">
        <v>0</v>
      </c>
      <c r="NP864" s="10">
        <v>0</v>
      </c>
      <c r="NQ864" s="10">
        <v>0</v>
      </c>
      <c r="NR864" s="10">
        <v>0</v>
      </c>
      <c r="NS864" s="10">
        <v>0</v>
      </c>
      <c r="NT864" s="10" t="s">
        <v>1977</v>
      </c>
      <c r="NU864" s="10">
        <v>0</v>
      </c>
      <c r="NV864" s="10">
        <v>0</v>
      </c>
      <c r="NW864" s="10">
        <v>0</v>
      </c>
      <c r="NX864" s="10">
        <v>0</v>
      </c>
      <c r="NY864" s="10">
        <v>0</v>
      </c>
      <c r="NZ864" s="10">
        <v>0</v>
      </c>
      <c r="OA864" s="10">
        <v>0</v>
      </c>
      <c r="OB864" s="10">
        <v>0</v>
      </c>
      <c r="OC864" s="10" t="s">
        <v>1977</v>
      </c>
      <c r="OD864" s="10">
        <v>0</v>
      </c>
      <c r="OE864" s="10">
        <v>0</v>
      </c>
      <c r="OF864" s="10">
        <v>0</v>
      </c>
      <c r="OG864" s="10">
        <v>0</v>
      </c>
      <c r="OH864" s="10">
        <v>0</v>
      </c>
      <c r="OI864" s="10">
        <v>0</v>
      </c>
      <c r="OJ864" s="10">
        <v>0</v>
      </c>
      <c r="OK864" s="10">
        <v>0</v>
      </c>
      <c r="OL864" s="10" t="s">
        <v>1977</v>
      </c>
      <c r="OM864" s="10">
        <v>0</v>
      </c>
      <c r="ON864" s="10">
        <v>0</v>
      </c>
      <c r="OO864" s="10">
        <v>0</v>
      </c>
      <c r="OP864" s="10">
        <v>0</v>
      </c>
      <c r="OQ864" s="10">
        <v>0</v>
      </c>
      <c r="OR864" s="10">
        <v>0</v>
      </c>
      <c r="OS864" s="10">
        <v>0</v>
      </c>
      <c r="OT864" s="10">
        <v>0</v>
      </c>
      <c r="OU864" s="10" t="s">
        <v>1977</v>
      </c>
      <c r="OV864" s="10">
        <v>0</v>
      </c>
      <c r="OW864" s="10">
        <v>0</v>
      </c>
      <c r="OX864" s="10">
        <v>0</v>
      </c>
      <c r="OY864" s="10">
        <v>0</v>
      </c>
      <c r="OZ864" s="10">
        <v>0</v>
      </c>
      <c r="PA864" s="10">
        <v>0</v>
      </c>
      <c r="PB864" s="10">
        <v>0</v>
      </c>
      <c r="PC864" s="10">
        <v>0</v>
      </c>
      <c r="PD864" s="10" t="s">
        <v>1977</v>
      </c>
      <c r="PE864" s="10">
        <v>0</v>
      </c>
      <c r="PF864" s="10">
        <v>0</v>
      </c>
      <c r="PG864" s="10">
        <v>0</v>
      </c>
      <c r="PH864" s="10">
        <v>0</v>
      </c>
      <c r="PI864" s="10">
        <v>0</v>
      </c>
      <c r="PJ864" s="10">
        <v>0</v>
      </c>
      <c r="PK864" s="10">
        <v>0</v>
      </c>
      <c r="PL864" s="10">
        <v>0</v>
      </c>
      <c r="PM864" s="10" t="s">
        <v>1977</v>
      </c>
      <c r="PN864" s="10">
        <v>0</v>
      </c>
      <c r="PO864" s="10">
        <v>0</v>
      </c>
      <c r="PP864" s="10">
        <v>0</v>
      </c>
      <c r="PQ864" s="10">
        <v>0</v>
      </c>
      <c r="PR864" s="10">
        <v>0</v>
      </c>
      <c r="PS864" s="10">
        <v>0</v>
      </c>
      <c r="PT864" s="10">
        <v>0</v>
      </c>
      <c r="PU864" s="10">
        <v>0</v>
      </c>
      <c r="PV864" s="10" t="s">
        <v>1977</v>
      </c>
      <c r="PW864" s="10">
        <v>0</v>
      </c>
      <c r="PX864" s="10">
        <v>0</v>
      </c>
      <c r="PY864" s="10">
        <v>0</v>
      </c>
      <c r="PZ864" s="10">
        <v>0</v>
      </c>
      <c r="QA864" s="10">
        <v>0</v>
      </c>
      <c r="QB864" s="10">
        <v>0</v>
      </c>
      <c r="QC864" s="10">
        <v>0</v>
      </c>
      <c r="QD864" s="10">
        <v>0</v>
      </c>
      <c r="QE864" s="10" t="s">
        <v>1977</v>
      </c>
      <c r="QF864" s="10">
        <v>0</v>
      </c>
      <c r="QG864" s="10">
        <v>0</v>
      </c>
      <c r="QH864" s="10">
        <v>0</v>
      </c>
      <c r="QI864" s="10">
        <v>0</v>
      </c>
      <c r="QJ864" s="10">
        <v>0</v>
      </c>
      <c r="QK864" s="10">
        <v>0</v>
      </c>
      <c r="QL864" s="10">
        <v>0</v>
      </c>
      <c r="QM864" s="10">
        <v>0</v>
      </c>
      <c r="QN864" s="10" t="s">
        <v>1977</v>
      </c>
      <c r="QO864" s="10">
        <v>0</v>
      </c>
      <c r="QP864" s="10">
        <v>0</v>
      </c>
      <c r="QQ864" s="10">
        <v>0</v>
      </c>
      <c r="QR864" s="10">
        <v>0</v>
      </c>
      <c r="QS864" s="10">
        <v>0</v>
      </c>
      <c r="QT864" s="10">
        <v>0</v>
      </c>
      <c r="QU864" s="10">
        <v>0</v>
      </c>
      <c r="QV864" s="10">
        <v>0</v>
      </c>
      <c r="QW864" s="10" t="s">
        <v>1977</v>
      </c>
      <c r="QX864" s="10">
        <v>0</v>
      </c>
      <c r="QY864" s="10">
        <v>0</v>
      </c>
      <c r="QZ864" s="10">
        <v>0</v>
      </c>
      <c r="RA864" s="10">
        <v>0</v>
      </c>
      <c r="RB864" s="10">
        <v>0</v>
      </c>
      <c r="RC864" s="10">
        <v>0</v>
      </c>
      <c r="RD864" s="10">
        <v>0</v>
      </c>
      <c r="RE864" s="10">
        <v>0</v>
      </c>
      <c r="RF864" s="10" t="s">
        <v>1977</v>
      </c>
      <c r="RG864" s="10">
        <v>0</v>
      </c>
      <c r="RH864" s="10">
        <v>0</v>
      </c>
      <c r="RI864" s="10">
        <v>0</v>
      </c>
      <c r="RJ864" s="10">
        <v>0</v>
      </c>
      <c r="RK864" s="10">
        <v>0</v>
      </c>
      <c r="RL864" s="10">
        <v>0</v>
      </c>
      <c r="RM864" s="10">
        <v>0</v>
      </c>
      <c r="RN864" s="10">
        <v>0</v>
      </c>
      <c r="RO864" s="10" t="s">
        <v>1977</v>
      </c>
      <c r="VS864" s="10">
        <v>1</v>
      </c>
      <c r="VT864" s="10">
        <v>1</v>
      </c>
      <c r="VZ864" s="10">
        <v>25</v>
      </c>
      <c r="WA864" s="10">
        <v>0</v>
      </c>
      <c r="WB864" s="10">
        <v>0</v>
      </c>
      <c r="WC864" s="10">
        <v>0</v>
      </c>
      <c r="WD864" s="10">
        <v>0</v>
      </c>
      <c r="WE864" s="10">
        <v>0</v>
      </c>
      <c r="WF864" s="10">
        <v>0</v>
      </c>
      <c r="WG864" s="10">
        <v>0</v>
      </c>
      <c r="WH864" s="10">
        <v>0</v>
      </c>
      <c r="WI864" s="10">
        <v>0</v>
      </c>
      <c r="WJ864" s="10">
        <v>0</v>
      </c>
      <c r="WK864" s="10">
        <v>0</v>
      </c>
      <c r="WL864" s="10">
        <v>0</v>
      </c>
      <c r="WM864" s="10">
        <v>0</v>
      </c>
      <c r="WN864" s="10">
        <v>0</v>
      </c>
      <c r="WO864" s="10">
        <v>0</v>
      </c>
      <c r="WP864" s="10">
        <v>0</v>
      </c>
      <c r="WQ864" s="10">
        <v>0</v>
      </c>
      <c r="WR864" s="10">
        <v>0</v>
      </c>
      <c r="WS864" s="10">
        <v>0</v>
      </c>
      <c r="WT864" s="10">
        <v>0</v>
      </c>
      <c r="WU864" s="10">
        <v>0</v>
      </c>
      <c r="WV864" s="10">
        <v>0</v>
      </c>
      <c r="WW864" s="10">
        <v>0</v>
      </c>
      <c r="WX864" s="10">
        <v>0</v>
      </c>
      <c r="WY864" s="10">
        <v>0</v>
      </c>
      <c r="WZ864" s="10">
        <v>0</v>
      </c>
      <c r="XA864" s="10">
        <v>0</v>
      </c>
      <c r="XB864" s="10">
        <v>0</v>
      </c>
      <c r="XC864" s="10">
        <v>0</v>
      </c>
      <c r="XD864" s="10">
        <v>0</v>
      </c>
      <c r="XE864" s="10">
        <v>0</v>
      </c>
      <c r="XF864" s="10">
        <v>0</v>
      </c>
      <c r="XG864" s="10">
        <v>0</v>
      </c>
      <c r="XH864" s="10">
        <v>0</v>
      </c>
      <c r="XI864" s="10">
        <v>0</v>
      </c>
      <c r="XJ864" s="10">
        <v>0</v>
      </c>
      <c r="XK864" s="10" t="s">
        <v>1978</v>
      </c>
      <c r="XL864" s="10">
        <v>14</v>
      </c>
      <c r="XM864" s="10">
        <v>0</v>
      </c>
      <c r="XN864" s="10" t="s">
        <v>1967</v>
      </c>
      <c r="XQ864" s="10" t="s">
        <v>1978</v>
      </c>
      <c r="XR864" s="10">
        <v>2</v>
      </c>
      <c r="XS864" s="10">
        <v>0</v>
      </c>
      <c r="XT864" s="10" t="s">
        <v>1967</v>
      </c>
      <c r="XW864" s="10" t="s">
        <v>1983</v>
      </c>
      <c r="XX864" s="10">
        <v>0</v>
      </c>
      <c r="XY864" s="10">
        <v>0</v>
      </c>
      <c r="YA864" s="10">
        <v>6</v>
      </c>
      <c r="YB864" s="10">
        <v>0</v>
      </c>
      <c r="YC864" s="10">
        <v>4</v>
      </c>
      <c r="YD864" s="10">
        <v>0</v>
      </c>
      <c r="YE864" s="10">
        <v>0</v>
      </c>
      <c r="YF864" s="10">
        <v>0</v>
      </c>
      <c r="YG864" s="10">
        <v>0</v>
      </c>
      <c r="YH864" s="10">
        <v>0</v>
      </c>
      <c r="YI864" s="10">
        <v>0</v>
      </c>
      <c r="YJ864" s="10">
        <v>0</v>
      </c>
      <c r="YK864" s="10">
        <v>0</v>
      </c>
      <c r="YL864" s="10">
        <v>0</v>
      </c>
      <c r="YM864" s="10">
        <v>1</v>
      </c>
      <c r="YN864" s="10">
        <v>0</v>
      </c>
      <c r="YO864" s="10">
        <v>0</v>
      </c>
      <c r="YP864" s="10">
        <v>0</v>
      </c>
      <c r="YQ864" s="10">
        <v>0</v>
      </c>
      <c r="YR864" s="10">
        <v>0</v>
      </c>
      <c r="YS864" s="10" t="s">
        <v>1968</v>
      </c>
      <c r="ZJ864" s="10" t="s">
        <v>1970</v>
      </c>
      <c r="ZK864" s="10">
        <v>6</v>
      </c>
      <c r="ZL864" s="10">
        <v>0</v>
      </c>
      <c r="ZM864" s="10">
        <v>14</v>
      </c>
      <c r="ZN864" s="10">
        <v>0</v>
      </c>
      <c r="ZO864" s="10">
        <v>5</v>
      </c>
      <c r="ZP864" s="10">
        <v>0</v>
      </c>
      <c r="ZQ864" s="10">
        <v>0</v>
      </c>
      <c r="ZR864" s="10">
        <v>0</v>
      </c>
      <c r="ZS864" s="10">
        <v>0</v>
      </c>
      <c r="ZT864" s="10">
        <v>0</v>
      </c>
      <c r="ZU864" s="10">
        <v>0</v>
      </c>
      <c r="ZV864" s="10">
        <v>0</v>
      </c>
      <c r="ZW864" s="10">
        <v>0</v>
      </c>
      <c r="ZX864" s="10">
        <v>0</v>
      </c>
      <c r="ZY864" s="10">
        <v>0</v>
      </c>
      <c r="ZZ864" s="10">
        <v>0</v>
      </c>
      <c r="AAA864" s="10">
        <v>0</v>
      </c>
      <c r="AAB864" s="10">
        <v>0</v>
      </c>
      <c r="AAC864" s="10">
        <v>0</v>
      </c>
      <c r="AAD864" s="10">
        <v>0</v>
      </c>
      <c r="AAE864" s="10">
        <v>0</v>
      </c>
      <c r="AAF864" s="10">
        <v>0</v>
      </c>
      <c r="AAG864" s="10">
        <v>0</v>
      </c>
      <c r="AAH864" s="10">
        <v>0</v>
      </c>
      <c r="AAI864" s="10">
        <v>0</v>
      </c>
      <c r="AAJ864" s="10">
        <v>0</v>
      </c>
      <c r="AAK864" s="10" t="s">
        <v>1968</v>
      </c>
      <c r="AAZ864" s="10" t="s">
        <v>1968</v>
      </c>
      <c r="ABO864" s="10" t="s">
        <v>1970</v>
      </c>
      <c r="ABP864" s="10">
        <v>11</v>
      </c>
      <c r="ABQ864" s="10">
        <v>0</v>
      </c>
      <c r="ABR864" s="10">
        <v>4</v>
      </c>
      <c r="ABS864" s="10">
        <v>0</v>
      </c>
      <c r="ABT864" s="10">
        <v>10</v>
      </c>
      <c r="ABU864" s="10">
        <v>0</v>
      </c>
      <c r="ABV864" s="10">
        <v>0</v>
      </c>
      <c r="ABW864" s="10">
        <v>0</v>
      </c>
      <c r="ABX864" s="10">
        <v>0</v>
      </c>
      <c r="ABY864" s="10">
        <v>0</v>
      </c>
      <c r="ABZ864" s="10">
        <v>0</v>
      </c>
      <c r="ACA864" s="10">
        <v>0</v>
      </c>
      <c r="ACB864" s="10">
        <v>0</v>
      </c>
      <c r="ACC864" s="10">
        <v>0</v>
      </c>
      <c r="ACD864" s="10">
        <v>0</v>
      </c>
      <c r="ACE864" s="10">
        <v>0</v>
      </c>
      <c r="ACF864" s="10">
        <v>0</v>
      </c>
      <c r="ACG864" s="10">
        <v>0</v>
      </c>
      <c r="ACH864" s="10">
        <v>0</v>
      </c>
      <c r="ACI864" s="10">
        <v>0</v>
      </c>
      <c r="ACJ864" s="10" t="s">
        <v>1968</v>
      </c>
      <c r="ADH864" s="10" t="s">
        <v>1969</v>
      </c>
      <c r="ADI864" s="10">
        <v>25</v>
      </c>
      <c r="ADJ864" s="10">
        <v>0</v>
      </c>
      <c r="ADK864" s="10">
        <v>0</v>
      </c>
      <c r="ADL864" s="10">
        <v>0</v>
      </c>
      <c r="ADM864" s="10">
        <v>0</v>
      </c>
      <c r="ADN864" s="10">
        <v>0</v>
      </c>
      <c r="ADO864" s="10">
        <v>0</v>
      </c>
      <c r="ADP864" s="10">
        <v>0</v>
      </c>
      <c r="ADQ864" s="10">
        <v>0</v>
      </c>
      <c r="ADR864" s="10">
        <v>0</v>
      </c>
      <c r="ADS864" s="10">
        <v>0</v>
      </c>
      <c r="ADT864" s="10">
        <v>0</v>
      </c>
      <c r="ADU864" s="10">
        <v>0</v>
      </c>
      <c r="ADV864" s="10">
        <v>0</v>
      </c>
      <c r="ADW864" s="10">
        <v>0</v>
      </c>
      <c r="ADX864" s="10">
        <v>0</v>
      </c>
      <c r="ADY864" s="10">
        <v>0</v>
      </c>
      <c r="ADZ864" s="10">
        <v>0</v>
      </c>
      <c r="AEA864" s="10">
        <v>0</v>
      </c>
      <c r="AEB864" s="10">
        <v>0</v>
      </c>
      <c r="AEC864" s="10">
        <v>0</v>
      </c>
      <c r="AED864" s="10">
        <v>0</v>
      </c>
      <c r="AEE864" s="10">
        <v>0</v>
      </c>
      <c r="AEF864" s="10">
        <v>0</v>
      </c>
      <c r="AEG864" s="10">
        <v>0</v>
      </c>
      <c r="AEH864" s="10">
        <v>0</v>
      </c>
      <c r="AEI864" s="10">
        <v>0</v>
      </c>
      <c r="AEJ864" s="10">
        <v>0</v>
      </c>
      <c r="AEK864" s="10">
        <v>0</v>
      </c>
      <c r="AEL864" s="10">
        <v>0</v>
      </c>
      <c r="AEM864" s="10">
        <v>0</v>
      </c>
      <c r="AEN864" s="10">
        <v>0</v>
      </c>
      <c r="AEO864" s="10">
        <v>0</v>
      </c>
      <c r="AEP864" s="10">
        <v>0</v>
      </c>
      <c r="AEQ864" s="10">
        <v>0</v>
      </c>
      <c r="AER864" s="10">
        <v>0</v>
      </c>
      <c r="AES864" s="10">
        <v>0</v>
      </c>
      <c r="AET864" s="10">
        <v>0</v>
      </c>
      <c r="AEU864" s="10">
        <v>0</v>
      </c>
      <c r="AEV864" s="10">
        <v>0</v>
      </c>
      <c r="AEW864" s="10">
        <v>0</v>
      </c>
      <c r="AEX864" s="10">
        <v>0</v>
      </c>
      <c r="AEY864" s="10">
        <v>0</v>
      </c>
      <c r="AEZ864" s="10">
        <v>0</v>
      </c>
      <c r="AFA864" s="10">
        <v>0</v>
      </c>
      <c r="AFB864" s="10">
        <v>0</v>
      </c>
      <c r="AFC864" s="10">
        <v>0</v>
      </c>
      <c r="AFD864" s="10">
        <v>0</v>
      </c>
      <c r="AFE864" s="10">
        <v>0</v>
      </c>
      <c r="AFF864" s="10">
        <v>0</v>
      </c>
      <c r="AFG864" s="10">
        <v>0</v>
      </c>
      <c r="AFH864" s="10">
        <v>0</v>
      </c>
      <c r="AFI864" s="10">
        <v>0</v>
      </c>
      <c r="AFJ864" s="10">
        <v>0</v>
      </c>
      <c r="AFK864" s="10">
        <v>0</v>
      </c>
      <c r="AFL864" s="10">
        <v>0</v>
      </c>
      <c r="AFM864" s="10">
        <v>0</v>
      </c>
      <c r="AFN864" s="10">
        <v>0</v>
      </c>
      <c r="AFO864" s="10">
        <v>0</v>
      </c>
      <c r="AFP864" s="10">
        <v>0</v>
      </c>
      <c r="AFQ864" s="10">
        <v>0</v>
      </c>
      <c r="AFR864" s="10">
        <v>0</v>
      </c>
      <c r="AFS864" s="10">
        <v>0</v>
      </c>
      <c r="AFT864" s="10">
        <v>0</v>
      </c>
      <c r="AFU864" s="10">
        <v>0</v>
      </c>
      <c r="AFV864" s="10">
        <v>0</v>
      </c>
      <c r="AFW864" s="10">
        <v>0</v>
      </c>
      <c r="AFX864" s="10">
        <v>0</v>
      </c>
      <c r="AFY864" s="10">
        <v>0</v>
      </c>
      <c r="AFZ864" s="10">
        <v>0</v>
      </c>
      <c r="AGA864" s="10">
        <v>0</v>
      </c>
      <c r="AGB864" s="10">
        <v>0</v>
      </c>
      <c r="AGC864" s="10">
        <v>0</v>
      </c>
      <c r="AGD864" s="10">
        <v>0</v>
      </c>
      <c r="AGE864" s="10">
        <v>0</v>
      </c>
      <c r="AGF864" s="10">
        <v>0</v>
      </c>
      <c r="AGG864" s="10">
        <v>0</v>
      </c>
      <c r="AGH864" s="10">
        <v>0</v>
      </c>
      <c r="AGI864" s="10">
        <v>0</v>
      </c>
      <c r="AGJ864" s="10">
        <v>0</v>
      </c>
      <c r="AGK864" s="10">
        <v>0</v>
      </c>
      <c r="AGL864" s="10">
        <v>0</v>
      </c>
      <c r="AGM864" s="10">
        <v>0</v>
      </c>
      <c r="AGN864" s="10">
        <v>0</v>
      </c>
      <c r="AGO864" s="10">
        <v>0</v>
      </c>
      <c r="AGP864" s="10">
        <v>0</v>
      </c>
      <c r="AGQ864" s="10">
        <v>0</v>
      </c>
      <c r="AGR864" s="10">
        <v>0</v>
      </c>
      <c r="AGS864" s="10">
        <v>0</v>
      </c>
      <c r="AGT864" s="10">
        <v>0</v>
      </c>
      <c r="AGU864" s="10">
        <v>0</v>
      </c>
      <c r="AGV864" s="10">
        <v>0</v>
      </c>
      <c r="AGW864" s="10">
        <v>0</v>
      </c>
      <c r="AGX864" s="10">
        <v>0</v>
      </c>
      <c r="AGY864" s="10">
        <v>0</v>
      </c>
      <c r="AGZ864" s="10">
        <v>0</v>
      </c>
      <c r="AHA864" s="10">
        <v>0</v>
      </c>
      <c r="AHB864" s="10">
        <v>0</v>
      </c>
      <c r="AHC864" s="10">
        <v>0</v>
      </c>
      <c r="AHD864" s="10">
        <v>0</v>
      </c>
      <c r="AHE864" s="10">
        <v>0</v>
      </c>
      <c r="AHF864" s="10">
        <v>0</v>
      </c>
      <c r="AHG864" s="10">
        <v>0</v>
      </c>
      <c r="AHH864" s="10">
        <v>0</v>
      </c>
      <c r="AHI864" s="10">
        <v>0</v>
      </c>
      <c r="AHJ864" s="10">
        <v>0</v>
      </c>
      <c r="AHK864" s="10">
        <v>0</v>
      </c>
      <c r="AHL864" s="10">
        <v>0</v>
      </c>
      <c r="AHM864" s="10">
        <v>0</v>
      </c>
      <c r="AHN864" s="10">
        <v>0</v>
      </c>
      <c r="AHO864" s="10">
        <v>0</v>
      </c>
      <c r="AHP864" s="10">
        <v>0</v>
      </c>
      <c r="AHQ864" s="10">
        <v>0</v>
      </c>
      <c r="AHR864" s="10">
        <v>0</v>
      </c>
      <c r="AHS864" s="10">
        <v>0</v>
      </c>
      <c r="AHT864" s="10">
        <v>0</v>
      </c>
      <c r="AHU864" s="10">
        <v>0</v>
      </c>
      <c r="AHV864" s="10">
        <v>0</v>
      </c>
      <c r="AHW864" s="10">
        <v>0</v>
      </c>
      <c r="AHX864" s="10">
        <v>0</v>
      </c>
      <c r="AHY864" s="10">
        <v>0</v>
      </c>
      <c r="AHZ864" s="10">
        <v>0</v>
      </c>
      <c r="AIA864" s="10">
        <v>0</v>
      </c>
      <c r="AIB864" s="10">
        <v>0</v>
      </c>
      <c r="AIC864" s="10">
        <v>0</v>
      </c>
      <c r="AID864" s="10">
        <v>0</v>
      </c>
      <c r="AIE864" s="10">
        <v>0</v>
      </c>
      <c r="AIF864" s="10">
        <v>0</v>
      </c>
      <c r="AIG864" s="10">
        <v>0</v>
      </c>
      <c r="AIH864" s="10">
        <v>0</v>
      </c>
      <c r="AII864" s="10">
        <v>0</v>
      </c>
      <c r="AIJ864" s="10">
        <v>0</v>
      </c>
      <c r="AIK864" s="10">
        <v>0</v>
      </c>
      <c r="AIL864" s="10">
        <v>0</v>
      </c>
      <c r="AIM864" s="10">
        <v>0</v>
      </c>
      <c r="AIN864" s="10">
        <v>0</v>
      </c>
      <c r="AIO864" s="10">
        <v>0</v>
      </c>
      <c r="AIP864" s="10">
        <v>0</v>
      </c>
      <c r="AIQ864" s="10">
        <v>0</v>
      </c>
      <c r="AIR864" s="10">
        <v>0</v>
      </c>
      <c r="AIS864" s="10">
        <v>0</v>
      </c>
      <c r="AIT864" s="10">
        <v>0</v>
      </c>
      <c r="AIU864" s="10">
        <v>0</v>
      </c>
      <c r="AIV864" s="10">
        <v>0</v>
      </c>
      <c r="AIW864" s="10">
        <v>0</v>
      </c>
      <c r="AIX864" s="10">
        <v>0</v>
      </c>
      <c r="AIY864" s="10">
        <v>0</v>
      </c>
      <c r="AIZ864" s="10">
        <v>0</v>
      </c>
      <c r="AJA864" s="10">
        <v>0</v>
      </c>
      <c r="AJB864" s="10">
        <v>0</v>
      </c>
      <c r="AJC864" s="10">
        <v>0</v>
      </c>
      <c r="AJD864" s="10">
        <v>0</v>
      </c>
      <c r="AJE864" s="10">
        <v>0</v>
      </c>
      <c r="AJF864" s="10">
        <v>0</v>
      </c>
      <c r="AJG864" s="10">
        <v>0</v>
      </c>
      <c r="AJH864" s="10">
        <v>0</v>
      </c>
      <c r="AJI864" s="10">
        <v>0</v>
      </c>
      <c r="AJJ864" s="10">
        <v>0</v>
      </c>
      <c r="AJK864" s="10">
        <v>0</v>
      </c>
      <c r="AJL864" s="10">
        <v>0</v>
      </c>
      <c r="AJM864" s="10">
        <v>0</v>
      </c>
      <c r="AJN864" s="10">
        <v>0</v>
      </c>
      <c r="AJO864" s="10">
        <v>0</v>
      </c>
      <c r="AJP864" s="10">
        <v>0</v>
      </c>
      <c r="AJQ864" s="10">
        <v>0</v>
      </c>
      <c r="AJR864" s="10">
        <v>0</v>
      </c>
      <c r="AJS864" s="10">
        <v>0</v>
      </c>
      <c r="AJT864" s="10">
        <v>0</v>
      </c>
      <c r="AJU864" s="10">
        <v>0</v>
      </c>
      <c r="AJV864" s="10">
        <v>0</v>
      </c>
      <c r="AJW864" s="10">
        <v>0</v>
      </c>
      <c r="AJX864" s="10">
        <v>0</v>
      </c>
      <c r="AJY864" s="10">
        <v>0</v>
      </c>
      <c r="AJZ864" s="10">
        <v>0</v>
      </c>
      <c r="AKA864" s="10">
        <v>0</v>
      </c>
      <c r="AKB864" s="10">
        <v>0</v>
      </c>
      <c r="AKC864" s="10">
        <v>0</v>
      </c>
      <c r="AKD864" s="10">
        <v>0</v>
      </c>
      <c r="AKE864" s="10">
        <v>0</v>
      </c>
      <c r="AKF864" s="10">
        <v>0</v>
      </c>
      <c r="AKG864" s="10">
        <v>0</v>
      </c>
      <c r="AKH864" s="10">
        <v>0</v>
      </c>
      <c r="AKI864" s="10">
        <v>0</v>
      </c>
      <c r="AKJ864" s="10">
        <v>0</v>
      </c>
      <c r="AKK864" s="10">
        <v>0</v>
      </c>
      <c r="AKL864" s="10">
        <v>0</v>
      </c>
      <c r="AKM864" s="10">
        <v>0</v>
      </c>
      <c r="AKN864" s="10">
        <v>0</v>
      </c>
      <c r="AKO864" s="10">
        <v>0</v>
      </c>
      <c r="AKP864" s="10">
        <v>0</v>
      </c>
      <c r="AKQ864" s="10">
        <v>0</v>
      </c>
      <c r="AKR864" s="10">
        <v>0</v>
      </c>
      <c r="AKS864" s="10">
        <v>0</v>
      </c>
      <c r="AKT864" s="10">
        <v>0</v>
      </c>
      <c r="AKU864" s="10">
        <v>0</v>
      </c>
      <c r="AKV864" s="10">
        <v>0</v>
      </c>
      <c r="AKW864" s="10">
        <v>0</v>
      </c>
      <c r="AKX864" s="10">
        <v>0</v>
      </c>
      <c r="AKY864" s="10">
        <v>0</v>
      </c>
      <c r="AKZ864" s="10">
        <v>0</v>
      </c>
      <c r="ALA864" s="10">
        <v>0</v>
      </c>
      <c r="ALB864" s="10">
        <v>0</v>
      </c>
      <c r="ALC864" s="10">
        <v>0</v>
      </c>
      <c r="ALD864" s="10">
        <v>0</v>
      </c>
      <c r="ALE864" s="10">
        <v>0</v>
      </c>
      <c r="ALF864" s="10">
        <v>0</v>
      </c>
      <c r="ALG864" s="10">
        <v>0</v>
      </c>
      <c r="ALH864" s="10">
        <v>0</v>
      </c>
      <c r="ALI864" s="10">
        <v>0</v>
      </c>
      <c r="ALJ864" s="10">
        <v>0</v>
      </c>
      <c r="ALK864" s="10">
        <v>0</v>
      </c>
      <c r="ALL864" s="10">
        <v>0</v>
      </c>
      <c r="ALM864" s="10">
        <v>0</v>
      </c>
      <c r="ALN864" s="10">
        <v>0</v>
      </c>
      <c r="ALO864" s="10">
        <v>0</v>
      </c>
      <c r="ALP864" s="10">
        <v>0</v>
      </c>
      <c r="ALQ864" s="10">
        <v>0</v>
      </c>
      <c r="ALR864" s="10">
        <v>0</v>
      </c>
      <c r="ALS864" s="10">
        <v>0</v>
      </c>
      <c r="ALT864" s="10">
        <v>0</v>
      </c>
      <c r="ALU864" s="10">
        <v>0</v>
      </c>
      <c r="ALV864" s="10">
        <v>0</v>
      </c>
      <c r="ALW864" s="10">
        <v>0</v>
      </c>
      <c r="ALX864" s="10">
        <v>0</v>
      </c>
      <c r="ALY864" s="10">
        <v>0</v>
      </c>
      <c r="ALZ864" s="10">
        <v>0</v>
      </c>
      <c r="AMA864" s="10">
        <v>0</v>
      </c>
      <c r="AMB864" s="10">
        <v>0</v>
      </c>
      <c r="AMC864" s="10">
        <v>0</v>
      </c>
      <c r="AMD864" s="10">
        <v>0</v>
      </c>
      <c r="AME864" s="10">
        <v>0</v>
      </c>
      <c r="AMF864" s="10">
        <v>0</v>
      </c>
      <c r="AMG864" s="10">
        <v>0</v>
      </c>
      <c r="AMH864" s="10">
        <v>0</v>
      </c>
      <c r="AMI864" s="10">
        <v>0</v>
      </c>
      <c r="AMJ864" s="10">
        <v>0</v>
      </c>
      <c r="AMK864" s="10">
        <v>0</v>
      </c>
      <c r="AML864" s="10" t="s">
        <v>1968</v>
      </c>
      <c r="ANM864" s="10">
        <v>6</v>
      </c>
      <c r="ANN864" s="10">
        <v>0</v>
      </c>
      <c r="ANO864" s="10" t="s">
        <v>1968</v>
      </c>
      <c r="ANP864" s="10" t="s">
        <v>1987</v>
      </c>
      <c r="ANQ864" s="10">
        <v>0</v>
      </c>
      <c r="ANR864" s="10">
        <v>0</v>
      </c>
      <c r="ANS864" s="10">
        <v>0</v>
      </c>
      <c r="ANT864" s="10">
        <v>0</v>
      </c>
      <c r="ANU864" s="10">
        <v>0</v>
      </c>
      <c r="ANV864" s="10">
        <v>0</v>
      </c>
      <c r="ANW864" s="10">
        <v>0</v>
      </c>
      <c r="ANX864" s="10">
        <v>0</v>
      </c>
      <c r="ANY864" s="10">
        <v>0</v>
      </c>
      <c r="ANZ864" s="10">
        <v>0</v>
      </c>
      <c r="AOA864" s="10">
        <v>0</v>
      </c>
      <c r="AOB864" s="10">
        <v>0</v>
      </c>
      <c r="AOC864" s="10">
        <v>0</v>
      </c>
      <c r="AOD864" s="10">
        <v>0</v>
      </c>
      <c r="AOE864" s="10">
        <v>0</v>
      </c>
      <c r="AOF864" s="10">
        <v>0</v>
      </c>
      <c r="AOG864" s="10">
        <v>0</v>
      </c>
      <c r="AOH864" s="10">
        <v>0</v>
      </c>
      <c r="AOI864" s="10">
        <v>0</v>
      </c>
      <c r="AOJ864" s="10">
        <v>0</v>
      </c>
      <c r="AOK864" s="10">
        <v>0</v>
      </c>
      <c r="AOL864" s="10">
        <v>0</v>
      </c>
      <c r="AOM864" s="10">
        <v>0</v>
      </c>
      <c r="AON864" s="10">
        <v>0</v>
      </c>
      <c r="AOO864" s="10" t="s">
        <v>1968</v>
      </c>
      <c r="AOP864" s="10">
        <v>0</v>
      </c>
      <c r="AOQ864" s="10">
        <v>0</v>
      </c>
      <c r="AOR864" s="10">
        <v>0</v>
      </c>
      <c r="AOS864" s="10">
        <v>0</v>
      </c>
      <c r="AOT864" s="10">
        <v>0</v>
      </c>
      <c r="AOU864" s="10">
        <v>0</v>
      </c>
      <c r="AOV864" s="10">
        <v>0</v>
      </c>
      <c r="AOW864" s="10">
        <v>0</v>
      </c>
      <c r="AOX864" s="10">
        <v>0</v>
      </c>
      <c r="AOY864" s="10">
        <v>0</v>
      </c>
      <c r="AOZ864" s="10">
        <v>0</v>
      </c>
      <c r="APA864" s="10">
        <v>0</v>
      </c>
      <c r="APB864" s="10">
        <v>0</v>
      </c>
      <c r="APC864" s="10">
        <v>0</v>
      </c>
      <c r="APD864" s="10">
        <v>0</v>
      </c>
      <c r="APE864" s="10">
        <v>0</v>
      </c>
      <c r="APF864" s="10">
        <v>0</v>
      </c>
      <c r="APG864" s="10">
        <v>0</v>
      </c>
      <c r="APH864" s="10">
        <v>0</v>
      </c>
      <c r="API864" s="10">
        <v>0</v>
      </c>
      <c r="APJ864" s="10">
        <v>0</v>
      </c>
      <c r="APK864" s="10">
        <v>0</v>
      </c>
      <c r="APL864" s="10">
        <v>0</v>
      </c>
      <c r="APM864" s="10">
        <v>0</v>
      </c>
      <c r="APN864" s="10" t="s">
        <v>1968</v>
      </c>
      <c r="ATV864" s="10" t="s">
        <v>1972</v>
      </c>
      <c r="ATW864" s="10">
        <v>0</v>
      </c>
      <c r="ATX864" s="10">
        <v>0</v>
      </c>
      <c r="ATY864" s="10">
        <v>0</v>
      </c>
      <c r="ATZ864" s="10">
        <v>0</v>
      </c>
      <c r="AUA864" s="10">
        <v>0</v>
      </c>
      <c r="AUB864" s="10">
        <v>0</v>
      </c>
      <c r="AUC864" s="10">
        <v>0</v>
      </c>
      <c r="AUD864" s="10">
        <v>0</v>
      </c>
      <c r="AUE864" s="64">
        <v>0</v>
      </c>
      <c r="AUF864" s="10">
        <v>0</v>
      </c>
      <c r="AUG864" s="10">
        <v>1</v>
      </c>
      <c r="AUH864" s="10">
        <v>0</v>
      </c>
      <c r="AUI864" s="10">
        <v>1</v>
      </c>
      <c r="AUJ864" s="10">
        <v>0</v>
      </c>
      <c r="AUK864" s="10">
        <v>0</v>
      </c>
      <c r="AUL864" s="10">
        <v>0</v>
      </c>
      <c r="AUM864" s="10">
        <v>0</v>
      </c>
      <c r="AUN864" s="10">
        <v>0</v>
      </c>
      <c r="AUO864" s="10">
        <v>0</v>
      </c>
      <c r="AUP864" s="10">
        <v>0</v>
      </c>
      <c r="AUQ864" s="10">
        <v>0</v>
      </c>
      <c r="AUR864" s="10">
        <v>0</v>
      </c>
      <c r="AUS864" s="10">
        <v>0</v>
      </c>
      <c r="AUT864" s="10">
        <v>0</v>
      </c>
      <c r="AUU864" s="10">
        <v>0</v>
      </c>
      <c r="AUV864" s="10">
        <v>0</v>
      </c>
      <c r="AUW864" s="10">
        <v>0</v>
      </c>
      <c r="AUX864" s="10">
        <v>0</v>
      </c>
      <c r="AUY864" s="10">
        <v>0</v>
      </c>
      <c r="AUZ864" s="10">
        <v>0</v>
      </c>
      <c r="AVA864" s="10">
        <v>0</v>
      </c>
      <c r="AVB864" s="10">
        <v>0</v>
      </c>
      <c r="AVC864" s="10">
        <v>0</v>
      </c>
      <c r="AVD864" s="10">
        <v>0</v>
      </c>
      <c r="AVE864" s="10">
        <v>0</v>
      </c>
      <c r="AVF864" s="10">
        <v>0</v>
      </c>
      <c r="AVG864" s="10">
        <v>0</v>
      </c>
      <c r="AVH864" s="10">
        <v>0</v>
      </c>
      <c r="AVI864" s="10">
        <v>0</v>
      </c>
      <c r="AVJ864" s="10">
        <v>0</v>
      </c>
      <c r="AVK864" s="10">
        <v>0</v>
      </c>
      <c r="AVL864" s="10">
        <v>0</v>
      </c>
      <c r="AVM864" s="10">
        <v>0</v>
      </c>
      <c r="AVN864" s="10">
        <v>0</v>
      </c>
      <c r="AVO864" s="10">
        <v>0</v>
      </c>
      <c r="AVP864" s="10">
        <v>0</v>
      </c>
      <c r="AVQ864" s="10">
        <v>0</v>
      </c>
      <c r="AVR864" s="10">
        <v>0</v>
      </c>
      <c r="AVS864" s="10">
        <v>0</v>
      </c>
      <c r="AVT864" s="10">
        <v>0</v>
      </c>
      <c r="AVU864" s="10" t="s">
        <v>1970</v>
      </c>
      <c r="AVV864" s="10">
        <v>0</v>
      </c>
      <c r="AVW864" s="10">
        <v>0</v>
      </c>
      <c r="AVX864" s="10">
        <v>0</v>
      </c>
      <c r="AVY864" s="10">
        <v>0</v>
      </c>
      <c r="AVZ864" s="10">
        <v>1</v>
      </c>
      <c r="AWA864" s="10">
        <v>0</v>
      </c>
      <c r="AWB864" s="10">
        <v>0</v>
      </c>
      <c r="AWC864" s="10">
        <v>0</v>
      </c>
      <c r="AWD864" s="10">
        <v>0</v>
      </c>
      <c r="AWE864" s="10">
        <v>0</v>
      </c>
      <c r="AWF864" s="10">
        <v>0</v>
      </c>
      <c r="AWG864" s="10">
        <v>0</v>
      </c>
      <c r="AWH864" s="10" t="s">
        <v>1968</v>
      </c>
      <c r="AWI864" s="10">
        <v>0</v>
      </c>
      <c r="AWJ864" s="10">
        <v>0</v>
      </c>
      <c r="AWK864" s="10">
        <v>0</v>
      </c>
      <c r="AWL864" s="10">
        <v>0</v>
      </c>
      <c r="AWM864" s="10">
        <v>0</v>
      </c>
      <c r="AWN864" s="10">
        <v>0</v>
      </c>
      <c r="AWO864" s="10">
        <v>0</v>
      </c>
      <c r="AWP864" s="10">
        <v>0</v>
      </c>
      <c r="AWQ864" s="10">
        <v>0</v>
      </c>
      <c r="AWR864" s="10">
        <v>0</v>
      </c>
      <c r="AWS864" s="10">
        <v>0</v>
      </c>
      <c r="AWT864" s="10">
        <v>0</v>
      </c>
      <c r="AWU864" s="10">
        <v>0</v>
      </c>
      <c r="AWV864" s="10">
        <v>0</v>
      </c>
      <c r="AWW864" s="10">
        <v>0</v>
      </c>
      <c r="AWX864" s="10">
        <v>0</v>
      </c>
      <c r="AWY864" s="10">
        <v>0</v>
      </c>
      <c r="AWZ864" s="10">
        <v>0</v>
      </c>
      <c r="AXA864" s="10">
        <v>0</v>
      </c>
      <c r="AXB864" s="10">
        <v>0</v>
      </c>
      <c r="AXC864" s="10">
        <v>0</v>
      </c>
      <c r="AXD864" s="10">
        <v>0</v>
      </c>
      <c r="AXE864" s="10">
        <v>0</v>
      </c>
      <c r="AXF864" s="10">
        <v>0</v>
      </c>
      <c r="AXG864" s="10">
        <v>0</v>
      </c>
      <c r="AXH864" s="10">
        <v>0</v>
      </c>
      <c r="AXI864" s="10">
        <v>0</v>
      </c>
      <c r="AXJ864" s="10">
        <v>0</v>
      </c>
      <c r="AXK864" s="10">
        <v>0</v>
      </c>
      <c r="AXL864" s="10">
        <v>0</v>
      </c>
      <c r="AXM864" s="10">
        <v>0</v>
      </c>
      <c r="AXN864" s="10">
        <v>0</v>
      </c>
      <c r="AXO864" s="10">
        <v>0</v>
      </c>
      <c r="AXP864" s="10">
        <v>0</v>
      </c>
      <c r="AXQ864" s="10">
        <v>0</v>
      </c>
      <c r="AXR864" s="10">
        <v>0</v>
      </c>
      <c r="AXS864" s="10">
        <v>0</v>
      </c>
      <c r="AXT864" s="10">
        <v>0</v>
      </c>
      <c r="AXU864" s="10">
        <v>0</v>
      </c>
      <c r="AXV864" s="10">
        <v>0</v>
      </c>
      <c r="AXW864" s="10">
        <v>0</v>
      </c>
      <c r="AXX864" s="10">
        <v>0</v>
      </c>
      <c r="AXY864" s="10">
        <v>0</v>
      </c>
      <c r="AXZ864" s="10">
        <v>0</v>
      </c>
      <c r="AYA864" s="10">
        <v>0</v>
      </c>
      <c r="AYB864" s="10">
        <v>0</v>
      </c>
      <c r="AYC864" s="10">
        <v>0</v>
      </c>
      <c r="AYD864" s="10">
        <v>0</v>
      </c>
      <c r="AYE864" s="10">
        <v>0</v>
      </c>
      <c r="AYF864" s="10">
        <v>0</v>
      </c>
      <c r="AYG864" s="10">
        <v>0</v>
      </c>
      <c r="AYH864" s="10">
        <v>0</v>
      </c>
      <c r="AYI864" s="10">
        <v>0</v>
      </c>
      <c r="AYJ864" s="10">
        <v>0</v>
      </c>
      <c r="AYK864" s="10">
        <v>0</v>
      </c>
      <c r="AYL864" s="10">
        <v>0</v>
      </c>
      <c r="AYM864" s="10">
        <v>0</v>
      </c>
      <c r="AYN864" s="10">
        <v>0</v>
      </c>
      <c r="AYO864" s="10">
        <v>0</v>
      </c>
      <c r="AYP864" s="10">
        <v>0</v>
      </c>
      <c r="AYQ864" s="10">
        <v>0</v>
      </c>
      <c r="AYR864" s="10">
        <v>0</v>
      </c>
      <c r="AYS864" s="10" t="s">
        <v>1968</v>
      </c>
      <c r="AYT864" s="10">
        <v>0</v>
      </c>
      <c r="AYU864" s="10">
        <v>0</v>
      </c>
      <c r="AYV864" s="10">
        <v>13</v>
      </c>
      <c r="AYW864" s="10">
        <v>0</v>
      </c>
      <c r="AYX864" s="10">
        <v>0</v>
      </c>
      <c r="AYY864" s="10">
        <v>0</v>
      </c>
      <c r="AYZ864" s="10">
        <v>3</v>
      </c>
      <c r="AZA864" s="10">
        <v>0</v>
      </c>
      <c r="AZB864" s="10">
        <v>9</v>
      </c>
      <c r="AZC864" s="10">
        <v>0</v>
      </c>
      <c r="AZD864" s="10">
        <v>2</v>
      </c>
      <c r="AZE864" s="10">
        <v>0</v>
      </c>
      <c r="AZF864" s="10">
        <v>0</v>
      </c>
      <c r="AZG864" s="10">
        <v>0</v>
      </c>
      <c r="AZH864" s="10">
        <v>0</v>
      </c>
      <c r="AZI864" s="10">
        <v>0</v>
      </c>
      <c r="AZJ864" s="10">
        <v>0</v>
      </c>
      <c r="AZK864" s="10">
        <v>0</v>
      </c>
      <c r="AZL864" s="10">
        <v>0</v>
      </c>
      <c r="AZM864" s="10">
        <v>0</v>
      </c>
      <c r="AZN864" s="10">
        <v>0</v>
      </c>
      <c r="AZO864" s="10">
        <v>0</v>
      </c>
      <c r="AZP864" s="10">
        <v>0</v>
      </c>
      <c r="AZQ864" s="10">
        <v>0</v>
      </c>
      <c r="AZR864" s="10">
        <v>0</v>
      </c>
      <c r="AZS864" s="10">
        <v>0</v>
      </c>
      <c r="AZT864" s="10">
        <v>0</v>
      </c>
      <c r="AZU864" s="10">
        <v>0</v>
      </c>
      <c r="AZV864" s="10">
        <v>0</v>
      </c>
      <c r="AZW864" s="10">
        <v>0</v>
      </c>
      <c r="AZX864" s="10">
        <v>0</v>
      </c>
      <c r="AZY864" s="10">
        <v>0</v>
      </c>
      <c r="AZZ864" s="10">
        <v>0</v>
      </c>
      <c r="BAA864" s="10">
        <v>0</v>
      </c>
      <c r="BAB864" s="10">
        <v>0</v>
      </c>
      <c r="BAC864" s="10">
        <v>0</v>
      </c>
      <c r="BAD864" s="10">
        <v>0</v>
      </c>
      <c r="BAE864" s="10">
        <v>0</v>
      </c>
      <c r="BAF864" s="10">
        <v>0</v>
      </c>
      <c r="BAG864" s="10">
        <v>0</v>
      </c>
      <c r="BAH864" s="10">
        <v>0</v>
      </c>
      <c r="BAI864" s="10">
        <v>0</v>
      </c>
      <c r="BAJ864" s="10">
        <v>0</v>
      </c>
      <c r="BAK864" s="10">
        <v>0</v>
      </c>
      <c r="BAL864" s="10">
        <v>0</v>
      </c>
      <c r="BAM864" s="10">
        <v>0</v>
      </c>
      <c r="BAN864" s="10">
        <v>0</v>
      </c>
      <c r="BAO864" s="10">
        <v>0</v>
      </c>
      <c r="BAP864" s="10">
        <v>0</v>
      </c>
      <c r="BAQ864" s="10">
        <v>0</v>
      </c>
      <c r="BAR864" s="10">
        <v>0</v>
      </c>
      <c r="BAS864" s="10">
        <v>0</v>
      </c>
      <c r="BAT864" s="10">
        <v>0</v>
      </c>
      <c r="BAU864" s="10">
        <v>0</v>
      </c>
      <c r="BAV864" s="10">
        <v>0</v>
      </c>
      <c r="BAW864" s="10">
        <v>0</v>
      </c>
      <c r="BAX864" s="10">
        <v>0</v>
      </c>
      <c r="BAY864" s="10">
        <v>0</v>
      </c>
      <c r="BAZ864" s="10">
        <v>0</v>
      </c>
      <c r="BBA864" s="10" t="s">
        <v>1970</v>
      </c>
      <c r="BBB864" s="10">
        <v>2064</v>
      </c>
      <c r="BBC864" s="10">
        <v>25</v>
      </c>
      <c r="BBD864" s="10">
        <v>0</v>
      </c>
      <c r="BBE864" s="10">
        <v>0</v>
      </c>
      <c r="BBF864" s="10">
        <v>0</v>
      </c>
      <c r="BBG864" s="10">
        <v>0</v>
      </c>
      <c r="BBH864" s="10">
        <v>0</v>
      </c>
      <c r="BBI864" s="10">
        <v>0</v>
      </c>
      <c r="BBJ864" s="10">
        <v>0</v>
      </c>
      <c r="BBK864" s="10">
        <v>0</v>
      </c>
      <c r="BBL864" s="10">
        <v>0</v>
      </c>
      <c r="BBM864" s="10">
        <v>0</v>
      </c>
      <c r="BBN864" s="10">
        <v>0</v>
      </c>
      <c r="BBO864" s="10" t="s">
        <v>1968</v>
      </c>
    </row>
    <row r="865" spans="1:1428" x14ac:dyDescent="0.25">
      <c r="A865" s="10" t="s">
        <v>1965</v>
      </c>
      <c r="B865" s="10" t="s">
        <v>2381</v>
      </c>
      <c r="C865" s="10" t="s">
        <v>2001</v>
      </c>
      <c r="D865" s="10" t="s">
        <v>2381</v>
      </c>
      <c r="E865" s="10" t="s">
        <v>2382</v>
      </c>
      <c r="F865" s="10" t="s">
        <v>2383</v>
      </c>
      <c r="G865" s="10">
        <v>56720000</v>
      </c>
      <c r="H865" s="10" t="s">
        <v>2005</v>
      </c>
      <c r="I865" s="10" t="s">
        <v>2384</v>
      </c>
      <c r="J865" s="10" t="s">
        <v>2385</v>
      </c>
      <c r="K865" s="10" t="s">
        <v>5</v>
      </c>
      <c r="L865" s="10" t="s">
        <v>2508</v>
      </c>
      <c r="N865" s="10">
        <v>18</v>
      </c>
      <c r="O865" s="10">
        <v>0</v>
      </c>
      <c r="P865" s="10">
        <v>18</v>
      </c>
      <c r="Q865" s="10">
        <v>0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10">
        <v>0</v>
      </c>
      <c r="X865" s="10">
        <v>0</v>
      </c>
      <c r="Y865" s="10">
        <v>0</v>
      </c>
      <c r="Z865" s="10">
        <v>0</v>
      </c>
      <c r="AA865" s="10">
        <v>0</v>
      </c>
      <c r="AC865" s="10">
        <v>0</v>
      </c>
      <c r="AD865" s="10">
        <v>0</v>
      </c>
      <c r="AE865" s="10">
        <v>0</v>
      </c>
      <c r="AF865" s="10" t="s">
        <v>40</v>
      </c>
      <c r="AG865" s="10">
        <v>1</v>
      </c>
      <c r="AT865" s="10">
        <v>27139</v>
      </c>
      <c r="AU865" s="10" t="s">
        <v>2495</v>
      </c>
      <c r="AV865" s="10" t="s">
        <v>1968</v>
      </c>
      <c r="AY865" s="10" t="s">
        <v>1973</v>
      </c>
      <c r="BF865" s="10" t="s">
        <v>1968</v>
      </c>
      <c r="BI865" s="10" t="s">
        <v>1968</v>
      </c>
      <c r="BL865" s="10" t="s">
        <v>1968</v>
      </c>
      <c r="BO865" s="10" t="s">
        <v>1968</v>
      </c>
      <c r="BR865" s="10" t="s">
        <v>1968</v>
      </c>
      <c r="BU865" s="10" t="s">
        <v>1968</v>
      </c>
      <c r="BX865" s="10" t="s">
        <v>1968</v>
      </c>
      <c r="CA865" s="10" t="s">
        <v>1968</v>
      </c>
      <c r="CD865" s="10" t="s">
        <v>1968</v>
      </c>
      <c r="CG865" s="10" t="s">
        <v>1968</v>
      </c>
      <c r="CJ865" s="10" t="s">
        <v>1968</v>
      </c>
      <c r="CM865" s="10" t="s">
        <v>1968</v>
      </c>
      <c r="CP865" s="10" t="s">
        <v>1968</v>
      </c>
      <c r="CS865" s="10" t="s">
        <v>1968</v>
      </c>
      <c r="CV865" s="10" t="s">
        <v>1968</v>
      </c>
      <c r="CY865" s="10" t="s">
        <v>1968</v>
      </c>
      <c r="DB865" s="10" t="s">
        <v>1968</v>
      </c>
      <c r="DE865" s="10" t="s">
        <v>1968</v>
      </c>
      <c r="DH865" s="10" t="s">
        <v>1968</v>
      </c>
      <c r="DK865" s="10" t="s">
        <v>1968</v>
      </c>
      <c r="DN865" s="10" t="s">
        <v>1968</v>
      </c>
      <c r="EU865" s="10" t="s">
        <v>1968</v>
      </c>
      <c r="EX865" s="10" t="s">
        <v>1968</v>
      </c>
      <c r="FA865" s="10" t="s">
        <v>1968</v>
      </c>
      <c r="FD865" s="10" t="s">
        <v>1968</v>
      </c>
      <c r="FG865" s="10" t="s">
        <v>1968</v>
      </c>
      <c r="FJ865" s="10" t="s">
        <v>1968</v>
      </c>
      <c r="GQ865" s="10">
        <v>1</v>
      </c>
      <c r="HO865" s="10" t="s">
        <v>2386</v>
      </c>
      <c r="HP865" s="10">
        <v>0</v>
      </c>
      <c r="HQ865" s="10" t="s">
        <v>2387</v>
      </c>
      <c r="HR865" s="10">
        <v>0</v>
      </c>
      <c r="HS865" s="10" t="s">
        <v>2387</v>
      </c>
      <c r="HT865" s="10">
        <v>0</v>
      </c>
      <c r="HU865" s="10" t="s">
        <v>2386</v>
      </c>
      <c r="HV865" s="10">
        <v>0</v>
      </c>
      <c r="HW865" s="10" t="s">
        <v>2387</v>
      </c>
      <c r="HX865" s="10">
        <v>0</v>
      </c>
      <c r="HY865" s="10" t="s">
        <v>2388</v>
      </c>
      <c r="HZ865" s="10">
        <v>0</v>
      </c>
      <c r="IA865" s="10" t="s">
        <v>2386</v>
      </c>
      <c r="IB865" s="10">
        <v>0</v>
      </c>
      <c r="IC865" s="10" t="s">
        <v>2386</v>
      </c>
      <c r="ID865" s="10">
        <v>0</v>
      </c>
      <c r="IE865" s="10" t="s">
        <v>2387</v>
      </c>
      <c r="IF865" s="10">
        <v>0</v>
      </c>
      <c r="IG865" s="10" t="s">
        <v>2386</v>
      </c>
      <c r="IH865" s="10">
        <v>0</v>
      </c>
      <c r="II865" s="10" t="s">
        <v>1968</v>
      </c>
      <c r="IJ865" s="10" t="s">
        <v>1968</v>
      </c>
      <c r="IK865" s="10" t="s">
        <v>1968</v>
      </c>
      <c r="IL865" s="10" t="s">
        <v>1968</v>
      </c>
      <c r="IM865" s="10" t="s">
        <v>1968</v>
      </c>
      <c r="IN865" s="10" t="s">
        <v>1968</v>
      </c>
      <c r="IO865" s="10" t="s">
        <v>1968</v>
      </c>
      <c r="IP865" s="10" t="s">
        <v>1968</v>
      </c>
      <c r="IR865" s="10" t="s">
        <v>1968</v>
      </c>
      <c r="IT865" s="10" t="s">
        <v>1968</v>
      </c>
      <c r="IV865" s="10" t="s">
        <v>1968</v>
      </c>
      <c r="IX865" s="10" t="s">
        <v>1968</v>
      </c>
      <c r="IZ865" s="10" t="s">
        <v>1972</v>
      </c>
      <c r="JA865" s="10" t="s">
        <v>1968</v>
      </c>
      <c r="JD865" s="10" t="s">
        <v>1968</v>
      </c>
      <c r="JG865" s="10" t="s">
        <v>1968</v>
      </c>
      <c r="JJ865" s="10" t="s">
        <v>1968</v>
      </c>
      <c r="JM865" s="10" t="s">
        <v>1968</v>
      </c>
      <c r="JP865" s="10" t="s">
        <v>1968</v>
      </c>
      <c r="JS865" s="10" t="s">
        <v>1968</v>
      </c>
      <c r="KZ865" s="10" t="s">
        <v>1976</v>
      </c>
      <c r="LA865" s="10">
        <v>0</v>
      </c>
      <c r="LB865" s="10">
        <v>0</v>
      </c>
      <c r="LC865" s="10">
        <v>0</v>
      </c>
      <c r="LD865" s="10">
        <v>0</v>
      </c>
      <c r="LE865" s="10">
        <v>0</v>
      </c>
      <c r="LF865" s="10">
        <v>0</v>
      </c>
      <c r="LG865" s="10">
        <v>0</v>
      </c>
      <c r="LH865" s="10">
        <v>0</v>
      </c>
      <c r="LI865" s="10" t="s">
        <v>1977</v>
      </c>
      <c r="LJ865" s="10">
        <v>1</v>
      </c>
      <c r="LK865" s="10">
        <v>0</v>
      </c>
      <c r="LL865" s="10">
        <v>0</v>
      </c>
      <c r="LM865" s="10">
        <v>0</v>
      </c>
      <c r="LN865" s="10">
        <v>0</v>
      </c>
      <c r="LO865" s="10">
        <v>0</v>
      </c>
      <c r="LP865" s="10">
        <v>0</v>
      </c>
      <c r="LQ865" s="10">
        <v>0</v>
      </c>
      <c r="LR865" s="10" t="s">
        <v>1977</v>
      </c>
      <c r="LS865" s="10">
        <v>0</v>
      </c>
      <c r="LT865" s="10">
        <v>0</v>
      </c>
      <c r="LU865" s="10">
        <v>0</v>
      </c>
      <c r="LV865" s="10">
        <v>0</v>
      </c>
      <c r="LW865" s="10">
        <v>0</v>
      </c>
      <c r="LX865" s="10">
        <v>0</v>
      </c>
      <c r="LY865" s="10">
        <v>0</v>
      </c>
      <c r="LZ865" s="10">
        <v>0</v>
      </c>
      <c r="MA865" s="10" t="s">
        <v>1977</v>
      </c>
      <c r="MB865" s="10">
        <v>0</v>
      </c>
      <c r="MC865" s="10">
        <v>0</v>
      </c>
      <c r="MD865" s="10">
        <v>0</v>
      </c>
      <c r="ME865" s="10">
        <v>0</v>
      </c>
      <c r="MF865" s="10">
        <v>0</v>
      </c>
      <c r="MG865" s="10">
        <v>0</v>
      </c>
      <c r="MH865" s="10">
        <v>0</v>
      </c>
      <c r="MI865" s="10">
        <v>0</v>
      </c>
      <c r="MJ865" s="10" t="s">
        <v>1977</v>
      </c>
      <c r="MK865" s="10">
        <v>0</v>
      </c>
      <c r="ML865" s="10">
        <v>0</v>
      </c>
      <c r="MM865" s="10">
        <v>0</v>
      </c>
      <c r="MN865" s="10">
        <v>0</v>
      </c>
      <c r="MO865" s="10">
        <v>0</v>
      </c>
      <c r="MP865" s="10">
        <v>0</v>
      </c>
      <c r="MQ865" s="10">
        <v>0</v>
      </c>
      <c r="MR865" s="10">
        <v>0</v>
      </c>
      <c r="MS865" s="10" t="s">
        <v>1977</v>
      </c>
      <c r="MT865" s="10">
        <v>0</v>
      </c>
      <c r="MU865" s="10">
        <v>0</v>
      </c>
      <c r="MV865" s="10">
        <v>0</v>
      </c>
      <c r="MW865" s="10">
        <v>0</v>
      </c>
      <c r="MX865" s="10">
        <v>0</v>
      </c>
      <c r="MY865" s="10">
        <v>0</v>
      </c>
      <c r="MZ865" s="10">
        <v>0</v>
      </c>
      <c r="NA865" s="10">
        <v>0</v>
      </c>
      <c r="NB865" s="10" t="s">
        <v>1977</v>
      </c>
      <c r="NC865" s="10">
        <v>0</v>
      </c>
      <c r="ND865" s="10">
        <v>0</v>
      </c>
      <c r="NE865" s="10">
        <v>0</v>
      </c>
      <c r="NF865" s="10">
        <v>0</v>
      </c>
      <c r="NG865" s="10">
        <v>0</v>
      </c>
      <c r="NH865" s="10">
        <v>0</v>
      </c>
      <c r="NI865" s="10">
        <v>0</v>
      </c>
      <c r="NJ865" s="10">
        <v>0</v>
      </c>
      <c r="NK865" s="10" t="s">
        <v>1977</v>
      </c>
      <c r="NL865" s="10">
        <v>0</v>
      </c>
      <c r="NM865" s="10">
        <v>0</v>
      </c>
      <c r="NN865" s="10">
        <v>0</v>
      </c>
      <c r="NO865" s="10">
        <v>0</v>
      </c>
      <c r="NP865" s="10">
        <v>0</v>
      </c>
      <c r="NQ865" s="10">
        <v>0</v>
      </c>
      <c r="NR865" s="10">
        <v>0</v>
      </c>
      <c r="NS865" s="10">
        <v>0</v>
      </c>
      <c r="NT865" s="10" t="s">
        <v>1977</v>
      </c>
      <c r="NU865" s="10">
        <v>0</v>
      </c>
      <c r="NV865" s="10">
        <v>0</v>
      </c>
      <c r="NW865" s="10">
        <v>0</v>
      </c>
      <c r="NX865" s="10">
        <v>0</v>
      </c>
      <c r="NY865" s="10">
        <v>0</v>
      </c>
      <c r="NZ865" s="10">
        <v>0</v>
      </c>
      <c r="OA865" s="10">
        <v>0</v>
      </c>
      <c r="OB865" s="10">
        <v>0</v>
      </c>
      <c r="OC865" s="10" t="s">
        <v>1977</v>
      </c>
      <c r="OD865" s="10">
        <v>0</v>
      </c>
      <c r="OE865" s="10">
        <v>0</v>
      </c>
      <c r="OF865" s="10">
        <v>0</v>
      </c>
      <c r="OG865" s="10">
        <v>0</v>
      </c>
      <c r="OH865" s="10">
        <v>0</v>
      </c>
      <c r="OI865" s="10">
        <v>0</v>
      </c>
      <c r="OJ865" s="10">
        <v>0</v>
      </c>
      <c r="OK865" s="10">
        <v>0</v>
      </c>
      <c r="OL865" s="10" t="s">
        <v>1977</v>
      </c>
      <c r="OM865" s="10">
        <v>0</v>
      </c>
      <c r="ON865" s="10">
        <v>0</v>
      </c>
      <c r="OO865" s="10">
        <v>0</v>
      </c>
      <c r="OP865" s="10">
        <v>0</v>
      </c>
      <c r="OQ865" s="10">
        <v>0</v>
      </c>
      <c r="OR865" s="10">
        <v>0</v>
      </c>
      <c r="OS865" s="10">
        <v>0</v>
      </c>
      <c r="OT865" s="10">
        <v>0</v>
      </c>
      <c r="OU865" s="10" t="s">
        <v>1977</v>
      </c>
      <c r="OV865" s="10">
        <v>0</v>
      </c>
      <c r="OW865" s="10">
        <v>0</v>
      </c>
      <c r="OX865" s="10">
        <v>0</v>
      </c>
      <c r="OY865" s="10">
        <v>0</v>
      </c>
      <c r="OZ865" s="10">
        <v>0</v>
      </c>
      <c r="PA865" s="10">
        <v>0</v>
      </c>
      <c r="PB865" s="10">
        <v>0</v>
      </c>
      <c r="PC865" s="10">
        <v>0</v>
      </c>
      <c r="PD865" s="10" t="s">
        <v>1977</v>
      </c>
      <c r="PE865" s="10">
        <v>0</v>
      </c>
      <c r="PF865" s="10">
        <v>0</v>
      </c>
      <c r="PG865" s="10">
        <v>0</v>
      </c>
      <c r="PH865" s="10">
        <v>0</v>
      </c>
      <c r="PI865" s="10">
        <v>0</v>
      </c>
      <c r="PJ865" s="10">
        <v>0</v>
      </c>
      <c r="PK865" s="10">
        <v>0</v>
      </c>
      <c r="PL865" s="10">
        <v>0</v>
      </c>
      <c r="PM865" s="10" t="s">
        <v>1977</v>
      </c>
      <c r="PN865" s="10">
        <v>0</v>
      </c>
      <c r="PO865" s="10">
        <v>0</v>
      </c>
      <c r="PP865" s="10">
        <v>0</v>
      </c>
      <c r="PQ865" s="10">
        <v>0</v>
      </c>
      <c r="PR865" s="10">
        <v>0</v>
      </c>
      <c r="PS865" s="10">
        <v>0</v>
      </c>
      <c r="PT865" s="10">
        <v>0</v>
      </c>
      <c r="PU865" s="10">
        <v>0</v>
      </c>
      <c r="PV865" s="10" t="s">
        <v>1977</v>
      </c>
      <c r="PW865" s="10">
        <v>0</v>
      </c>
      <c r="PX865" s="10">
        <v>0</v>
      </c>
      <c r="PY865" s="10">
        <v>0</v>
      </c>
      <c r="PZ865" s="10">
        <v>0</v>
      </c>
      <c r="QA865" s="10">
        <v>0</v>
      </c>
      <c r="QB865" s="10">
        <v>0</v>
      </c>
      <c r="QC865" s="10">
        <v>0</v>
      </c>
      <c r="QD865" s="10">
        <v>0</v>
      </c>
      <c r="QE865" s="10" t="s">
        <v>1977</v>
      </c>
      <c r="QF865" s="10">
        <v>0</v>
      </c>
      <c r="QG865" s="10">
        <v>0</v>
      </c>
      <c r="QH865" s="10">
        <v>0</v>
      </c>
      <c r="QI865" s="10">
        <v>0</v>
      </c>
      <c r="QJ865" s="10">
        <v>0</v>
      </c>
      <c r="QK865" s="10">
        <v>0</v>
      </c>
      <c r="QL865" s="10">
        <v>0</v>
      </c>
      <c r="QM865" s="10">
        <v>0</v>
      </c>
      <c r="QN865" s="10" t="s">
        <v>1977</v>
      </c>
      <c r="QO865" s="10">
        <v>0</v>
      </c>
      <c r="QP865" s="10">
        <v>0</v>
      </c>
      <c r="QQ865" s="10">
        <v>0</v>
      </c>
      <c r="QR865" s="10">
        <v>0</v>
      </c>
      <c r="QS865" s="10">
        <v>0</v>
      </c>
      <c r="QT865" s="10">
        <v>0</v>
      </c>
      <c r="QU865" s="10">
        <v>0</v>
      </c>
      <c r="QV865" s="10">
        <v>0</v>
      </c>
      <c r="QW865" s="10" t="s">
        <v>1977</v>
      </c>
      <c r="QX865" s="10">
        <v>1</v>
      </c>
      <c r="QY865" s="10">
        <v>0</v>
      </c>
      <c r="QZ865" s="10">
        <v>0</v>
      </c>
      <c r="RA865" s="10">
        <v>0</v>
      </c>
      <c r="RB865" s="10">
        <v>0</v>
      </c>
      <c r="RC865" s="10">
        <v>0</v>
      </c>
      <c r="RD865" s="10">
        <v>0</v>
      </c>
      <c r="RE865" s="10">
        <v>0</v>
      </c>
      <c r="RF865" s="10" t="s">
        <v>1977</v>
      </c>
      <c r="RG865" s="10">
        <v>0</v>
      </c>
      <c r="RH865" s="10">
        <v>0</v>
      </c>
      <c r="RI865" s="10">
        <v>0</v>
      </c>
      <c r="RJ865" s="10">
        <v>0</v>
      </c>
      <c r="RK865" s="10">
        <v>0</v>
      </c>
      <c r="RL865" s="10">
        <v>0</v>
      </c>
      <c r="RM865" s="10">
        <v>0</v>
      </c>
      <c r="RN865" s="10">
        <v>0</v>
      </c>
      <c r="RO865" s="10" t="s">
        <v>1977</v>
      </c>
      <c r="VS865" s="10">
        <v>1</v>
      </c>
      <c r="VT865" s="10">
        <v>1</v>
      </c>
      <c r="VZ865" s="10">
        <v>8</v>
      </c>
      <c r="WA865" s="10">
        <v>0</v>
      </c>
      <c r="WB865" s="10">
        <v>0</v>
      </c>
      <c r="WC865" s="10">
        <v>0</v>
      </c>
      <c r="WD865" s="10">
        <v>0</v>
      </c>
      <c r="WE865" s="10">
        <v>0</v>
      </c>
      <c r="WF865" s="10">
        <v>0</v>
      </c>
      <c r="WG865" s="10">
        <v>0</v>
      </c>
      <c r="WH865" s="10">
        <v>0</v>
      </c>
      <c r="WI865" s="10">
        <v>0</v>
      </c>
      <c r="WJ865" s="10">
        <v>0</v>
      </c>
      <c r="WK865" s="10">
        <v>0</v>
      </c>
      <c r="WL865" s="10">
        <v>0</v>
      </c>
      <c r="WM865" s="10">
        <v>0</v>
      </c>
      <c r="WN865" s="10">
        <v>0</v>
      </c>
      <c r="WO865" s="10">
        <v>0</v>
      </c>
      <c r="WP865" s="10">
        <v>0</v>
      </c>
      <c r="WQ865" s="10">
        <v>0</v>
      </c>
      <c r="WR865" s="10">
        <v>0</v>
      </c>
      <c r="WS865" s="10">
        <v>0</v>
      </c>
      <c r="WT865" s="10">
        <v>0</v>
      </c>
      <c r="WU865" s="10">
        <v>0</v>
      </c>
      <c r="WV865" s="10">
        <v>0</v>
      </c>
      <c r="WW865" s="10">
        <v>0</v>
      </c>
      <c r="WX865" s="10">
        <v>0</v>
      </c>
      <c r="WY865" s="10">
        <v>0</v>
      </c>
      <c r="WZ865" s="10">
        <v>0</v>
      </c>
      <c r="XA865" s="10">
        <v>0</v>
      </c>
      <c r="XB865" s="10">
        <v>0</v>
      </c>
      <c r="XC865" s="10">
        <v>0</v>
      </c>
      <c r="XD865" s="10">
        <v>0</v>
      </c>
      <c r="XE865" s="10">
        <v>0</v>
      </c>
      <c r="XF865" s="10">
        <v>0</v>
      </c>
      <c r="XG865" s="10">
        <v>0</v>
      </c>
      <c r="XH865" s="10">
        <v>0</v>
      </c>
      <c r="XI865" s="10">
        <v>0</v>
      </c>
      <c r="XJ865" s="10">
        <v>0</v>
      </c>
      <c r="XK865" s="10" t="s">
        <v>1967</v>
      </c>
      <c r="XN865" s="10" t="s">
        <v>1978</v>
      </c>
      <c r="XQ865" s="10" t="s">
        <v>1967</v>
      </c>
      <c r="XT865" s="10" t="s">
        <v>1978</v>
      </c>
      <c r="XW865" s="10" t="s">
        <v>1991</v>
      </c>
      <c r="YA865" s="10">
        <v>0</v>
      </c>
      <c r="YB865" s="10">
        <v>0</v>
      </c>
      <c r="YC865" s="10">
        <v>0</v>
      </c>
      <c r="YD865" s="10">
        <v>0</v>
      </c>
      <c r="YE865" s="10">
        <v>0</v>
      </c>
      <c r="YF865" s="10">
        <v>0</v>
      </c>
      <c r="YG865" s="10">
        <v>0</v>
      </c>
      <c r="YH865" s="10">
        <v>0</v>
      </c>
      <c r="YI865" s="10">
        <v>0</v>
      </c>
      <c r="YJ865" s="10">
        <v>0</v>
      </c>
      <c r="YK865" s="10">
        <v>0</v>
      </c>
      <c r="YL865" s="10">
        <v>0</v>
      </c>
      <c r="YM865" s="10">
        <v>0</v>
      </c>
      <c r="YN865" s="10">
        <v>0</v>
      </c>
      <c r="YO865" s="10">
        <v>0</v>
      </c>
      <c r="YP865" s="10">
        <v>0</v>
      </c>
      <c r="YQ865" s="10">
        <v>0</v>
      </c>
      <c r="YR865" s="10">
        <v>0</v>
      </c>
      <c r="YS865" s="10" t="s">
        <v>1968</v>
      </c>
      <c r="ZJ865" s="10" t="s">
        <v>1969</v>
      </c>
      <c r="ZK865" s="10">
        <v>0</v>
      </c>
      <c r="ZL865" s="10">
        <v>0</v>
      </c>
      <c r="ZM865" s="10">
        <v>0</v>
      </c>
      <c r="ZN865" s="10">
        <v>0</v>
      </c>
      <c r="ZO865" s="10">
        <v>8</v>
      </c>
      <c r="ZP865" s="10">
        <v>0</v>
      </c>
      <c r="ZQ865" s="10">
        <v>0</v>
      </c>
      <c r="ZR865" s="10">
        <v>0</v>
      </c>
      <c r="ZS865" s="10">
        <v>0</v>
      </c>
      <c r="ZT865" s="10">
        <v>0</v>
      </c>
      <c r="ZU865" s="10">
        <v>0</v>
      </c>
      <c r="ZV865" s="10">
        <v>0</v>
      </c>
      <c r="ZW865" s="10">
        <v>0</v>
      </c>
      <c r="ZX865" s="10">
        <v>0</v>
      </c>
      <c r="ZY865" s="10">
        <v>0</v>
      </c>
      <c r="ZZ865" s="10">
        <v>0</v>
      </c>
      <c r="AAA865" s="10">
        <v>0</v>
      </c>
      <c r="AAB865" s="10">
        <v>0</v>
      </c>
      <c r="AAC865" s="10">
        <v>0</v>
      </c>
      <c r="AAD865" s="10">
        <v>0</v>
      </c>
      <c r="AAE865" s="10">
        <v>0</v>
      </c>
      <c r="AAF865" s="10">
        <v>0</v>
      </c>
      <c r="AAG865" s="10">
        <v>0</v>
      </c>
      <c r="AAH865" s="10">
        <v>0</v>
      </c>
      <c r="AAI865" s="10">
        <v>0</v>
      </c>
      <c r="AAJ865" s="10">
        <v>0</v>
      </c>
      <c r="AAK865" s="10" t="s">
        <v>1968</v>
      </c>
      <c r="AAZ865" s="10" t="s">
        <v>1969</v>
      </c>
      <c r="ABA865" s="10">
        <v>0</v>
      </c>
      <c r="ABB865" s="10">
        <v>0</v>
      </c>
      <c r="ABC865" s="10">
        <v>0</v>
      </c>
      <c r="ABD865" s="10">
        <v>0</v>
      </c>
      <c r="ABE865" s="10">
        <v>0</v>
      </c>
      <c r="ABF865" s="10">
        <v>0</v>
      </c>
      <c r="ABG865" s="10">
        <v>0</v>
      </c>
      <c r="ABH865" s="10">
        <v>0</v>
      </c>
      <c r="ABI865" s="10">
        <v>0</v>
      </c>
      <c r="ABJ865" s="10">
        <v>0</v>
      </c>
      <c r="ABK865" s="10">
        <v>0</v>
      </c>
      <c r="ABL865" s="10">
        <v>0</v>
      </c>
      <c r="ABM865" s="10">
        <v>0</v>
      </c>
      <c r="ABN865" s="10">
        <v>0</v>
      </c>
      <c r="ABO865" s="10" t="s">
        <v>1968</v>
      </c>
      <c r="ACJ865" s="10" t="s">
        <v>1968</v>
      </c>
      <c r="ACK865" s="10" t="s">
        <v>1968</v>
      </c>
      <c r="ADH865" s="10" t="s">
        <v>1968</v>
      </c>
      <c r="AML865" s="10" t="s">
        <v>1968</v>
      </c>
      <c r="ANM865" s="10">
        <v>8</v>
      </c>
      <c r="ANN865" s="10">
        <v>0</v>
      </c>
      <c r="ANO865" s="10" t="s">
        <v>1968</v>
      </c>
      <c r="ANP865" s="10" t="s">
        <v>1987</v>
      </c>
      <c r="AOO865" s="10" t="s">
        <v>1968</v>
      </c>
      <c r="APN865" s="10" t="s">
        <v>1968</v>
      </c>
      <c r="APO865" s="10" t="s">
        <v>1987</v>
      </c>
      <c r="ATR865" s="10">
        <v>0</v>
      </c>
      <c r="ATS865" s="10">
        <v>0</v>
      </c>
      <c r="ATT865" s="10">
        <v>8</v>
      </c>
      <c r="ATU865" s="10">
        <v>0</v>
      </c>
      <c r="ATV865" s="10" t="s">
        <v>1968</v>
      </c>
      <c r="AVU865" s="10" t="s">
        <v>1968</v>
      </c>
      <c r="AWH865" s="10" t="s">
        <v>1968</v>
      </c>
      <c r="AYQ865" s="10">
        <v>0</v>
      </c>
      <c r="AYR865" s="10">
        <v>0</v>
      </c>
      <c r="AYS865" s="10" t="s">
        <v>1968</v>
      </c>
      <c r="AYT865" s="10">
        <v>0</v>
      </c>
      <c r="AYU865" s="10">
        <v>0</v>
      </c>
      <c r="AYV865" s="10">
        <v>0</v>
      </c>
      <c r="AYW865" s="10">
        <v>0</v>
      </c>
      <c r="AYX865" s="10">
        <v>0</v>
      </c>
      <c r="AYY865" s="10">
        <v>0</v>
      </c>
      <c r="AYZ865" s="10">
        <v>0</v>
      </c>
      <c r="AZA865" s="10">
        <v>0</v>
      </c>
      <c r="AZB865" s="10">
        <v>0</v>
      </c>
      <c r="AZC865" s="10">
        <v>0</v>
      </c>
      <c r="AZD865" s="10">
        <v>0</v>
      </c>
      <c r="AZE865" s="10">
        <v>0</v>
      </c>
      <c r="AZF865" s="10">
        <v>0</v>
      </c>
      <c r="AZG865" s="10">
        <v>0</v>
      </c>
      <c r="AZH865" s="10">
        <v>0</v>
      </c>
      <c r="AZI865" s="10">
        <v>0</v>
      </c>
      <c r="AZJ865" s="10">
        <v>0</v>
      </c>
      <c r="AZK865" s="10">
        <v>0</v>
      </c>
      <c r="AZL865" s="10">
        <v>0</v>
      </c>
      <c r="AZM865" s="10">
        <v>0</v>
      </c>
      <c r="AZN865" s="10">
        <v>0</v>
      </c>
      <c r="AZO865" s="10">
        <v>0</v>
      </c>
      <c r="AZP865" s="10">
        <v>0</v>
      </c>
      <c r="AZQ865" s="10">
        <v>0</v>
      </c>
      <c r="AZR865" s="10">
        <v>0</v>
      </c>
      <c r="AZS865" s="10">
        <v>0</v>
      </c>
      <c r="AZT865" s="10">
        <v>0</v>
      </c>
      <c r="AZU865" s="10">
        <v>0</v>
      </c>
      <c r="AZV865" s="10">
        <v>0</v>
      </c>
      <c r="AZW865" s="10">
        <v>0</v>
      </c>
      <c r="AZX865" s="10">
        <v>0</v>
      </c>
      <c r="AZY865" s="10">
        <v>0</v>
      </c>
      <c r="AZZ865" s="10">
        <v>0</v>
      </c>
      <c r="BAA865" s="10">
        <v>0</v>
      </c>
      <c r="BAB865" s="10">
        <v>0</v>
      </c>
      <c r="BAC865" s="10">
        <v>0</v>
      </c>
      <c r="BAD865" s="10">
        <v>0</v>
      </c>
      <c r="BAE865" s="10">
        <v>0</v>
      </c>
      <c r="BAF865" s="10">
        <v>0</v>
      </c>
      <c r="BAG865" s="10">
        <v>0</v>
      </c>
      <c r="BAH865" s="10">
        <v>0</v>
      </c>
      <c r="BAI865" s="10">
        <v>0</v>
      </c>
      <c r="BAJ865" s="10">
        <v>0</v>
      </c>
      <c r="BAK865" s="10">
        <v>0</v>
      </c>
      <c r="BAL865" s="10">
        <v>0</v>
      </c>
      <c r="BAM865" s="10">
        <v>0</v>
      </c>
      <c r="BAN865" s="10">
        <v>0</v>
      </c>
      <c r="BAO865" s="10">
        <v>0</v>
      </c>
      <c r="BAP865" s="10">
        <v>0</v>
      </c>
      <c r="BAQ865" s="10">
        <v>0</v>
      </c>
      <c r="BAR865" s="10">
        <v>0</v>
      </c>
      <c r="BAS865" s="10">
        <v>0</v>
      </c>
      <c r="BAT865" s="10">
        <v>0</v>
      </c>
      <c r="BAU865" s="10">
        <v>0</v>
      </c>
      <c r="BAV865" s="10">
        <v>0</v>
      </c>
      <c r="BAW865" s="10">
        <v>0</v>
      </c>
      <c r="BAX865" s="10">
        <v>0</v>
      </c>
      <c r="BAY865" s="10">
        <v>0</v>
      </c>
      <c r="BAZ865" s="10">
        <v>0</v>
      </c>
      <c r="BBA865" s="10" t="s">
        <v>1968</v>
      </c>
      <c r="BBB865" s="10">
        <v>0</v>
      </c>
      <c r="BBC865" s="10">
        <v>0</v>
      </c>
      <c r="BBD865" s="10">
        <v>0</v>
      </c>
      <c r="BBE865" s="10">
        <v>0</v>
      </c>
      <c r="BBF865" s="10">
        <v>0</v>
      </c>
      <c r="BBG865" s="10">
        <v>0</v>
      </c>
      <c r="BBH865" s="10">
        <v>0</v>
      </c>
      <c r="BBI865" s="10">
        <v>0</v>
      </c>
      <c r="BBJ865" s="10">
        <v>0</v>
      </c>
      <c r="BBK865" s="10">
        <v>0</v>
      </c>
      <c r="BBL865" s="10">
        <v>0</v>
      </c>
      <c r="BBM865" s="10">
        <v>0</v>
      </c>
      <c r="BBN865" s="10">
        <v>0</v>
      </c>
      <c r="BBO865" s="10" t="s">
        <v>1972</v>
      </c>
      <c r="BBU865" s="10">
        <v>1</v>
      </c>
      <c r="BBV865" s="10">
        <v>1</v>
      </c>
    </row>
    <row r="866" spans="1:1428" x14ac:dyDescent="0.25">
      <c r="A866" s="10" t="s">
        <v>1965</v>
      </c>
      <c r="B866" s="10" t="s">
        <v>2389</v>
      </c>
      <c r="C866" s="10" t="s">
        <v>2001</v>
      </c>
      <c r="D866" s="10" t="s">
        <v>2390</v>
      </c>
      <c r="E866" s="10" t="s">
        <v>2391</v>
      </c>
      <c r="F866" s="10" t="s">
        <v>2392</v>
      </c>
      <c r="G866" s="10">
        <v>56000000</v>
      </c>
      <c r="H866" s="10" t="s">
        <v>2005</v>
      </c>
      <c r="I866" s="10" t="s">
        <v>2393</v>
      </c>
      <c r="J866" s="10">
        <v>8738718555</v>
      </c>
      <c r="K866" s="10" t="s">
        <v>5</v>
      </c>
      <c r="L866" s="10" t="s">
        <v>2508</v>
      </c>
      <c r="N866" s="10">
        <v>176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10">
        <v>0</v>
      </c>
      <c r="X866" s="10">
        <v>0</v>
      </c>
      <c r="Y866" s="10">
        <v>0</v>
      </c>
      <c r="Z866" s="10">
        <v>0</v>
      </c>
      <c r="AA866" s="10">
        <v>0</v>
      </c>
      <c r="AC866" s="10">
        <v>0</v>
      </c>
      <c r="AD866" s="10">
        <v>0</v>
      </c>
      <c r="AE866" s="10">
        <v>0</v>
      </c>
      <c r="AF866" s="10" t="s">
        <v>40</v>
      </c>
      <c r="AG866" s="10">
        <v>1</v>
      </c>
      <c r="AT866" s="10">
        <v>45867</v>
      </c>
      <c r="AU866" s="10" t="s">
        <v>2495</v>
      </c>
      <c r="AV866" s="10" t="s">
        <v>1972</v>
      </c>
      <c r="AW866" s="10" t="s">
        <v>1989</v>
      </c>
      <c r="AY866" s="10" t="s">
        <v>1973</v>
      </c>
      <c r="BF866" s="10" t="s">
        <v>1972</v>
      </c>
      <c r="BG866" s="10">
        <v>1</v>
      </c>
      <c r="BH866" s="10" t="s">
        <v>1972</v>
      </c>
      <c r="BI866" s="10" t="s">
        <v>1972</v>
      </c>
      <c r="BJ866" s="10">
        <v>1</v>
      </c>
      <c r="BK866" s="10" t="s">
        <v>1972</v>
      </c>
      <c r="BL866" s="10" t="s">
        <v>1968</v>
      </c>
      <c r="BO866" s="10" t="s">
        <v>1972</v>
      </c>
      <c r="BP866" s="10">
        <v>1</v>
      </c>
      <c r="BQ866" s="10" t="s">
        <v>1972</v>
      </c>
      <c r="BR866" s="10" t="s">
        <v>1968</v>
      </c>
      <c r="BU866" s="10" t="s">
        <v>1968</v>
      </c>
      <c r="BX866" s="10" t="s">
        <v>1968</v>
      </c>
      <c r="CA866" s="10" t="s">
        <v>1968</v>
      </c>
      <c r="CD866" s="10" t="s">
        <v>1972</v>
      </c>
      <c r="CE866" s="10">
        <v>1</v>
      </c>
      <c r="CF866" s="10" t="s">
        <v>1972</v>
      </c>
      <c r="CG866" s="10" t="s">
        <v>1968</v>
      </c>
      <c r="CJ866" s="10" t="s">
        <v>1968</v>
      </c>
      <c r="CM866" s="10" t="s">
        <v>1968</v>
      </c>
      <c r="CP866" s="10" t="s">
        <v>1968</v>
      </c>
      <c r="CS866" s="10" t="s">
        <v>1972</v>
      </c>
      <c r="CT866" s="10">
        <v>1</v>
      </c>
      <c r="CU866" s="10" t="s">
        <v>1972</v>
      </c>
      <c r="CV866" s="10" t="s">
        <v>1972</v>
      </c>
      <c r="CW866" s="10">
        <v>1</v>
      </c>
      <c r="CX866" s="10" t="s">
        <v>1972</v>
      </c>
      <c r="CY866" s="10" t="s">
        <v>1968</v>
      </c>
      <c r="DB866" s="10" t="s">
        <v>1968</v>
      </c>
      <c r="DE866" s="10" t="s">
        <v>1968</v>
      </c>
      <c r="DH866" s="10" t="s">
        <v>1968</v>
      </c>
      <c r="DK866" s="10" t="s">
        <v>1968</v>
      </c>
      <c r="DN866" s="10" t="s">
        <v>1968</v>
      </c>
      <c r="EU866" s="10" t="s">
        <v>1972</v>
      </c>
      <c r="EV866" s="10">
        <v>2</v>
      </c>
      <c r="EW866" s="10">
        <v>30</v>
      </c>
      <c r="EX866" s="10" t="s">
        <v>1968</v>
      </c>
      <c r="FA866" s="10" t="s">
        <v>1968</v>
      </c>
      <c r="FD866" s="10" t="s">
        <v>1968</v>
      </c>
      <c r="FG866" s="10" t="s">
        <v>1968</v>
      </c>
      <c r="FJ866" s="10" t="s">
        <v>1968</v>
      </c>
      <c r="GQ866" s="10">
        <v>1</v>
      </c>
      <c r="II866" s="10" t="s">
        <v>1972</v>
      </c>
      <c r="IJ866" s="10" t="s">
        <v>1968</v>
      </c>
      <c r="IK866" s="10" t="s">
        <v>1974</v>
      </c>
      <c r="IL866" s="10" t="s">
        <v>1974</v>
      </c>
      <c r="IM866" s="10" t="s">
        <v>1975</v>
      </c>
      <c r="IN866" s="10" t="s">
        <v>1968</v>
      </c>
      <c r="IO866" s="10" t="s">
        <v>1972</v>
      </c>
      <c r="IP866" s="10" t="s">
        <v>1968</v>
      </c>
      <c r="IR866" s="10" t="s">
        <v>1968</v>
      </c>
      <c r="IT866" s="10" t="s">
        <v>1968</v>
      </c>
      <c r="IV866" s="10" t="s">
        <v>1968</v>
      </c>
      <c r="IX866" s="10" t="s">
        <v>1968</v>
      </c>
      <c r="IZ866" s="10" t="s">
        <v>1972</v>
      </c>
      <c r="JA866" s="10" t="s">
        <v>1972</v>
      </c>
      <c r="JB866" s="10">
        <v>0</v>
      </c>
      <c r="JC866" s="10">
        <v>1</v>
      </c>
      <c r="JD866" s="10" t="s">
        <v>1972</v>
      </c>
      <c r="JE866" s="10">
        <v>1</v>
      </c>
      <c r="JF866" s="10">
        <v>0</v>
      </c>
      <c r="JG866" s="10" t="s">
        <v>1968</v>
      </c>
      <c r="JJ866" s="10" t="s">
        <v>1968</v>
      </c>
      <c r="JM866" s="10" t="s">
        <v>1972</v>
      </c>
      <c r="JN866" s="10">
        <v>0</v>
      </c>
      <c r="JO866" s="10">
        <v>3</v>
      </c>
      <c r="JP866" s="10" t="s">
        <v>1968</v>
      </c>
      <c r="JS866" s="10" t="s">
        <v>1968</v>
      </c>
      <c r="KZ866" s="10" t="s">
        <v>1976</v>
      </c>
      <c r="LA866" s="10">
        <v>0</v>
      </c>
      <c r="LB866" s="10">
        <v>0</v>
      </c>
      <c r="LC866" s="10">
        <v>0</v>
      </c>
      <c r="LD866" s="10">
        <v>0</v>
      </c>
      <c r="LE866" s="10">
        <v>1</v>
      </c>
      <c r="LF866" s="10">
        <v>0</v>
      </c>
      <c r="LG866" s="10">
        <v>1</v>
      </c>
      <c r="LH866" s="10">
        <v>0</v>
      </c>
      <c r="LI866" s="10" t="s">
        <v>1977</v>
      </c>
      <c r="LJ866" s="10">
        <v>69</v>
      </c>
      <c r="LK866" s="10">
        <v>6</v>
      </c>
      <c r="LL866" s="10">
        <v>0</v>
      </c>
      <c r="LM866" s="10">
        <v>0</v>
      </c>
      <c r="LN866" s="10">
        <v>0</v>
      </c>
      <c r="LO866" s="10">
        <v>0</v>
      </c>
      <c r="LP866" s="10">
        <v>0</v>
      </c>
      <c r="LQ866" s="10">
        <v>0</v>
      </c>
      <c r="LR866" s="10" t="s">
        <v>1966</v>
      </c>
      <c r="LS866" s="10">
        <v>0</v>
      </c>
      <c r="LT866" s="10">
        <v>0</v>
      </c>
      <c r="LU866" s="10">
        <v>0</v>
      </c>
      <c r="LV866" s="10">
        <v>0</v>
      </c>
      <c r="LW866" s="10">
        <v>0</v>
      </c>
      <c r="LX866" s="10">
        <v>0</v>
      </c>
      <c r="LY866" s="10">
        <v>0</v>
      </c>
      <c r="LZ866" s="10">
        <v>1</v>
      </c>
      <c r="MA866" s="10" t="s">
        <v>1966</v>
      </c>
      <c r="MB866" s="10">
        <v>0</v>
      </c>
      <c r="MC866" s="10">
        <v>0</v>
      </c>
      <c r="MD866" s="10">
        <v>0</v>
      </c>
      <c r="ME866" s="10">
        <v>0</v>
      </c>
      <c r="MF866" s="10">
        <v>0</v>
      </c>
      <c r="MG866" s="10">
        <v>0</v>
      </c>
      <c r="MH866" s="10">
        <v>0</v>
      </c>
      <c r="MI866" s="10">
        <v>1</v>
      </c>
      <c r="MJ866" s="10" t="s">
        <v>1966</v>
      </c>
      <c r="MK866" s="10">
        <v>0</v>
      </c>
      <c r="ML866" s="10">
        <v>0</v>
      </c>
      <c r="MM866" s="10">
        <v>0</v>
      </c>
      <c r="MN866" s="10">
        <v>0</v>
      </c>
      <c r="MO866" s="10">
        <v>0</v>
      </c>
      <c r="MP866" s="10">
        <v>0</v>
      </c>
      <c r="MQ866" s="10">
        <v>0</v>
      </c>
      <c r="MR866" s="10">
        <v>2</v>
      </c>
      <c r="MS866" s="10" t="s">
        <v>1966</v>
      </c>
      <c r="MT866" s="10">
        <v>0</v>
      </c>
      <c r="MU866" s="10">
        <v>0</v>
      </c>
      <c r="MV866" s="10">
        <v>0</v>
      </c>
      <c r="MW866" s="10">
        <v>0</v>
      </c>
      <c r="MX866" s="10">
        <v>0</v>
      </c>
      <c r="MY866" s="10">
        <v>0</v>
      </c>
      <c r="MZ866" s="10">
        <v>0</v>
      </c>
      <c r="NA866" s="10">
        <v>0</v>
      </c>
      <c r="NB866" s="10" t="s">
        <v>1977</v>
      </c>
      <c r="NC866" s="10">
        <v>0</v>
      </c>
      <c r="ND866" s="10">
        <v>0</v>
      </c>
      <c r="NE866" s="10">
        <v>0</v>
      </c>
      <c r="NF866" s="10">
        <v>0</v>
      </c>
      <c r="NG866" s="10">
        <v>0</v>
      </c>
      <c r="NH866" s="10">
        <v>0</v>
      </c>
      <c r="NI866" s="10">
        <v>0</v>
      </c>
      <c r="NJ866" s="10">
        <v>0</v>
      </c>
      <c r="NK866" s="10" t="s">
        <v>1977</v>
      </c>
      <c r="NL866" s="10">
        <v>0</v>
      </c>
      <c r="NM866" s="10">
        <v>0</v>
      </c>
      <c r="NN866" s="10">
        <v>0</v>
      </c>
      <c r="NO866" s="10">
        <v>0</v>
      </c>
      <c r="NP866" s="10">
        <v>0</v>
      </c>
      <c r="NQ866" s="10">
        <v>0</v>
      </c>
      <c r="NR866" s="10">
        <v>0</v>
      </c>
      <c r="NS866" s="10">
        <v>3</v>
      </c>
      <c r="NT866" s="10" t="s">
        <v>1966</v>
      </c>
      <c r="NU866" s="10">
        <v>0</v>
      </c>
      <c r="NV866" s="10">
        <v>0</v>
      </c>
      <c r="NW866" s="10">
        <v>0</v>
      </c>
      <c r="NX866" s="10">
        <v>0</v>
      </c>
      <c r="NY866" s="10">
        <v>0</v>
      </c>
      <c r="NZ866" s="10">
        <v>0</v>
      </c>
      <c r="OA866" s="10">
        <v>2</v>
      </c>
      <c r="OB866" s="10">
        <v>0</v>
      </c>
      <c r="OC866" s="10" t="s">
        <v>1966</v>
      </c>
      <c r="OD866" s="10">
        <v>0</v>
      </c>
      <c r="OE866" s="10">
        <v>0</v>
      </c>
      <c r="OF866" s="10">
        <v>0</v>
      </c>
      <c r="OG866" s="10">
        <v>0</v>
      </c>
      <c r="OH866" s="10">
        <v>0</v>
      </c>
      <c r="OI866" s="10">
        <v>0</v>
      </c>
      <c r="OJ866" s="10">
        <v>0</v>
      </c>
      <c r="OK866" s="10">
        <v>0</v>
      </c>
      <c r="OL866" s="10" t="s">
        <v>1977</v>
      </c>
      <c r="OM866" s="10">
        <v>0</v>
      </c>
      <c r="ON866" s="10">
        <v>0</v>
      </c>
      <c r="OO866" s="10">
        <v>0</v>
      </c>
      <c r="OP866" s="10">
        <v>0</v>
      </c>
      <c r="OQ866" s="10">
        <v>0</v>
      </c>
      <c r="OR866" s="10">
        <v>0</v>
      </c>
      <c r="OS866" s="10">
        <v>0</v>
      </c>
      <c r="OT866" s="10">
        <v>0</v>
      </c>
      <c r="OU866" s="10" t="s">
        <v>1977</v>
      </c>
      <c r="OV866" s="10">
        <v>0</v>
      </c>
      <c r="OW866" s="10">
        <v>0</v>
      </c>
      <c r="OX866" s="10">
        <v>0</v>
      </c>
      <c r="OY866" s="10">
        <v>0</v>
      </c>
      <c r="OZ866" s="10">
        <v>0</v>
      </c>
      <c r="PA866" s="10">
        <v>0</v>
      </c>
      <c r="PB866" s="10">
        <v>0</v>
      </c>
      <c r="PC866" s="10">
        <v>0</v>
      </c>
      <c r="PD866" s="10" t="s">
        <v>1977</v>
      </c>
      <c r="PE866" s="10">
        <v>0</v>
      </c>
      <c r="PF866" s="10">
        <v>0</v>
      </c>
      <c r="PG866" s="10">
        <v>0</v>
      </c>
      <c r="PH866" s="10">
        <v>0</v>
      </c>
      <c r="PI866" s="10">
        <v>0</v>
      </c>
      <c r="PJ866" s="10">
        <v>0</v>
      </c>
      <c r="PK866" s="10">
        <v>0</v>
      </c>
      <c r="PL866" s="10">
        <v>0</v>
      </c>
      <c r="PM866" s="10" t="s">
        <v>1977</v>
      </c>
      <c r="PN866" s="10">
        <v>0</v>
      </c>
      <c r="PO866" s="10">
        <v>0</v>
      </c>
      <c r="PP866" s="10">
        <v>0</v>
      </c>
      <c r="PQ866" s="10">
        <v>0</v>
      </c>
      <c r="PR866" s="10">
        <v>0</v>
      </c>
      <c r="PS866" s="10">
        <v>0</v>
      </c>
      <c r="PT866" s="10">
        <v>0</v>
      </c>
      <c r="PU866" s="10">
        <v>0</v>
      </c>
      <c r="PV866" s="10" t="s">
        <v>1977</v>
      </c>
      <c r="PW866" s="10">
        <v>0</v>
      </c>
      <c r="PX866" s="10">
        <v>8</v>
      </c>
      <c r="PY866" s="10">
        <v>0</v>
      </c>
      <c r="PZ866" s="10">
        <v>0</v>
      </c>
      <c r="QA866" s="10">
        <v>0</v>
      </c>
      <c r="QB866" s="10">
        <v>0</v>
      </c>
      <c r="QC866" s="10">
        <v>0</v>
      </c>
      <c r="QD866" s="10">
        <v>0</v>
      </c>
      <c r="QE866" s="10" t="s">
        <v>1985</v>
      </c>
      <c r="QF866" s="10">
        <v>0</v>
      </c>
      <c r="QG866" s="10">
        <v>0</v>
      </c>
      <c r="QH866" s="10">
        <v>0</v>
      </c>
      <c r="QI866" s="10">
        <v>0</v>
      </c>
      <c r="QJ866" s="10">
        <v>0</v>
      </c>
      <c r="QK866" s="10">
        <v>0</v>
      </c>
      <c r="QL866" s="10">
        <v>0</v>
      </c>
      <c r="QM866" s="10">
        <v>0</v>
      </c>
      <c r="QN866" s="10" t="s">
        <v>1977</v>
      </c>
      <c r="QO866" s="10">
        <v>0</v>
      </c>
      <c r="QP866" s="10">
        <v>0</v>
      </c>
      <c r="QQ866" s="10">
        <v>0</v>
      </c>
      <c r="QR866" s="10">
        <v>0</v>
      </c>
      <c r="QS866" s="10">
        <v>0</v>
      </c>
      <c r="QT866" s="10">
        <v>0</v>
      </c>
      <c r="QU866" s="10">
        <v>0</v>
      </c>
      <c r="QV866" s="10">
        <v>0</v>
      </c>
      <c r="QW866" s="10" t="s">
        <v>1977</v>
      </c>
      <c r="QX866" s="10">
        <v>0</v>
      </c>
      <c r="QY866" s="10">
        <v>0</v>
      </c>
      <c r="QZ866" s="10">
        <v>0</v>
      </c>
      <c r="RA866" s="10">
        <v>0</v>
      </c>
      <c r="RB866" s="10">
        <v>0</v>
      </c>
      <c r="RC866" s="10">
        <v>0</v>
      </c>
      <c r="RD866" s="10">
        <v>5</v>
      </c>
      <c r="RE866" s="10">
        <v>0</v>
      </c>
      <c r="RF866" s="10" t="s">
        <v>1985</v>
      </c>
      <c r="RG866" s="10">
        <v>0</v>
      </c>
      <c r="RH866" s="10">
        <v>0</v>
      </c>
      <c r="RI866" s="10">
        <v>0</v>
      </c>
      <c r="RJ866" s="10">
        <v>0</v>
      </c>
      <c r="RK866" s="10">
        <v>0</v>
      </c>
      <c r="RL866" s="10">
        <v>0</v>
      </c>
      <c r="RM866" s="10">
        <v>0</v>
      </c>
      <c r="RN866" s="10">
        <v>0</v>
      </c>
      <c r="RO866" s="10" t="s">
        <v>1977</v>
      </c>
      <c r="VS866" s="10">
        <v>1</v>
      </c>
      <c r="VV866" s="10">
        <v>1</v>
      </c>
      <c r="VZ866" s="10">
        <v>230</v>
      </c>
      <c r="WA866" s="10">
        <v>0</v>
      </c>
      <c r="WB866" s="10">
        <v>6</v>
      </c>
      <c r="WC866" s="10">
        <v>0</v>
      </c>
      <c r="WD866" s="10">
        <v>0</v>
      </c>
      <c r="WE866" s="10">
        <v>0</v>
      </c>
      <c r="WF866" s="10">
        <v>365</v>
      </c>
      <c r="WG866" s="10">
        <v>0</v>
      </c>
      <c r="WH866" s="10">
        <v>15</v>
      </c>
      <c r="WI866" s="10">
        <v>0</v>
      </c>
      <c r="WJ866" s="10">
        <v>0</v>
      </c>
      <c r="WK866" s="10">
        <v>0</v>
      </c>
      <c r="WL866" s="10">
        <v>60</v>
      </c>
      <c r="WM866" s="10">
        <v>0</v>
      </c>
      <c r="WN866" s="10">
        <v>3</v>
      </c>
      <c r="WO866" s="10">
        <v>0</v>
      </c>
      <c r="WP866" s="10">
        <v>0</v>
      </c>
      <c r="WQ866" s="10">
        <v>0</v>
      </c>
      <c r="WR866" s="10">
        <v>50</v>
      </c>
      <c r="WS866" s="10">
        <v>0</v>
      </c>
      <c r="WT866" s="10">
        <v>0</v>
      </c>
      <c r="WU866" s="10">
        <v>0</v>
      </c>
      <c r="WV866" s="10">
        <v>0</v>
      </c>
      <c r="WW866" s="10">
        <v>0</v>
      </c>
      <c r="WX866" s="10">
        <v>0</v>
      </c>
      <c r="WY866" s="10">
        <v>0</v>
      </c>
      <c r="WZ866" s="10">
        <v>0</v>
      </c>
      <c r="XA866" s="10">
        <v>0</v>
      </c>
      <c r="XB866" s="10">
        <v>0</v>
      </c>
      <c r="XC866" s="10">
        <v>0</v>
      </c>
      <c r="XD866" s="10">
        <v>0</v>
      </c>
      <c r="XE866" s="10">
        <v>0</v>
      </c>
      <c r="XF866" s="10">
        <v>0</v>
      </c>
      <c r="XG866" s="10">
        <v>0</v>
      </c>
      <c r="XH866" s="10">
        <v>0</v>
      </c>
      <c r="XI866" s="10">
        <v>0</v>
      </c>
      <c r="XJ866" s="10">
        <v>0</v>
      </c>
      <c r="XK866" s="10" t="s">
        <v>1978</v>
      </c>
      <c r="XL866" s="10">
        <v>236</v>
      </c>
      <c r="XM866" s="10">
        <v>0</v>
      </c>
      <c r="XN866" s="10" t="s">
        <v>1967</v>
      </c>
      <c r="XQ866" s="10" t="s">
        <v>1978</v>
      </c>
      <c r="XR866" s="10">
        <v>5</v>
      </c>
      <c r="XS866" s="10">
        <v>0</v>
      </c>
      <c r="XT866" s="10" t="s">
        <v>1967</v>
      </c>
      <c r="XW866" s="10" t="s">
        <v>1979</v>
      </c>
      <c r="XX866" s="10">
        <v>430</v>
      </c>
      <c r="XY866" s="10">
        <v>0</v>
      </c>
      <c r="YA866" s="10">
        <v>280</v>
      </c>
      <c r="YB866" s="10">
        <v>0</v>
      </c>
      <c r="YC866" s="10">
        <v>265</v>
      </c>
      <c r="YD866" s="10">
        <v>0</v>
      </c>
      <c r="YE866" s="10">
        <v>0</v>
      </c>
      <c r="YF866" s="10">
        <v>0</v>
      </c>
      <c r="YG866" s="10">
        <v>3</v>
      </c>
      <c r="YH866" s="10">
        <v>0</v>
      </c>
      <c r="YI866" s="10">
        <v>1</v>
      </c>
      <c r="YJ866" s="10">
        <v>0</v>
      </c>
      <c r="YK866" s="10">
        <v>80</v>
      </c>
      <c r="YL866" s="10">
        <v>0</v>
      </c>
      <c r="YM866" s="10">
        <v>50</v>
      </c>
      <c r="YN866" s="10">
        <v>0</v>
      </c>
      <c r="YO866" s="10">
        <v>10</v>
      </c>
      <c r="YP866" s="10">
        <v>0</v>
      </c>
      <c r="YQ866" s="10">
        <v>55</v>
      </c>
      <c r="YR866" s="10">
        <v>0</v>
      </c>
      <c r="YS866" s="10" t="s">
        <v>1968</v>
      </c>
      <c r="ZJ866" s="10" t="s">
        <v>1968</v>
      </c>
      <c r="AAK866" s="10" t="s">
        <v>1968</v>
      </c>
      <c r="AAZ866" s="10" t="s">
        <v>1969</v>
      </c>
      <c r="ABA866" s="10">
        <v>5</v>
      </c>
      <c r="ABB866" s="10">
        <v>0</v>
      </c>
      <c r="ABC866" s="10">
        <v>1</v>
      </c>
      <c r="ABD866" s="10">
        <v>0</v>
      </c>
      <c r="ABE866" s="10">
        <v>4</v>
      </c>
      <c r="ABF866" s="10">
        <v>0</v>
      </c>
      <c r="ABG866" s="10">
        <v>0</v>
      </c>
      <c r="ABH866" s="10">
        <v>0</v>
      </c>
      <c r="ABI866" s="10">
        <v>0</v>
      </c>
      <c r="ABJ866" s="10">
        <v>0</v>
      </c>
      <c r="ABK866" s="10">
        <v>0</v>
      </c>
      <c r="ABL866" s="10">
        <v>0</v>
      </c>
      <c r="ABM866" s="10">
        <v>0</v>
      </c>
      <c r="ABN866" s="10">
        <v>0</v>
      </c>
      <c r="ABO866" s="10" t="s">
        <v>1968</v>
      </c>
      <c r="ACJ866" s="10" t="s">
        <v>1968</v>
      </c>
      <c r="ADH866" s="10" t="s">
        <v>1968</v>
      </c>
      <c r="ADI866" s="10">
        <v>729</v>
      </c>
      <c r="ADJ866" s="10">
        <v>0</v>
      </c>
      <c r="ADK866" s="10">
        <v>0</v>
      </c>
      <c r="ADL866" s="10">
        <v>0</v>
      </c>
      <c r="ADM866" s="10">
        <v>0</v>
      </c>
      <c r="ADN866" s="10">
        <v>0</v>
      </c>
      <c r="AML866" s="10" t="s">
        <v>1968</v>
      </c>
      <c r="ANM866" s="10">
        <v>683</v>
      </c>
      <c r="ANN866" s="10">
        <v>0</v>
      </c>
      <c r="ANO866" s="10" t="s">
        <v>1968</v>
      </c>
      <c r="ANP866" s="10" t="s">
        <v>1987</v>
      </c>
      <c r="AOO866" s="10" t="s">
        <v>1968</v>
      </c>
      <c r="APN866" s="10" t="s">
        <v>1968</v>
      </c>
      <c r="ATV866" s="10" t="s">
        <v>1972</v>
      </c>
      <c r="ATW866" s="10">
        <v>3</v>
      </c>
      <c r="ATX866" s="10">
        <v>0</v>
      </c>
      <c r="ATY866" s="10">
        <v>0</v>
      </c>
      <c r="ATZ866" s="10">
        <v>0</v>
      </c>
      <c r="AUA866" s="10">
        <v>25</v>
      </c>
      <c r="AUB866" s="10">
        <v>0</v>
      </c>
      <c r="AUC866" s="10">
        <v>0</v>
      </c>
      <c r="AUD866" s="10">
        <v>0</v>
      </c>
      <c r="AUE866" s="64">
        <v>15</v>
      </c>
      <c r="AUF866" s="10">
        <v>0</v>
      </c>
      <c r="AUG866" s="10">
        <v>0</v>
      </c>
      <c r="AUH866" s="10">
        <v>0</v>
      </c>
      <c r="AUI866" s="10">
        <v>55</v>
      </c>
      <c r="AUJ866" s="10">
        <v>0</v>
      </c>
      <c r="AUK866" s="10">
        <v>0</v>
      </c>
      <c r="AUL866" s="10">
        <v>0</v>
      </c>
      <c r="AUM866" s="10">
        <v>0</v>
      </c>
      <c r="AUN866" s="10">
        <v>0</v>
      </c>
      <c r="AUO866" s="10">
        <v>0</v>
      </c>
      <c r="AUP866" s="10">
        <v>0</v>
      </c>
      <c r="AUQ866" s="10">
        <v>0</v>
      </c>
      <c r="AUR866" s="10">
        <v>0</v>
      </c>
      <c r="AUS866" s="10">
        <v>0</v>
      </c>
      <c r="AUT866" s="10">
        <v>0</v>
      </c>
      <c r="AUU866" s="10">
        <v>0</v>
      </c>
      <c r="AUV866" s="10">
        <v>0</v>
      </c>
      <c r="AUW866" s="10">
        <v>0</v>
      </c>
      <c r="AUX866" s="10">
        <v>0</v>
      </c>
      <c r="AUY866" s="10">
        <v>0</v>
      </c>
      <c r="AUZ866" s="10">
        <v>0</v>
      </c>
      <c r="AVA866" s="10">
        <v>0</v>
      </c>
      <c r="AVB866" s="10">
        <v>0</v>
      </c>
      <c r="AVC866" s="10">
        <v>0</v>
      </c>
      <c r="AVD866" s="10">
        <v>0</v>
      </c>
      <c r="AVE866" s="10">
        <v>0</v>
      </c>
      <c r="AVF866" s="10">
        <v>0</v>
      </c>
      <c r="AVG866" s="10">
        <v>0</v>
      </c>
      <c r="AVH866" s="10">
        <v>0</v>
      </c>
      <c r="AVI866" s="10">
        <v>0</v>
      </c>
      <c r="AVJ866" s="10">
        <v>0</v>
      </c>
      <c r="AVK866" s="10">
        <v>0</v>
      </c>
      <c r="AVL866" s="10">
        <v>0</v>
      </c>
      <c r="AVM866" s="10">
        <v>0</v>
      </c>
      <c r="AVN866" s="10">
        <v>0</v>
      </c>
      <c r="AVO866" s="10">
        <v>0</v>
      </c>
      <c r="AVP866" s="10">
        <v>0</v>
      </c>
      <c r="AVQ866" s="10">
        <v>3</v>
      </c>
      <c r="AVR866" s="10">
        <v>0</v>
      </c>
      <c r="AVS866" s="10">
        <v>0</v>
      </c>
      <c r="AVT866" s="10">
        <v>0</v>
      </c>
      <c r="AVU866" s="10" t="s">
        <v>1969</v>
      </c>
      <c r="AVV866" s="10">
        <v>0</v>
      </c>
      <c r="AVW866" s="10">
        <v>0</v>
      </c>
      <c r="AVX866" s="10">
        <v>55</v>
      </c>
      <c r="AVY866" s="10">
        <v>0</v>
      </c>
      <c r="AVZ866" s="10">
        <v>0</v>
      </c>
      <c r="AWA866" s="10">
        <v>0</v>
      </c>
      <c r="AWB866" s="10">
        <v>0</v>
      </c>
      <c r="AWC866" s="10">
        <v>0</v>
      </c>
      <c r="AWD866" s="10">
        <v>0</v>
      </c>
      <c r="AWE866" s="10">
        <v>0</v>
      </c>
      <c r="AWF866" s="10">
        <v>0</v>
      </c>
      <c r="AWG866" s="10">
        <v>0</v>
      </c>
      <c r="AWH866" s="10" t="s">
        <v>1972</v>
      </c>
      <c r="AWI866" s="10">
        <v>280</v>
      </c>
      <c r="AWJ866" s="10">
        <v>0</v>
      </c>
      <c r="AWK866" s="10">
        <v>0</v>
      </c>
      <c r="AWL866" s="10">
        <v>0</v>
      </c>
      <c r="AWM866" s="10">
        <v>0</v>
      </c>
      <c r="AWN866" s="10">
        <v>0</v>
      </c>
      <c r="AWO866" s="10">
        <v>40</v>
      </c>
      <c r="AWP866" s="10">
        <v>0</v>
      </c>
      <c r="AWQ866" s="10">
        <v>0</v>
      </c>
      <c r="AWR866" s="10">
        <v>0</v>
      </c>
      <c r="AWS866" s="10">
        <v>0</v>
      </c>
      <c r="AWT866" s="10">
        <v>0</v>
      </c>
      <c r="AWU866" s="10">
        <v>180</v>
      </c>
      <c r="AWV866" s="10">
        <v>0</v>
      </c>
      <c r="AWW866" s="10">
        <v>0</v>
      </c>
      <c r="AWX866" s="10">
        <v>0</v>
      </c>
      <c r="AWY866" s="10">
        <v>0</v>
      </c>
      <c r="AWZ866" s="10">
        <v>0</v>
      </c>
      <c r="AXA866" s="10">
        <v>60</v>
      </c>
      <c r="AXB866" s="10">
        <v>0</v>
      </c>
      <c r="AXC866" s="10">
        <v>0</v>
      </c>
      <c r="AXD866" s="10">
        <v>0</v>
      </c>
      <c r="AXE866" s="10">
        <v>0</v>
      </c>
      <c r="AXF866" s="10">
        <v>0</v>
      </c>
      <c r="AXG866" s="10">
        <v>0</v>
      </c>
      <c r="AXH866" s="10">
        <v>0</v>
      </c>
      <c r="AXI866" s="10">
        <v>0</v>
      </c>
      <c r="AXJ866" s="10">
        <v>0</v>
      </c>
      <c r="AXK866" s="10">
        <v>0</v>
      </c>
      <c r="AXL866" s="10">
        <v>0</v>
      </c>
      <c r="AXM866" s="10">
        <v>0</v>
      </c>
      <c r="AXN866" s="10">
        <v>0</v>
      </c>
      <c r="AXO866" s="10">
        <v>0</v>
      </c>
      <c r="AXP866" s="10">
        <v>0</v>
      </c>
      <c r="AXQ866" s="10">
        <v>0</v>
      </c>
      <c r="AXR866" s="10">
        <v>0</v>
      </c>
      <c r="AXS866" s="10">
        <v>0</v>
      </c>
      <c r="AXT866" s="10">
        <v>0</v>
      </c>
      <c r="AXU866" s="10">
        <v>0</v>
      </c>
      <c r="AXV866" s="10">
        <v>0</v>
      </c>
      <c r="AXW866" s="10">
        <v>0</v>
      </c>
      <c r="AXX866" s="10">
        <v>0</v>
      </c>
      <c r="AXY866" s="10">
        <v>0</v>
      </c>
      <c r="AXZ866" s="10">
        <v>0</v>
      </c>
      <c r="AYA866" s="10">
        <v>0</v>
      </c>
      <c r="AYB866" s="10">
        <v>0</v>
      </c>
      <c r="AYC866" s="10">
        <v>0</v>
      </c>
      <c r="AYD866" s="10">
        <v>0</v>
      </c>
      <c r="AYE866" s="10">
        <v>0</v>
      </c>
      <c r="AYF866" s="10">
        <v>0</v>
      </c>
      <c r="AYG866" s="10">
        <v>0</v>
      </c>
      <c r="AYH866" s="10">
        <v>0</v>
      </c>
      <c r="AYI866" s="10">
        <v>0</v>
      </c>
      <c r="AYJ866" s="10">
        <v>0</v>
      </c>
      <c r="AYK866" s="10">
        <v>0</v>
      </c>
      <c r="AYL866" s="10">
        <v>0</v>
      </c>
      <c r="AYM866" s="10">
        <v>0</v>
      </c>
      <c r="AYN866" s="10">
        <v>0</v>
      </c>
      <c r="AYO866" s="10">
        <v>0</v>
      </c>
      <c r="AYP866" s="10">
        <v>0</v>
      </c>
      <c r="AYQ866" s="10">
        <v>30</v>
      </c>
      <c r="AYR866" s="10">
        <v>0</v>
      </c>
      <c r="AYS866" s="10" t="s">
        <v>1968</v>
      </c>
      <c r="AYT866" s="10">
        <v>130</v>
      </c>
      <c r="AYU866" s="10">
        <v>0</v>
      </c>
      <c r="AYV866" s="10">
        <v>130</v>
      </c>
      <c r="AYW866" s="10">
        <v>0</v>
      </c>
      <c r="AYX866" s="10">
        <v>480</v>
      </c>
      <c r="AYY866" s="10">
        <v>0</v>
      </c>
      <c r="AYZ866" s="10">
        <v>400</v>
      </c>
      <c r="AZA866" s="10">
        <v>0</v>
      </c>
      <c r="AZB866" s="10">
        <v>480</v>
      </c>
      <c r="AZC866" s="10">
        <v>0</v>
      </c>
      <c r="AZD866" s="10">
        <v>600</v>
      </c>
      <c r="AZE866" s="10">
        <v>0</v>
      </c>
      <c r="AZF866" s="10">
        <v>15</v>
      </c>
      <c r="AZG866" s="10">
        <v>0</v>
      </c>
      <c r="AZH866" s="10">
        <v>480</v>
      </c>
      <c r="AZI866" s="10">
        <v>0</v>
      </c>
      <c r="AZJ866" s="10">
        <v>80</v>
      </c>
      <c r="AZK866" s="10">
        <v>0</v>
      </c>
      <c r="AZL866" s="10">
        <v>3</v>
      </c>
      <c r="AZM866" s="10">
        <v>0</v>
      </c>
      <c r="AZN866" s="10">
        <v>5</v>
      </c>
      <c r="AZO866" s="10">
        <v>0</v>
      </c>
      <c r="AZP866" s="10">
        <v>0</v>
      </c>
      <c r="AZQ866" s="10">
        <v>0</v>
      </c>
      <c r="AZR866" s="10">
        <v>2</v>
      </c>
      <c r="AZS866" s="10">
        <v>0</v>
      </c>
      <c r="AZT866" s="10">
        <v>0</v>
      </c>
      <c r="AZU866" s="10">
        <v>0</v>
      </c>
      <c r="AZV866" s="10">
        <v>0</v>
      </c>
      <c r="AZW866" s="10">
        <v>0</v>
      </c>
      <c r="AZX866" s="10">
        <v>0</v>
      </c>
      <c r="AZY866" s="10">
        <v>0</v>
      </c>
      <c r="AZZ866" s="10">
        <v>0</v>
      </c>
      <c r="BAA866" s="10">
        <v>0</v>
      </c>
      <c r="BAB866" s="10">
        <v>0</v>
      </c>
      <c r="BAC866" s="10">
        <v>0</v>
      </c>
      <c r="BAD866" s="10">
        <v>0</v>
      </c>
      <c r="BAE866" s="10">
        <v>0</v>
      </c>
      <c r="BAF866" s="10">
        <v>0</v>
      </c>
      <c r="BAG866" s="10">
        <v>0</v>
      </c>
      <c r="BAH866" s="10">
        <v>2</v>
      </c>
      <c r="BAI866" s="10">
        <v>0</v>
      </c>
      <c r="BAJ866" s="10">
        <v>0</v>
      </c>
      <c r="BAK866" s="10">
        <v>0</v>
      </c>
      <c r="BAL866" s="10">
        <v>5</v>
      </c>
      <c r="BAM866" s="10">
        <v>0</v>
      </c>
      <c r="BAN866" s="10">
        <v>0</v>
      </c>
      <c r="BAO866" s="10">
        <v>0</v>
      </c>
      <c r="BAP866" s="10">
        <v>0</v>
      </c>
      <c r="BAQ866" s="10">
        <v>0</v>
      </c>
      <c r="BAR866" s="10">
        <v>0</v>
      </c>
      <c r="BAS866" s="10">
        <v>0</v>
      </c>
      <c r="BAT866" s="10">
        <v>0</v>
      </c>
      <c r="BAU866" s="10">
        <v>0</v>
      </c>
      <c r="BAV866" s="10">
        <v>0</v>
      </c>
      <c r="BAW866" s="10">
        <v>0</v>
      </c>
      <c r="BAX866" s="10">
        <v>0</v>
      </c>
      <c r="BAY866" s="10">
        <v>0</v>
      </c>
      <c r="BAZ866" s="10">
        <v>0</v>
      </c>
      <c r="BBA866" s="10" t="s">
        <v>1969</v>
      </c>
      <c r="BBB866" s="10">
        <v>13000</v>
      </c>
      <c r="BBC866" s="10">
        <v>630</v>
      </c>
      <c r="BBD866" s="10">
        <v>0</v>
      </c>
      <c r="BBE866" s="10">
        <v>102</v>
      </c>
      <c r="BBF866" s="10">
        <v>0</v>
      </c>
      <c r="BBG866" s="10">
        <v>0</v>
      </c>
      <c r="BBH866" s="10">
        <v>0</v>
      </c>
      <c r="BBI866" s="10">
        <v>2</v>
      </c>
      <c r="BBJ866" s="10">
        <v>0</v>
      </c>
      <c r="BBK866" s="10">
        <v>114</v>
      </c>
      <c r="BBL866" s="10">
        <v>0</v>
      </c>
      <c r="BBM866" s="10">
        <v>150</v>
      </c>
      <c r="BBN866" s="10">
        <v>0</v>
      </c>
      <c r="BBO866" s="10" t="s">
        <v>1972</v>
      </c>
      <c r="BBS866" s="10">
        <v>1</v>
      </c>
      <c r="BBT866" s="10">
        <v>1</v>
      </c>
      <c r="BBU866" s="10">
        <v>1</v>
      </c>
      <c r="BBV866" s="10">
        <v>1</v>
      </c>
    </row>
    <row r="867" spans="1:1428" x14ac:dyDescent="0.25">
      <c r="A867" s="10" t="s">
        <v>1965</v>
      </c>
      <c r="B867" s="10" t="s">
        <v>2394</v>
      </c>
      <c r="C867" s="10" t="s">
        <v>2001</v>
      </c>
      <c r="D867" s="10" t="s">
        <v>2395</v>
      </c>
      <c r="E867" s="10" t="s">
        <v>2396</v>
      </c>
      <c r="F867" s="10" t="s">
        <v>2397</v>
      </c>
      <c r="G867" s="10">
        <v>56700000</v>
      </c>
      <c r="H867" s="10" t="s">
        <v>2005</v>
      </c>
      <c r="I867" s="10" t="s">
        <v>2398</v>
      </c>
      <c r="J867" s="10">
        <v>8738443430</v>
      </c>
      <c r="K867" s="10" t="s">
        <v>5</v>
      </c>
      <c r="L867" s="10" t="s">
        <v>2508</v>
      </c>
      <c r="N867" s="10">
        <v>25</v>
      </c>
      <c r="O867" s="10">
        <v>0</v>
      </c>
      <c r="P867" s="10">
        <v>25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10">
        <v>0</v>
      </c>
      <c r="X867" s="10">
        <v>0</v>
      </c>
      <c r="Y867" s="10">
        <v>0</v>
      </c>
      <c r="Z867" s="10">
        <v>0</v>
      </c>
      <c r="AA867" s="10">
        <v>0</v>
      </c>
      <c r="AC867" s="10">
        <v>0</v>
      </c>
      <c r="AD867" s="10">
        <v>0</v>
      </c>
      <c r="AE867" s="10">
        <v>0</v>
      </c>
      <c r="AF867" s="10" t="s">
        <v>40</v>
      </c>
      <c r="AG867" s="10">
        <v>1</v>
      </c>
      <c r="AT867" s="10">
        <v>25625</v>
      </c>
      <c r="AU867" s="10" t="s">
        <v>2495</v>
      </c>
      <c r="AV867" s="10" t="s">
        <v>1968</v>
      </c>
      <c r="AY867" s="10" t="s">
        <v>1968</v>
      </c>
      <c r="AZ867" s="10">
        <v>0</v>
      </c>
      <c r="BA867" s="10">
        <v>0</v>
      </c>
      <c r="BB867" s="10" t="s">
        <v>1968</v>
      </c>
      <c r="BD867" s="10" t="s">
        <v>1968</v>
      </c>
      <c r="BF867" s="10" t="s">
        <v>1968</v>
      </c>
      <c r="BI867" s="10" t="s">
        <v>1968</v>
      </c>
      <c r="BL867" s="10" t="s">
        <v>1968</v>
      </c>
      <c r="BO867" s="10" t="s">
        <v>1968</v>
      </c>
      <c r="BR867" s="10" t="s">
        <v>1968</v>
      </c>
      <c r="BU867" s="10" t="s">
        <v>1968</v>
      </c>
      <c r="BX867" s="10" t="s">
        <v>1968</v>
      </c>
      <c r="CA867" s="10" t="s">
        <v>1968</v>
      </c>
      <c r="CD867" s="10" t="s">
        <v>1968</v>
      </c>
      <c r="CG867" s="10" t="s">
        <v>1968</v>
      </c>
      <c r="CJ867" s="10" t="s">
        <v>1968</v>
      </c>
      <c r="CM867" s="10" t="s">
        <v>1968</v>
      </c>
      <c r="CP867" s="10" t="s">
        <v>1968</v>
      </c>
      <c r="CS867" s="10" t="s">
        <v>1968</v>
      </c>
      <c r="CV867" s="10" t="s">
        <v>1968</v>
      </c>
      <c r="CY867" s="10" t="s">
        <v>1968</v>
      </c>
      <c r="DB867" s="10" t="s">
        <v>1968</v>
      </c>
      <c r="DE867" s="10" t="s">
        <v>1968</v>
      </c>
      <c r="DH867" s="10" t="s">
        <v>1968</v>
      </c>
      <c r="DK867" s="10" t="s">
        <v>1968</v>
      </c>
      <c r="DN867" s="10" t="s">
        <v>1968</v>
      </c>
      <c r="EU867" s="10" t="s">
        <v>1968</v>
      </c>
      <c r="EV867" s="10">
        <v>1</v>
      </c>
      <c r="EW867" s="10">
        <v>25</v>
      </c>
      <c r="EX867" s="10" t="s">
        <v>1968</v>
      </c>
      <c r="FA867" s="10" t="s">
        <v>1968</v>
      </c>
      <c r="FD867" s="10" t="s">
        <v>1968</v>
      </c>
      <c r="FG867" s="10" t="s">
        <v>1968</v>
      </c>
      <c r="FJ867" s="10" t="s">
        <v>1968</v>
      </c>
      <c r="GQ867" s="10">
        <v>1</v>
      </c>
      <c r="GY867" s="10" t="s">
        <v>1968</v>
      </c>
      <c r="HA867" s="10" t="s">
        <v>1968</v>
      </c>
      <c r="HC867" s="10" t="s">
        <v>1968</v>
      </c>
      <c r="HE867" s="10" t="s">
        <v>1968</v>
      </c>
      <c r="HG867" s="10" t="s">
        <v>1968</v>
      </c>
      <c r="HI867" s="10" t="s">
        <v>1968</v>
      </c>
      <c r="HK867" s="10" t="s">
        <v>1968</v>
      </c>
      <c r="HM867" s="10" t="s">
        <v>1968</v>
      </c>
      <c r="II867" s="10" t="s">
        <v>1968</v>
      </c>
      <c r="IJ867" s="10" t="s">
        <v>1972</v>
      </c>
      <c r="IK867" s="10" t="s">
        <v>1968</v>
      </c>
      <c r="IL867" s="10" t="s">
        <v>1968</v>
      </c>
      <c r="IM867" s="10" t="s">
        <v>1968</v>
      </c>
      <c r="IN867" s="10" t="s">
        <v>1968</v>
      </c>
      <c r="IO867" s="10" t="s">
        <v>1968</v>
      </c>
      <c r="IP867" s="10" t="s">
        <v>1968</v>
      </c>
      <c r="IR867" s="10" t="s">
        <v>1968</v>
      </c>
      <c r="IT867" s="10" t="s">
        <v>1968</v>
      </c>
      <c r="IV867" s="10" t="s">
        <v>1968</v>
      </c>
      <c r="IX867" s="10" t="s">
        <v>1968</v>
      </c>
      <c r="IZ867" s="10" t="s">
        <v>1968</v>
      </c>
      <c r="JA867" s="10" t="s">
        <v>1968</v>
      </c>
      <c r="JD867" s="10" t="s">
        <v>1968</v>
      </c>
      <c r="JG867" s="10" t="s">
        <v>1968</v>
      </c>
      <c r="JJ867" s="10" t="s">
        <v>1968</v>
      </c>
      <c r="JM867" s="10" t="s">
        <v>1968</v>
      </c>
      <c r="JP867" s="10" t="s">
        <v>1968</v>
      </c>
      <c r="JS867" s="10" t="s">
        <v>1968</v>
      </c>
      <c r="KZ867" s="10" t="s">
        <v>1976</v>
      </c>
      <c r="LA867" s="10">
        <v>2</v>
      </c>
      <c r="LB867" s="10">
        <v>0</v>
      </c>
      <c r="LC867" s="10">
        <v>0</v>
      </c>
      <c r="LD867" s="10">
        <v>0</v>
      </c>
      <c r="LE867" s="10">
        <v>0</v>
      </c>
      <c r="LF867" s="10">
        <v>0</v>
      </c>
      <c r="LG867" s="10">
        <v>0</v>
      </c>
      <c r="LH867" s="10">
        <v>0</v>
      </c>
      <c r="LI867" s="10" t="s">
        <v>1966</v>
      </c>
      <c r="LJ867" s="10">
        <v>0</v>
      </c>
      <c r="LK867" s="10">
        <v>0</v>
      </c>
      <c r="LL867" s="10">
        <v>0</v>
      </c>
      <c r="LM867" s="10">
        <v>0</v>
      </c>
      <c r="LN867" s="10">
        <v>0</v>
      </c>
      <c r="LO867" s="10">
        <v>0</v>
      </c>
      <c r="LP867" s="10">
        <v>0</v>
      </c>
      <c r="LQ867" s="10">
        <v>0</v>
      </c>
      <c r="LR867" s="10" t="s">
        <v>1977</v>
      </c>
      <c r="LS867" s="10">
        <v>0</v>
      </c>
      <c r="LT867" s="10">
        <v>0</v>
      </c>
      <c r="LU867" s="10">
        <v>0</v>
      </c>
      <c r="LV867" s="10">
        <v>0</v>
      </c>
      <c r="LW867" s="10">
        <v>0</v>
      </c>
      <c r="LX867" s="10">
        <v>0</v>
      </c>
      <c r="LY867" s="10">
        <v>0</v>
      </c>
      <c r="LZ867" s="10">
        <v>0</v>
      </c>
      <c r="MA867" s="10" t="s">
        <v>1977</v>
      </c>
      <c r="MB867" s="10">
        <v>0</v>
      </c>
      <c r="MC867" s="10">
        <v>0</v>
      </c>
      <c r="MD867" s="10">
        <v>0</v>
      </c>
      <c r="ME867" s="10">
        <v>0</v>
      </c>
      <c r="MF867" s="10">
        <v>0</v>
      </c>
      <c r="MG867" s="10">
        <v>0</v>
      </c>
      <c r="MH867" s="10">
        <v>0</v>
      </c>
      <c r="MI867" s="10">
        <v>0</v>
      </c>
      <c r="MJ867" s="10" t="s">
        <v>1977</v>
      </c>
      <c r="MK867" s="10">
        <v>0</v>
      </c>
      <c r="ML867" s="10">
        <v>0</v>
      </c>
      <c r="MM867" s="10">
        <v>0</v>
      </c>
      <c r="MN867" s="10">
        <v>0</v>
      </c>
      <c r="MO867" s="10">
        <v>0</v>
      </c>
      <c r="MP867" s="10">
        <v>0</v>
      </c>
      <c r="MQ867" s="10">
        <v>0</v>
      </c>
      <c r="MR867" s="10">
        <v>0</v>
      </c>
      <c r="MS867" s="10" t="s">
        <v>1977</v>
      </c>
      <c r="MT867" s="10">
        <v>0</v>
      </c>
      <c r="MU867" s="10">
        <v>0</v>
      </c>
      <c r="MV867" s="10">
        <v>0</v>
      </c>
      <c r="MW867" s="10">
        <v>0</v>
      </c>
      <c r="MX867" s="10">
        <v>0</v>
      </c>
      <c r="MY867" s="10">
        <v>0</v>
      </c>
      <c r="MZ867" s="10">
        <v>0</v>
      </c>
      <c r="NA867" s="10">
        <v>0</v>
      </c>
      <c r="NB867" s="10" t="s">
        <v>1977</v>
      </c>
      <c r="NC867" s="10">
        <v>0</v>
      </c>
      <c r="ND867" s="10">
        <v>0</v>
      </c>
      <c r="NE867" s="10">
        <v>0</v>
      </c>
      <c r="NF867" s="10">
        <v>0</v>
      </c>
      <c r="NG867" s="10">
        <v>0</v>
      </c>
      <c r="NH867" s="10">
        <v>0</v>
      </c>
      <c r="NI867" s="10">
        <v>0</v>
      </c>
      <c r="NJ867" s="10">
        <v>0</v>
      </c>
      <c r="NK867" s="10" t="s">
        <v>1977</v>
      </c>
      <c r="NL867" s="10">
        <v>0</v>
      </c>
      <c r="NM867" s="10">
        <v>0</v>
      </c>
      <c r="NN867" s="10">
        <v>0</v>
      </c>
      <c r="NO867" s="10">
        <v>0</v>
      </c>
      <c r="NP867" s="10">
        <v>0</v>
      </c>
      <c r="NQ867" s="10">
        <v>0</v>
      </c>
      <c r="NR867" s="10">
        <v>0</v>
      </c>
      <c r="NS867" s="10">
        <v>0</v>
      </c>
      <c r="NT867" s="10" t="s">
        <v>1977</v>
      </c>
      <c r="NU867" s="10">
        <v>0</v>
      </c>
      <c r="NV867" s="10">
        <v>0</v>
      </c>
      <c r="NW867" s="10">
        <v>0</v>
      </c>
      <c r="NX867" s="10">
        <v>0</v>
      </c>
      <c r="NY867" s="10">
        <v>0</v>
      </c>
      <c r="NZ867" s="10">
        <v>0</v>
      </c>
      <c r="OA867" s="10">
        <v>0</v>
      </c>
      <c r="OB867" s="10">
        <v>0</v>
      </c>
      <c r="OC867" s="10" t="s">
        <v>1977</v>
      </c>
      <c r="OD867" s="10">
        <v>0</v>
      </c>
      <c r="OE867" s="10">
        <v>0</v>
      </c>
      <c r="OF867" s="10">
        <v>0</v>
      </c>
      <c r="OG867" s="10">
        <v>0</v>
      </c>
      <c r="OH867" s="10">
        <v>0</v>
      </c>
      <c r="OI867" s="10">
        <v>0</v>
      </c>
      <c r="OJ867" s="10">
        <v>0</v>
      </c>
      <c r="OK867" s="10">
        <v>0</v>
      </c>
      <c r="OL867" s="10" t="s">
        <v>1977</v>
      </c>
      <c r="OM867" s="10">
        <v>0</v>
      </c>
      <c r="ON867" s="10">
        <v>0</v>
      </c>
      <c r="OO867" s="10">
        <v>0</v>
      </c>
      <c r="OP867" s="10">
        <v>0</v>
      </c>
      <c r="OQ867" s="10">
        <v>0</v>
      </c>
      <c r="OR867" s="10">
        <v>0</v>
      </c>
      <c r="OS867" s="10">
        <v>0</v>
      </c>
      <c r="OT867" s="10">
        <v>0</v>
      </c>
      <c r="OU867" s="10" t="s">
        <v>1977</v>
      </c>
      <c r="OV867" s="10">
        <v>0</v>
      </c>
      <c r="OW867" s="10">
        <v>0</v>
      </c>
      <c r="OX867" s="10">
        <v>0</v>
      </c>
      <c r="OY867" s="10">
        <v>0</v>
      </c>
      <c r="OZ867" s="10">
        <v>0</v>
      </c>
      <c r="PA867" s="10">
        <v>0</v>
      </c>
      <c r="PB867" s="10">
        <v>0</v>
      </c>
      <c r="PC867" s="10">
        <v>0</v>
      </c>
      <c r="PD867" s="10" t="s">
        <v>1977</v>
      </c>
      <c r="PE867" s="10">
        <v>0</v>
      </c>
      <c r="PF867" s="10">
        <v>0</v>
      </c>
      <c r="PG867" s="10">
        <v>0</v>
      </c>
      <c r="PH867" s="10">
        <v>0</v>
      </c>
      <c r="PI867" s="10">
        <v>0</v>
      </c>
      <c r="PJ867" s="10">
        <v>0</v>
      </c>
      <c r="PK867" s="10">
        <v>0</v>
      </c>
      <c r="PL867" s="10">
        <v>0</v>
      </c>
      <c r="PM867" s="10" t="s">
        <v>1977</v>
      </c>
      <c r="PN867" s="10">
        <v>0</v>
      </c>
      <c r="PO867" s="10">
        <v>0</v>
      </c>
      <c r="PP867" s="10">
        <v>0</v>
      </c>
      <c r="PQ867" s="10">
        <v>0</v>
      </c>
      <c r="PR867" s="10">
        <v>0</v>
      </c>
      <c r="PS867" s="10">
        <v>0</v>
      </c>
      <c r="PT867" s="10">
        <v>0</v>
      </c>
      <c r="PU867" s="10">
        <v>0</v>
      </c>
      <c r="PV867" s="10" t="s">
        <v>1977</v>
      </c>
      <c r="PW867" s="10">
        <v>0</v>
      </c>
      <c r="PX867" s="10">
        <v>0</v>
      </c>
      <c r="PY867" s="10">
        <v>0</v>
      </c>
      <c r="PZ867" s="10">
        <v>0</v>
      </c>
      <c r="QA867" s="10">
        <v>0</v>
      </c>
      <c r="QB867" s="10">
        <v>0</v>
      </c>
      <c r="QC867" s="10">
        <v>0</v>
      </c>
      <c r="QD867" s="10">
        <v>0</v>
      </c>
      <c r="QE867" s="10" t="s">
        <v>1977</v>
      </c>
      <c r="QF867" s="10">
        <v>0</v>
      </c>
      <c r="QG867" s="10">
        <v>0</v>
      </c>
      <c r="QH867" s="10">
        <v>0</v>
      </c>
      <c r="QI867" s="10">
        <v>0</v>
      </c>
      <c r="QJ867" s="10">
        <v>0</v>
      </c>
      <c r="QK867" s="10">
        <v>0</v>
      </c>
      <c r="QL867" s="10">
        <v>0</v>
      </c>
      <c r="QM867" s="10">
        <v>0</v>
      </c>
      <c r="QN867" s="10" t="s">
        <v>1977</v>
      </c>
      <c r="QO867" s="10">
        <v>0</v>
      </c>
      <c r="QP867" s="10">
        <v>0</v>
      </c>
      <c r="QQ867" s="10">
        <v>0</v>
      </c>
      <c r="QR867" s="10">
        <v>0</v>
      </c>
      <c r="QS867" s="10">
        <v>0</v>
      </c>
      <c r="QT867" s="10">
        <v>0</v>
      </c>
      <c r="QU867" s="10">
        <v>0</v>
      </c>
      <c r="QV867" s="10">
        <v>0</v>
      </c>
      <c r="QW867" s="10" t="s">
        <v>1977</v>
      </c>
      <c r="QX867" s="10">
        <v>0</v>
      </c>
      <c r="QY867" s="10">
        <v>0</v>
      </c>
      <c r="QZ867" s="10">
        <v>0</v>
      </c>
      <c r="RA867" s="10">
        <v>0</v>
      </c>
      <c r="RB867" s="10">
        <v>0</v>
      </c>
      <c r="RC867" s="10">
        <v>0</v>
      </c>
      <c r="RD867" s="10">
        <v>0</v>
      </c>
      <c r="RE867" s="10">
        <v>0</v>
      </c>
      <c r="RF867" s="10" t="s">
        <v>1977</v>
      </c>
      <c r="RG867" s="10">
        <v>0</v>
      </c>
      <c r="RH867" s="10">
        <v>0</v>
      </c>
      <c r="RI867" s="10">
        <v>0</v>
      </c>
      <c r="RJ867" s="10">
        <v>0</v>
      </c>
      <c r="RK867" s="10">
        <v>0</v>
      </c>
      <c r="RL867" s="10">
        <v>0</v>
      </c>
      <c r="RM867" s="10">
        <v>0</v>
      </c>
      <c r="RN867" s="10">
        <v>0</v>
      </c>
      <c r="RO867" s="10" t="s">
        <v>1977</v>
      </c>
      <c r="VS867" s="10">
        <v>1</v>
      </c>
      <c r="VU867" s="10">
        <v>1</v>
      </c>
      <c r="VZ867" s="10">
        <v>26</v>
      </c>
      <c r="WA867" s="10">
        <v>0</v>
      </c>
      <c r="WB867" s="10">
        <v>0</v>
      </c>
      <c r="WC867" s="10">
        <v>0</v>
      </c>
      <c r="WD867" s="10">
        <v>0</v>
      </c>
      <c r="WE867" s="10">
        <v>0</v>
      </c>
      <c r="WF867" s="10">
        <v>2</v>
      </c>
      <c r="WG867" s="10">
        <v>0</v>
      </c>
      <c r="WH867" s="10">
        <v>0</v>
      </c>
      <c r="WI867" s="10">
        <v>0</v>
      </c>
      <c r="WJ867" s="10">
        <v>0</v>
      </c>
      <c r="WK867" s="10">
        <v>0</v>
      </c>
      <c r="WL867" s="10">
        <v>0</v>
      </c>
      <c r="WM867" s="10">
        <v>0</v>
      </c>
      <c r="WN867" s="10">
        <v>0</v>
      </c>
      <c r="WO867" s="10">
        <v>0</v>
      </c>
      <c r="WP867" s="10">
        <v>0</v>
      </c>
      <c r="WQ867" s="10">
        <v>0</v>
      </c>
      <c r="WR867" s="10">
        <v>0</v>
      </c>
      <c r="WS867" s="10">
        <v>0</v>
      </c>
      <c r="WT867" s="10">
        <v>0</v>
      </c>
      <c r="WU867" s="10">
        <v>0</v>
      </c>
      <c r="WV867" s="10">
        <v>0</v>
      </c>
      <c r="WW867" s="10">
        <v>0</v>
      </c>
      <c r="WX867" s="10">
        <v>0</v>
      </c>
      <c r="WY867" s="10">
        <v>0</v>
      </c>
      <c r="WZ867" s="10">
        <v>0</v>
      </c>
      <c r="XA867" s="10">
        <v>0</v>
      </c>
      <c r="XB867" s="10">
        <v>0</v>
      </c>
      <c r="XC867" s="10">
        <v>0</v>
      </c>
      <c r="XD867" s="10">
        <v>0</v>
      </c>
      <c r="XE867" s="10">
        <v>0</v>
      </c>
      <c r="XF867" s="10">
        <v>0</v>
      </c>
      <c r="XG867" s="10">
        <v>0</v>
      </c>
      <c r="XH867" s="10">
        <v>0</v>
      </c>
      <c r="XI867" s="10">
        <v>0</v>
      </c>
      <c r="XJ867" s="10">
        <v>0</v>
      </c>
      <c r="XK867" s="10" t="s">
        <v>1978</v>
      </c>
      <c r="XL867" s="10">
        <v>10</v>
      </c>
      <c r="XM867" s="10">
        <v>0</v>
      </c>
      <c r="XN867" s="10" t="s">
        <v>1967</v>
      </c>
      <c r="XQ867" s="10" t="s">
        <v>1967</v>
      </c>
      <c r="XT867" s="10" t="s">
        <v>1978</v>
      </c>
      <c r="XW867" s="10" t="s">
        <v>1983</v>
      </c>
      <c r="XX867" s="10">
        <v>2</v>
      </c>
      <c r="XY867" s="10">
        <v>0</v>
      </c>
      <c r="YA867" s="10">
        <v>0</v>
      </c>
      <c r="YB867" s="10">
        <v>0</v>
      </c>
      <c r="YC867" s="10">
        <v>0</v>
      </c>
      <c r="YD867" s="10">
        <v>0</v>
      </c>
      <c r="YE867" s="10">
        <v>0</v>
      </c>
      <c r="YF867" s="10">
        <v>0</v>
      </c>
      <c r="YG867" s="10">
        <v>0</v>
      </c>
      <c r="YH867" s="10">
        <v>0</v>
      </c>
      <c r="YI867" s="10">
        <v>0</v>
      </c>
      <c r="YJ867" s="10">
        <v>0</v>
      </c>
      <c r="YK867" s="10">
        <v>0</v>
      </c>
      <c r="YL867" s="10">
        <v>0</v>
      </c>
      <c r="YM867" s="10">
        <v>0</v>
      </c>
      <c r="YN867" s="10">
        <v>0</v>
      </c>
      <c r="YO867" s="10">
        <v>0</v>
      </c>
      <c r="YP867" s="10">
        <v>0</v>
      </c>
      <c r="YQ867" s="10">
        <v>0</v>
      </c>
      <c r="YR867" s="10">
        <v>0</v>
      </c>
      <c r="YS867" s="10" t="s">
        <v>1970</v>
      </c>
      <c r="YT867" s="10">
        <v>14</v>
      </c>
      <c r="YU867" s="10">
        <v>0</v>
      </c>
      <c r="YV867" s="10">
        <v>5</v>
      </c>
      <c r="YW867" s="10">
        <v>0</v>
      </c>
      <c r="YX867" s="10">
        <v>3</v>
      </c>
      <c r="YY867" s="10">
        <v>0</v>
      </c>
      <c r="YZ867" s="10">
        <v>5</v>
      </c>
      <c r="ZA867" s="10">
        <v>0</v>
      </c>
      <c r="ZB867" s="10">
        <v>0</v>
      </c>
      <c r="ZC867" s="10">
        <v>0</v>
      </c>
      <c r="ZD867" s="10">
        <v>1</v>
      </c>
      <c r="ZE867" s="10">
        <v>0</v>
      </c>
      <c r="ZF867" s="10">
        <v>0</v>
      </c>
      <c r="ZG867" s="10">
        <v>0</v>
      </c>
      <c r="ZH867" s="10">
        <v>0</v>
      </c>
      <c r="ZI867" s="10">
        <v>0</v>
      </c>
      <c r="ZJ867" s="10" t="s">
        <v>1968</v>
      </c>
      <c r="AAK867" s="10" t="s">
        <v>1968</v>
      </c>
      <c r="AAZ867" s="10" t="s">
        <v>1968</v>
      </c>
      <c r="ABO867" s="10" t="s">
        <v>1968</v>
      </c>
      <c r="ACJ867" s="10" t="s">
        <v>1968</v>
      </c>
      <c r="ACK867" s="10" t="s">
        <v>1968</v>
      </c>
      <c r="ADH867" s="10" t="s">
        <v>1969</v>
      </c>
      <c r="ADI867" s="10">
        <v>28</v>
      </c>
      <c r="ADJ867" s="10">
        <v>0</v>
      </c>
      <c r="ADK867" s="10">
        <v>0</v>
      </c>
      <c r="ADL867" s="10">
        <v>0</v>
      </c>
      <c r="ADM867" s="10">
        <v>0</v>
      </c>
      <c r="ADN867" s="10">
        <v>0</v>
      </c>
      <c r="ADO867" s="10">
        <v>0</v>
      </c>
      <c r="ADP867" s="10">
        <v>0</v>
      </c>
      <c r="ADQ867" s="10">
        <v>0</v>
      </c>
      <c r="ADR867" s="10">
        <v>0</v>
      </c>
      <c r="ADS867" s="10">
        <v>0</v>
      </c>
      <c r="ADT867" s="10">
        <v>0</v>
      </c>
      <c r="ADU867" s="10">
        <v>0</v>
      </c>
      <c r="ADV867" s="10">
        <v>0</v>
      </c>
      <c r="ADW867" s="10">
        <v>0</v>
      </c>
      <c r="ADX867" s="10">
        <v>0</v>
      </c>
      <c r="ADY867" s="10">
        <v>0</v>
      </c>
      <c r="ADZ867" s="10">
        <v>0</v>
      </c>
      <c r="AEA867" s="10">
        <v>0</v>
      </c>
      <c r="AEB867" s="10">
        <v>0</v>
      </c>
      <c r="AEC867" s="10">
        <v>0</v>
      </c>
      <c r="AED867" s="10">
        <v>0</v>
      </c>
      <c r="AEE867" s="10">
        <v>0</v>
      </c>
      <c r="AEF867" s="10">
        <v>0</v>
      </c>
      <c r="AEG867" s="10">
        <v>0</v>
      </c>
      <c r="AEH867" s="10">
        <v>0</v>
      </c>
      <c r="AEI867" s="10">
        <v>0</v>
      </c>
      <c r="AEJ867" s="10">
        <v>0</v>
      </c>
      <c r="AEK867" s="10">
        <v>0</v>
      </c>
      <c r="AEL867" s="10">
        <v>0</v>
      </c>
      <c r="AEM867" s="10">
        <v>0</v>
      </c>
      <c r="AEN867" s="10">
        <v>0</v>
      </c>
      <c r="AEO867" s="10">
        <v>0</v>
      </c>
      <c r="AEP867" s="10">
        <v>0</v>
      </c>
      <c r="AEQ867" s="10">
        <v>0</v>
      </c>
      <c r="AER867" s="10">
        <v>0</v>
      </c>
      <c r="AES867" s="10">
        <v>0</v>
      </c>
      <c r="AET867" s="10">
        <v>0</v>
      </c>
      <c r="AEU867" s="10">
        <v>0</v>
      </c>
      <c r="AEV867" s="10">
        <v>0</v>
      </c>
      <c r="AEW867" s="10">
        <v>0</v>
      </c>
      <c r="AEX867" s="10">
        <v>0</v>
      </c>
      <c r="AEY867" s="10">
        <v>0</v>
      </c>
      <c r="AEZ867" s="10">
        <v>0</v>
      </c>
      <c r="AFA867" s="10">
        <v>0</v>
      </c>
      <c r="AFB867" s="10">
        <v>0</v>
      </c>
      <c r="AFC867" s="10">
        <v>0</v>
      </c>
      <c r="AFD867" s="10">
        <v>0</v>
      </c>
      <c r="AFE867" s="10">
        <v>0</v>
      </c>
      <c r="AFF867" s="10">
        <v>0</v>
      </c>
      <c r="AFG867" s="10">
        <v>0</v>
      </c>
      <c r="AFH867" s="10">
        <v>0</v>
      </c>
      <c r="AFI867" s="10">
        <v>0</v>
      </c>
      <c r="AFJ867" s="10">
        <v>0</v>
      </c>
      <c r="AFK867" s="10">
        <v>0</v>
      </c>
      <c r="AFL867" s="10">
        <v>0</v>
      </c>
      <c r="AFM867" s="10">
        <v>0</v>
      </c>
      <c r="AFN867" s="10">
        <v>0</v>
      </c>
      <c r="AFO867" s="10">
        <v>0</v>
      </c>
      <c r="AFP867" s="10">
        <v>0</v>
      </c>
      <c r="AFQ867" s="10">
        <v>0</v>
      </c>
      <c r="AFR867" s="10">
        <v>0</v>
      </c>
      <c r="AFS867" s="10">
        <v>0</v>
      </c>
      <c r="AFT867" s="10">
        <v>0</v>
      </c>
      <c r="AFU867" s="10">
        <v>0</v>
      </c>
      <c r="AFV867" s="10">
        <v>0</v>
      </c>
      <c r="AFW867" s="10">
        <v>0</v>
      </c>
      <c r="AFX867" s="10">
        <v>0</v>
      </c>
      <c r="AFY867" s="10">
        <v>0</v>
      </c>
      <c r="AFZ867" s="10">
        <v>0</v>
      </c>
      <c r="AGA867" s="10">
        <v>0</v>
      </c>
      <c r="AGB867" s="10">
        <v>0</v>
      </c>
      <c r="AGC867" s="10">
        <v>0</v>
      </c>
      <c r="AGD867" s="10">
        <v>0</v>
      </c>
      <c r="AGE867" s="10">
        <v>0</v>
      </c>
      <c r="AGF867" s="10">
        <v>0</v>
      </c>
      <c r="AGG867" s="10">
        <v>0</v>
      </c>
      <c r="AGH867" s="10">
        <v>0</v>
      </c>
      <c r="AGI867" s="10">
        <v>0</v>
      </c>
      <c r="AGJ867" s="10">
        <v>0</v>
      </c>
      <c r="AGK867" s="10">
        <v>0</v>
      </c>
      <c r="AGL867" s="10">
        <v>0</v>
      </c>
      <c r="AGM867" s="10">
        <v>0</v>
      </c>
      <c r="AGN867" s="10">
        <v>0</v>
      </c>
      <c r="AGO867" s="10">
        <v>0</v>
      </c>
      <c r="AGP867" s="10">
        <v>0</v>
      </c>
      <c r="AGQ867" s="10">
        <v>0</v>
      </c>
      <c r="AGR867" s="10">
        <v>0</v>
      </c>
      <c r="AGS867" s="10">
        <v>0</v>
      </c>
      <c r="AGT867" s="10">
        <v>0</v>
      </c>
      <c r="AGU867" s="10">
        <v>0</v>
      </c>
      <c r="AGV867" s="10">
        <v>0</v>
      </c>
      <c r="AGW867" s="10">
        <v>0</v>
      </c>
      <c r="AGX867" s="10">
        <v>0</v>
      </c>
      <c r="AGY867" s="10">
        <v>0</v>
      </c>
      <c r="AGZ867" s="10">
        <v>0</v>
      </c>
      <c r="AHA867" s="10">
        <v>0</v>
      </c>
      <c r="AHB867" s="10">
        <v>0</v>
      </c>
      <c r="AHC867" s="10">
        <v>0</v>
      </c>
      <c r="AHD867" s="10">
        <v>0</v>
      </c>
      <c r="AHE867" s="10">
        <v>0</v>
      </c>
      <c r="AHF867" s="10">
        <v>0</v>
      </c>
      <c r="AHG867" s="10">
        <v>0</v>
      </c>
      <c r="AHH867" s="10">
        <v>0</v>
      </c>
      <c r="AHI867" s="10">
        <v>0</v>
      </c>
      <c r="AHJ867" s="10">
        <v>0</v>
      </c>
      <c r="AHK867" s="10">
        <v>0</v>
      </c>
      <c r="AHL867" s="10">
        <v>0</v>
      </c>
      <c r="AHM867" s="10">
        <v>0</v>
      </c>
      <c r="AHN867" s="10">
        <v>0</v>
      </c>
      <c r="AHO867" s="10">
        <v>0</v>
      </c>
      <c r="AHP867" s="10">
        <v>0</v>
      </c>
      <c r="AHQ867" s="10">
        <v>0</v>
      </c>
      <c r="AHR867" s="10">
        <v>0</v>
      </c>
      <c r="AHS867" s="10">
        <v>0</v>
      </c>
      <c r="AHT867" s="10">
        <v>0</v>
      </c>
      <c r="AHU867" s="10">
        <v>0</v>
      </c>
      <c r="AHV867" s="10">
        <v>0</v>
      </c>
      <c r="AHW867" s="10">
        <v>0</v>
      </c>
      <c r="AHX867" s="10">
        <v>0</v>
      </c>
      <c r="AHY867" s="10">
        <v>0</v>
      </c>
      <c r="AHZ867" s="10">
        <v>0</v>
      </c>
      <c r="AIA867" s="10">
        <v>0</v>
      </c>
      <c r="AIB867" s="10">
        <v>0</v>
      </c>
      <c r="AIC867" s="10">
        <v>0</v>
      </c>
      <c r="AID867" s="10">
        <v>0</v>
      </c>
      <c r="AIE867" s="10">
        <v>0</v>
      </c>
      <c r="AIF867" s="10">
        <v>0</v>
      </c>
      <c r="AIG867" s="10">
        <v>0</v>
      </c>
      <c r="AIH867" s="10">
        <v>0</v>
      </c>
      <c r="AII867" s="10">
        <v>0</v>
      </c>
      <c r="AIJ867" s="10">
        <v>0</v>
      </c>
      <c r="AIK867" s="10">
        <v>0</v>
      </c>
      <c r="AIL867" s="10">
        <v>0</v>
      </c>
      <c r="AIM867" s="10">
        <v>0</v>
      </c>
      <c r="AIN867" s="10">
        <v>0</v>
      </c>
      <c r="AIO867" s="10">
        <v>0</v>
      </c>
      <c r="AIP867" s="10">
        <v>0</v>
      </c>
      <c r="AIQ867" s="10">
        <v>0</v>
      </c>
      <c r="AIR867" s="10">
        <v>0</v>
      </c>
      <c r="AIS867" s="10">
        <v>0</v>
      </c>
      <c r="AIT867" s="10">
        <v>0</v>
      </c>
      <c r="AIU867" s="10">
        <v>0</v>
      </c>
      <c r="AIV867" s="10">
        <v>0</v>
      </c>
      <c r="AIW867" s="10">
        <v>0</v>
      </c>
      <c r="AIX867" s="10">
        <v>0</v>
      </c>
      <c r="AIY867" s="10">
        <v>0</v>
      </c>
      <c r="AIZ867" s="10">
        <v>0</v>
      </c>
      <c r="AJA867" s="10">
        <v>0</v>
      </c>
      <c r="AJB867" s="10">
        <v>0</v>
      </c>
      <c r="AJC867" s="10">
        <v>0</v>
      </c>
      <c r="AJD867" s="10">
        <v>0</v>
      </c>
      <c r="AJE867" s="10">
        <v>0</v>
      </c>
      <c r="AJF867" s="10">
        <v>0</v>
      </c>
      <c r="AJG867" s="10">
        <v>0</v>
      </c>
      <c r="AJH867" s="10">
        <v>0</v>
      </c>
      <c r="AJI867" s="10">
        <v>0</v>
      </c>
      <c r="AJJ867" s="10">
        <v>0</v>
      </c>
      <c r="AJK867" s="10">
        <v>0</v>
      </c>
      <c r="AJL867" s="10">
        <v>0</v>
      </c>
      <c r="AJM867" s="10">
        <v>0</v>
      </c>
      <c r="AJN867" s="10">
        <v>0</v>
      </c>
      <c r="AJO867" s="10">
        <v>0</v>
      </c>
      <c r="AJP867" s="10">
        <v>0</v>
      </c>
      <c r="AJQ867" s="10">
        <v>0</v>
      </c>
      <c r="AJR867" s="10">
        <v>0</v>
      </c>
      <c r="AJS867" s="10">
        <v>0</v>
      </c>
      <c r="AJT867" s="10">
        <v>0</v>
      </c>
      <c r="AJU867" s="10">
        <v>0</v>
      </c>
      <c r="AJV867" s="10">
        <v>0</v>
      </c>
      <c r="AJW867" s="10">
        <v>0</v>
      </c>
      <c r="AJX867" s="10">
        <v>0</v>
      </c>
      <c r="AJY867" s="10">
        <v>0</v>
      </c>
      <c r="AJZ867" s="10">
        <v>0</v>
      </c>
      <c r="AKA867" s="10">
        <v>0</v>
      </c>
      <c r="AKB867" s="10">
        <v>0</v>
      </c>
      <c r="AKC867" s="10">
        <v>0</v>
      </c>
      <c r="AKD867" s="10">
        <v>0</v>
      </c>
      <c r="AKE867" s="10">
        <v>0</v>
      </c>
      <c r="AKF867" s="10">
        <v>0</v>
      </c>
      <c r="AKG867" s="10">
        <v>0</v>
      </c>
      <c r="AKH867" s="10">
        <v>0</v>
      </c>
      <c r="AKI867" s="10">
        <v>0</v>
      </c>
      <c r="AKJ867" s="10">
        <v>0</v>
      </c>
      <c r="AKK867" s="10">
        <v>0</v>
      </c>
      <c r="AKL867" s="10">
        <v>0</v>
      </c>
      <c r="AKM867" s="10">
        <v>0</v>
      </c>
      <c r="AKN867" s="10">
        <v>0</v>
      </c>
      <c r="AKO867" s="10">
        <v>0</v>
      </c>
      <c r="AKP867" s="10">
        <v>0</v>
      </c>
      <c r="AKQ867" s="10">
        <v>0</v>
      </c>
      <c r="AKR867" s="10">
        <v>0</v>
      </c>
      <c r="AKS867" s="10">
        <v>0</v>
      </c>
      <c r="AKT867" s="10">
        <v>0</v>
      </c>
      <c r="AKU867" s="10">
        <v>0</v>
      </c>
      <c r="AKV867" s="10">
        <v>0</v>
      </c>
      <c r="AKW867" s="10">
        <v>0</v>
      </c>
      <c r="AKX867" s="10">
        <v>0</v>
      </c>
      <c r="AKY867" s="10">
        <v>0</v>
      </c>
      <c r="AKZ867" s="10">
        <v>0</v>
      </c>
      <c r="ALA867" s="10">
        <v>0</v>
      </c>
      <c r="ALB867" s="10">
        <v>0</v>
      </c>
      <c r="ALC867" s="10">
        <v>0</v>
      </c>
      <c r="ALD867" s="10">
        <v>0</v>
      </c>
      <c r="ALE867" s="10">
        <v>0</v>
      </c>
      <c r="ALF867" s="10">
        <v>0</v>
      </c>
      <c r="ALG867" s="10">
        <v>0</v>
      </c>
      <c r="ALH867" s="10">
        <v>0</v>
      </c>
      <c r="ALI867" s="10">
        <v>0</v>
      </c>
      <c r="ALJ867" s="10">
        <v>0</v>
      </c>
      <c r="ALK867" s="10">
        <v>0</v>
      </c>
      <c r="ALL867" s="10">
        <v>0</v>
      </c>
      <c r="ALM867" s="10">
        <v>0</v>
      </c>
      <c r="ALN867" s="10">
        <v>0</v>
      </c>
      <c r="ALO867" s="10">
        <v>0</v>
      </c>
      <c r="ALP867" s="10">
        <v>0</v>
      </c>
      <c r="ALQ867" s="10">
        <v>0</v>
      </c>
      <c r="ALR867" s="10">
        <v>0</v>
      </c>
      <c r="ALS867" s="10">
        <v>0</v>
      </c>
      <c r="ALT867" s="10">
        <v>0</v>
      </c>
      <c r="ALU867" s="10">
        <v>0</v>
      </c>
      <c r="ALV867" s="10">
        <v>0</v>
      </c>
      <c r="ALW867" s="10">
        <v>0</v>
      </c>
      <c r="ALX867" s="10">
        <v>0</v>
      </c>
      <c r="ALY867" s="10">
        <v>0</v>
      </c>
      <c r="ALZ867" s="10">
        <v>0</v>
      </c>
      <c r="AMA867" s="10">
        <v>0</v>
      </c>
      <c r="AMB867" s="10">
        <v>0</v>
      </c>
      <c r="AMC867" s="10">
        <v>0</v>
      </c>
      <c r="AMD867" s="10">
        <v>0</v>
      </c>
      <c r="AME867" s="10">
        <v>0</v>
      </c>
      <c r="AMF867" s="10">
        <v>0</v>
      </c>
      <c r="AMG867" s="10">
        <v>0</v>
      </c>
      <c r="AMH867" s="10">
        <v>0</v>
      </c>
      <c r="AMI867" s="10">
        <v>0</v>
      </c>
      <c r="AMJ867" s="10">
        <v>0</v>
      </c>
      <c r="AMK867" s="10">
        <v>0</v>
      </c>
      <c r="AML867" s="10" t="s">
        <v>1968</v>
      </c>
      <c r="ANM867" s="10">
        <v>28</v>
      </c>
      <c r="ANN867" s="10">
        <v>0</v>
      </c>
      <c r="ANO867" s="10" t="s">
        <v>1969</v>
      </c>
      <c r="ANP867" s="10" t="s">
        <v>1971</v>
      </c>
      <c r="ANQ867" s="10">
        <v>0</v>
      </c>
      <c r="ANR867" s="10">
        <v>0</v>
      </c>
      <c r="ANS867" s="10">
        <v>0</v>
      </c>
      <c r="ANT867" s="10">
        <v>0</v>
      </c>
      <c r="ANU867" s="10">
        <v>0</v>
      </c>
      <c r="ANV867" s="10">
        <v>0</v>
      </c>
      <c r="ANW867" s="10">
        <v>0</v>
      </c>
      <c r="ANX867" s="10">
        <v>0</v>
      </c>
      <c r="ANY867" s="10">
        <v>0</v>
      </c>
      <c r="ANZ867" s="10">
        <v>0</v>
      </c>
      <c r="AOA867" s="10">
        <v>1</v>
      </c>
      <c r="AOB867" s="10">
        <v>0</v>
      </c>
      <c r="AOC867" s="10">
        <v>0</v>
      </c>
      <c r="AOD867" s="10">
        <v>0</v>
      </c>
      <c r="AOE867" s="10">
        <v>1</v>
      </c>
      <c r="AOF867" s="10">
        <v>0</v>
      </c>
      <c r="AOG867" s="10">
        <v>0</v>
      </c>
      <c r="AOH867" s="10">
        <v>0</v>
      </c>
      <c r="AOI867" s="10">
        <v>0</v>
      </c>
      <c r="AOJ867" s="10">
        <v>0</v>
      </c>
      <c r="AOK867" s="10">
        <v>0</v>
      </c>
      <c r="AOL867" s="10">
        <v>0</v>
      </c>
      <c r="AOM867" s="10">
        <v>26</v>
      </c>
      <c r="AON867" s="10">
        <v>0</v>
      </c>
      <c r="AOO867" s="10" t="s">
        <v>1968</v>
      </c>
      <c r="AOP867" s="10">
        <v>0</v>
      </c>
      <c r="AOQ867" s="10">
        <v>0</v>
      </c>
      <c r="AOR867" s="10">
        <v>0</v>
      </c>
      <c r="AOS867" s="10">
        <v>0</v>
      </c>
      <c r="AOT867" s="10">
        <v>0</v>
      </c>
      <c r="AOU867" s="10">
        <v>0</v>
      </c>
      <c r="AOV867" s="10">
        <v>0</v>
      </c>
      <c r="AOW867" s="10">
        <v>0</v>
      </c>
      <c r="AOX867" s="10">
        <v>0</v>
      </c>
      <c r="AOY867" s="10">
        <v>0</v>
      </c>
      <c r="AOZ867" s="10">
        <v>0</v>
      </c>
      <c r="APA867" s="10">
        <v>0</v>
      </c>
      <c r="APB867" s="10">
        <v>0</v>
      </c>
      <c r="APC867" s="10">
        <v>0</v>
      </c>
      <c r="APD867" s="10">
        <v>0</v>
      </c>
      <c r="APE867" s="10">
        <v>0</v>
      </c>
      <c r="APF867" s="10">
        <v>0</v>
      </c>
      <c r="APG867" s="10">
        <v>0</v>
      </c>
      <c r="APH867" s="10">
        <v>0</v>
      </c>
      <c r="API867" s="10">
        <v>0</v>
      </c>
      <c r="APJ867" s="10">
        <v>0</v>
      </c>
      <c r="APK867" s="10">
        <v>0</v>
      </c>
      <c r="APL867" s="10">
        <v>0</v>
      </c>
      <c r="APM867" s="10">
        <v>0</v>
      </c>
      <c r="APN867" s="10" t="s">
        <v>1968</v>
      </c>
      <c r="ATV867" s="10" t="s">
        <v>1972</v>
      </c>
      <c r="ATW867" s="10">
        <v>0</v>
      </c>
      <c r="ATX867" s="10">
        <v>0</v>
      </c>
      <c r="ATY867" s="10">
        <v>0</v>
      </c>
      <c r="ATZ867" s="10">
        <v>0</v>
      </c>
      <c r="AUA867" s="10">
        <v>0</v>
      </c>
      <c r="AUB867" s="10">
        <v>0</v>
      </c>
      <c r="AUC867" s="10">
        <v>0</v>
      </c>
      <c r="AUD867" s="10">
        <v>0</v>
      </c>
      <c r="AUE867" s="64">
        <v>1</v>
      </c>
      <c r="AUF867" s="10">
        <v>0</v>
      </c>
      <c r="AUG867" s="10">
        <v>0</v>
      </c>
      <c r="AUH867" s="10">
        <v>0</v>
      </c>
      <c r="AUI867" s="10">
        <v>1</v>
      </c>
      <c r="AUJ867" s="10">
        <v>0</v>
      </c>
      <c r="AUK867" s="10">
        <v>0</v>
      </c>
      <c r="AUL867" s="10">
        <v>0</v>
      </c>
      <c r="AUM867" s="10">
        <v>0</v>
      </c>
      <c r="AUN867" s="10">
        <v>0</v>
      </c>
      <c r="AUO867" s="10">
        <v>0</v>
      </c>
      <c r="AUP867" s="10">
        <v>0</v>
      </c>
      <c r="AUQ867" s="10">
        <v>0</v>
      </c>
      <c r="AUR867" s="10">
        <v>0</v>
      </c>
      <c r="AUS867" s="10">
        <v>0</v>
      </c>
      <c r="AUT867" s="10">
        <v>0</v>
      </c>
      <c r="AUU867" s="10">
        <v>0</v>
      </c>
      <c r="AUV867" s="10">
        <v>0</v>
      </c>
      <c r="AUW867" s="10">
        <v>0</v>
      </c>
      <c r="AUX867" s="10">
        <v>0</v>
      </c>
      <c r="AUY867" s="10">
        <v>0</v>
      </c>
      <c r="AUZ867" s="10">
        <v>0</v>
      </c>
      <c r="AVA867" s="10">
        <v>0</v>
      </c>
      <c r="AVB867" s="10">
        <v>0</v>
      </c>
      <c r="AVC867" s="10">
        <v>0</v>
      </c>
      <c r="AVD867" s="10">
        <v>0</v>
      </c>
      <c r="AVE867" s="10">
        <v>0</v>
      </c>
      <c r="AVF867" s="10">
        <v>0</v>
      </c>
      <c r="AVG867" s="10">
        <v>0</v>
      </c>
      <c r="AVH867" s="10">
        <v>0</v>
      </c>
      <c r="AVI867" s="10">
        <v>0</v>
      </c>
      <c r="AVJ867" s="10">
        <v>0</v>
      </c>
      <c r="AVK867" s="10">
        <v>0</v>
      </c>
      <c r="AVL867" s="10">
        <v>0</v>
      </c>
      <c r="AVM867" s="10">
        <v>0</v>
      </c>
      <c r="AVN867" s="10">
        <v>0</v>
      </c>
      <c r="AVO867" s="10">
        <v>0</v>
      </c>
      <c r="AVP867" s="10">
        <v>0</v>
      </c>
      <c r="AVQ867" s="10">
        <v>0</v>
      </c>
      <c r="AVR867" s="10">
        <v>0</v>
      </c>
      <c r="AVS867" s="10">
        <v>0</v>
      </c>
      <c r="AVT867" s="10">
        <v>0</v>
      </c>
      <c r="AVU867" s="10" t="s">
        <v>1970</v>
      </c>
      <c r="AVW867" s="10">
        <v>0</v>
      </c>
      <c r="AVX867" s="10">
        <v>27</v>
      </c>
      <c r="AVY867" s="10">
        <v>0</v>
      </c>
      <c r="AVZ867" s="10">
        <v>1</v>
      </c>
      <c r="AWA867" s="10">
        <v>0</v>
      </c>
      <c r="AWB867" s="10">
        <v>0</v>
      </c>
      <c r="AWC867" s="10">
        <v>0</v>
      </c>
      <c r="AWD867" s="10">
        <v>0</v>
      </c>
      <c r="AWE867" s="10">
        <v>0</v>
      </c>
      <c r="AWF867" s="10">
        <v>0</v>
      </c>
      <c r="AWG867" s="10">
        <v>0</v>
      </c>
      <c r="AWH867" s="10" t="s">
        <v>1968</v>
      </c>
      <c r="AWI867" s="10">
        <v>0</v>
      </c>
      <c r="AWJ867" s="10">
        <v>0</v>
      </c>
      <c r="AWK867" s="10">
        <v>0</v>
      </c>
      <c r="AWL867" s="10">
        <v>0</v>
      </c>
      <c r="AWM867" s="10">
        <v>0</v>
      </c>
      <c r="AWN867" s="10">
        <v>0</v>
      </c>
      <c r="AWO867" s="10">
        <v>0</v>
      </c>
      <c r="AWP867" s="10">
        <v>0</v>
      </c>
      <c r="AWQ867" s="10">
        <v>0</v>
      </c>
      <c r="AWR867" s="10">
        <v>0</v>
      </c>
      <c r="AWS867" s="10">
        <v>0</v>
      </c>
      <c r="AWT867" s="10">
        <v>0</v>
      </c>
      <c r="AWU867" s="10">
        <v>0</v>
      </c>
      <c r="AWV867" s="10">
        <v>0</v>
      </c>
      <c r="AWW867" s="10">
        <v>0</v>
      </c>
      <c r="AWX867" s="10">
        <v>0</v>
      </c>
      <c r="AWY867" s="10">
        <v>0</v>
      </c>
      <c r="AWZ867" s="10">
        <v>0</v>
      </c>
      <c r="AXA867" s="10">
        <v>0</v>
      </c>
      <c r="AXB867" s="10">
        <v>0</v>
      </c>
      <c r="AXC867" s="10">
        <v>0</v>
      </c>
      <c r="AXD867" s="10">
        <v>0</v>
      </c>
      <c r="AXE867" s="10">
        <v>0</v>
      </c>
      <c r="AXF867" s="10">
        <v>0</v>
      </c>
      <c r="AXG867" s="10">
        <v>0</v>
      </c>
      <c r="AXH867" s="10">
        <v>0</v>
      </c>
      <c r="AXI867" s="10">
        <v>0</v>
      </c>
      <c r="AXJ867" s="10">
        <v>0</v>
      </c>
      <c r="AXK867" s="10">
        <v>0</v>
      </c>
      <c r="AXL867" s="10">
        <v>0</v>
      </c>
      <c r="AXM867" s="10">
        <v>0</v>
      </c>
      <c r="AXN867" s="10">
        <v>0</v>
      </c>
      <c r="AXO867" s="10">
        <v>0</v>
      </c>
      <c r="AXP867" s="10">
        <v>0</v>
      </c>
      <c r="AXQ867" s="10">
        <v>0</v>
      </c>
      <c r="AXR867" s="10">
        <v>0</v>
      </c>
      <c r="AXS867" s="10">
        <v>0</v>
      </c>
      <c r="AXT867" s="10">
        <v>0</v>
      </c>
      <c r="AXU867" s="10">
        <v>0</v>
      </c>
      <c r="AXV867" s="10">
        <v>0</v>
      </c>
      <c r="AXW867" s="10">
        <v>0</v>
      </c>
      <c r="AXX867" s="10">
        <v>0</v>
      </c>
      <c r="AXY867" s="10">
        <v>0</v>
      </c>
      <c r="AXZ867" s="10">
        <v>0</v>
      </c>
      <c r="AYA867" s="10">
        <v>0</v>
      </c>
      <c r="AYB867" s="10">
        <v>0</v>
      </c>
      <c r="AYC867" s="10">
        <v>0</v>
      </c>
      <c r="AYD867" s="10">
        <v>0</v>
      </c>
      <c r="AYE867" s="10">
        <v>0</v>
      </c>
      <c r="AYF867" s="10">
        <v>0</v>
      </c>
      <c r="AYG867" s="10">
        <v>0</v>
      </c>
      <c r="AYH867" s="10">
        <v>0</v>
      </c>
      <c r="AYI867" s="10">
        <v>0</v>
      </c>
      <c r="AYJ867" s="10">
        <v>0</v>
      </c>
      <c r="AYK867" s="10">
        <v>0</v>
      </c>
      <c r="AYL867" s="10">
        <v>0</v>
      </c>
      <c r="AYM867" s="10">
        <v>0</v>
      </c>
      <c r="AYN867" s="10">
        <v>0</v>
      </c>
      <c r="AYO867" s="10">
        <v>0</v>
      </c>
      <c r="AYP867" s="10">
        <v>0</v>
      </c>
      <c r="AYQ867" s="10">
        <v>0</v>
      </c>
      <c r="AYR867" s="10">
        <v>0</v>
      </c>
      <c r="AYS867" s="10" t="s">
        <v>1968</v>
      </c>
      <c r="AYT867" s="10">
        <v>0</v>
      </c>
      <c r="AYU867" s="10">
        <v>0</v>
      </c>
      <c r="AYV867" s="10">
        <v>20</v>
      </c>
      <c r="AYW867" s="10">
        <v>0</v>
      </c>
      <c r="AYX867" s="10">
        <v>1</v>
      </c>
      <c r="AYY867" s="10">
        <v>0</v>
      </c>
      <c r="AYZ867" s="10">
        <v>0</v>
      </c>
      <c r="AZA867" s="10">
        <v>0</v>
      </c>
      <c r="AZB867" s="10">
        <v>6</v>
      </c>
      <c r="AZC867" s="10">
        <v>0</v>
      </c>
      <c r="AZD867" s="10">
        <v>4</v>
      </c>
      <c r="AZE867" s="10">
        <v>0</v>
      </c>
      <c r="AZF867" s="10">
        <v>1</v>
      </c>
      <c r="AZG867" s="10">
        <v>0</v>
      </c>
      <c r="AZH867" s="10">
        <v>28</v>
      </c>
      <c r="AZI867" s="10">
        <v>0</v>
      </c>
      <c r="AZJ867" s="10">
        <v>8</v>
      </c>
      <c r="AZK867" s="10">
        <v>0</v>
      </c>
      <c r="AZL867" s="10">
        <v>2</v>
      </c>
      <c r="AZM867" s="10">
        <v>0</v>
      </c>
      <c r="AZN867" s="10">
        <v>0</v>
      </c>
      <c r="AZO867" s="10">
        <v>0</v>
      </c>
      <c r="AZP867" s="10">
        <v>1</v>
      </c>
      <c r="AZQ867" s="10">
        <v>0</v>
      </c>
      <c r="AZR867" s="10">
        <v>1</v>
      </c>
      <c r="AZS867" s="10">
        <v>0</v>
      </c>
      <c r="AZT867" s="10">
        <v>1</v>
      </c>
      <c r="AZU867" s="10">
        <v>0</v>
      </c>
      <c r="AZV867" s="10">
        <v>0</v>
      </c>
      <c r="AZW867" s="10">
        <v>0</v>
      </c>
      <c r="AZX867" s="10">
        <v>0</v>
      </c>
      <c r="AZY867" s="10">
        <v>0</v>
      </c>
      <c r="AZZ867" s="10">
        <v>0</v>
      </c>
      <c r="BAA867" s="10">
        <v>0</v>
      </c>
      <c r="BAB867" s="10">
        <v>0</v>
      </c>
      <c r="BAC867" s="10">
        <v>0</v>
      </c>
      <c r="BAD867" s="10">
        <v>0</v>
      </c>
      <c r="BAE867" s="10">
        <v>0</v>
      </c>
      <c r="BAF867" s="10">
        <v>0</v>
      </c>
      <c r="BAG867" s="10">
        <v>0</v>
      </c>
      <c r="BAH867" s="10">
        <v>0</v>
      </c>
      <c r="BAI867" s="10">
        <v>0</v>
      </c>
      <c r="BAJ867" s="10">
        <v>1</v>
      </c>
      <c r="BAK867" s="10">
        <v>0</v>
      </c>
      <c r="BAL867" s="10">
        <v>0</v>
      </c>
      <c r="BAM867" s="10">
        <v>0</v>
      </c>
      <c r="BAN867" s="10">
        <v>0</v>
      </c>
      <c r="BAO867" s="10">
        <v>0</v>
      </c>
      <c r="BAP867" s="10">
        <v>0</v>
      </c>
      <c r="BAQ867" s="10">
        <v>0</v>
      </c>
      <c r="BAR867" s="10">
        <v>0</v>
      </c>
      <c r="BAS867" s="10">
        <v>0</v>
      </c>
      <c r="BAT867" s="10">
        <v>0</v>
      </c>
      <c r="BAU867" s="10">
        <v>0</v>
      </c>
      <c r="BAV867" s="10">
        <v>0</v>
      </c>
      <c r="BAW867" s="10">
        <v>0</v>
      </c>
      <c r="BAX867" s="10">
        <v>0</v>
      </c>
      <c r="BAY867" s="10">
        <v>0</v>
      </c>
      <c r="BAZ867" s="10">
        <v>0</v>
      </c>
      <c r="BBA867" s="10" t="s">
        <v>1969</v>
      </c>
      <c r="BBB867" s="10">
        <v>1040</v>
      </c>
      <c r="BBC867" s="10">
        <v>53</v>
      </c>
      <c r="BBD867" s="10">
        <v>0</v>
      </c>
      <c r="BBE867" s="10">
        <v>3</v>
      </c>
      <c r="BBF867" s="10">
        <v>0</v>
      </c>
      <c r="BBG867" s="10">
        <v>0</v>
      </c>
      <c r="BBH867" s="10">
        <v>0</v>
      </c>
      <c r="BBI867" s="10">
        <v>1</v>
      </c>
      <c r="BBJ867" s="10">
        <v>0</v>
      </c>
      <c r="BBK867" s="10">
        <v>2</v>
      </c>
      <c r="BBL867" s="10">
        <v>0</v>
      </c>
      <c r="BBM867" s="10">
        <v>2</v>
      </c>
      <c r="BBN867" s="10">
        <v>0</v>
      </c>
      <c r="BBO867" s="10" t="s">
        <v>1972</v>
      </c>
      <c r="BBU867" s="10">
        <v>1</v>
      </c>
      <c r="BBV867" s="10">
        <v>1</v>
      </c>
      <c r="BBW867" s="10">
        <v>1</v>
      </c>
      <c r="BBX867" s="10" t="s">
        <v>2399</v>
      </c>
    </row>
    <row r="868" spans="1:1428" x14ac:dyDescent="0.25">
      <c r="A868" s="10" t="s">
        <v>1965</v>
      </c>
      <c r="B868" s="10" t="s">
        <v>2400</v>
      </c>
      <c r="C868" s="10" t="s">
        <v>2001</v>
      </c>
      <c r="D868" s="10" t="s">
        <v>2401</v>
      </c>
      <c r="E868" s="10" t="s">
        <v>2402</v>
      </c>
      <c r="F868" s="10" t="s">
        <v>2403</v>
      </c>
      <c r="G868" s="10">
        <v>53900000</v>
      </c>
      <c r="H868" s="10" t="s">
        <v>2005</v>
      </c>
      <c r="I868" s="10" t="s">
        <v>2404</v>
      </c>
      <c r="J868" s="10" t="s">
        <v>2405</v>
      </c>
      <c r="K868" s="10" t="s">
        <v>5</v>
      </c>
      <c r="L868" s="10" t="s">
        <v>2507</v>
      </c>
      <c r="N868" s="10">
        <v>0</v>
      </c>
      <c r="O868" s="10">
        <v>0</v>
      </c>
      <c r="P868" s="10">
        <v>0</v>
      </c>
      <c r="Q868" s="10">
        <v>0</v>
      </c>
      <c r="R868" s="10">
        <v>630</v>
      </c>
      <c r="S868" s="10">
        <v>0</v>
      </c>
      <c r="T868" s="10">
        <v>0</v>
      </c>
      <c r="U868" s="10">
        <v>0</v>
      </c>
      <c r="V868" s="10">
        <v>0</v>
      </c>
      <c r="W868" s="10">
        <v>0</v>
      </c>
      <c r="X868" s="10">
        <v>0</v>
      </c>
      <c r="Y868" s="10">
        <v>0</v>
      </c>
      <c r="Z868" s="10">
        <v>0</v>
      </c>
      <c r="AA868" s="10">
        <v>0</v>
      </c>
      <c r="AC868" s="10">
        <v>0</v>
      </c>
      <c r="AD868" s="10">
        <v>0</v>
      </c>
      <c r="AE868" s="10">
        <v>0</v>
      </c>
      <c r="AF868" s="10" t="s">
        <v>40</v>
      </c>
      <c r="AG868" s="10">
        <v>1</v>
      </c>
      <c r="AT868" s="10">
        <v>14611</v>
      </c>
      <c r="AU868" s="10" t="s">
        <v>2495</v>
      </c>
      <c r="AV868" s="10" t="s">
        <v>1972</v>
      </c>
      <c r="AW868" s="10" t="s">
        <v>1981</v>
      </c>
      <c r="AY868" s="10" t="s">
        <v>1973</v>
      </c>
      <c r="BF868" s="10" t="s">
        <v>1972</v>
      </c>
      <c r="BG868" s="10">
        <v>1</v>
      </c>
      <c r="BH868" s="10" t="s">
        <v>1972</v>
      </c>
      <c r="BI868" s="10" t="s">
        <v>1972</v>
      </c>
      <c r="BJ868" s="10">
        <v>1</v>
      </c>
      <c r="BK868" s="10" t="s">
        <v>1972</v>
      </c>
      <c r="BL868" s="10" t="s">
        <v>1968</v>
      </c>
      <c r="BO868" s="10" t="s">
        <v>1972</v>
      </c>
      <c r="BP868" s="10">
        <v>1</v>
      </c>
      <c r="BQ868" s="10" t="s">
        <v>1972</v>
      </c>
      <c r="BR868" s="10" t="s">
        <v>1972</v>
      </c>
      <c r="BS868" s="10">
        <v>1</v>
      </c>
      <c r="BT868" s="10" t="s">
        <v>1972</v>
      </c>
      <c r="BU868" s="10" t="s">
        <v>1972</v>
      </c>
      <c r="BV868" s="10">
        <v>1</v>
      </c>
      <c r="BW868" s="10" t="s">
        <v>1972</v>
      </c>
      <c r="BX868" s="10" t="s">
        <v>1968</v>
      </c>
      <c r="CA868" s="10" t="s">
        <v>1972</v>
      </c>
      <c r="CB868" s="10">
        <v>1</v>
      </c>
      <c r="CC868" s="10" t="s">
        <v>1968</v>
      </c>
      <c r="CD868" s="10" t="s">
        <v>1972</v>
      </c>
      <c r="CE868" s="10">
        <v>1</v>
      </c>
      <c r="CF868" s="10" t="s">
        <v>1972</v>
      </c>
      <c r="CG868" s="10" t="s">
        <v>1968</v>
      </c>
      <c r="CJ868" s="10" t="s">
        <v>1968</v>
      </c>
      <c r="CM868" s="10" t="s">
        <v>1968</v>
      </c>
      <c r="CP868" s="10" t="s">
        <v>1968</v>
      </c>
      <c r="CS868" s="10" t="s">
        <v>1968</v>
      </c>
      <c r="CV868" s="10" t="s">
        <v>1968</v>
      </c>
      <c r="CY868" s="10" t="s">
        <v>1972</v>
      </c>
      <c r="CZ868" s="10">
        <v>1</v>
      </c>
      <c r="DA868" s="10" t="s">
        <v>1972</v>
      </c>
      <c r="DB868" s="10" t="s">
        <v>1968</v>
      </c>
      <c r="DE868" s="10" t="s">
        <v>1968</v>
      </c>
      <c r="DH868" s="10" t="s">
        <v>1972</v>
      </c>
      <c r="DI868" s="10">
        <v>2</v>
      </c>
      <c r="DJ868" s="10" t="s">
        <v>1972</v>
      </c>
      <c r="DK868" s="10" t="s">
        <v>1972</v>
      </c>
      <c r="DL868" s="10">
        <v>1</v>
      </c>
      <c r="DM868" s="10" t="s">
        <v>1972</v>
      </c>
      <c r="DN868" s="10" t="s">
        <v>1968</v>
      </c>
      <c r="EU868" s="10" t="s">
        <v>1972</v>
      </c>
      <c r="EV868" s="10">
        <v>3</v>
      </c>
      <c r="EW868" s="10">
        <v>40</v>
      </c>
      <c r="EX868" s="10" t="s">
        <v>1968</v>
      </c>
      <c r="FA868" s="10" t="s">
        <v>1972</v>
      </c>
      <c r="FB868" s="10">
        <v>1</v>
      </c>
      <c r="FC868" s="10">
        <v>10</v>
      </c>
      <c r="FD868" s="10" t="s">
        <v>1972</v>
      </c>
      <c r="FE868" s="10">
        <v>1</v>
      </c>
      <c r="FG868" s="10" t="s">
        <v>1968</v>
      </c>
      <c r="FJ868" s="10" t="s">
        <v>1972</v>
      </c>
      <c r="FK868" s="10">
        <v>1</v>
      </c>
      <c r="FL868" s="10">
        <v>2</v>
      </c>
      <c r="FM868" s="10" t="s">
        <v>1995</v>
      </c>
      <c r="FN868" s="10">
        <v>1</v>
      </c>
      <c r="FO868" s="10">
        <v>2</v>
      </c>
      <c r="GQ868" s="10">
        <v>1</v>
      </c>
      <c r="II868" s="10" t="s">
        <v>1968</v>
      </c>
      <c r="IJ868" s="10" t="s">
        <v>1968</v>
      </c>
      <c r="IK868" s="10" t="s">
        <v>1974</v>
      </c>
      <c r="IL868" s="10" t="s">
        <v>1974</v>
      </c>
      <c r="IM868" s="10" t="s">
        <v>1975</v>
      </c>
      <c r="IN868" s="10" t="s">
        <v>1968</v>
      </c>
      <c r="IO868" s="10" t="s">
        <v>1972</v>
      </c>
      <c r="IP868" s="10" t="s">
        <v>2500</v>
      </c>
      <c r="IQ868" s="10">
        <v>10</v>
      </c>
      <c r="IR868" s="10" t="s">
        <v>1968</v>
      </c>
      <c r="IT868" s="10" t="s">
        <v>1968</v>
      </c>
      <c r="IV868" s="10" t="s">
        <v>1968</v>
      </c>
      <c r="IX868" s="10" t="s">
        <v>1968</v>
      </c>
      <c r="IZ868" s="10" t="s">
        <v>1972</v>
      </c>
      <c r="JA868" s="10" t="s">
        <v>1972</v>
      </c>
      <c r="JB868" s="10">
        <v>1</v>
      </c>
      <c r="JC868" s="10">
        <v>0</v>
      </c>
      <c r="JD868" s="10" t="s">
        <v>1972</v>
      </c>
      <c r="JE868" s="10">
        <v>1</v>
      </c>
      <c r="JF868" s="10">
        <v>0</v>
      </c>
      <c r="JG868" s="10" t="s">
        <v>1972</v>
      </c>
      <c r="JH868" s="10">
        <v>1</v>
      </c>
      <c r="JI868" s="10">
        <v>0</v>
      </c>
      <c r="JJ868" s="10" t="s">
        <v>1968</v>
      </c>
      <c r="JM868" s="10" t="s">
        <v>1968</v>
      </c>
      <c r="JP868" s="10" t="s">
        <v>1968</v>
      </c>
      <c r="JS868" s="10" t="s">
        <v>1968</v>
      </c>
      <c r="KZ868" s="10" t="s">
        <v>1976</v>
      </c>
      <c r="LA868" s="10">
        <v>0</v>
      </c>
      <c r="LB868" s="10">
        <v>0</v>
      </c>
      <c r="LC868" s="10">
        <v>0</v>
      </c>
      <c r="LD868" s="10">
        <v>0</v>
      </c>
      <c r="LE868" s="10">
        <v>0</v>
      </c>
      <c r="LF868" s="10">
        <v>0</v>
      </c>
      <c r="LG868" s="10">
        <v>0</v>
      </c>
      <c r="LH868" s="10">
        <v>0</v>
      </c>
      <c r="LI868" s="10" t="s">
        <v>1977</v>
      </c>
      <c r="LJ868" s="10">
        <v>44</v>
      </c>
      <c r="LK868" s="10">
        <v>3</v>
      </c>
      <c r="LL868" s="10">
        <v>0</v>
      </c>
      <c r="LM868" s="10">
        <v>0</v>
      </c>
      <c r="LN868" s="10">
        <v>0</v>
      </c>
      <c r="LO868" s="10">
        <v>0</v>
      </c>
      <c r="LP868" s="10">
        <v>0</v>
      </c>
      <c r="LQ868" s="10">
        <v>0</v>
      </c>
      <c r="LR868" s="10" t="s">
        <v>1966</v>
      </c>
      <c r="LS868" s="10">
        <v>0</v>
      </c>
      <c r="LT868" s="10">
        <v>0</v>
      </c>
      <c r="LU868" s="10">
        <v>0</v>
      </c>
      <c r="LV868" s="10">
        <v>0</v>
      </c>
      <c r="LW868" s="10">
        <v>0</v>
      </c>
      <c r="LX868" s="10">
        <v>0</v>
      </c>
      <c r="LY868" s="10">
        <v>0</v>
      </c>
      <c r="LZ868" s="10">
        <v>2</v>
      </c>
      <c r="MA868" s="10" t="s">
        <v>1977</v>
      </c>
      <c r="MB868" s="10">
        <v>0</v>
      </c>
      <c r="MC868" s="10">
        <v>0</v>
      </c>
      <c r="MD868" s="10">
        <v>0</v>
      </c>
      <c r="ME868" s="10">
        <v>0</v>
      </c>
      <c r="MF868" s="10">
        <v>0</v>
      </c>
      <c r="MG868" s="10">
        <v>0</v>
      </c>
      <c r="MH868" s="10">
        <v>0</v>
      </c>
      <c r="MI868" s="10">
        <v>3</v>
      </c>
      <c r="MJ868" s="10" t="s">
        <v>1977</v>
      </c>
      <c r="MK868" s="10">
        <v>0</v>
      </c>
      <c r="ML868" s="10">
        <v>0</v>
      </c>
      <c r="MM868" s="10">
        <v>0</v>
      </c>
      <c r="MN868" s="10">
        <v>0</v>
      </c>
      <c r="MO868" s="10">
        <v>0</v>
      </c>
      <c r="MP868" s="10">
        <v>0</v>
      </c>
      <c r="MQ868" s="10">
        <v>1</v>
      </c>
      <c r="MR868" s="10">
        <v>4</v>
      </c>
      <c r="MS868" s="10" t="s">
        <v>1977</v>
      </c>
      <c r="MT868" s="10">
        <v>0</v>
      </c>
      <c r="MU868" s="10">
        <v>0</v>
      </c>
      <c r="MV868" s="10">
        <v>0</v>
      </c>
      <c r="MW868" s="10">
        <v>0</v>
      </c>
      <c r="MX868" s="10">
        <v>0</v>
      </c>
      <c r="MY868" s="10">
        <v>0</v>
      </c>
      <c r="MZ868" s="10">
        <v>1</v>
      </c>
      <c r="NA868" s="10">
        <v>0</v>
      </c>
      <c r="NB868" s="10" t="s">
        <v>1977</v>
      </c>
      <c r="NC868" s="10">
        <v>0</v>
      </c>
      <c r="ND868" s="10">
        <v>0</v>
      </c>
      <c r="NE868" s="10">
        <v>0</v>
      </c>
      <c r="NF868" s="10">
        <v>0</v>
      </c>
      <c r="NG868" s="10">
        <v>0</v>
      </c>
      <c r="NH868" s="10">
        <v>0</v>
      </c>
      <c r="NI868" s="10">
        <v>0</v>
      </c>
      <c r="NJ868" s="10">
        <v>0</v>
      </c>
      <c r="NK868" s="10" t="s">
        <v>1977</v>
      </c>
      <c r="NL868" s="10">
        <v>0</v>
      </c>
      <c r="NM868" s="10">
        <v>0</v>
      </c>
      <c r="NN868" s="10">
        <v>0</v>
      </c>
      <c r="NO868" s="10">
        <v>0</v>
      </c>
      <c r="NP868" s="10">
        <v>0</v>
      </c>
      <c r="NQ868" s="10">
        <v>0</v>
      </c>
      <c r="NR868" s="10">
        <v>0</v>
      </c>
      <c r="NS868" s="10">
        <v>7</v>
      </c>
      <c r="NT868" s="10" t="s">
        <v>1977</v>
      </c>
      <c r="NU868" s="10">
        <v>0</v>
      </c>
      <c r="NV868" s="10">
        <v>0</v>
      </c>
      <c r="NW868" s="10">
        <v>0</v>
      </c>
      <c r="NX868" s="10">
        <v>0</v>
      </c>
      <c r="NY868" s="10">
        <v>0</v>
      </c>
      <c r="NZ868" s="10">
        <v>0</v>
      </c>
      <c r="OA868" s="10">
        <v>0</v>
      </c>
      <c r="OB868" s="10">
        <v>3</v>
      </c>
      <c r="OC868" s="10" t="s">
        <v>1977</v>
      </c>
      <c r="OD868" s="10">
        <v>0</v>
      </c>
      <c r="OE868" s="10">
        <v>0</v>
      </c>
      <c r="OF868" s="10">
        <v>0</v>
      </c>
      <c r="OG868" s="10">
        <v>0</v>
      </c>
      <c r="OH868" s="10">
        <v>0</v>
      </c>
      <c r="OI868" s="10">
        <v>0</v>
      </c>
      <c r="OJ868" s="10">
        <v>0</v>
      </c>
      <c r="OK868" s="10">
        <v>1</v>
      </c>
      <c r="OL868" s="10" t="s">
        <v>1977</v>
      </c>
      <c r="OM868" s="10">
        <v>0</v>
      </c>
      <c r="ON868" s="10">
        <v>0</v>
      </c>
      <c r="OO868" s="10">
        <v>0</v>
      </c>
      <c r="OP868" s="10">
        <v>0</v>
      </c>
      <c r="OQ868" s="10">
        <v>0</v>
      </c>
      <c r="OR868" s="10">
        <v>0</v>
      </c>
      <c r="OS868" s="10">
        <v>0</v>
      </c>
      <c r="OT868" s="10">
        <v>0</v>
      </c>
      <c r="OU868" s="10" t="s">
        <v>1977</v>
      </c>
      <c r="OV868" s="10">
        <v>0</v>
      </c>
      <c r="OW868" s="10">
        <v>0</v>
      </c>
      <c r="OX868" s="10">
        <v>0</v>
      </c>
      <c r="OY868" s="10">
        <v>0</v>
      </c>
      <c r="OZ868" s="10">
        <v>0</v>
      </c>
      <c r="PA868" s="10">
        <v>0</v>
      </c>
      <c r="PB868" s="10">
        <v>0</v>
      </c>
      <c r="PC868" s="10">
        <v>0</v>
      </c>
      <c r="PD868" s="10" t="s">
        <v>1977</v>
      </c>
      <c r="PE868" s="10">
        <v>0</v>
      </c>
      <c r="PF868" s="10">
        <v>0</v>
      </c>
      <c r="PG868" s="10">
        <v>0</v>
      </c>
      <c r="PH868" s="10">
        <v>0</v>
      </c>
      <c r="PI868" s="10">
        <v>0</v>
      </c>
      <c r="PJ868" s="10">
        <v>0</v>
      </c>
      <c r="PK868" s="10">
        <v>0</v>
      </c>
      <c r="PL868" s="10">
        <v>0</v>
      </c>
      <c r="PM868" s="10" t="s">
        <v>1977</v>
      </c>
      <c r="PN868" s="10">
        <v>3</v>
      </c>
      <c r="PO868" s="10">
        <v>0</v>
      </c>
      <c r="PP868" s="10">
        <v>0</v>
      </c>
      <c r="PQ868" s="10">
        <v>0</v>
      </c>
      <c r="PR868" s="10">
        <v>0</v>
      </c>
      <c r="PS868" s="10">
        <v>0</v>
      </c>
      <c r="PT868" s="10">
        <v>0</v>
      </c>
      <c r="PU868" s="10">
        <v>0</v>
      </c>
      <c r="PV868" s="10" t="s">
        <v>1985</v>
      </c>
      <c r="PW868" s="10">
        <v>10</v>
      </c>
      <c r="PX868" s="10">
        <v>0</v>
      </c>
      <c r="PY868" s="10">
        <v>0</v>
      </c>
      <c r="PZ868" s="10">
        <v>0</v>
      </c>
      <c r="QA868" s="10">
        <v>0</v>
      </c>
      <c r="QB868" s="10">
        <v>0</v>
      </c>
      <c r="QC868" s="10">
        <v>0</v>
      </c>
      <c r="QD868" s="10">
        <v>0</v>
      </c>
      <c r="QE868" s="10" t="s">
        <v>1985</v>
      </c>
      <c r="QF868" s="10">
        <v>0</v>
      </c>
      <c r="QG868" s="10">
        <v>0</v>
      </c>
      <c r="QH868" s="10">
        <v>0</v>
      </c>
      <c r="QI868" s="10">
        <v>0</v>
      </c>
      <c r="QJ868" s="10">
        <v>0</v>
      </c>
      <c r="QK868" s="10">
        <v>0</v>
      </c>
      <c r="QL868" s="10">
        <v>0</v>
      </c>
      <c r="QM868" s="10">
        <v>0</v>
      </c>
      <c r="QN868" s="10" t="s">
        <v>1977</v>
      </c>
      <c r="QO868" s="10">
        <v>0</v>
      </c>
      <c r="QP868" s="10">
        <v>0</v>
      </c>
      <c r="QQ868" s="10">
        <v>0</v>
      </c>
      <c r="QR868" s="10">
        <v>0</v>
      </c>
      <c r="QS868" s="10">
        <v>0</v>
      </c>
      <c r="QT868" s="10">
        <v>0</v>
      </c>
      <c r="QU868" s="10">
        <v>0</v>
      </c>
      <c r="QV868" s="10">
        <v>0</v>
      </c>
      <c r="QW868" s="10" t="s">
        <v>1977</v>
      </c>
      <c r="QX868" s="10">
        <v>0</v>
      </c>
      <c r="QY868" s="10">
        <v>0</v>
      </c>
      <c r="QZ868" s="10">
        <v>0</v>
      </c>
      <c r="RA868" s="10">
        <v>0</v>
      </c>
      <c r="RB868" s="10">
        <v>0</v>
      </c>
      <c r="RC868" s="10">
        <v>0</v>
      </c>
      <c r="RD868" s="10">
        <v>0</v>
      </c>
      <c r="RE868" s="10">
        <v>0</v>
      </c>
      <c r="RF868" s="10" t="s">
        <v>1977</v>
      </c>
      <c r="RG868" s="10">
        <v>0</v>
      </c>
      <c r="RH868" s="10">
        <v>0</v>
      </c>
      <c r="RI868" s="10">
        <v>0</v>
      </c>
      <c r="RJ868" s="10">
        <v>0</v>
      </c>
      <c r="RK868" s="10">
        <v>0</v>
      </c>
      <c r="RL868" s="10">
        <v>0</v>
      </c>
      <c r="RM868" s="10">
        <v>1</v>
      </c>
      <c r="RN868" s="10">
        <v>0</v>
      </c>
      <c r="RO868" s="10" t="s">
        <v>1977</v>
      </c>
      <c r="RP868" s="10" t="s">
        <v>2406</v>
      </c>
      <c r="RQ868" s="10">
        <v>0</v>
      </c>
      <c r="RR868" s="10">
        <v>0</v>
      </c>
      <c r="RS868" s="10">
        <v>0</v>
      </c>
      <c r="RT868" s="10">
        <v>0</v>
      </c>
      <c r="RU868" s="10">
        <v>0</v>
      </c>
      <c r="RV868" s="10">
        <v>0</v>
      </c>
      <c r="RW868" s="10">
        <v>0</v>
      </c>
      <c r="RX868" s="10">
        <v>1</v>
      </c>
      <c r="VS868" s="10">
        <v>1</v>
      </c>
      <c r="VX868" s="10">
        <v>1</v>
      </c>
      <c r="VY868" s="10" t="s">
        <v>2407</v>
      </c>
      <c r="VZ868" s="10">
        <v>0</v>
      </c>
      <c r="WA868" s="10">
        <v>0</v>
      </c>
      <c r="WB868" s="10">
        <v>0</v>
      </c>
      <c r="WC868" s="10">
        <v>0</v>
      </c>
      <c r="WD868" s="10">
        <v>0</v>
      </c>
      <c r="WE868" s="10">
        <v>0</v>
      </c>
      <c r="WF868" s="10">
        <v>0</v>
      </c>
      <c r="WG868" s="10">
        <v>0</v>
      </c>
      <c r="WH868" s="10">
        <v>0</v>
      </c>
      <c r="WI868" s="10">
        <v>0</v>
      </c>
      <c r="WJ868" s="10">
        <v>0</v>
      </c>
      <c r="WK868" s="10">
        <v>0</v>
      </c>
      <c r="WL868" s="10">
        <v>1900</v>
      </c>
      <c r="WM868" s="10">
        <v>0</v>
      </c>
      <c r="WN868" s="10">
        <v>30</v>
      </c>
      <c r="WO868" s="10">
        <v>0</v>
      </c>
      <c r="WP868" s="10">
        <v>0</v>
      </c>
      <c r="WQ868" s="10">
        <v>0</v>
      </c>
      <c r="WR868" s="10">
        <v>0</v>
      </c>
      <c r="WS868" s="10">
        <v>0</v>
      </c>
      <c r="WT868" s="10">
        <v>0</v>
      </c>
      <c r="WU868" s="10">
        <v>0</v>
      </c>
      <c r="WV868" s="10">
        <v>0</v>
      </c>
      <c r="WW868" s="10">
        <v>0</v>
      </c>
      <c r="WX868" s="10">
        <v>0</v>
      </c>
      <c r="WY868" s="10">
        <v>0</v>
      </c>
      <c r="WZ868" s="10">
        <v>0</v>
      </c>
      <c r="XA868" s="10">
        <v>0</v>
      </c>
      <c r="XB868" s="10">
        <v>0</v>
      </c>
      <c r="XC868" s="10">
        <v>0</v>
      </c>
      <c r="XD868" s="10">
        <v>0</v>
      </c>
      <c r="XE868" s="10">
        <v>0</v>
      </c>
      <c r="XF868" s="10">
        <v>0</v>
      </c>
      <c r="XG868" s="10">
        <v>0</v>
      </c>
      <c r="XH868" s="10">
        <v>0</v>
      </c>
      <c r="XI868" s="10">
        <v>0</v>
      </c>
      <c r="XJ868" s="10">
        <v>0</v>
      </c>
      <c r="XK868" s="10" t="s">
        <v>1967</v>
      </c>
      <c r="XN868" s="10" t="s">
        <v>1978</v>
      </c>
      <c r="XQ868" s="10" t="s">
        <v>1967</v>
      </c>
      <c r="XT868" s="10" t="s">
        <v>1978</v>
      </c>
      <c r="XW868" s="10" t="s">
        <v>1979</v>
      </c>
      <c r="XX868" s="10">
        <v>1930</v>
      </c>
      <c r="XY868" s="10">
        <v>0</v>
      </c>
      <c r="YA868" s="10">
        <v>20</v>
      </c>
      <c r="YB868" s="10">
        <v>0</v>
      </c>
      <c r="YC868" s="10">
        <v>6</v>
      </c>
      <c r="YD868" s="10">
        <v>0</v>
      </c>
      <c r="YE868" s="10">
        <v>24</v>
      </c>
      <c r="YF868" s="10">
        <v>0</v>
      </c>
      <c r="YG868" s="10">
        <v>18</v>
      </c>
      <c r="YH868" s="10">
        <v>0</v>
      </c>
      <c r="YI868" s="10">
        <v>2</v>
      </c>
      <c r="YJ868" s="10">
        <v>0</v>
      </c>
      <c r="YK868" s="10">
        <v>1150</v>
      </c>
      <c r="YL868" s="10">
        <v>0</v>
      </c>
      <c r="YM868" s="10">
        <v>1080</v>
      </c>
      <c r="YN868" s="10">
        <v>0</v>
      </c>
      <c r="YO868" s="10">
        <v>65</v>
      </c>
      <c r="YP868" s="10">
        <v>0</v>
      </c>
      <c r="YQ868" s="10">
        <v>4500</v>
      </c>
      <c r="YR868" s="10">
        <v>0</v>
      </c>
      <c r="YS868" s="10" t="s">
        <v>1968</v>
      </c>
      <c r="ZJ868" s="10" t="s">
        <v>1969</v>
      </c>
      <c r="ZK868" s="10">
        <v>163</v>
      </c>
      <c r="ZL868" s="10">
        <v>0</v>
      </c>
      <c r="ZM868" s="10">
        <v>237</v>
      </c>
      <c r="ZN868" s="10">
        <v>0</v>
      </c>
      <c r="ZO868" s="10">
        <v>1394</v>
      </c>
      <c r="ZP868" s="10">
        <v>0</v>
      </c>
      <c r="ZQ868" s="10">
        <v>29</v>
      </c>
      <c r="ZR868" s="10">
        <v>0</v>
      </c>
      <c r="ZS868" s="10">
        <v>0</v>
      </c>
      <c r="ZT868" s="10">
        <v>0</v>
      </c>
      <c r="ZU868" s="10">
        <v>0</v>
      </c>
      <c r="ZV868" s="10">
        <v>0</v>
      </c>
      <c r="ZW868" s="10">
        <v>107</v>
      </c>
      <c r="ZX868" s="10">
        <v>0</v>
      </c>
      <c r="AAK868" s="10" t="s">
        <v>1969</v>
      </c>
      <c r="AAL868" s="10">
        <v>739</v>
      </c>
      <c r="AAM868" s="10">
        <v>0</v>
      </c>
      <c r="AAN868" s="10">
        <v>915</v>
      </c>
      <c r="AAO868" s="10">
        <v>0</v>
      </c>
      <c r="AAP868" s="10">
        <v>165</v>
      </c>
      <c r="AAQ868" s="10">
        <v>0</v>
      </c>
      <c r="AAR868" s="10">
        <v>5</v>
      </c>
      <c r="AAS868" s="10">
        <v>0</v>
      </c>
      <c r="AAT868" s="10">
        <v>9</v>
      </c>
      <c r="AAU868" s="10">
        <v>0</v>
      </c>
      <c r="AAV868" s="10">
        <v>6</v>
      </c>
      <c r="AAW868" s="10">
        <v>0</v>
      </c>
      <c r="AAX868" s="10">
        <v>91</v>
      </c>
      <c r="AAY868" s="10">
        <v>0</v>
      </c>
      <c r="AAZ868" s="10" t="s">
        <v>1970</v>
      </c>
      <c r="ABA868" s="10">
        <v>37</v>
      </c>
      <c r="ABB868" s="10">
        <v>0</v>
      </c>
      <c r="ABC868" s="10">
        <v>0</v>
      </c>
      <c r="ABD868" s="10">
        <v>0</v>
      </c>
      <c r="ABE868" s="10">
        <v>36</v>
      </c>
      <c r="ABF868" s="10">
        <v>0</v>
      </c>
      <c r="ABG868" s="10">
        <v>0</v>
      </c>
      <c r="ABH868" s="10">
        <v>0</v>
      </c>
      <c r="ABI868" s="10">
        <v>0</v>
      </c>
      <c r="ABJ868" s="10">
        <v>0</v>
      </c>
      <c r="ABK868" s="10">
        <v>1</v>
      </c>
      <c r="ABL868" s="10">
        <v>0</v>
      </c>
      <c r="ABM868" s="10">
        <v>0</v>
      </c>
      <c r="ABN868" s="10">
        <v>0</v>
      </c>
      <c r="ABO868" s="10" t="s">
        <v>1969</v>
      </c>
      <c r="ABP868" s="10">
        <v>221</v>
      </c>
      <c r="ABQ868" s="10">
        <v>0</v>
      </c>
      <c r="ABR868" s="10">
        <v>104</v>
      </c>
      <c r="ABS868" s="10">
        <v>0</v>
      </c>
      <c r="ABT868" s="10">
        <v>919</v>
      </c>
      <c r="ABU868" s="10">
        <v>0</v>
      </c>
      <c r="ABV868" s="10">
        <v>69</v>
      </c>
      <c r="ABW868" s="10">
        <v>0</v>
      </c>
      <c r="ABX868" s="10">
        <v>280</v>
      </c>
      <c r="ABY868" s="10">
        <v>0</v>
      </c>
      <c r="ABZ868" s="10">
        <v>213</v>
      </c>
      <c r="ACA868" s="10">
        <v>0</v>
      </c>
      <c r="ACB868" s="10">
        <v>21</v>
      </c>
      <c r="ACC868" s="10">
        <v>0</v>
      </c>
      <c r="ACD868" s="10">
        <v>5</v>
      </c>
      <c r="ACE868" s="10">
        <v>0</v>
      </c>
      <c r="ACF868" s="10">
        <v>0</v>
      </c>
      <c r="ACG868" s="10">
        <v>0</v>
      </c>
      <c r="ACH868" s="10">
        <v>98</v>
      </c>
      <c r="ACI868" s="10">
        <v>0</v>
      </c>
      <c r="ACJ868" s="10" t="s">
        <v>1968</v>
      </c>
      <c r="ADH868" s="10" t="s">
        <v>1970</v>
      </c>
      <c r="ADI868" s="10">
        <v>1871</v>
      </c>
      <c r="ADJ868" s="10">
        <v>0</v>
      </c>
      <c r="ADK868" s="10">
        <v>50</v>
      </c>
      <c r="ADL868" s="10">
        <v>0</v>
      </c>
      <c r="ADM868" s="10">
        <v>9</v>
      </c>
      <c r="ADN868" s="10">
        <v>0</v>
      </c>
      <c r="ADO868" s="10">
        <v>1</v>
      </c>
      <c r="ADP868" s="10">
        <v>0</v>
      </c>
      <c r="ADQ868" s="10">
        <v>0</v>
      </c>
      <c r="ADR868" s="10">
        <v>0</v>
      </c>
      <c r="ADS868" s="10">
        <v>0</v>
      </c>
      <c r="ADT868" s="10">
        <v>0</v>
      </c>
      <c r="ADU868" s="10">
        <v>0</v>
      </c>
      <c r="ADV868" s="10">
        <v>0</v>
      </c>
      <c r="ADW868" s="10">
        <v>0</v>
      </c>
      <c r="ADX868" s="10">
        <v>0</v>
      </c>
      <c r="ADY868" s="10">
        <v>0</v>
      </c>
      <c r="ADZ868" s="10">
        <v>0</v>
      </c>
      <c r="AEA868" s="10">
        <v>0</v>
      </c>
      <c r="AEB868" s="10">
        <v>0</v>
      </c>
      <c r="AEC868" s="10">
        <v>0</v>
      </c>
      <c r="AED868" s="10">
        <v>0</v>
      </c>
      <c r="AEE868" s="10">
        <v>1</v>
      </c>
      <c r="AEF868" s="10">
        <v>0</v>
      </c>
      <c r="AEG868" s="10">
        <v>0</v>
      </c>
      <c r="AEH868" s="10">
        <v>0</v>
      </c>
      <c r="AEI868" s="10">
        <v>0</v>
      </c>
      <c r="AEJ868" s="10">
        <v>0</v>
      </c>
      <c r="AEK868" s="10">
        <v>1</v>
      </c>
      <c r="AEL868" s="10">
        <v>0</v>
      </c>
      <c r="AEM868" s="10">
        <v>0</v>
      </c>
      <c r="AEN868" s="10">
        <v>0</v>
      </c>
      <c r="AEO868" s="10">
        <v>0</v>
      </c>
      <c r="AEP868" s="10">
        <v>0</v>
      </c>
      <c r="AEQ868" s="10">
        <v>0</v>
      </c>
      <c r="AER868" s="10">
        <v>0</v>
      </c>
      <c r="AES868" s="10">
        <v>0</v>
      </c>
      <c r="AET868" s="10">
        <v>0</v>
      </c>
      <c r="AEU868" s="10">
        <v>0</v>
      </c>
      <c r="AEV868" s="10">
        <v>0</v>
      </c>
      <c r="AEW868" s="10">
        <v>0</v>
      </c>
      <c r="AEX868" s="10">
        <v>0</v>
      </c>
      <c r="AEY868" s="10">
        <v>1</v>
      </c>
      <c r="AEZ868" s="10">
        <v>0</v>
      </c>
      <c r="AFA868" s="10">
        <v>1</v>
      </c>
      <c r="AFB868" s="10">
        <v>0</v>
      </c>
      <c r="AFC868" s="10">
        <v>0</v>
      </c>
      <c r="AFD868" s="10">
        <v>0</v>
      </c>
      <c r="AFE868" s="10">
        <v>0</v>
      </c>
      <c r="AFF868" s="10">
        <v>0</v>
      </c>
      <c r="AFG868" s="10">
        <v>0</v>
      </c>
      <c r="AFH868" s="10">
        <v>0</v>
      </c>
      <c r="AFI868" s="10">
        <v>0</v>
      </c>
      <c r="AFJ868" s="10">
        <v>0</v>
      </c>
      <c r="AFK868" s="10">
        <v>0</v>
      </c>
      <c r="AFL868" s="10">
        <v>0</v>
      </c>
      <c r="AFM868" s="10">
        <v>0</v>
      </c>
      <c r="AFN868" s="10">
        <v>0</v>
      </c>
      <c r="AFO868" s="10">
        <v>0</v>
      </c>
      <c r="AFP868" s="10">
        <v>0</v>
      </c>
      <c r="AFQ868" s="10">
        <v>0</v>
      </c>
      <c r="AFR868" s="10">
        <v>0</v>
      </c>
      <c r="AFS868" s="10">
        <v>0</v>
      </c>
      <c r="AFT868" s="10">
        <v>0</v>
      </c>
      <c r="AFU868" s="10">
        <v>0</v>
      </c>
      <c r="AFV868" s="10">
        <v>0</v>
      </c>
      <c r="AFW868" s="10">
        <v>0</v>
      </c>
      <c r="AFX868" s="10">
        <v>0</v>
      </c>
      <c r="AFY868" s="10">
        <v>0</v>
      </c>
      <c r="AFZ868" s="10">
        <v>0</v>
      </c>
      <c r="AGA868" s="10">
        <v>0</v>
      </c>
      <c r="AGB868" s="10">
        <v>0</v>
      </c>
      <c r="AGC868" s="10">
        <v>0</v>
      </c>
      <c r="AGD868" s="10">
        <v>0</v>
      </c>
      <c r="AGE868" s="10">
        <v>0</v>
      </c>
      <c r="AGF868" s="10">
        <v>0</v>
      </c>
      <c r="AGG868" s="10">
        <v>0</v>
      </c>
      <c r="AGH868" s="10">
        <v>0</v>
      </c>
      <c r="AGI868" s="10">
        <v>0</v>
      </c>
      <c r="AGJ868" s="10">
        <v>0</v>
      </c>
      <c r="AGK868" s="10">
        <v>0</v>
      </c>
      <c r="AGL868" s="10">
        <v>0</v>
      </c>
      <c r="AGM868" s="10">
        <v>0</v>
      </c>
      <c r="AGN868" s="10">
        <v>0</v>
      </c>
      <c r="AGO868" s="10">
        <v>0</v>
      </c>
      <c r="AGP868" s="10">
        <v>0</v>
      </c>
      <c r="AGQ868" s="10">
        <v>0</v>
      </c>
      <c r="AGR868" s="10">
        <v>0</v>
      </c>
      <c r="AGS868" s="10">
        <v>0</v>
      </c>
      <c r="AGT868" s="10">
        <v>0</v>
      </c>
      <c r="AGU868" s="10">
        <v>0</v>
      </c>
      <c r="AGV868" s="10">
        <v>0</v>
      </c>
      <c r="AGW868" s="10">
        <v>0</v>
      </c>
      <c r="AGX868" s="10">
        <v>0</v>
      </c>
      <c r="AGY868" s="10">
        <v>0</v>
      </c>
      <c r="AGZ868" s="10">
        <v>0</v>
      </c>
      <c r="AHA868" s="10">
        <v>0</v>
      </c>
      <c r="AHB868" s="10">
        <v>0</v>
      </c>
      <c r="AHC868" s="10">
        <v>0</v>
      </c>
      <c r="AHD868" s="10">
        <v>0</v>
      </c>
      <c r="AHE868" s="10">
        <v>0</v>
      </c>
      <c r="AHF868" s="10">
        <v>0</v>
      </c>
      <c r="AHG868" s="10">
        <v>0</v>
      </c>
      <c r="AHH868" s="10">
        <v>0</v>
      </c>
      <c r="AHI868" s="10">
        <v>0</v>
      </c>
      <c r="AHJ868" s="10">
        <v>0</v>
      </c>
      <c r="AHK868" s="10">
        <v>0</v>
      </c>
      <c r="AHL868" s="10">
        <v>0</v>
      </c>
      <c r="AHM868" s="10">
        <v>0</v>
      </c>
      <c r="AHN868" s="10">
        <v>0</v>
      </c>
      <c r="AHO868" s="10">
        <v>0</v>
      </c>
      <c r="AHP868" s="10">
        <v>0</v>
      </c>
      <c r="AHQ868" s="10">
        <v>0</v>
      </c>
      <c r="AHR868" s="10">
        <v>0</v>
      </c>
      <c r="AHS868" s="10">
        <v>0</v>
      </c>
      <c r="AHT868" s="10">
        <v>0</v>
      </c>
      <c r="AHU868" s="10">
        <v>0</v>
      </c>
      <c r="AHV868" s="10">
        <v>0</v>
      </c>
      <c r="AHW868" s="10">
        <v>0</v>
      </c>
      <c r="AHX868" s="10">
        <v>0</v>
      </c>
      <c r="AHY868" s="10">
        <v>0</v>
      </c>
      <c r="AHZ868" s="10">
        <v>0</v>
      </c>
      <c r="AIA868" s="10">
        <v>0</v>
      </c>
      <c r="AIB868" s="10">
        <v>0</v>
      </c>
      <c r="AIC868" s="10">
        <v>0</v>
      </c>
      <c r="AID868" s="10">
        <v>0</v>
      </c>
      <c r="AIE868" s="10">
        <v>0</v>
      </c>
      <c r="AIF868" s="10">
        <v>0</v>
      </c>
      <c r="AIG868" s="10">
        <v>0</v>
      </c>
      <c r="AIH868" s="10">
        <v>0</v>
      </c>
      <c r="AII868" s="10">
        <v>0</v>
      </c>
      <c r="AIJ868" s="10">
        <v>0</v>
      </c>
      <c r="AIK868" s="10">
        <v>0</v>
      </c>
      <c r="AIL868" s="10">
        <v>0</v>
      </c>
      <c r="AIM868" s="10">
        <v>0</v>
      </c>
      <c r="AIN868" s="10">
        <v>0</v>
      </c>
      <c r="AIO868" s="10">
        <v>0</v>
      </c>
      <c r="AIP868" s="10">
        <v>0</v>
      </c>
      <c r="AIQ868" s="10">
        <v>0</v>
      </c>
      <c r="AIR868" s="10">
        <v>0</v>
      </c>
      <c r="AIS868" s="10">
        <v>0</v>
      </c>
      <c r="AIT868" s="10">
        <v>0</v>
      </c>
      <c r="AIU868" s="10">
        <v>0</v>
      </c>
      <c r="AIV868" s="10">
        <v>0</v>
      </c>
      <c r="AIW868" s="10">
        <v>0</v>
      </c>
      <c r="AIX868" s="10">
        <v>0</v>
      </c>
      <c r="AIY868" s="10">
        <v>0</v>
      </c>
      <c r="AIZ868" s="10">
        <v>0</v>
      </c>
      <c r="AJA868" s="10">
        <v>0</v>
      </c>
      <c r="AJB868" s="10">
        <v>0</v>
      </c>
      <c r="AJC868" s="10">
        <v>0</v>
      </c>
      <c r="AJD868" s="10">
        <v>0</v>
      </c>
      <c r="AJE868" s="10">
        <v>0</v>
      </c>
      <c r="AJF868" s="10">
        <v>0</v>
      </c>
      <c r="AJG868" s="10">
        <v>0</v>
      </c>
      <c r="AJH868" s="10">
        <v>0</v>
      </c>
      <c r="AJI868" s="10">
        <v>0</v>
      </c>
      <c r="AJJ868" s="10">
        <v>0</v>
      </c>
      <c r="AJK868" s="10">
        <v>0</v>
      </c>
      <c r="AJL868" s="10">
        <v>0</v>
      </c>
      <c r="AJM868" s="10">
        <v>0</v>
      </c>
      <c r="AJN868" s="10">
        <v>0</v>
      </c>
      <c r="AJO868" s="10">
        <v>0</v>
      </c>
      <c r="AJP868" s="10">
        <v>0</v>
      </c>
      <c r="AJQ868" s="10">
        <v>1</v>
      </c>
      <c r="AJR868" s="10">
        <v>0</v>
      </c>
      <c r="AJS868" s="10">
        <v>0</v>
      </c>
      <c r="AJT868" s="10">
        <v>0</v>
      </c>
      <c r="AJU868" s="10">
        <v>0</v>
      </c>
      <c r="AJV868" s="10">
        <v>0</v>
      </c>
      <c r="AJW868" s="10">
        <v>0</v>
      </c>
      <c r="AJX868" s="10">
        <v>0</v>
      </c>
      <c r="AJY868" s="10">
        <v>0</v>
      </c>
      <c r="AJZ868" s="10">
        <v>0</v>
      </c>
      <c r="AKA868" s="10">
        <v>0</v>
      </c>
      <c r="AKB868" s="10">
        <v>0</v>
      </c>
      <c r="AKC868" s="10">
        <v>0</v>
      </c>
      <c r="AKD868" s="10">
        <v>0</v>
      </c>
      <c r="AKE868" s="10">
        <v>0</v>
      </c>
      <c r="AKF868" s="10">
        <v>0</v>
      </c>
      <c r="AKG868" s="10">
        <v>0</v>
      </c>
      <c r="AKH868" s="10">
        <v>0</v>
      </c>
      <c r="AKI868" s="10">
        <v>0</v>
      </c>
      <c r="AKJ868" s="10">
        <v>0</v>
      </c>
      <c r="AKK868" s="10">
        <v>0</v>
      </c>
      <c r="AKL868" s="10">
        <v>0</v>
      </c>
      <c r="AKM868" s="10">
        <v>0</v>
      </c>
      <c r="AKN868" s="10">
        <v>0</v>
      </c>
      <c r="AKO868" s="10">
        <v>0</v>
      </c>
      <c r="AKP868" s="10">
        <v>0</v>
      </c>
      <c r="AKQ868" s="10">
        <v>0</v>
      </c>
      <c r="AKR868" s="10">
        <v>0</v>
      </c>
      <c r="AKS868" s="10">
        <v>0</v>
      </c>
      <c r="AKT868" s="10">
        <v>0</v>
      </c>
      <c r="AKU868" s="10">
        <v>0</v>
      </c>
      <c r="AKV868" s="10">
        <v>0</v>
      </c>
      <c r="AKW868" s="10">
        <v>0</v>
      </c>
      <c r="AKX868" s="10">
        <v>0</v>
      </c>
      <c r="AKY868" s="10">
        <v>0</v>
      </c>
      <c r="AKZ868" s="10">
        <v>0</v>
      </c>
      <c r="ALA868" s="10">
        <v>0</v>
      </c>
      <c r="ALB868" s="10">
        <v>0</v>
      </c>
      <c r="ALC868" s="10">
        <v>0</v>
      </c>
      <c r="ALD868" s="10">
        <v>0</v>
      </c>
      <c r="ALE868" s="10">
        <v>0</v>
      </c>
      <c r="ALF868" s="10">
        <v>0</v>
      </c>
      <c r="ALG868" s="10">
        <v>0</v>
      </c>
      <c r="ALH868" s="10">
        <v>0</v>
      </c>
      <c r="ALI868" s="10">
        <v>1</v>
      </c>
      <c r="ALJ868" s="10">
        <v>0</v>
      </c>
      <c r="ALK868" s="10">
        <v>0</v>
      </c>
      <c r="ALL868" s="10">
        <v>0</v>
      </c>
      <c r="ALM868" s="10">
        <v>0</v>
      </c>
      <c r="ALN868" s="10">
        <v>0</v>
      </c>
      <c r="ALO868" s="10">
        <v>0</v>
      </c>
      <c r="ALP868" s="10">
        <v>0</v>
      </c>
      <c r="ALQ868" s="10">
        <v>0</v>
      </c>
      <c r="ALR868" s="10">
        <v>0</v>
      </c>
      <c r="ALS868" s="10">
        <v>0</v>
      </c>
      <c r="ALT868" s="10">
        <v>0</v>
      </c>
      <c r="ALU868" s="10">
        <v>2</v>
      </c>
      <c r="ALV868" s="10">
        <v>0</v>
      </c>
      <c r="ALW868" s="10">
        <v>0</v>
      </c>
      <c r="ALX868" s="10">
        <v>0</v>
      </c>
      <c r="ALY868" s="10">
        <v>0</v>
      </c>
      <c r="ALZ868" s="10">
        <v>0</v>
      </c>
      <c r="AMA868" s="10">
        <v>0</v>
      </c>
      <c r="AMB868" s="10">
        <v>0</v>
      </c>
      <c r="AMC868" s="10">
        <v>0</v>
      </c>
      <c r="AMD868" s="10">
        <v>0</v>
      </c>
      <c r="AME868" s="10">
        <v>0</v>
      </c>
      <c r="AMF868" s="10">
        <v>0</v>
      </c>
      <c r="AML868" s="10" t="s">
        <v>1968</v>
      </c>
      <c r="ANM868" s="10">
        <v>1702</v>
      </c>
      <c r="ANN868" s="10">
        <v>0</v>
      </c>
      <c r="ANO868" s="10" t="s">
        <v>1970</v>
      </c>
      <c r="ANP868" s="10" t="s">
        <v>1980</v>
      </c>
      <c r="AOO868" s="10" t="s">
        <v>1968</v>
      </c>
      <c r="APN868" s="10" t="s">
        <v>1970</v>
      </c>
      <c r="APO868" s="10" t="s">
        <v>1980</v>
      </c>
      <c r="APP868" s="10">
        <v>1930</v>
      </c>
      <c r="APQ868" s="10">
        <v>0</v>
      </c>
      <c r="APR868" s="10">
        <v>0</v>
      </c>
      <c r="APS868" s="10">
        <v>0</v>
      </c>
      <c r="APT868" s="10">
        <v>0</v>
      </c>
      <c r="APU868" s="10">
        <v>0</v>
      </c>
      <c r="APV868" s="10">
        <v>0</v>
      </c>
      <c r="APW868" s="10">
        <v>0</v>
      </c>
      <c r="APX868" s="10">
        <v>0</v>
      </c>
      <c r="APY868" s="10">
        <v>0</v>
      </c>
      <c r="APZ868" s="10">
        <v>0</v>
      </c>
      <c r="AQA868" s="10">
        <v>0</v>
      </c>
      <c r="AQB868" s="10">
        <v>0</v>
      </c>
      <c r="AQC868" s="10">
        <v>0</v>
      </c>
      <c r="AQD868" s="10">
        <v>0</v>
      </c>
      <c r="AQE868" s="10">
        <v>0</v>
      </c>
      <c r="AQF868" s="10">
        <v>0</v>
      </c>
      <c r="AQG868" s="10">
        <v>0</v>
      </c>
      <c r="AQH868" s="10">
        <v>0</v>
      </c>
      <c r="AQI868" s="10">
        <v>0</v>
      </c>
      <c r="AQJ868" s="10">
        <v>0</v>
      </c>
      <c r="AQK868" s="10">
        <v>0</v>
      </c>
      <c r="AQL868" s="10">
        <v>0</v>
      </c>
      <c r="AQM868" s="10">
        <v>0</v>
      </c>
      <c r="AQN868" s="10">
        <v>0</v>
      </c>
      <c r="AQO868" s="10">
        <v>0</v>
      </c>
      <c r="AQP868" s="10">
        <v>0</v>
      </c>
      <c r="AQQ868" s="10">
        <v>0</v>
      </c>
      <c r="AQR868" s="10">
        <v>0</v>
      </c>
      <c r="AQS868" s="10">
        <v>0</v>
      </c>
      <c r="AQT868" s="10">
        <v>0</v>
      </c>
      <c r="AQU868" s="10">
        <v>0</v>
      </c>
      <c r="AQV868" s="10">
        <v>0</v>
      </c>
      <c r="AQW868" s="10">
        <v>0</v>
      </c>
      <c r="AQX868" s="10">
        <v>0</v>
      </c>
      <c r="AQY868" s="10">
        <v>0</v>
      </c>
      <c r="AQZ868" s="10">
        <v>0</v>
      </c>
      <c r="ARA868" s="10">
        <v>0</v>
      </c>
      <c r="ARB868" s="10">
        <v>0</v>
      </c>
      <c r="ARC868" s="10">
        <v>0</v>
      </c>
      <c r="ARD868" s="10">
        <v>0</v>
      </c>
      <c r="ARE868" s="10">
        <v>0</v>
      </c>
      <c r="ARF868" s="10">
        <v>0</v>
      </c>
      <c r="ARG868" s="10">
        <v>0</v>
      </c>
      <c r="ARH868" s="10">
        <v>0</v>
      </c>
      <c r="ARI868" s="10">
        <v>0</v>
      </c>
      <c r="ARJ868" s="10">
        <v>0</v>
      </c>
      <c r="ARK868" s="10">
        <v>0</v>
      </c>
      <c r="ARL868" s="10">
        <v>0</v>
      </c>
      <c r="ARM868" s="10">
        <v>0</v>
      </c>
      <c r="ARN868" s="10">
        <v>0</v>
      </c>
      <c r="ARO868" s="10">
        <v>0</v>
      </c>
      <c r="ARP868" s="10">
        <v>0</v>
      </c>
      <c r="ARQ868" s="10">
        <v>0</v>
      </c>
      <c r="ARR868" s="10">
        <v>0</v>
      </c>
      <c r="ARS868" s="10">
        <v>0</v>
      </c>
      <c r="ART868" s="10">
        <v>0</v>
      </c>
      <c r="ARU868" s="10">
        <v>0</v>
      </c>
      <c r="ARV868" s="10">
        <v>0</v>
      </c>
      <c r="ARW868" s="10">
        <v>0</v>
      </c>
      <c r="ARX868" s="10">
        <v>0</v>
      </c>
      <c r="ARY868" s="10">
        <v>0</v>
      </c>
      <c r="ARZ868" s="10">
        <v>0</v>
      </c>
      <c r="ASA868" s="10">
        <v>0</v>
      </c>
      <c r="ASB868" s="10">
        <v>0</v>
      </c>
      <c r="ASC868" s="10">
        <v>0</v>
      </c>
      <c r="ASD868" s="10">
        <v>0</v>
      </c>
      <c r="ASE868" s="10">
        <v>0</v>
      </c>
      <c r="ASF868" s="10">
        <v>0</v>
      </c>
      <c r="ASG868" s="10">
        <v>0</v>
      </c>
      <c r="ASH868" s="10">
        <v>0</v>
      </c>
      <c r="ASI868" s="10">
        <v>0</v>
      </c>
      <c r="ASJ868" s="10">
        <v>0</v>
      </c>
      <c r="ASK868" s="10">
        <v>0</v>
      </c>
      <c r="ASL868" s="10">
        <v>0</v>
      </c>
      <c r="ASM868" s="10">
        <v>0</v>
      </c>
      <c r="ASN868" s="10">
        <v>0</v>
      </c>
      <c r="ASO868" s="10">
        <v>0</v>
      </c>
      <c r="ASP868" s="10">
        <v>0</v>
      </c>
      <c r="ASQ868" s="10">
        <v>0</v>
      </c>
      <c r="ASR868" s="10">
        <v>0</v>
      </c>
      <c r="ASS868" s="10">
        <v>0</v>
      </c>
      <c r="AST868" s="10">
        <v>0</v>
      </c>
      <c r="ASU868" s="10">
        <v>0</v>
      </c>
      <c r="ASV868" s="10">
        <v>0</v>
      </c>
      <c r="ASW868" s="10">
        <v>0</v>
      </c>
      <c r="ASX868" s="10">
        <v>0</v>
      </c>
      <c r="ASY868" s="10">
        <v>0</v>
      </c>
      <c r="ASZ868" s="10">
        <v>0</v>
      </c>
      <c r="ATA868" s="10">
        <v>0</v>
      </c>
      <c r="ATB868" s="10">
        <v>0</v>
      </c>
      <c r="ATC868" s="10">
        <v>0</v>
      </c>
      <c r="ATD868" s="10">
        <v>0</v>
      </c>
      <c r="ATE868" s="10">
        <v>0</v>
      </c>
      <c r="ATF868" s="10">
        <v>0</v>
      </c>
      <c r="ATG868" s="10">
        <v>0</v>
      </c>
      <c r="ATH868" s="10">
        <v>0</v>
      </c>
      <c r="ATI868" s="10">
        <v>0</v>
      </c>
      <c r="ATJ868" s="10">
        <v>0</v>
      </c>
      <c r="ATK868" s="10">
        <v>0</v>
      </c>
      <c r="ATL868" s="10">
        <v>0</v>
      </c>
      <c r="ATM868" s="10">
        <v>0</v>
      </c>
      <c r="ATN868" s="10">
        <v>0</v>
      </c>
      <c r="ATO868" s="10">
        <v>0</v>
      </c>
      <c r="ATP868" s="10">
        <v>0</v>
      </c>
      <c r="ATQ868" s="10">
        <v>0</v>
      </c>
      <c r="ATR868" s="10">
        <v>0</v>
      </c>
      <c r="ATS868" s="10">
        <v>0</v>
      </c>
      <c r="ATT868" s="10">
        <v>0</v>
      </c>
      <c r="ATU868" s="10">
        <v>0</v>
      </c>
      <c r="ATV868" s="10" t="s">
        <v>1972</v>
      </c>
      <c r="ATW868" s="10">
        <v>0</v>
      </c>
      <c r="ATX868" s="10">
        <v>0</v>
      </c>
      <c r="ATY868" s="10">
        <v>0</v>
      </c>
      <c r="ATZ868" s="10">
        <v>0</v>
      </c>
      <c r="AUA868" s="10">
        <v>13</v>
      </c>
      <c r="AUB868" s="10">
        <v>0</v>
      </c>
      <c r="AUC868" s="10">
        <v>0</v>
      </c>
      <c r="AUD868" s="10">
        <v>0</v>
      </c>
      <c r="AUE868" s="64">
        <v>290</v>
      </c>
      <c r="AUF868" s="10">
        <v>0</v>
      </c>
      <c r="AUG868" s="10">
        <v>0</v>
      </c>
      <c r="AUH868" s="10">
        <v>0</v>
      </c>
      <c r="AUI868" s="10">
        <v>223</v>
      </c>
      <c r="AUJ868" s="10">
        <v>0</v>
      </c>
      <c r="AUK868" s="10">
        <v>0</v>
      </c>
      <c r="AUL868" s="10">
        <v>0</v>
      </c>
      <c r="AUM868" s="10">
        <v>0</v>
      </c>
      <c r="AUN868" s="10">
        <v>0</v>
      </c>
      <c r="AUO868" s="10">
        <v>3</v>
      </c>
      <c r="AUP868" s="10">
        <v>0</v>
      </c>
      <c r="AUQ868" s="10">
        <v>0</v>
      </c>
      <c r="AUR868" s="10">
        <v>0</v>
      </c>
      <c r="AUS868" s="10">
        <v>0</v>
      </c>
      <c r="AUT868" s="10">
        <v>0</v>
      </c>
      <c r="AUU868" s="10">
        <v>0</v>
      </c>
      <c r="AUV868" s="10">
        <v>0</v>
      </c>
      <c r="AUW868" s="10">
        <v>0</v>
      </c>
      <c r="AUX868" s="10">
        <v>0</v>
      </c>
      <c r="AUY868" s="10">
        <v>0</v>
      </c>
      <c r="AUZ868" s="10">
        <v>0</v>
      </c>
      <c r="AVA868" s="10">
        <v>0</v>
      </c>
      <c r="AVB868" s="10">
        <v>0</v>
      </c>
      <c r="AVC868" s="10">
        <v>0</v>
      </c>
      <c r="AVD868" s="10">
        <v>0</v>
      </c>
      <c r="AVE868" s="10">
        <v>55</v>
      </c>
      <c r="AVF868" s="10">
        <v>0</v>
      </c>
      <c r="AVG868" s="10">
        <v>0</v>
      </c>
      <c r="AVH868" s="10">
        <v>0</v>
      </c>
      <c r="AVI868" s="10">
        <v>0</v>
      </c>
      <c r="AVJ868" s="10">
        <v>0</v>
      </c>
      <c r="AVK868" s="10">
        <v>0</v>
      </c>
      <c r="AVL868" s="10">
        <v>0</v>
      </c>
      <c r="AVM868" s="10">
        <v>0</v>
      </c>
      <c r="AVN868" s="10">
        <v>0</v>
      </c>
      <c r="AVO868" s="10">
        <v>0</v>
      </c>
      <c r="AVP868" s="10">
        <v>0</v>
      </c>
      <c r="AVQ868" s="10">
        <v>0</v>
      </c>
      <c r="AVR868" s="10">
        <v>0</v>
      </c>
      <c r="AVS868" s="10">
        <v>0</v>
      </c>
      <c r="AVT868" s="10">
        <v>0</v>
      </c>
      <c r="AVU868" s="10" t="s">
        <v>1968</v>
      </c>
      <c r="AWH868" s="10" t="s">
        <v>1972</v>
      </c>
      <c r="AWI868" s="10">
        <v>217</v>
      </c>
      <c r="AWJ868" s="10">
        <v>0</v>
      </c>
      <c r="AWK868" s="10">
        <v>0</v>
      </c>
      <c r="AWL868" s="10">
        <v>0</v>
      </c>
      <c r="AWM868" s="10">
        <v>0</v>
      </c>
      <c r="AWN868" s="10">
        <v>0</v>
      </c>
      <c r="AWO868" s="10">
        <v>0</v>
      </c>
      <c r="AWP868" s="10">
        <v>0</v>
      </c>
      <c r="AWQ868" s="10">
        <v>0</v>
      </c>
      <c r="AWR868" s="10">
        <v>0</v>
      </c>
      <c r="AWS868" s="10">
        <v>0</v>
      </c>
      <c r="AWT868" s="10">
        <v>0</v>
      </c>
      <c r="AWU868" s="10">
        <v>178</v>
      </c>
      <c r="AWV868" s="10">
        <v>0</v>
      </c>
      <c r="AWW868" s="10">
        <v>0</v>
      </c>
      <c r="AWX868" s="10">
        <v>0</v>
      </c>
      <c r="AWY868" s="10">
        <v>0</v>
      </c>
      <c r="AWZ868" s="10">
        <v>0</v>
      </c>
      <c r="AXA868" s="10">
        <v>39</v>
      </c>
      <c r="AXB868" s="10">
        <v>0</v>
      </c>
      <c r="AXC868" s="10">
        <v>0</v>
      </c>
      <c r="AXD868" s="10">
        <v>0</v>
      </c>
      <c r="AXE868" s="10">
        <v>0</v>
      </c>
      <c r="AXF868" s="10">
        <v>0</v>
      </c>
      <c r="AXG868" s="10">
        <v>0</v>
      </c>
      <c r="AXH868" s="10">
        <v>0</v>
      </c>
      <c r="AXI868" s="10">
        <v>0</v>
      </c>
      <c r="AXJ868" s="10">
        <v>0</v>
      </c>
      <c r="AXK868" s="10">
        <v>0</v>
      </c>
      <c r="AXL868" s="10">
        <v>0</v>
      </c>
      <c r="AXM868" s="10">
        <v>0</v>
      </c>
      <c r="AXN868" s="10">
        <v>0</v>
      </c>
      <c r="AXO868" s="10">
        <v>0</v>
      </c>
      <c r="AXP868" s="10">
        <v>0</v>
      </c>
      <c r="AXQ868" s="10">
        <v>0</v>
      </c>
      <c r="AXR868" s="10">
        <v>0</v>
      </c>
      <c r="AXS868" s="10">
        <v>0</v>
      </c>
      <c r="AXT868" s="10">
        <v>0</v>
      </c>
      <c r="AXU868" s="10">
        <v>0</v>
      </c>
      <c r="AXV868" s="10">
        <v>0</v>
      </c>
      <c r="AXW868" s="10">
        <v>0</v>
      </c>
      <c r="AXX868" s="10">
        <v>0</v>
      </c>
      <c r="AXY868" s="10">
        <v>0</v>
      </c>
      <c r="AXZ868" s="10">
        <v>0</v>
      </c>
      <c r="AYA868" s="10">
        <v>0</v>
      </c>
      <c r="AYB868" s="10">
        <v>0</v>
      </c>
      <c r="AYC868" s="10">
        <v>0</v>
      </c>
      <c r="AYD868" s="10">
        <v>0</v>
      </c>
      <c r="AYE868" s="10">
        <v>0</v>
      </c>
      <c r="AYF868" s="10">
        <v>0</v>
      </c>
      <c r="AYG868" s="10">
        <v>0</v>
      </c>
      <c r="AYH868" s="10">
        <v>0</v>
      </c>
      <c r="AYI868" s="10">
        <v>0</v>
      </c>
      <c r="AYJ868" s="10">
        <v>0</v>
      </c>
      <c r="AYK868" s="10">
        <v>0</v>
      </c>
      <c r="AYL868" s="10">
        <v>0</v>
      </c>
      <c r="AYM868" s="10">
        <v>0</v>
      </c>
      <c r="AYN868" s="10">
        <v>0</v>
      </c>
      <c r="AYO868" s="10">
        <v>0</v>
      </c>
      <c r="AYP868" s="10">
        <v>0</v>
      </c>
      <c r="AYQ868" s="10">
        <v>23</v>
      </c>
      <c r="AYR868" s="10">
        <v>0</v>
      </c>
      <c r="AYS868" s="10" t="s">
        <v>1968</v>
      </c>
      <c r="AYT868" s="10">
        <v>0</v>
      </c>
      <c r="AYU868" s="10">
        <v>0</v>
      </c>
      <c r="AYV868" s="10">
        <v>0</v>
      </c>
      <c r="AYW868" s="10">
        <v>0</v>
      </c>
      <c r="AYX868" s="10">
        <v>10231</v>
      </c>
      <c r="AYY868" s="10">
        <v>0</v>
      </c>
      <c r="AYZ868" s="10">
        <v>0</v>
      </c>
      <c r="AZA868" s="10">
        <v>0</v>
      </c>
      <c r="AZB868" s="10">
        <v>403</v>
      </c>
      <c r="AZC868" s="10">
        <v>0</v>
      </c>
      <c r="AZD868" s="10">
        <v>378</v>
      </c>
      <c r="AZE868" s="10">
        <v>0</v>
      </c>
      <c r="AZF868" s="10">
        <v>30</v>
      </c>
      <c r="AZG868" s="10">
        <v>0</v>
      </c>
      <c r="AZH868" s="10">
        <v>1065</v>
      </c>
      <c r="AZI868" s="10">
        <v>0</v>
      </c>
      <c r="AZJ868" s="10">
        <v>700</v>
      </c>
      <c r="AZK868" s="10">
        <v>0</v>
      </c>
      <c r="AZL868" s="10">
        <v>28</v>
      </c>
      <c r="AZM868" s="10">
        <v>0</v>
      </c>
      <c r="AZN868" s="10">
        <v>20</v>
      </c>
      <c r="AZO868" s="10">
        <v>0</v>
      </c>
      <c r="AZP868" s="10">
        <v>0</v>
      </c>
      <c r="AZQ868" s="10">
        <v>0</v>
      </c>
      <c r="AZR868" s="10">
        <v>179</v>
      </c>
      <c r="AZS868" s="10">
        <v>0</v>
      </c>
      <c r="AZT868" s="10">
        <v>0</v>
      </c>
      <c r="AZU868" s="10">
        <v>0</v>
      </c>
      <c r="AZV868" s="10">
        <v>2</v>
      </c>
      <c r="AZW868" s="10">
        <v>0</v>
      </c>
      <c r="AZX868" s="10">
        <v>2</v>
      </c>
      <c r="AZY868" s="10">
        <v>0</v>
      </c>
      <c r="AZZ868" s="10">
        <v>0</v>
      </c>
      <c r="BAA868" s="10">
        <v>0</v>
      </c>
      <c r="BAB868" s="10">
        <v>0</v>
      </c>
      <c r="BAC868" s="10">
        <v>0</v>
      </c>
      <c r="BAD868" s="10">
        <v>0</v>
      </c>
      <c r="BAE868" s="10">
        <v>0</v>
      </c>
      <c r="BAF868" s="10">
        <v>0</v>
      </c>
      <c r="BAG868" s="10">
        <v>0</v>
      </c>
      <c r="BAH868" s="10">
        <v>0</v>
      </c>
      <c r="BAI868" s="10">
        <v>0</v>
      </c>
      <c r="BAJ868" s="10">
        <v>0</v>
      </c>
      <c r="BAK868" s="10">
        <v>0</v>
      </c>
      <c r="BAL868" s="10">
        <v>0</v>
      </c>
      <c r="BAM868" s="10">
        <v>0</v>
      </c>
      <c r="BAN868" s="10">
        <v>0</v>
      </c>
      <c r="BAO868" s="10">
        <v>0</v>
      </c>
      <c r="BAP868" s="10">
        <v>0</v>
      </c>
      <c r="BAQ868" s="10">
        <v>0</v>
      </c>
      <c r="BAR868" s="10">
        <v>0</v>
      </c>
      <c r="BAS868" s="10">
        <v>0</v>
      </c>
      <c r="BAT868" s="10">
        <v>0</v>
      </c>
      <c r="BAU868" s="10">
        <v>0</v>
      </c>
      <c r="BAV868" s="10">
        <v>0</v>
      </c>
      <c r="BAW868" s="10">
        <v>0</v>
      </c>
      <c r="BAX868" s="10">
        <v>0</v>
      </c>
      <c r="BAY868" s="10">
        <v>0</v>
      </c>
      <c r="BAZ868" s="10">
        <v>1</v>
      </c>
      <c r="BBA868" s="10" t="s">
        <v>1969</v>
      </c>
      <c r="BBB868" s="10">
        <v>19200</v>
      </c>
      <c r="BBC868" s="10">
        <v>1702</v>
      </c>
      <c r="BBD868" s="10">
        <v>0</v>
      </c>
      <c r="BBE868" s="10">
        <v>180</v>
      </c>
      <c r="BBF868" s="10">
        <v>0</v>
      </c>
      <c r="BBG868" s="10">
        <v>0</v>
      </c>
      <c r="BBH868" s="10">
        <v>0</v>
      </c>
      <c r="BBI868" s="10">
        <v>10</v>
      </c>
      <c r="BBJ868" s="10">
        <v>0</v>
      </c>
      <c r="BBK868" s="10">
        <v>70</v>
      </c>
      <c r="BBL868" s="10">
        <v>0</v>
      </c>
      <c r="BBM868" s="10">
        <v>170</v>
      </c>
      <c r="BBN868" s="10">
        <v>0</v>
      </c>
      <c r="BBO868" s="10" t="s">
        <v>1972</v>
      </c>
      <c r="BBS868" s="10">
        <v>1</v>
      </c>
      <c r="BBT868" s="10">
        <v>1</v>
      </c>
      <c r="BBU868" s="10">
        <v>1</v>
      </c>
      <c r="BBV868" s="10">
        <v>1</v>
      </c>
    </row>
    <row r="869" spans="1:1428" x14ac:dyDescent="0.25">
      <c r="A869" s="10" t="s">
        <v>1965</v>
      </c>
      <c r="B869" s="10" t="s">
        <v>2408</v>
      </c>
      <c r="C869" s="10" t="s">
        <v>2001</v>
      </c>
      <c r="D869" s="10" t="s">
        <v>2409</v>
      </c>
      <c r="E869" s="10" t="s">
        <v>2410</v>
      </c>
      <c r="F869" s="10" t="s">
        <v>2411</v>
      </c>
      <c r="G869" s="10">
        <v>53900000</v>
      </c>
      <c r="H869" s="10" t="s">
        <v>2005</v>
      </c>
      <c r="I869" s="10" t="s">
        <v>2404</v>
      </c>
      <c r="J869" s="10">
        <v>8131842375</v>
      </c>
      <c r="K869" s="10" t="s">
        <v>5</v>
      </c>
      <c r="L869" s="10" t="s">
        <v>2506</v>
      </c>
      <c r="N869" s="10">
        <v>0</v>
      </c>
      <c r="O869" s="10">
        <v>0</v>
      </c>
      <c r="P869" s="10">
        <v>470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10">
        <v>0</v>
      </c>
      <c r="X869" s="10">
        <v>0</v>
      </c>
      <c r="Y869" s="10">
        <v>0</v>
      </c>
      <c r="Z869" s="10">
        <v>0</v>
      </c>
      <c r="AA869" s="10">
        <v>0</v>
      </c>
      <c r="AC869" s="10">
        <v>0</v>
      </c>
      <c r="AD869" s="10">
        <v>0</v>
      </c>
      <c r="AE869" s="10">
        <v>0</v>
      </c>
      <c r="AF869" s="10" t="s">
        <v>40</v>
      </c>
      <c r="AG869" s="10">
        <v>1</v>
      </c>
      <c r="AT869" s="10">
        <v>26646</v>
      </c>
      <c r="AU869" s="10" t="s">
        <v>2495</v>
      </c>
      <c r="AV869" s="10" t="s">
        <v>1972</v>
      </c>
      <c r="AW869" s="10" t="s">
        <v>1989</v>
      </c>
      <c r="AY869" s="10" t="s">
        <v>1973</v>
      </c>
      <c r="BF869" s="10" t="s">
        <v>1972</v>
      </c>
      <c r="BG869" s="10">
        <v>1</v>
      </c>
      <c r="BH869" s="10" t="s">
        <v>1972</v>
      </c>
      <c r="BI869" s="10" t="s">
        <v>1972</v>
      </c>
      <c r="BJ869" s="10">
        <v>1</v>
      </c>
      <c r="BK869" s="10" t="s">
        <v>1968</v>
      </c>
      <c r="BL869" s="10" t="s">
        <v>1968</v>
      </c>
      <c r="BO869" s="10" t="s">
        <v>1968</v>
      </c>
      <c r="BR869" s="10" t="s">
        <v>1968</v>
      </c>
      <c r="BU869" s="10" t="s">
        <v>1968</v>
      </c>
      <c r="BX869" s="10" t="s">
        <v>1968</v>
      </c>
      <c r="CA869" s="10" t="s">
        <v>1972</v>
      </c>
      <c r="CB869" s="10">
        <v>1</v>
      </c>
      <c r="CC869" s="10" t="s">
        <v>1968</v>
      </c>
      <c r="CD869" s="10" t="s">
        <v>1972</v>
      </c>
      <c r="CE869" s="10">
        <v>1</v>
      </c>
      <c r="CF869" s="10" t="s">
        <v>1968</v>
      </c>
      <c r="CG869" s="10" t="s">
        <v>1968</v>
      </c>
      <c r="CJ869" s="10" t="s">
        <v>1968</v>
      </c>
      <c r="CM869" s="10" t="s">
        <v>1968</v>
      </c>
      <c r="CP869" s="10" t="s">
        <v>1968</v>
      </c>
      <c r="CS869" s="10" t="s">
        <v>1968</v>
      </c>
      <c r="CV869" s="10" t="s">
        <v>1968</v>
      </c>
      <c r="CY869" s="10" t="s">
        <v>1968</v>
      </c>
      <c r="DB869" s="10" t="s">
        <v>1968</v>
      </c>
      <c r="DE869" s="10" t="s">
        <v>1968</v>
      </c>
      <c r="DH869" s="10" t="s">
        <v>1968</v>
      </c>
      <c r="DK869" s="10" t="s">
        <v>1968</v>
      </c>
      <c r="DN869" s="10" t="s">
        <v>1968</v>
      </c>
      <c r="EU869" s="10" t="s">
        <v>1972</v>
      </c>
      <c r="EV869" s="10">
        <v>10</v>
      </c>
      <c r="EW869" s="10">
        <v>25</v>
      </c>
      <c r="EX869" s="10" t="s">
        <v>1972</v>
      </c>
      <c r="EY869" s="10">
        <v>1</v>
      </c>
      <c r="EZ869" s="10">
        <v>10</v>
      </c>
      <c r="FA869" s="10" t="s">
        <v>1968</v>
      </c>
      <c r="FD869" s="10" t="s">
        <v>1972</v>
      </c>
      <c r="FE869" s="10">
        <v>1</v>
      </c>
      <c r="FG869" s="10" t="s">
        <v>1972</v>
      </c>
      <c r="FH869" s="10">
        <v>1</v>
      </c>
      <c r="FJ869" s="10" t="s">
        <v>1972</v>
      </c>
      <c r="FK869" s="10">
        <v>1</v>
      </c>
      <c r="FL869" s="10">
        <v>25</v>
      </c>
      <c r="FM869" s="10" t="s">
        <v>2412</v>
      </c>
      <c r="FN869" s="10">
        <v>1</v>
      </c>
      <c r="FO869" s="10">
        <v>25</v>
      </c>
      <c r="GQ869" s="10">
        <v>1</v>
      </c>
      <c r="II869" s="10" t="s">
        <v>1968</v>
      </c>
      <c r="IJ869" s="10" t="s">
        <v>1968</v>
      </c>
      <c r="IK869" s="10" t="s">
        <v>1984</v>
      </c>
      <c r="IL869" s="10" t="s">
        <v>1984</v>
      </c>
      <c r="IM869" s="10" t="s">
        <v>1988</v>
      </c>
      <c r="IN869" s="10" t="s">
        <v>1968</v>
      </c>
      <c r="IO869" s="10" t="s">
        <v>1972</v>
      </c>
      <c r="IP869" s="10" t="s">
        <v>1968</v>
      </c>
      <c r="IR869" s="10" t="s">
        <v>1968</v>
      </c>
      <c r="IT869" s="10" t="s">
        <v>1968</v>
      </c>
      <c r="IV869" s="10" t="s">
        <v>1968</v>
      </c>
      <c r="IX869" s="10" t="s">
        <v>1968</v>
      </c>
      <c r="IZ869" s="10" t="s">
        <v>1972</v>
      </c>
      <c r="JA869" s="10" t="s">
        <v>1972</v>
      </c>
      <c r="JB869" s="10">
        <v>1</v>
      </c>
      <c r="JC869" s="10">
        <v>0</v>
      </c>
      <c r="JD869" s="10" t="s">
        <v>1972</v>
      </c>
      <c r="JE869" s="10">
        <v>2</v>
      </c>
      <c r="JF869" s="10">
        <v>0</v>
      </c>
      <c r="JG869" s="10" t="s">
        <v>1968</v>
      </c>
      <c r="JJ869" s="10" t="s">
        <v>1968</v>
      </c>
      <c r="JM869" s="10" t="s">
        <v>1972</v>
      </c>
      <c r="JN869" s="10">
        <v>3</v>
      </c>
      <c r="JO869" s="10">
        <v>0</v>
      </c>
      <c r="JP869" s="10" t="s">
        <v>1968</v>
      </c>
      <c r="JS869" s="10" t="s">
        <v>1968</v>
      </c>
      <c r="KZ869" s="10" t="s">
        <v>1976</v>
      </c>
      <c r="LA869" s="10">
        <v>17</v>
      </c>
      <c r="LB869" s="10">
        <v>1</v>
      </c>
      <c r="LC869" s="10">
        <v>1</v>
      </c>
      <c r="LD869" s="10">
        <v>0</v>
      </c>
      <c r="LE869" s="10">
        <v>0</v>
      </c>
      <c r="LF869" s="10">
        <v>0</v>
      </c>
      <c r="LG869" s="10">
        <v>1</v>
      </c>
      <c r="LH869" s="10">
        <v>19</v>
      </c>
      <c r="LI869" s="10" t="s">
        <v>1966</v>
      </c>
      <c r="LJ869" s="10">
        <v>56</v>
      </c>
      <c r="LK869" s="10">
        <v>7</v>
      </c>
      <c r="LL869" s="10">
        <v>0</v>
      </c>
      <c r="LM869" s="10">
        <v>0</v>
      </c>
      <c r="LN869" s="10">
        <v>0</v>
      </c>
      <c r="LO869" s="10">
        <v>0</v>
      </c>
      <c r="LP869" s="10">
        <v>0</v>
      </c>
      <c r="LQ869" s="10">
        <v>0</v>
      </c>
      <c r="LR869" s="10" t="s">
        <v>1966</v>
      </c>
      <c r="LS869" s="10">
        <v>0</v>
      </c>
      <c r="LT869" s="10">
        <v>0</v>
      </c>
      <c r="LU869" s="10">
        <v>0</v>
      </c>
      <c r="LV869" s="10">
        <v>0</v>
      </c>
      <c r="LW869" s="10">
        <v>0</v>
      </c>
      <c r="LX869" s="10">
        <v>0</v>
      </c>
      <c r="LY869" s="10">
        <v>0</v>
      </c>
      <c r="LZ869" s="10">
        <v>1</v>
      </c>
      <c r="MA869" s="10" t="s">
        <v>1966</v>
      </c>
      <c r="MB869" s="10">
        <v>0</v>
      </c>
      <c r="MC869" s="10">
        <v>0</v>
      </c>
      <c r="MD869" s="10">
        <v>0</v>
      </c>
      <c r="ME869" s="10">
        <v>0</v>
      </c>
      <c r="MF869" s="10">
        <v>0</v>
      </c>
      <c r="MG869" s="10">
        <v>0</v>
      </c>
      <c r="MH869" s="10">
        <v>0</v>
      </c>
      <c r="MI869" s="10">
        <v>3</v>
      </c>
      <c r="MJ869" s="10" t="s">
        <v>1966</v>
      </c>
      <c r="MK869" s="10">
        <v>0</v>
      </c>
      <c r="ML869" s="10">
        <v>0</v>
      </c>
      <c r="MM869" s="10">
        <v>0</v>
      </c>
      <c r="MN869" s="10">
        <v>0</v>
      </c>
      <c r="MO869" s="10">
        <v>0</v>
      </c>
      <c r="MP869" s="10">
        <v>0</v>
      </c>
      <c r="MQ869" s="10">
        <v>0</v>
      </c>
      <c r="MR869" s="10">
        <v>4</v>
      </c>
      <c r="MS869" s="10" t="s">
        <v>1966</v>
      </c>
      <c r="MT869" s="10">
        <v>0</v>
      </c>
      <c r="MU869" s="10">
        <v>0</v>
      </c>
      <c r="MV869" s="10">
        <v>0</v>
      </c>
      <c r="MW869" s="10">
        <v>0</v>
      </c>
      <c r="MX869" s="10">
        <v>0</v>
      </c>
      <c r="MY869" s="10">
        <v>0</v>
      </c>
      <c r="MZ869" s="10">
        <v>0</v>
      </c>
      <c r="NA869" s="10">
        <v>1</v>
      </c>
      <c r="NB869" s="10" t="s">
        <v>1966</v>
      </c>
      <c r="NC869" s="10">
        <v>0</v>
      </c>
      <c r="ND869" s="10">
        <v>0</v>
      </c>
      <c r="NE869" s="10">
        <v>0</v>
      </c>
      <c r="NF869" s="10">
        <v>0</v>
      </c>
      <c r="NG869" s="10">
        <v>0</v>
      </c>
      <c r="NH869" s="10">
        <v>0</v>
      </c>
      <c r="NI869" s="10">
        <v>0</v>
      </c>
      <c r="NJ869" s="10">
        <v>1</v>
      </c>
      <c r="NK869" s="10" t="s">
        <v>1966</v>
      </c>
      <c r="NL869" s="10">
        <v>0</v>
      </c>
      <c r="NM869" s="10">
        <v>0</v>
      </c>
      <c r="NN869" s="10">
        <v>0</v>
      </c>
      <c r="NO869" s="10">
        <v>0</v>
      </c>
      <c r="NP869" s="10">
        <v>0</v>
      </c>
      <c r="NQ869" s="10">
        <v>0</v>
      </c>
      <c r="NR869" s="10">
        <v>0</v>
      </c>
      <c r="NS869" s="10">
        <v>7</v>
      </c>
      <c r="NT869" s="10" t="s">
        <v>1966</v>
      </c>
      <c r="NU869" s="10">
        <v>0</v>
      </c>
      <c r="NV869" s="10">
        <v>0</v>
      </c>
      <c r="NW869" s="10">
        <v>0</v>
      </c>
      <c r="NX869" s="10">
        <v>0</v>
      </c>
      <c r="NY869" s="10">
        <v>0</v>
      </c>
      <c r="NZ869" s="10">
        <v>0</v>
      </c>
      <c r="OA869" s="10">
        <v>4</v>
      </c>
      <c r="OB869" s="10">
        <v>0</v>
      </c>
      <c r="OC869" s="10" t="s">
        <v>1966</v>
      </c>
      <c r="OD869" s="10">
        <v>0</v>
      </c>
      <c r="OE869" s="10">
        <v>0</v>
      </c>
      <c r="OF869" s="10">
        <v>0</v>
      </c>
      <c r="OG869" s="10">
        <v>0</v>
      </c>
      <c r="OH869" s="10">
        <v>0</v>
      </c>
      <c r="OI869" s="10">
        <v>0</v>
      </c>
      <c r="OJ869" s="10">
        <v>1</v>
      </c>
      <c r="OK869" s="10">
        <v>0</v>
      </c>
      <c r="OL869" s="10" t="s">
        <v>1966</v>
      </c>
      <c r="OM869" s="10">
        <v>0</v>
      </c>
      <c r="ON869" s="10">
        <v>0</v>
      </c>
      <c r="OO869" s="10">
        <v>0</v>
      </c>
      <c r="OP869" s="10">
        <v>0</v>
      </c>
      <c r="OQ869" s="10">
        <v>0</v>
      </c>
      <c r="OR869" s="10">
        <v>0</v>
      </c>
      <c r="OS869" s="10">
        <v>0</v>
      </c>
      <c r="OT869" s="10">
        <v>0</v>
      </c>
      <c r="OU869" s="10" t="s">
        <v>1966</v>
      </c>
      <c r="OV869" s="10">
        <v>0</v>
      </c>
      <c r="OW869" s="10">
        <v>0</v>
      </c>
      <c r="OX869" s="10">
        <v>0</v>
      </c>
      <c r="OY869" s="10">
        <v>0</v>
      </c>
      <c r="OZ869" s="10">
        <v>0</v>
      </c>
      <c r="PA869" s="10">
        <v>0</v>
      </c>
      <c r="PB869" s="10">
        <v>1</v>
      </c>
      <c r="PC869" s="10">
        <v>0</v>
      </c>
      <c r="PD869" s="10" t="s">
        <v>1966</v>
      </c>
      <c r="PE869" s="10">
        <v>0</v>
      </c>
      <c r="PF869" s="10">
        <v>0</v>
      </c>
      <c r="PG869" s="10">
        <v>0</v>
      </c>
      <c r="PH869" s="10">
        <v>0</v>
      </c>
      <c r="PI869" s="10">
        <v>0</v>
      </c>
      <c r="PJ869" s="10">
        <v>0</v>
      </c>
      <c r="PK869" s="10">
        <v>0</v>
      </c>
      <c r="PL869" s="10">
        <v>0</v>
      </c>
      <c r="PM869" s="10" t="s">
        <v>1977</v>
      </c>
      <c r="PN869" s="10">
        <v>0</v>
      </c>
      <c r="PO869" s="10">
        <v>0</v>
      </c>
      <c r="PP869" s="10">
        <v>0</v>
      </c>
      <c r="PQ869" s="10">
        <v>0</v>
      </c>
      <c r="PR869" s="10">
        <v>0</v>
      </c>
      <c r="PS869" s="10">
        <v>0</v>
      </c>
      <c r="PT869" s="10">
        <v>1</v>
      </c>
      <c r="PU869" s="10">
        <v>16</v>
      </c>
      <c r="PV869" s="10" t="s">
        <v>1977</v>
      </c>
      <c r="PW869" s="10">
        <v>0</v>
      </c>
      <c r="PX869" s="10">
        <v>0</v>
      </c>
      <c r="PY869" s="10">
        <v>0</v>
      </c>
      <c r="PZ869" s="10">
        <v>0</v>
      </c>
      <c r="QA869" s="10">
        <v>0</v>
      </c>
      <c r="QB869" s="10">
        <v>0</v>
      </c>
      <c r="QC869" s="10">
        <v>3</v>
      </c>
      <c r="QD869" s="10">
        <v>18</v>
      </c>
      <c r="QE869" s="10" t="s">
        <v>1977</v>
      </c>
      <c r="QF869" s="10">
        <v>0</v>
      </c>
      <c r="QG869" s="10">
        <v>0</v>
      </c>
      <c r="QH869" s="10">
        <v>0</v>
      </c>
      <c r="QI869" s="10">
        <v>0</v>
      </c>
      <c r="QJ869" s="10">
        <v>0</v>
      </c>
      <c r="QK869" s="10">
        <v>0</v>
      </c>
      <c r="QL869" s="10">
        <v>0</v>
      </c>
      <c r="QM869" s="10">
        <v>1</v>
      </c>
      <c r="QN869" s="10" t="s">
        <v>1977</v>
      </c>
      <c r="QO869" s="10">
        <v>0</v>
      </c>
      <c r="QP869" s="10">
        <v>0</v>
      </c>
      <c r="QQ869" s="10">
        <v>0</v>
      </c>
      <c r="QR869" s="10">
        <v>0</v>
      </c>
      <c r="QS869" s="10">
        <v>0</v>
      </c>
      <c r="QT869" s="10">
        <v>0</v>
      </c>
      <c r="QU869" s="10">
        <v>0</v>
      </c>
      <c r="QV869" s="10">
        <v>0</v>
      </c>
      <c r="QW869" s="10" t="s">
        <v>1977</v>
      </c>
      <c r="QX869" s="10">
        <v>0</v>
      </c>
      <c r="QY869" s="10">
        <v>0</v>
      </c>
      <c r="QZ869" s="10">
        <v>0</v>
      </c>
      <c r="RA869" s="10">
        <v>0</v>
      </c>
      <c r="RB869" s="10">
        <v>0</v>
      </c>
      <c r="RC869" s="10">
        <v>0</v>
      </c>
      <c r="RD869" s="10">
        <v>0</v>
      </c>
      <c r="RE869" s="10">
        <v>0</v>
      </c>
      <c r="RF869" s="10" t="s">
        <v>1977</v>
      </c>
      <c r="RG869" s="10">
        <v>0</v>
      </c>
      <c r="RH869" s="10">
        <v>0</v>
      </c>
      <c r="RI869" s="10">
        <v>0</v>
      </c>
      <c r="RJ869" s="10">
        <v>0</v>
      </c>
      <c r="RK869" s="10">
        <v>0</v>
      </c>
      <c r="RL869" s="10">
        <v>0</v>
      </c>
      <c r="RM869" s="10">
        <v>0</v>
      </c>
      <c r="RN869" s="10">
        <v>0</v>
      </c>
      <c r="RO869" s="10" t="s">
        <v>1977</v>
      </c>
      <c r="VS869" s="10">
        <v>1</v>
      </c>
      <c r="VX869" s="10">
        <v>1</v>
      </c>
      <c r="VY869" s="10" t="s">
        <v>2413</v>
      </c>
      <c r="VZ869" s="10">
        <v>0</v>
      </c>
      <c r="WA869" s="10">
        <v>0</v>
      </c>
      <c r="WB869" s="10">
        <v>0</v>
      </c>
      <c r="WC869" s="10">
        <v>0</v>
      </c>
      <c r="WD869" s="10">
        <v>0</v>
      </c>
      <c r="WE869" s="10">
        <v>0</v>
      </c>
      <c r="WF869" s="10">
        <v>1920</v>
      </c>
      <c r="WG869" s="10">
        <v>0</v>
      </c>
      <c r="WH869" s="10">
        <v>0</v>
      </c>
      <c r="WI869" s="10">
        <v>0</v>
      </c>
      <c r="WJ869" s="10">
        <v>0</v>
      </c>
      <c r="WK869" s="10">
        <v>0</v>
      </c>
      <c r="WL869" s="10">
        <v>0</v>
      </c>
      <c r="WM869" s="10">
        <v>0</v>
      </c>
      <c r="WN869" s="10">
        <v>0</v>
      </c>
      <c r="WO869" s="10">
        <v>0</v>
      </c>
      <c r="WP869" s="10">
        <v>0</v>
      </c>
      <c r="WQ869" s="10">
        <v>0</v>
      </c>
      <c r="WR869" s="10">
        <v>0</v>
      </c>
      <c r="WS869" s="10">
        <v>0</v>
      </c>
      <c r="WT869" s="10">
        <v>0</v>
      </c>
      <c r="WU869" s="10">
        <v>0</v>
      </c>
      <c r="WV869" s="10">
        <v>0</v>
      </c>
      <c r="WW869" s="10">
        <v>0</v>
      </c>
      <c r="WX869" s="10">
        <v>0</v>
      </c>
      <c r="WY869" s="10">
        <v>0</v>
      </c>
      <c r="WZ869" s="10">
        <v>0</v>
      </c>
      <c r="XA869" s="10">
        <v>0</v>
      </c>
      <c r="XB869" s="10">
        <v>0</v>
      </c>
      <c r="XC869" s="10">
        <v>0</v>
      </c>
      <c r="XD869" s="10">
        <v>0</v>
      </c>
      <c r="XE869" s="10">
        <v>0</v>
      </c>
      <c r="XF869" s="10">
        <v>0</v>
      </c>
      <c r="XG869" s="10">
        <v>0</v>
      </c>
      <c r="XH869" s="10">
        <v>0</v>
      </c>
      <c r="XI869" s="10">
        <v>0</v>
      </c>
      <c r="XJ869" s="10">
        <v>0</v>
      </c>
      <c r="XK869" s="10" t="s">
        <v>1978</v>
      </c>
      <c r="XL869" s="10">
        <v>0</v>
      </c>
      <c r="XM869" s="10">
        <v>0</v>
      </c>
      <c r="XN869" s="10" t="s">
        <v>1967</v>
      </c>
      <c r="XQ869" s="10" t="s">
        <v>1978</v>
      </c>
      <c r="XR869" s="10">
        <v>0</v>
      </c>
      <c r="XS869" s="10">
        <v>0</v>
      </c>
      <c r="XT869" s="10" t="s">
        <v>1967</v>
      </c>
      <c r="XW869" s="10" t="s">
        <v>1979</v>
      </c>
      <c r="XX869" s="10">
        <v>1728</v>
      </c>
      <c r="XY869" s="10">
        <v>0</v>
      </c>
      <c r="YA869" s="10">
        <v>240</v>
      </c>
      <c r="YB869" s="10">
        <v>0</v>
      </c>
      <c r="YC869" s="10">
        <v>24</v>
      </c>
      <c r="YD869" s="10">
        <v>0</v>
      </c>
      <c r="YE869" s="10">
        <v>12</v>
      </c>
      <c r="YF869" s="10">
        <v>0</v>
      </c>
      <c r="YG869" s="10">
        <v>0</v>
      </c>
      <c r="YH869" s="10">
        <v>0</v>
      </c>
      <c r="YI869" s="10">
        <v>2</v>
      </c>
      <c r="YJ869" s="10">
        <v>0</v>
      </c>
      <c r="YK869" s="10">
        <v>320</v>
      </c>
      <c r="YL869" s="10">
        <v>0</v>
      </c>
      <c r="YM869" s="10">
        <v>484</v>
      </c>
      <c r="YN869" s="10">
        <v>0</v>
      </c>
      <c r="YO869" s="10">
        <v>475</v>
      </c>
      <c r="YP869" s="10">
        <v>0</v>
      </c>
      <c r="YQ869" s="10">
        <v>0</v>
      </c>
      <c r="YR869" s="10">
        <v>0</v>
      </c>
      <c r="YS869" s="10" t="s">
        <v>1968</v>
      </c>
      <c r="ZJ869" s="10" t="s">
        <v>1968</v>
      </c>
      <c r="AAK869" s="10" t="s">
        <v>1968</v>
      </c>
      <c r="AAZ869" s="10" t="s">
        <v>1968</v>
      </c>
      <c r="ABO869" s="10" t="s">
        <v>1968</v>
      </c>
      <c r="ACJ869" s="10" t="s">
        <v>1968</v>
      </c>
      <c r="ADH869" s="10" t="s">
        <v>1969</v>
      </c>
      <c r="ADI869" s="10">
        <v>1916</v>
      </c>
      <c r="ADJ869" s="10">
        <v>0</v>
      </c>
      <c r="ADK869" s="10">
        <v>0</v>
      </c>
      <c r="ADL869" s="10">
        <v>0</v>
      </c>
      <c r="ADM869" s="10">
        <v>4</v>
      </c>
      <c r="ADN869" s="10">
        <v>0</v>
      </c>
      <c r="ADO869" s="10">
        <v>0</v>
      </c>
      <c r="ADP869" s="10">
        <v>0</v>
      </c>
      <c r="ADQ869" s="10">
        <v>0</v>
      </c>
      <c r="ADR869" s="10">
        <v>0</v>
      </c>
      <c r="ADS869" s="10">
        <v>0</v>
      </c>
      <c r="ADT869" s="10">
        <v>0</v>
      </c>
      <c r="ADU869" s="10">
        <v>0</v>
      </c>
      <c r="ADV869" s="10">
        <v>0</v>
      </c>
      <c r="ADW869" s="10">
        <v>0</v>
      </c>
      <c r="ADX869" s="10">
        <v>0</v>
      </c>
      <c r="ADY869" s="10">
        <v>0</v>
      </c>
      <c r="ADZ869" s="10">
        <v>0</v>
      </c>
      <c r="AEA869" s="10">
        <v>0</v>
      </c>
      <c r="AEB869" s="10">
        <v>0</v>
      </c>
      <c r="AEC869" s="10">
        <v>0</v>
      </c>
      <c r="AED869" s="10">
        <v>0</v>
      </c>
      <c r="AEE869" s="10">
        <v>0</v>
      </c>
      <c r="AEF869" s="10">
        <v>0</v>
      </c>
      <c r="AEG869" s="10">
        <v>0</v>
      </c>
      <c r="AEH869" s="10">
        <v>0</v>
      </c>
      <c r="AEI869" s="10">
        <v>0</v>
      </c>
      <c r="AEJ869" s="10">
        <v>0</v>
      </c>
      <c r="AEK869" s="10">
        <v>1</v>
      </c>
      <c r="AEL869" s="10">
        <v>0</v>
      </c>
      <c r="AEM869" s="10">
        <v>0</v>
      </c>
      <c r="AEN869" s="10">
        <v>0</v>
      </c>
      <c r="AEO869" s="10">
        <v>0</v>
      </c>
      <c r="AEP869" s="10">
        <v>0</v>
      </c>
      <c r="AEQ869" s="10">
        <v>0</v>
      </c>
      <c r="AER869" s="10">
        <v>0</v>
      </c>
      <c r="AES869" s="10">
        <v>1</v>
      </c>
      <c r="AET869" s="10">
        <v>0</v>
      </c>
      <c r="AEU869" s="10">
        <v>0</v>
      </c>
      <c r="AEV869" s="10">
        <v>0</v>
      </c>
      <c r="AEW869" s="10">
        <v>0</v>
      </c>
      <c r="AEX869" s="10">
        <v>0</v>
      </c>
      <c r="AEY869" s="10">
        <v>0</v>
      </c>
      <c r="AEZ869" s="10">
        <v>0</v>
      </c>
      <c r="AFA869" s="10">
        <v>0</v>
      </c>
      <c r="AFB869" s="10">
        <v>0</v>
      </c>
      <c r="AFC869" s="10">
        <v>0</v>
      </c>
      <c r="AFD869" s="10">
        <v>0</v>
      </c>
      <c r="AFE869" s="10">
        <v>0</v>
      </c>
      <c r="AFF869" s="10">
        <v>0</v>
      </c>
      <c r="AFG869" s="10">
        <v>0</v>
      </c>
      <c r="AFH869" s="10">
        <v>0</v>
      </c>
      <c r="AFI869" s="10">
        <v>0</v>
      </c>
      <c r="AFJ869" s="10">
        <v>0</v>
      </c>
      <c r="AFK869" s="10">
        <v>0</v>
      </c>
      <c r="AFL869" s="10">
        <v>0</v>
      </c>
      <c r="AFM869" s="10">
        <v>0</v>
      </c>
      <c r="AFN869" s="10">
        <v>0</v>
      </c>
      <c r="AFO869" s="10">
        <v>0</v>
      </c>
      <c r="AFP869" s="10">
        <v>0</v>
      </c>
      <c r="AFQ869" s="10">
        <v>0</v>
      </c>
      <c r="AFR869" s="10">
        <v>0</v>
      </c>
      <c r="AFS869" s="10">
        <v>0</v>
      </c>
      <c r="AFT869" s="10">
        <v>0</v>
      </c>
      <c r="AFU869" s="10">
        <v>0</v>
      </c>
      <c r="AFV869" s="10">
        <v>0</v>
      </c>
      <c r="AFW869" s="10">
        <v>0</v>
      </c>
      <c r="AFX869" s="10">
        <v>0</v>
      </c>
      <c r="AFY869" s="10">
        <v>0</v>
      </c>
      <c r="AFZ869" s="10">
        <v>0</v>
      </c>
      <c r="AGA869" s="10">
        <v>0</v>
      </c>
      <c r="AGB869" s="10">
        <v>0</v>
      </c>
      <c r="AGC869" s="10">
        <v>0</v>
      </c>
      <c r="AGD869" s="10">
        <v>0</v>
      </c>
      <c r="AGE869" s="10">
        <v>0</v>
      </c>
      <c r="AGF869" s="10">
        <v>0</v>
      </c>
      <c r="AGG869" s="10">
        <v>0</v>
      </c>
      <c r="AGH869" s="10">
        <v>0</v>
      </c>
      <c r="AGI869" s="10">
        <v>0</v>
      </c>
      <c r="AGJ869" s="10">
        <v>0</v>
      </c>
      <c r="AGK869" s="10">
        <v>0</v>
      </c>
      <c r="AGL869" s="10">
        <v>0</v>
      </c>
      <c r="AGM869" s="10">
        <v>0</v>
      </c>
      <c r="AGN869" s="10">
        <v>0</v>
      </c>
      <c r="AGO869" s="10">
        <v>0</v>
      </c>
      <c r="AGP869" s="10">
        <v>0</v>
      </c>
      <c r="AGQ869" s="10">
        <v>0</v>
      </c>
      <c r="AGR869" s="10">
        <v>0</v>
      </c>
      <c r="AGS869" s="10">
        <v>0</v>
      </c>
      <c r="AGT869" s="10">
        <v>0</v>
      </c>
      <c r="AGU869" s="10">
        <v>0</v>
      </c>
      <c r="AGV869" s="10">
        <v>0</v>
      </c>
      <c r="AGW869" s="10">
        <v>0</v>
      </c>
      <c r="AGX869" s="10">
        <v>0</v>
      </c>
      <c r="AGY869" s="10">
        <v>0</v>
      </c>
      <c r="AGZ869" s="10">
        <v>0</v>
      </c>
      <c r="AHA869" s="10">
        <v>0</v>
      </c>
      <c r="AHB869" s="10">
        <v>0</v>
      </c>
      <c r="AHC869" s="10">
        <v>0</v>
      </c>
      <c r="AHD869" s="10">
        <v>0</v>
      </c>
      <c r="AHE869" s="10">
        <v>0</v>
      </c>
      <c r="AHF869" s="10">
        <v>0</v>
      </c>
      <c r="AHG869" s="10">
        <v>0</v>
      </c>
      <c r="AHH869" s="10">
        <v>0</v>
      </c>
      <c r="AHI869" s="10">
        <v>0</v>
      </c>
      <c r="AHJ869" s="10">
        <v>0</v>
      </c>
      <c r="AHK869" s="10">
        <v>0</v>
      </c>
      <c r="AHL869" s="10">
        <v>0</v>
      </c>
      <c r="AHM869" s="10">
        <v>0</v>
      </c>
      <c r="AHN869" s="10">
        <v>0</v>
      </c>
      <c r="AHO869" s="10">
        <v>0</v>
      </c>
      <c r="AHP869" s="10">
        <v>0</v>
      </c>
      <c r="AHQ869" s="10">
        <v>0</v>
      </c>
      <c r="AHR869" s="10">
        <v>0</v>
      </c>
      <c r="AHS869" s="10">
        <v>0</v>
      </c>
      <c r="AHT869" s="10">
        <v>0</v>
      </c>
      <c r="AHU869" s="10">
        <v>0</v>
      </c>
      <c r="AHV869" s="10">
        <v>0</v>
      </c>
      <c r="AHW869" s="10">
        <v>0</v>
      </c>
      <c r="AHX869" s="10">
        <v>0</v>
      </c>
      <c r="AHY869" s="10">
        <v>0</v>
      </c>
      <c r="AHZ869" s="10">
        <v>0</v>
      </c>
      <c r="AIA869" s="10">
        <v>0</v>
      </c>
      <c r="AIB869" s="10">
        <v>0</v>
      </c>
      <c r="AIC869" s="10">
        <v>0</v>
      </c>
      <c r="AID869" s="10">
        <v>0</v>
      </c>
      <c r="AIE869" s="10">
        <v>0</v>
      </c>
      <c r="AIF869" s="10">
        <v>0</v>
      </c>
      <c r="AIG869" s="10">
        <v>0</v>
      </c>
      <c r="AIH869" s="10">
        <v>0</v>
      </c>
      <c r="AII869" s="10">
        <v>0</v>
      </c>
      <c r="AIJ869" s="10">
        <v>0</v>
      </c>
      <c r="AIK869" s="10">
        <v>0</v>
      </c>
      <c r="AIL869" s="10">
        <v>0</v>
      </c>
      <c r="AIM869" s="10">
        <v>0</v>
      </c>
      <c r="AIN869" s="10">
        <v>0</v>
      </c>
      <c r="AIO869" s="10">
        <v>0</v>
      </c>
      <c r="AIP869" s="10">
        <v>0</v>
      </c>
      <c r="AIQ869" s="10">
        <v>0</v>
      </c>
      <c r="AIR869" s="10">
        <v>0</v>
      </c>
      <c r="AIS869" s="10">
        <v>0</v>
      </c>
      <c r="AIT869" s="10">
        <v>0</v>
      </c>
      <c r="AIU869" s="10">
        <v>0</v>
      </c>
      <c r="AIV869" s="10">
        <v>0</v>
      </c>
      <c r="AIW869" s="10">
        <v>0</v>
      </c>
      <c r="AIX869" s="10">
        <v>0</v>
      </c>
      <c r="AIY869" s="10">
        <v>0</v>
      </c>
      <c r="AIZ869" s="10">
        <v>0</v>
      </c>
      <c r="AJA869" s="10">
        <v>0</v>
      </c>
      <c r="AJB869" s="10">
        <v>0</v>
      </c>
      <c r="AJC869" s="10">
        <v>0</v>
      </c>
      <c r="AJD869" s="10">
        <v>0</v>
      </c>
      <c r="AJE869" s="10">
        <v>0</v>
      </c>
      <c r="AJF869" s="10">
        <v>0</v>
      </c>
      <c r="AJG869" s="10">
        <v>0</v>
      </c>
      <c r="AJH869" s="10">
        <v>0</v>
      </c>
      <c r="AJI869" s="10">
        <v>0</v>
      </c>
      <c r="AJJ869" s="10">
        <v>0</v>
      </c>
      <c r="AJK869" s="10">
        <v>0</v>
      </c>
      <c r="AJL869" s="10">
        <v>0</v>
      </c>
      <c r="AJM869" s="10">
        <v>0</v>
      </c>
      <c r="AJN869" s="10">
        <v>0</v>
      </c>
      <c r="AJO869" s="10">
        <v>0</v>
      </c>
      <c r="AJP869" s="10">
        <v>0</v>
      </c>
      <c r="AJQ869" s="10">
        <v>0</v>
      </c>
      <c r="AJR869" s="10">
        <v>0</v>
      </c>
      <c r="AJS869" s="10">
        <v>2</v>
      </c>
      <c r="AJT869" s="10">
        <v>0</v>
      </c>
      <c r="AJU869" s="10">
        <v>0</v>
      </c>
      <c r="AJV869" s="10">
        <v>0</v>
      </c>
      <c r="AJW869" s="10">
        <v>0</v>
      </c>
      <c r="AJX869" s="10">
        <v>0</v>
      </c>
      <c r="AJY869" s="10">
        <v>0</v>
      </c>
      <c r="AJZ869" s="10">
        <v>0</v>
      </c>
      <c r="AKA869" s="10">
        <v>0</v>
      </c>
      <c r="AKB869" s="10">
        <v>0</v>
      </c>
      <c r="AKC869" s="10">
        <v>0</v>
      </c>
      <c r="AKD869" s="10">
        <v>0</v>
      </c>
      <c r="AKE869" s="10">
        <v>0</v>
      </c>
      <c r="AKF869" s="10">
        <v>0</v>
      </c>
      <c r="AKG869" s="10">
        <v>0</v>
      </c>
      <c r="AKH869" s="10">
        <v>0</v>
      </c>
      <c r="AKI869" s="10">
        <v>0</v>
      </c>
      <c r="AKJ869" s="10">
        <v>0</v>
      </c>
      <c r="AKK869" s="10">
        <v>0</v>
      </c>
      <c r="AKL869" s="10">
        <v>0</v>
      </c>
      <c r="AKM869" s="10">
        <v>0</v>
      </c>
      <c r="AKN869" s="10">
        <v>0</v>
      </c>
      <c r="AKO869" s="10">
        <v>0</v>
      </c>
      <c r="AKP869" s="10">
        <v>0</v>
      </c>
      <c r="AKQ869" s="10">
        <v>0</v>
      </c>
      <c r="AKR869" s="10">
        <v>0</v>
      </c>
      <c r="AKS869" s="10">
        <v>0</v>
      </c>
      <c r="AKT869" s="10">
        <v>0</v>
      </c>
      <c r="AKU869" s="10">
        <v>0</v>
      </c>
      <c r="AKV869" s="10">
        <v>0</v>
      </c>
      <c r="AKW869" s="10">
        <v>0</v>
      </c>
      <c r="AKX869" s="10">
        <v>0</v>
      </c>
      <c r="AKY869" s="10">
        <v>0</v>
      </c>
      <c r="AKZ869" s="10">
        <v>0</v>
      </c>
      <c r="ALA869" s="10">
        <v>0</v>
      </c>
      <c r="ALB869" s="10">
        <v>0</v>
      </c>
      <c r="ALC869" s="10">
        <v>0</v>
      </c>
      <c r="ALD869" s="10">
        <v>0</v>
      </c>
      <c r="ALE869" s="10">
        <v>0</v>
      </c>
      <c r="ALF869" s="10">
        <v>0</v>
      </c>
      <c r="ALG869" s="10">
        <v>0</v>
      </c>
      <c r="ALH869" s="10">
        <v>0</v>
      </c>
      <c r="ALI869" s="10">
        <v>0</v>
      </c>
      <c r="ALJ869" s="10">
        <v>0</v>
      </c>
      <c r="ALK869" s="10">
        <v>0</v>
      </c>
      <c r="ALL869" s="10">
        <v>0</v>
      </c>
      <c r="ALM869" s="10">
        <v>0</v>
      </c>
      <c r="ALN869" s="10">
        <v>0</v>
      </c>
      <c r="ALO869" s="10">
        <v>0</v>
      </c>
      <c r="ALP869" s="10">
        <v>0</v>
      </c>
      <c r="ALQ869" s="10">
        <v>0</v>
      </c>
      <c r="ALR869" s="10">
        <v>0</v>
      </c>
      <c r="ALS869" s="10">
        <v>0</v>
      </c>
      <c r="ALT869" s="10">
        <v>0</v>
      </c>
      <c r="ALU869" s="10">
        <v>0</v>
      </c>
      <c r="ALV869" s="10">
        <v>0</v>
      </c>
      <c r="ALW869" s="10">
        <v>0</v>
      </c>
      <c r="ALX869" s="10">
        <v>0</v>
      </c>
      <c r="ALY869" s="10">
        <v>0</v>
      </c>
      <c r="ALZ869" s="10">
        <v>0</v>
      </c>
      <c r="AMA869" s="10">
        <v>0</v>
      </c>
      <c r="AMB869" s="10">
        <v>0</v>
      </c>
      <c r="AMC869" s="10">
        <v>0</v>
      </c>
      <c r="AMD869" s="10">
        <v>0</v>
      </c>
      <c r="AME869" s="10">
        <v>0</v>
      </c>
      <c r="AMF869" s="10">
        <v>0</v>
      </c>
      <c r="AML869" s="10" t="s">
        <v>1968</v>
      </c>
      <c r="ANM869" s="10">
        <v>1721</v>
      </c>
      <c r="ANN869" s="10">
        <v>0</v>
      </c>
      <c r="ANO869" s="10" t="s">
        <v>1968</v>
      </c>
      <c r="ANP869" s="10" t="s">
        <v>1987</v>
      </c>
      <c r="AOO869" s="10" t="s">
        <v>1968</v>
      </c>
      <c r="APN869" s="10" t="s">
        <v>1968</v>
      </c>
      <c r="ATV869" s="10" t="s">
        <v>1972</v>
      </c>
      <c r="ATW869" s="10">
        <v>0</v>
      </c>
      <c r="ATX869" s="10">
        <v>0</v>
      </c>
      <c r="ATY869" s="10">
        <v>0</v>
      </c>
      <c r="ATZ869" s="10">
        <v>0</v>
      </c>
      <c r="AUA869" s="10">
        <v>0</v>
      </c>
      <c r="AUB869" s="10">
        <v>0</v>
      </c>
      <c r="AUC869" s="10">
        <v>0</v>
      </c>
      <c r="AUD869" s="10">
        <v>0</v>
      </c>
      <c r="AUE869" s="64">
        <v>0</v>
      </c>
      <c r="AUF869" s="10">
        <v>0</v>
      </c>
      <c r="AUG869" s="10">
        <v>0</v>
      </c>
      <c r="AUH869" s="10">
        <v>0</v>
      </c>
      <c r="AUI869" s="10">
        <v>130</v>
      </c>
      <c r="AUJ869" s="10">
        <v>0</v>
      </c>
      <c r="AUK869" s="10">
        <v>0</v>
      </c>
      <c r="AUL869" s="10">
        <v>0</v>
      </c>
      <c r="AUM869" s="10">
        <v>0</v>
      </c>
      <c r="AUN869" s="10">
        <v>0</v>
      </c>
      <c r="AUO869" s="10">
        <v>0</v>
      </c>
      <c r="AUP869" s="10">
        <v>0</v>
      </c>
      <c r="AUQ869" s="10">
        <v>0</v>
      </c>
      <c r="AUR869" s="10">
        <v>0</v>
      </c>
      <c r="AUS869" s="10">
        <v>0</v>
      </c>
      <c r="AUT869" s="10">
        <v>0</v>
      </c>
      <c r="AUU869" s="10">
        <v>0</v>
      </c>
      <c r="AUV869" s="10">
        <v>0</v>
      </c>
      <c r="AUW869" s="10">
        <v>0</v>
      </c>
      <c r="AUX869" s="10">
        <v>0</v>
      </c>
      <c r="AUY869" s="10">
        <v>0</v>
      </c>
      <c r="AUZ869" s="10">
        <v>0</v>
      </c>
      <c r="AVA869" s="10">
        <v>0</v>
      </c>
      <c r="AVB869" s="10">
        <v>0</v>
      </c>
      <c r="AVC869" s="10">
        <v>0</v>
      </c>
      <c r="AVD869" s="10">
        <v>0</v>
      </c>
      <c r="AVE869" s="10">
        <v>0</v>
      </c>
      <c r="AVF869" s="10">
        <v>0</v>
      </c>
      <c r="AVG869" s="10">
        <v>0</v>
      </c>
      <c r="AVH869" s="10">
        <v>0</v>
      </c>
      <c r="AVI869" s="10">
        <v>0</v>
      </c>
      <c r="AVJ869" s="10">
        <v>0</v>
      </c>
      <c r="AVK869" s="10">
        <v>0</v>
      </c>
      <c r="AVL869" s="10">
        <v>0</v>
      </c>
      <c r="AVM869" s="10">
        <v>0</v>
      </c>
      <c r="AVN869" s="10">
        <v>0</v>
      </c>
      <c r="AVO869" s="10">
        <v>0</v>
      </c>
      <c r="AVP869" s="10">
        <v>0</v>
      </c>
      <c r="AVQ869" s="10">
        <v>0</v>
      </c>
      <c r="AVR869" s="10">
        <v>0</v>
      </c>
      <c r="AVS869" s="10">
        <v>0</v>
      </c>
      <c r="AVT869" s="10">
        <v>0</v>
      </c>
      <c r="AVU869" s="10" t="s">
        <v>1969</v>
      </c>
      <c r="AVV869" s="10">
        <v>0</v>
      </c>
      <c r="AVW869" s="10">
        <v>0</v>
      </c>
      <c r="AVX869" s="10">
        <v>0</v>
      </c>
      <c r="AVY869" s="10">
        <v>0</v>
      </c>
      <c r="AVZ869" s="10">
        <v>130</v>
      </c>
      <c r="AWA869" s="10">
        <v>0</v>
      </c>
      <c r="AWB869" s="10">
        <v>0</v>
      </c>
      <c r="AWC869" s="10">
        <v>0</v>
      </c>
      <c r="AWD869" s="10">
        <v>0</v>
      </c>
      <c r="AWE869" s="10">
        <v>0</v>
      </c>
      <c r="AWF869" s="10">
        <v>0</v>
      </c>
      <c r="AWG869" s="10">
        <v>0</v>
      </c>
      <c r="AWH869" s="10" t="s">
        <v>1972</v>
      </c>
      <c r="AWI869" s="10">
        <v>777</v>
      </c>
      <c r="AWJ869" s="10">
        <v>0</v>
      </c>
      <c r="AWK869" s="10">
        <v>0</v>
      </c>
      <c r="AWL869" s="10">
        <v>0</v>
      </c>
      <c r="AWM869" s="10">
        <v>0</v>
      </c>
      <c r="AWN869" s="10">
        <v>0</v>
      </c>
      <c r="AWO869" s="10">
        <v>0</v>
      </c>
      <c r="AWP869" s="10">
        <v>0</v>
      </c>
      <c r="AWQ869" s="10">
        <v>0</v>
      </c>
      <c r="AWR869" s="10">
        <v>0</v>
      </c>
      <c r="AWS869" s="10">
        <v>0</v>
      </c>
      <c r="AWT869" s="10">
        <v>0</v>
      </c>
      <c r="AWU869" s="10">
        <v>652</v>
      </c>
      <c r="AWV869" s="10">
        <v>0</v>
      </c>
      <c r="AWW869" s="10">
        <v>0</v>
      </c>
      <c r="AWX869" s="10">
        <v>0</v>
      </c>
      <c r="AWY869" s="10">
        <v>0</v>
      </c>
      <c r="AWZ869" s="10">
        <v>0</v>
      </c>
      <c r="AXA869" s="10">
        <v>125</v>
      </c>
      <c r="AXB869" s="10">
        <v>0</v>
      </c>
      <c r="AXC869" s="10">
        <v>0</v>
      </c>
      <c r="AXD869" s="10">
        <v>0</v>
      </c>
      <c r="AXE869" s="10">
        <v>0</v>
      </c>
      <c r="AXF869" s="10">
        <v>0</v>
      </c>
      <c r="AXG869" s="10">
        <v>0</v>
      </c>
      <c r="AXH869" s="10">
        <v>0</v>
      </c>
      <c r="AXI869" s="10">
        <v>0</v>
      </c>
      <c r="AXJ869" s="10">
        <v>0</v>
      </c>
      <c r="AXK869" s="10">
        <v>0</v>
      </c>
      <c r="AXL869" s="10">
        <v>0</v>
      </c>
      <c r="AXM869" s="10">
        <v>0</v>
      </c>
      <c r="AXN869" s="10">
        <v>0</v>
      </c>
      <c r="AXO869" s="10">
        <v>0</v>
      </c>
      <c r="AXP869" s="10">
        <v>0</v>
      </c>
      <c r="AXQ869" s="10">
        <v>0</v>
      </c>
      <c r="AXR869" s="10">
        <v>0</v>
      </c>
      <c r="AXS869" s="10">
        <v>0</v>
      </c>
      <c r="AXT869" s="10">
        <v>0</v>
      </c>
      <c r="AXU869" s="10">
        <v>0</v>
      </c>
      <c r="AXV869" s="10">
        <v>0</v>
      </c>
      <c r="AXW869" s="10">
        <v>0</v>
      </c>
      <c r="AXX869" s="10">
        <v>0</v>
      </c>
      <c r="AXY869" s="10">
        <v>777</v>
      </c>
      <c r="AXZ869" s="10">
        <v>0</v>
      </c>
      <c r="AYA869" s="10">
        <v>0</v>
      </c>
      <c r="AYB869" s="10">
        <v>0</v>
      </c>
      <c r="AYC869" s="10">
        <v>0</v>
      </c>
      <c r="AYD869" s="10">
        <v>0</v>
      </c>
      <c r="AYE869" s="10">
        <v>0</v>
      </c>
      <c r="AYF869" s="10">
        <v>0</v>
      </c>
      <c r="AYG869" s="10">
        <v>0</v>
      </c>
      <c r="AYH869" s="10">
        <v>0</v>
      </c>
      <c r="AYI869" s="10">
        <v>0</v>
      </c>
      <c r="AYJ869" s="10">
        <v>0</v>
      </c>
      <c r="AYK869" s="10">
        <v>0</v>
      </c>
      <c r="AYL869" s="10">
        <v>0</v>
      </c>
      <c r="AYM869" s="10">
        <v>0</v>
      </c>
      <c r="AYN869" s="10">
        <v>0</v>
      </c>
      <c r="AYO869" s="10">
        <v>0</v>
      </c>
      <c r="AYP869" s="10">
        <v>0</v>
      </c>
      <c r="AYQ869" s="10">
        <v>95</v>
      </c>
      <c r="AYR869" s="10">
        <v>0</v>
      </c>
      <c r="AYS869" s="10" t="s">
        <v>1968</v>
      </c>
      <c r="AYV869" s="10">
        <v>207</v>
      </c>
      <c r="AYW869" s="10">
        <v>0</v>
      </c>
      <c r="AYX869" s="10">
        <v>401</v>
      </c>
      <c r="AYY869" s="10">
        <v>0</v>
      </c>
      <c r="AYZ869" s="10">
        <v>0</v>
      </c>
      <c r="AZA869" s="10">
        <v>0</v>
      </c>
      <c r="AZB869" s="10">
        <v>380</v>
      </c>
      <c r="AZC869" s="10">
        <v>0</v>
      </c>
      <c r="AZD869" s="10">
        <v>482</v>
      </c>
      <c r="AZE869" s="10">
        <v>0</v>
      </c>
      <c r="AZF869" s="10">
        <v>27</v>
      </c>
      <c r="AZG869" s="10">
        <v>0</v>
      </c>
      <c r="AZH869" s="10">
        <v>1082</v>
      </c>
      <c r="AZI869" s="10">
        <v>0</v>
      </c>
      <c r="AZJ869" s="10">
        <v>314</v>
      </c>
      <c r="AZK869" s="10">
        <v>0</v>
      </c>
      <c r="AZL869" s="10">
        <v>8</v>
      </c>
      <c r="AZM869" s="10">
        <v>0</v>
      </c>
      <c r="AZN869" s="10">
        <v>3</v>
      </c>
      <c r="AZO869" s="10">
        <v>0</v>
      </c>
      <c r="AZP869" s="10">
        <v>1</v>
      </c>
      <c r="AZQ869" s="10">
        <v>0</v>
      </c>
      <c r="AZR869" s="10">
        <v>42</v>
      </c>
      <c r="AZS869" s="10">
        <v>0</v>
      </c>
      <c r="AZT869" s="10">
        <v>0</v>
      </c>
      <c r="AZU869" s="10">
        <v>0</v>
      </c>
      <c r="AZV869" s="10">
        <v>0</v>
      </c>
      <c r="AZW869" s="10">
        <v>0</v>
      </c>
      <c r="AZX869" s="10">
        <v>2</v>
      </c>
      <c r="AZY869" s="10">
        <v>0</v>
      </c>
      <c r="AZZ869" s="10">
        <v>0</v>
      </c>
      <c r="BAA869" s="10">
        <v>0</v>
      </c>
      <c r="BAB869" s="10">
        <v>0</v>
      </c>
      <c r="BAC869" s="10">
        <v>0</v>
      </c>
      <c r="BAD869" s="10">
        <v>0</v>
      </c>
      <c r="BAE869" s="10">
        <v>0</v>
      </c>
      <c r="BAF869" s="10">
        <v>0</v>
      </c>
      <c r="BAG869" s="10">
        <v>0</v>
      </c>
      <c r="BAH869" s="10">
        <v>0</v>
      </c>
      <c r="BAI869" s="10">
        <v>0</v>
      </c>
      <c r="BAJ869" s="10">
        <v>25</v>
      </c>
      <c r="BAK869" s="10">
        <v>0</v>
      </c>
      <c r="BAL869" s="10">
        <v>12</v>
      </c>
      <c r="BAM869" s="10">
        <v>0</v>
      </c>
      <c r="BAN869" s="10">
        <v>0</v>
      </c>
      <c r="BAO869" s="10">
        <v>0</v>
      </c>
      <c r="BAP869" s="10">
        <v>0</v>
      </c>
      <c r="BAQ869" s="10">
        <v>0</v>
      </c>
      <c r="BAR869" s="10">
        <v>0</v>
      </c>
      <c r="BAS869" s="10">
        <v>0</v>
      </c>
      <c r="BAT869" s="10">
        <v>0</v>
      </c>
      <c r="BAU869" s="10">
        <v>0</v>
      </c>
      <c r="BAV869" s="10">
        <v>0</v>
      </c>
      <c r="BAW869" s="10">
        <v>0</v>
      </c>
      <c r="BAX869" s="10">
        <v>0</v>
      </c>
      <c r="BAY869" s="10">
        <v>0</v>
      </c>
      <c r="BAZ869" s="10">
        <v>0</v>
      </c>
      <c r="BBA869" s="10" t="s">
        <v>1968</v>
      </c>
      <c r="BBB869" s="10">
        <v>3200</v>
      </c>
      <c r="BBC869" s="10">
        <v>1854</v>
      </c>
      <c r="BBD869" s="10">
        <v>0</v>
      </c>
      <c r="BBE869" s="10">
        <v>256</v>
      </c>
      <c r="BBF869" s="10">
        <v>0</v>
      </c>
      <c r="BBG869" s="10">
        <v>2</v>
      </c>
      <c r="BBH869" s="10">
        <v>0</v>
      </c>
      <c r="BBI869" s="10">
        <v>358</v>
      </c>
      <c r="BBJ869" s="10">
        <v>0</v>
      </c>
      <c r="BBK869" s="10">
        <v>134</v>
      </c>
      <c r="BBL869" s="10">
        <v>0</v>
      </c>
      <c r="BBM869" s="10">
        <v>210</v>
      </c>
      <c r="BBN869" s="10">
        <v>0</v>
      </c>
      <c r="BBO869" s="10" t="s">
        <v>1972</v>
      </c>
      <c r="BBW869" s="10">
        <v>1</v>
      </c>
      <c r="BBX869" s="10" t="s">
        <v>2414</v>
      </c>
    </row>
    <row r="870" spans="1:1428" x14ac:dyDescent="0.25">
      <c r="A870" s="10" t="s">
        <v>1965</v>
      </c>
      <c r="B870" s="10" t="s">
        <v>2415</v>
      </c>
      <c r="C870" s="10" t="s">
        <v>2001</v>
      </c>
      <c r="D870" s="10" t="s">
        <v>2416</v>
      </c>
      <c r="E870" s="10" t="s">
        <v>2417</v>
      </c>
      <c r="F870" s="10" t="s">
        <v>2418</v>
      </c>
      <c r="G870" s="10">
        <v>55700000</v>
      </c>
      <c r="H870" s="10" t="s">
        <v>2005</v>
      </c>
      <c r="I870" s="10" t="s">
        <v>2419</v>
      </c>
      <c r="J870" s="10" t="s">
        <v>2420</v>
      </c>
      <c r="K870" s="10" t="s">
        <v>5</v>
      </c>
      <c r="L870" s="10" t="s">
        <v>2506</v>
      </c>
      <c r="N870" s="10">
        <v>0</v>
      </c>
      <c r="O870" s="10">
        <v>0</v>
      </c>
      <c r="P870" s="10">
        <v>426</v>
      </c>
      <c r="Q870" s="10">
        <v>0</v>
      </c>
      <c r="R870" s="10">
        <v>0</v>
      </c>
      <c r="S870" s="10">
        <v>0</v>
      </c>
      <c r="T870" s="10">
        <v>0</v>
      </c>
      <c r="U870" s="10">
        <v>0</v>
      </c>
      <c r="V870" s="10">
        <v>0</v>
      </c>
      <c r="W870" s="10">
        <v>0</v>
      </c>
      <c r="X870" s="10">
        <v>0</v>
      </c>
      <c r="Y870" s="10">
        <v>0</v>
      </c>
      <c r="Z870" s="10">
        <v>0</v>
      </c>
      <c r="AA870" s="10">
        <v>0</v>
      </c>
      <c r="AC870" s="10">
        <v>0</v>
      </c>
      <c r="AD870" s="10">
        <v>0</v>
      </c>
      <c r="AE870" s="10">
        <v>0</v>
      </c>
      <c r="AF870" s="10" t="s">
        <v>40</v>
      </c>
      <c r="AG870" s="10">
        <v>1</v>
      </c>
      <c r="AT870" s="10">
        <v>37536</v>
      </c>
      <c r="AU870" s="10" t="s">
        <v>2495</v>
      </c>
      <c r="AV870" s="10" t="s">
        <v>1972</v>
      </c>
      <c r="AW870" s="10" t="s">
        <v>1989</v>
      </c>
      <c r="AY870" s="10" t="s">
        <v>1973</v>
      </c>
      <c r="BF870" s="10" t="s">
        <v>1972</v>
      </c>
      <c r="BG870" s="10">
        <v>1</v>
      </c>
      <c r="BH870" s="10" t="s">
        <v>1972</v>
      </c>
      <c r="BI870" s="10" t="s">
        <v>1972</v>
      </c>
      <c r="BJ870" s="10">
        <v>1</v>
      </c>
      <c r="BK870" s="10" t="s">
        <v>1968</v>
      </c>
      <c r="BL870" s="10" t="s">
        <v>1972</v>
      </c>
      <c r="BM870" s="10">
        <v>1</v>
      </c>
      <c r="BN870" s="10" t="s">
        <v>1972</v>
      </c>
      <c r="BO870" s="10" t="s">
        <v>1972</v>
      </c>
      <c r="BP870" s="10">
        <v>1</v>
      </c>
      <c r="BQ870" s="10" t="s">
        <v>1972</v>
      </c>
      <c r="BR870" s="10" t="s">
        <v>1972</v>
      </c>
      <c r="BS870" s="10">
        <v>1</v>
      </c>
      <c r="BT870" s="10" t="s">
        <v>1972</v>
      </c>
      <c r="BU870" s="10" t="s">
        <v>1968</v>
      </c>
      <c r="BX870" s="10" t="s">
        <v>1972</v>
      </c>
      <c r="BY870" s="10">
        <v>5</v>
      </c>
      <c r="BZ870" s="10" t="s">
        <v>1968</v>
      </c>
      <c r="CA870" s="10" t="s">
        <v>1972</v>
      </c>
      <c r="CB870" s="10">
        <v>1</v>
      </c>
      <c r="CC870" s="10" t="s">
        <v>1968</v>
      </c>
      <c r="CD870" s="10" t="s">
        <v>1972</v>
      </c>
      <c r="CE870" s="10">
        <v>1</v>
      </c>
      <c r="CF870" s="10" t="s">
        <v>1968</v>
      </c>
      <c r="CG870" s="10" t="s">
        <v>1972</v>
      </c>
      <c r="CH870" s="10">
        <v>1</v>
      </c>
      <c r="CI870" s="10" t="s">
        <v>1968</v>
      </c>
      <c r="CJ870" s="10" t="s">
        <v>1968</v>
      </c>
      <c r="CM870" s="10" t="s">
        <v>1968</v>
      </c>
      <c r="CP870" s="10" t="s">
        <v>1968</v>
      </c>
      <c r="CS870" s="10" t="s">
        <v>1972</v>
      </c>
      <c r="CT870" s="10">
        <v>1</v>
      </c>
      <c r="CU870" s="10" t="s">
        <v>1968</v>
      </c>
      <c r="CV870" s="10" t="s">
        <v>1972</v>
      </c>
      <c r="CW870" s="10">
        <v>1</v>
      </c>
      <c r="CX870" s="10" t="s">
        <v>1968</v>
      </c>
      <c r="CY870" s="10" t="s">
        <v>1972</v>
      </c>
      <c r="CZ870" s="10">
        <v>1</v>
      </c>
      <c r="DA870" s="10" t="s">
        <v>1972</v>
      </c>
      <c r="DB870" s="10" t="s">
        <v>1968</v>
      </c>
      <c r="DE870" s="10" t="s">
        <v>1968</v>
      </c>
      <c r="DH870" s="10" t="s">
        <v>1968</v>
      </c>
      <c r="DK870" s="10" t="s">
        <v>1968</v>
      </c>
      <c r="DN870" s="10" t="s">
        <v>1972</v>
      </c>
      <c r="DQ870" s="10" t="s">
        <v>2421</v>
      </c>
      <c r="DR870" s="10">
        <v>1</v>
      </c>
      <c r="DS870" s="10" t="s">
        <v>1968</v>
      </c>
      <c r="EU870" s="10" t="s">
        <v>1972</v>
      </c>
      <c r="EV870" s="10">
        <v>6</v>
      </c>
      <c r="EW870" s="10">
        <v>240</v>
      </c>
      <c r="EX870" s="10" t="s">
        <v>1968</v>
      </c>
      <c r="FA870" s="10" t="s">
        <v>1968</v>
      </c>
      <c r="FD870" s="10" t="s">
        <v>1972</v>
      </c>
      <c r="FE870" s="10">
        <v>1</v>
      </c>
      <c r="FG870" s="10" t="s">
        <v>1972</v>
      </c>
      <c r="FH870" s="10">
        <v>1</v>
      </c>
      <c r="FJ870" s="10" t="s">
        <v>1972</v>
      </c>
      <c r="FM870" s="10" t="s">
        <v>2422</v>
      </c>
      <c r="FN870" s="10">
        <v>1</v>
      </c>
      <c r="FO870" s="10">
        <v>4</v>
      </c>
      <c r="FP870" s="10" t="s">
        <v>1996</v>
      </c>
      <c r="FQ870" s="10">
        <v>1</v>
      </c>
      <c r="FR870" s="10">
        <v>4</v>
      </c>
      <c r="FS870" s="10" t="s">
        <v>2423</v>
      </c>
      <c r="FT870" s="10">
        <v>2</v>
      </c>
      <c r="FU870" s="10">
        <v>2</v>
      </c>
      <c r="FV870" s="10" t="s">
        <v>2424</v>
      </c>
      <c r="FW870" s="10">
        <v>1</v>
      </c>
      <c r="FX870" s="10">
        <v>3</v>
      </c>
      <c r="GR870" s="10">
        <v>1</v>
      </c>
      <c r="GY870" s="10" t="s">
        <v>1968</v>
      </c>
      <c r="HA870" s="10" t="s">
        <v>1968</v>
      </c>
      <c r="HC870" s="10" t="s">
        <v>1968</v>
      </c>
      <c r="HE870" s="10" t="s">
        <v>1972</v>
      </c>
      <c r="HF870" s="10">
        <v>40</v>
      </c>
      <c r="HG870" s="10" t="s">
        <v>1968</v>
      </c>
      <c r="HI870" s="10" t="s">
        <v>1972</v>
      </c>
      <c r="HJ870" s="10">
        <v>4</v>
      </c>
      <c r="HK870" s="10" t="s">
        <v>1968</v>
      </c>
      <c r="HM870" s="10" t="s">
        <v>1972</v>
      </c>
      <c r="HN870" s="10">
        <v>6</v>
      </c>
      <c r="HO870" s="10" t="s">
        <v>2425</v>
      </c>
      <c r="HP870" s="10">
        <v>6</v>
      </c>
      <c r="II870" s="10" t="s">
        <v>1968</v>
      </c>
      <c r="IJ870" s="10" t="s">
        <v>1968</v>
      </c>
      <c r="IK870" s="10" t="s">
        <v>1984</v>
      </c>
      <c r="IL870" s="10" t="s">
        <v>1984</v>
      </c>
      <c r="IM870" s="10" t="s">
        <v>1988</v>
      </c>
      <c r="IN870" s="10" t="s">
        <v>1968</v>
      </c>
      <c r="IO870" s="10" t="s">
        <v>1972</v>
      </c>
      <c r="IP870" s="10" t="s">
        <v>1968</v>
      </c>
      <c r="IR870" s="10" t="s">
        <v>1968</v>
      </c>
      <c r="IT870" s="10" t="s">
        <v>1968</v>
      </c>
      <c r="IV870" s="10" t="s">
        <v>1968</v>
      </c>
      <c r="IX870" s="10" t="s">
        <v>1968</v>
      </c>
      <c r="IZ870" s="10" t="s">
        <v>1972</v>
      </c>
      <c r="JA870" s="10" t="s">
        <v>1972</v>
      </c>
      <c r="JB870" s="10">
        <v>1</v>
      </c>
      <c r="JC870" s="10">
        <v>0</v>
      </c>
      <c r="JD870" s="10" t="s">
        <v>1972</v>
      </c>
      <c r="JE870" s="10">
        <v>1</v>
      </c>
      <c r="JF870" s="10">
        <v>2</v>
      </c>
      <c r="JG870" s="10" t="s">
        <v>1968</v>
      </c>
      <c r="JJ870" s="10" t="s">
        <v>1968</v>
      </c>
      <c r="JM870" s="10" t="s">
        <v>1968</v>
      </c>
      <c r="JP870" s="10" t="s">
        <v>1968</v>
      </c>
      <c r="JS870" s="10" t="s">
        <v>1968</v>
      </c>
      <c r="KZ870" s="10" t="s">
        <v>1976</v>
      </c>
      <c r="LA870" s="10">
        <v>0</v>
      </c>
      <c r="LB870" s="10">
        <v>0</v>
      </c>
      <c r="LC870" s="10">
        <v>0</v>
      </c>
      <c r="LD870" s="10">
        <v>0</v>
      </c>
      <c r="LE870" s="10">
        <v>0</v>
      </c>
      <c r="LF870" s="10">
        <v>0</v>
      </c>
      <c r="LG870" s="10">
        <v>0</v>
      </c>
      <c r="LH870" s="10">
        <v>0</v>
      </c>
      <c r="LI870" s="10" t="s">
        <v>1977</v>
      </c>
      <c r="LJ870" s="10">
        <v>0</v>
      </c>
      <c r="LK870" s="10">
        <v>0</v>
      </c>
      <c r="LL870" s="10">
        <v>0</v>
      </c>
      <c r="LM870" s="10">
        <v>0</v>
      </c>
      <c r="LN870" s="10">
        <v>0</v>
      </c>
      <c r="LO870" s="10">
        <v>0</v>
      </c>
      <c r="LP870" s="10">
        <v>0</v>
      </c>
      <c r="LQ870" s="10">
        <v>0</v>
      </c>
      <c r="LR870" s="10" t="s">
        <v>1977</v>
      </c>
      <c r="LS870" s="10">
        <v>1</v>
      </c>
      <c r="LT870" s="10">
        <v>0</v>
      </c>
      <c r="LU870" s="10">
        <v>0</v>
      </c>
      <c r="LV870" s="10">
        <v>0</v>
      </c>
      <c r="LW870" s="10">
        <v>0</v>
      </c>
      <c r="LX870" s="10">
        <v>0</v>
      </c>
      <c r="LY870" s="10">
        <v>0</v>
      </c>
      <c r="LZ870" s="10">
        <v>1</v>
      </c>
      <c r="MA870" s="10" t="s">
        <v>1985</v>
      </c>
      <c r="MB870" s="10">
        <v>0</v>
      </c>
      <c r="MC870" s="10">
        <v>0</v>
      </c>
      <c r="MD870" s="10">
        <v>0</v>
      </c>
      <c r="ME870" s="10">
        <v>0</v>
      </c>
      <c r="MF870" s="10">
        <v>0</v>
      </c>
      <c r="MG870" s="10">
        <v>0</v>
      </c>
      <c r="MH870" s="10">
        <v>0</v>
      </c>
      <c r="MI870" s="10">
        <v>2</v>
      </c>
      <c r="MJ870" s="10" t="s">
        <v>1977</v>
      </c>
      <c r="MK870" s="10">
        <v>0</v>
      </c>
      <c r="ML870" s="10">
        <v>0</v>
      </c>
      <c r="MM870" s="10">
        <v>0</v>
      </c>
      <c r="MN870" s="10">
        <v>0</v>
      </c>
      <c r="MO870" s="10">
        <v>0</v>
      </c>
      <c r="MP870" s="10">
        <v>0</v>
      </c>
      <c r="MQ870" s="10">
        <v>0</v>
      </c>
      <c r="MR870" s="10">
        <v>3</v>
      </c>
      <c r="MS870" s="10" t="s">
        <v>1977</v>
      </c>
      <c r="MT870" s="10">
        <v>0</v>
      </c>
      <c r="MU870" s="10">
        <v>0</v>
      </c>
      <c r="MV870" s="10">
        <v>0</v>
      </c>
      <c r="MW870" s="10">
        <v>0</v>
      </c>
      <c r="MX870" s="10">
        <v>0</v>
      </c>
      <c r="MY870" s="10">
        <v>0</v>
      </c>
      <c r="MZ870" s="10">
        <v>0</v>
      </c>
      <c r="NA870" s="10">
        <v>0</v>
      </c>
      <c r="NB870" s="10" t="s">
        <v>1977</v>
      </c>
      <c r="NC870" s="10">
        <v>0</v>
      </c>
      <c r="ND870" s="10">
        <v>0</v>
      </c>
      <c r="NE870" s="10">
        <v>0</v>
      </c>
      <c r="NF870" s="10">
        <v>0</v>
      </c>
      <c r="NG870" s="10">
        <v>0</v>
      </c>
      <c r="NH870" s="10">
        <v>0</v>
      </c>
      <c r="NI870" s="10">
        <v>0</v>
      </c>
      <c r="NJ870" s="10">
        <v>1</v>
      </c>
      <c r="NK870" s="10" t="s">
        <v>1977</v>
      </c>
      <c r="NL870" s="10">
        <v>0</v>
      </c>
      <c r="NM870" s="10">
        <v>0</v>
      </c>
      <c r="NN870" s="10">
        <v>0</v>
      </c>
      <c r="NO870" s="10">
        <v>0</v>
      </c>
      <c r="NP870" s="10">
        <v>0</v>
      </c>
      <c r="NQ870" s="10">
        <v>0</v>
      </c>
      <c r="NR870" s="10">
        <v>0</v>
      </c>
      <c r="NS870" s="10">
        <v>4</v>
      </c>
      <c r="NT870" s="10" t="s">
        <v>1977</v>
      </c>
      <c r="NU870" s="10">
        <v>0</v>
      </c>
      <c r="NV870" s="10">
        <v>0</v>
      </c>
      <c r="NW870" s="10">
        <v>0</v>
      </c>
      <c r="NX870" s="10">
        <v>0</v>
      </c>
      <c r="NY870" s="10">
        <v>0</v>
      </c>
      <c r="NZ870" s="10">
        <v>0</v>
      </c>
      <c r="OA870" s="10">
        <v>1</v>
      </c>
      <c r="OB870" s="10">
        <v>1</v>
      </c>
      <c r="OC870" s="10" t="s">
        <v>1977</v>
      </c>
      <c r="OD870" s="10">
        <v>0</v>
      </c>
      <c r="OE870" s="10">
        <v>0</v>
      </c>
      <c r="OF870" s="10">
        <v>0</v>
      </c>
      <c r="OG870" s="10">
        <v>0</v>
      </c>
      <c r="OH870" s="10">
        <v>0</v>
      </c>
      <c r="OI870" s="10">
        <v>0</v>
      </c>
      <c r="OJ870" s="10">
        <v>1</v>
      </c>
      <c r="OK870" s="10">
        <v>0</v>
      </c>
      <c r="OL870" s="10" t="s">
        <v>1977</v>
      </c>
      <c r="OM870" s="10">
        <v>0</v>
      </c>
      <c r="ON870" s="10">
        <v>0</v>
      </c>
      <c r="OO870" s="10">
        <v>0</v>
      </c>
      <c r="OP870" s="10">
        <v>0</v>
      </c>
      <c r="OQ870" s="10">
        <v>0</v>
      </c>
      <c r="OR870" s="10">
        <v>0</v>
      </c>
      <c r="OS870" s="10">
        <v>0</v>
      </c>
      <c r="OT870" s="10">
        <v>0</v>
      </c>
      <c r="OU870" s="10" t="s">
        <v>1977</v>
      </c>
      <c r="OV870" s="10">
        <v>0</v>
      </c>
      <c r="OW870" s="10">
        <v>0</v>
      </c>
      <c r="OX870" s="10">
        <v>0</v>
      </c>
      <c r="OY870" s="10">
        <v>0</v>
      </c>
      <c r="OZ870" s="10">
        <v>0</v>
      </c>
      <c r="PA870" s="10">
        <v>0</v>
      </c>
      <c r="PB870" s="10">
        <v>0</v>
      </c>
      <c r="PC870" s="10">
        <v>0</v>
      </c>
      <c r="PD870" s="10" t="s">
        <v>1977</v>
      </c>
      <c r="PE870" s="10">
        <v>0</v>
      </c>
      <c r="PF870" s="10">
        <v>0</v>
      </c>
      <c r="PG870" s="10">
        <v>0</v>
      </c>
      <c r="PH870" s="10">
        <v>0</v>
      </c>
      <c r="PI870" s="10">
        <v>0</v>
      </c>
      <c r="PJ870" s="10">
        <v>0</v>
      </c>
      <c r="PK870" s="10">
        <v>0</v>
      </c>
      <c r="PL870" s="10">
        <v>0</v>
      </c>
      <c r="PM870" s="10" t="s">
        <v>1977</v>
      </c>
      <c r="PN870" s="10">
        <v>0</v>
      </c>
      <c r="PO870" s="10">
        <v>0</v>
      </c>
      <c r="PP870" s="10">
        <v>0</v>
      </c>
      <c r="PQ870" s="10">
        <v>0</v>
      </c>
      <c r="PR870" s="10">
        <v>0</v>
      </c>
      <c r="PS870" s="10">
        <v>0</v>
      </c>
      <c r="PT870" s="10">
        <v>0</v>
      </c>
      <c r="PU870" s="10">
        <v>0</v>
      </c>
      <c r="PV870" s="10" t="s">
        <v>1977</v>
      </c>
      <c r="PW870" s="10">
        <v>0</v>
      </c>
      <c r="PX870" s="10">
        <v>2</v>
      </c>
      <c r="PY870" s="10">
        <v>0</v>
      </c>
      <c r="PZ870" s="10">
        <v>0</v>
      </c>
      <c r="QA870" s="10">
        <v>0</v>
      </c>
      <c r="QB870" s="10">
        <v>0</v>
      </c>
      <c r="QC870" s="10">
        <v>1</v>
      </c>
      <c r="QD870" s="10">
        <v>17</v>
      </c>
      <c r="QE870" s="10" t="s">
        <v>1977</v>
      </c>
      <c r="QF870" s="10">
        <v>0</v>
      </c>
      <c r="QG870" s="10">
        <v>0</v>
      </c>
      <c r="QH870" s="10">
        <v>0</v>
      </c>
      <c r="QI870" s="10">
        <v>0</v>
      </c>
      <c r="QJ870" s="10">
        <v>0</v>
      </c>
      <c r="QK870" s="10">
        <v>0</v>
      </c>
      <c r="QL870" s="10">
        <v>0</v>
      </c>
      <c r="QM870" s="10">
        <v>0</v>
      </c>
      <c r="QN870" s="10" t="s">
        <v>1977</v>
      </c>
      <c r="QO870" s="10">
        <v>0</v>
      </c>
      <c r="QP870" s="10">
        <v>0</v>
      </c>
      <c r="QQ870" s="10">
        <v>0</v>
      </c>
      <c r="QR870" s="10">
        <v>0</v>
      </c>
      <c r="QS870" s="10">
        <v>0</v>
      </c>
      <c r="QT870" s="10">
        <v>0</v>
      </c>
      <c r="QU870" s="10">
        <v>0</v>
      </c>
      <c r="QV870" s="10">
        <v>0</v>
      </c>
      <c r="QW870" s="10" t="s">
        <v>1977</v>
      </c>
      <c r="QX870" s="10">
        <v>80</v>
      </c>
      <c r="QY870" s="10">
        <v>0</v>
      </c>
      <c r="QZ870" s="10">
        <v>0</v>
      </c>
      <c r="RA870" s="10">
        <v>0</v>
      </c>
      <c r="RB870" s="10">
        <v>0</v>
      </c>
      <c r="RC870" s="10">
        <v>0</v>
      </c>
      <c r="RD870" s="10">
        <v>0</v>
      </c>
      <c r="RE870" s="10">
        <v>0</v>
      </c>
      <c r="RF870" s="10" t="s">
        <v>1977</v>
      </c>
      <c r="RG870" s="10">
        <v>0</v>
      </c>
      <c r="RH870" s="10">
        <v>0</v>
      </c>
      <c r="RI870" s="10">
        <v>0</v>
      </c>
      <c r="RJ870" s="10">
        <v>0</v>
      </c>
      <c r="RK870" s="10">
        <v>0</v>
      </c>
      <c r="RL870" s="10">
        <v>0</v>
      </c>
      <c r="RM870" s="10">
        <v>0</v>
      </c>
      <c r="RN870" s="10">
        <v>0</v>
      </c>
      <c r="RO870" s="10" t="s">
        <v>1977</v>
      </c>
      <c r="VS870" s="10">
        <v>1</v>
      </c>
      <c r="VU870" s="10">
        <v>1</v>
      </c>
      <c r="VX870" s="10">
        <v>1</v>
      </c>
      <c r="VY870" s="10" t="s">
        <v>2426</v>
      </c>
      <c r="VZ870" s="10">
        <v>490</v>
      </c>
      <c r="WA870" s="10">
        <v>0</v>
      </c>
      <c r="WB870" s="10">
        <v>8</v>
      </c>
      <c r="WC870" s="10">
        <v>0</v>
      </c>
      <c r="WD870" s="10">
        <v>1</v>
      </c>
      <c r="WE870" s="10">
        <v>0</v>
      </c>
      <c r="WF870" s="10">
        <v>901</v>
      </c>
      <c r="WG870" s="10">
        <v>0</v>
      </c>
      <c r="WH870" s="10">
        <v>0</v>
      </c>
      <c r="WI870" s="10">
        <v>0</v>
      </c>
      <c r="WJ870" s="10">
        <v>0</v>
      </c>
      <c r="WK870" s="10">
        <v>0</v>
      </c>
      <c r="WL870" s="10">
        <v>0</v>
      </c>
      <c r="WM870" s="10">
        <v>0</v>
      </c>
      <c r="WN870" s="10">
        <v>0</v>
      </c>
      <c r="WO870" s="10">
        <v>0</v>
      </c>
      <c r="WP870" s="10">
        <v>0</v>
      </c>
      <c r="WQ870" s="10">
        <v>0</v>
      </c>
      <c r="WR870" s="10">
        <v>0</v>
      </c>
      <c r="WS870" s="10">
        <v>0</v>
      </c>
      <c r="WT870" s="10">
        <v>0</v>
      </c>
      <c r="WU870" s="10">
        <v>0</v>
      </c>
      <c r="WV870" s="10">
        <v>0</v>
      </c>
      <c r="WW870" s="10">
        <v>0</v>
      </c>
      <c r="WX870" s="10">
        <v>0</v>
      </c>
      <c r="WY870" s="10">
        <v>0</v>
      </c>
      <c r="WZ870" s="10">
        <v>0</v>
      </c>
      <c r="XA870" s="10">
        <v>0</v>
      </c>
      <c r="XB870" s="10">
        <v>0</v>
      </c>
      <c r="XC870" s="10">
        <v>0</v>
      </c>
      <c r="XD870" s="10">
        <v>0</v>
      </c>
      <c r="XE870" s="10">
        <v>0</v>
      </c>
      <c r="XF870" s="10">
        <v>0</v>
      </c>
      <c r="XG870" s="10">
        <v>0</v>
      </c>
      <c r="XH870" s="10">
        <v>0</v>
      </c>
      <c r="XI870" s="10">
        <v>0</v>
      </c>
      <c r="XJ870" s="10">
        <v>0</v>
      </c>
      <c r="XK870" s="10" t="s">
        <v>1967</v>
      </c>
      <c r="XN870" s="10" t="s">
        <v>1978</v>
      </c>
      <c r="XQ870" s="10" t="s">
        <v>1978</v>
      </c>
      <c r="XR870" s="10">
        <v>0</v>
      </c>
      <c r="XS870" s="10">
        <v>0</v>
      </c>
      <c r="XT870" s="10" t="s">
        <v>1967</v>
      </c>
      <c r="XW870" s="10" t="s">
        <v>1979</v>
      </c>
      <c r="XX870" s="10">
        <v>783</v>
      </c>
      <c r="XY870" s="10">
        <v>0</v>
      </c>
      <c r="YA870" s="10">
        <v>337</v>
      </c>
      <c r="YB870" s="10">
        <v>0</v>
      </c>
      <c r="YC870" s="10">
        <v>274</v>
      </c>
      <c r="YD870" s="10">
        <v>0</v>
      </c>
      <c r="YE870" s="10">
        <v>0</v>
      </c>
      <c r="YF870" s="10">
        <v>0</v>
      </c>
      <c r="YG870" s="10">
        <v>0</v>
      </c>
      <c r="YH870" s="10">
        <v>0</v>
      </c>
      <c r="YI870" s="10">
        <v>0</v>
      </c>
      <c r="YJ870" s="10">
        <v>0</v>
      </c>
      <c r="YK870" s="10">
        <v>274</v>
      </c>
      <c r="YL870" s="10">
        <v>0</v>
      </c>
      <c r="YM870" s="10">
        <v>95</v>
      </c>
      <c r="YN870" s="10">
        <v>0</v>
      </c>
      <c r="YO870" s="10">
        <v>320</v>
      </c>
      <c r="YP870" s="10">
        <v>0</v>
      </c>
      <c r="YQ870" s="10">
        <v>0</v>
      </c>
      <c r="YR870" s="10">
        <v>0</v>
      </c>
      <c r="YS870" s="10" t="s">
        <v>1968</v>
      </c>
      <c r="ZJ870" s="10" t="s">
        <v>1968</v>
      </c>
      <c r="AAK870" s="10" t="s">
        <v>1968</v>
      </c>
      <c r="AAZ870" s="10" t="s">
        <v>1968</v>
      </c>
      <c r="ABO870" s="10" t="s">
        <v>1968</v>
      </c>
      <c r="ACJ870" s="10" t="s">
        <v>1968</v>
      </c>
      <c r="ADH870" s="10" t="s">
        <v>1968</v>
      </c>
      <c r="AML870" s="10" t="s">
        <v>1968</v>
      </c>
      <c r="ANM870" s="10">
        <v>1120</v>
      </c>
      <c r="ANN870" s="10">
        <v>0</v>
      </c>
      <c r="ANO870" s="10" t="s">
        <v>1968</v>
      </c>
      <c r="ANP870" s="10" t="s">
        <v>1987</v>
      </c>
      <c r="AOO870" s="10" t="s">
        <v>1968</v>
      </c>
      <c r="APN870" s="10" t="s">
        <v>1968</v>
      </c>
      <c r="ATV870" s="10" t="s">
        <v>1972</v>
      </c>
      <c r="ATW870" s="10">
        <v>0</v>
      </c>
      <c r="ATX870" s="10">
        <v>0</v>
      </c>
      <c r="ATY870" s="10">
        <v>0</v>
      </c>
      <c r="ATZ870" s="10">
        <v>0</v>
      </c>
      <c r="AUA870" s="10">
        <v>0</v>
      </c>
      <c r="AUB870" s="10">
        <v>0</v>
      </c>
      <c r="AUC870" s="10">
        <v>0</v>
      </c>
      <c r="AUD870" s="10">
        <v>0</v>
      </c>
      <c r="AUE870" s="64">
        <v>0</v>
      </c>
      <c r="AUF870" s="10">
        <v>0</v>
      </c>
      <c r="AUG870" s="10">
        <v>0</v>
      </c>
      <c r="AUH870" s="10">
        <v>0</v>
      </c>
      <c r="AUI870" s="10">
        <v>90</v>
      </c>
      <c r="AUJ870" s="10">
        <v>0</v>
      </c>
      <c r="AUK870" s="10">
        <v>0</v>
      </c>
      <c r="AUL870" s="10">
        <v>0</v>
      </c>
      <c r="AUM870" s="10">
        <v>0</v>
      </c>
      <c r="AUN870" s="10">
        <v>0</v>
      </c>
      <c r="AUO870" s="10">
        <v>0</v>
      </c>
      <c r="AUP870" s="10">
        <v>0</v>
      </c>
      <c r="AUQ870" s="10">
        <v>30</v>
      </c>
      <c r="AUR870" s="10">
        <v>0</v>
      </c>
      <c r="AUS870" s="10">
        <v>0</v>
      </c>
      <c r="AUT870" s="10">
        <v>0</v>
      </c>
      <c r="AUU870" s="10">
        <v>0</v>
      </c>
      <c r="AUV870" s="10">
        <v>0</v>
      </c>
      <c r="AUW870" s="10">
        <v>0</v>
      </c>
      <c r="AUX870" s="10">
        <v>0</v>
      </c>
      <c r="AUY870" s="10">
        <v>0</v>
      </c>
      <c r="AUZ870" s="10">
        <v>0</v>
      </c>
      <c r="AVA870" s="10">
        <v>0</v>
      </c>
      <c r="AVB870" s="10">
        <v>0</v>
      </c>
      <c r="AVC870" s="10">
        <v>0</v>
      </c>
      <c r="AVD870" s="10">
        <v>0</v>
      </c>
      <c r="AVE870" s="10">
        <v>0</v>
      </c>
      <c r="AVF870" s="10">
        <v>0</v>
      </c>
      <c r="AVG870" s="10">
        <v>0</v>
      </c>
      <c r="AVH870" s="10">
        <v>0</v>
      </c>
      <c r="AVI870" s="10">
        <v>0</v>
      </c>
      <c r="AVJ870" s="10">
        <v>0</v>
      </c>
      <c r="AVK870" s="10">
        <v>0</v>
      </c>
      <c r="AVL870" s="10">
        <v>0</v>
      </c>
      <c r="AVM870" s="10">
        <v>0</v>
      </c>
      <c r="AVN870" s="10">
        <v>0</v>
      </c>
      <c r="AVO870" s="10">
        <v>0</v>
      </c>
      <c r="AVP870" s="10">
        <v>0</v>
      </c>
      <c r="AVQ870" s="10">
        <v>0</v>
      </c>
      <c r="AVR870" s="10">
        <v>0</v>
      </c>
      <c r="AVS870" s="10">
        <v>0</v>
      </c>
      <c r="AVT870" s="10">
        <v>0</v>
      </c>
      <c r="AVU870" s="10" t="s">
        <v>1970</v>
      </c>
      <c r="AVV870" s="10">
        <v>0</v>
      </c>
      <c r="AVW870" s="10">
        <v>0</v>
      </c>
      <c r="AVX870" s="10">
        <v>0</v>
      </c>
      <c r="AVY870" s="10">
        <v>0</v>
      </c>
      <c r="AVZ870" s="10">
        <v>120</v>
      </c>
      <c r="AWA870" s="10">
        <v>0</v>
      </c>
      <c r="AWB870" s="10">
        <v>0</v>
      </c>
      <c r="AWC870" s="10">
        <v>0</v>
      </c>
      <c r="AWD870" s="10">
        <v>0</v>
      </c>
      <c r="AWE870" s="10">
        <v>0</v>
      </c>
      <c r="AWF870" s="10">
        <v>0</v>
      </c>
      <c r="AWG870" s="10">
        <v>0</v>
      </c>
      <c r="AWH870" s="10" t="s">
        <v>1972</v>
      </c>
      <c r="AWI870" s="10">
        <v>543</v>
      </c>
      <c r="AWJ870" s="10">
        <v>0</v>
      </c>
      <c r="AWK870" s="10">
        <v>0</v>
      </c>
      <c r="AWL870" s="10">
        <v>0</v>
      </c>
      <c r="AWM870" s="10">
        <v>8</v>
      </c>
      <c r="AWN870" s="10">
        <v>0</v>
      </c>
      <c r="AWO870" s="10">
        <v>120</v>
      </c>
      <c r="AWP870" s="10">
        <v>0</v>
      </c>
      <c r="AWQ870" s="10">
        <v>0</v>
      </c>
      <c r="AWR870" s="10">
        <v>0</v>
      </c>
      <c r="AWS870" s="10">
        <v>0</v>
      </c>
      <c r="AWT870" s="10">
        <v>0</v>
      </c>
      <c r="AWU870" s="10">
        <v>370</v>
      </c>
      <c r="AWV870" s="10">
        <v>0</v>
      </c>
      <c r="AWW870" s="10">
        <v>0</v>
      </c>
      <c r="AWX870" s="10">
        <v>0</v>
      </c>
      <c r="AWY870" s="10">
        <v>0</v>
      </c>
      <c r="AWZ870" s="10">
        <v>0</v>
      </c>
      <c r="AXA870" s="10">
        <v>53</v>
      </c>
      <c r="AXB870" s="10">
        <v>0</v>
      </c>
      <c r="AXC870" s="10">
        <v>0</v>
      </c>
      <c r="AXD870" s="10">
        <v>0</v>
      </c>
      <c r="AXE870" s="10">
        <v>0</v>
      </c>
      <c r="AXF870" s="10">
        <v>0</v>
      </c>
      <c r="AXG870" s="10">
        <v>0</v>
      </c>
      <c r="AXH870" s="10">
        <v>0</v>
      </c>
      <c r="AXI870" s="10">
        <v>0</v>
      </c>
      <c r="AXJ870" s="10">
        <v>0</v>
      </c>
      <c r="AXK870" s="10">
        <v>0</v>
      </c>
      <c r="AXL870" s="10">
        <v>0</v>
      </c>
      <c r="AXM870" s="10">
        <v>0</v>
      </c>
      <c r="AXN870" s="10">
        <v>0</v>
      </c>
      <c r="AXO870" s="10">
        <v>0</v>
      </c>
      <c r="AXP870" s="10">
        <v>0</v>
      </c>
      <c r="AXQ870" s="10">
        <v>0</v>
      </c>
      <c r="AXR870" s="10">
        <v>0</v>
      </c>
      <c r="AXS870" s="10">
        <v>0</v>
      </c>
      <c r="AXT870" s="10">
        <v>0</v>
      </c>
      <c r="AXU870" s="10">
        <v>0</v>
      </c>
      <c r="AXV870" s="10">
        <v>0</v>
      </c>
      <c r="AXW870" s="10">
        <v>0</v>
      </c>
      <c r="AXX870" s="10">
        <v>0</v>
      </c>
      <c r="AXY870" s="10">
        <v>0</v>
      </c>
      <c r="AXZ870" s="10">
        <v>0</v>
      </c>
      <c r="AYA870" s="10">
        <v>0</v>
      </c>
      <c r="AYB870" s="10">
        <v>0</v>
      </c>
      <c r="AYC870" s="10">
        <v>0</v>
      </c>
      <c r="AYD870" s="10">
        <v>0</v>
      </c>
      <c r="AYE870" s="10">
        <v>0</v>
      </c>
      <c r="AYF870" s="10">
        <v>0</v>
      </c>
      <c r="AYG870" s="10">
        <v>0</v>
      </c>
      <c r="AYH870" s="10">
        <v>0</v>
      </c>
      <c r="AYI870" s="10">
        <v>0</v>
      </c>
      <c r="AYJ870" s="10">
        <v>0</v>
      </c>
      <c r="AYK870" s="10">
        <v>543</v>
      </c>
      <c r="AYL870" s="10">
        <v>0</v>
      </c>
      <c r="AYM870" s="10">
        <v>0</v>
      </c>
      <c r="AYN870" s="10">
        <v>0</v>
      </c>
      <c r="AYO870" s="10">
        <v>0</v>
      </c>
      <c r="AYP870" s="10">
        <v>0</v>
      </c>
      <c r="AYQ870" s="10">
        <v>28</v>
      </c>
      <c r="AYR870" s="10">
        <v>0</v>
      </c>
      <c r="AYS870" s="10" t="s">
        <v>1968</v>
      </c>
      <c r="AYV870" s="10">
        <v>121</v>
      </c>
      <c r="AYW870" s="10">
        <v>0</v>
      </c>
      <c r="AYX870" s="10">
        <v>529</v>
      </c>
      <c r="AYY870" s="10">
        <v>0</v>
      </c>
      <c r="AYZ870" s="10">
        <v>1681</v>
      </c>
      <c r="AZA870" s="10">
        <v>0</v>
      </c>
      <c r="AZB870" s="10">
        <v>96</v>
      </c>
      <c r="AZC870" s="10">
        <v>0</v>
      </c>
      <c r="AZD870" s="10">
        <v>202</v>
      </c>
      <c r="AZE870" s="10">
        <v>0</v>
      </c>
      <c r="AZF870" s="10">
        <v>7</v>
      </c>
      <c r="AZG870" s="10">
        <v>0</v>
      </c>
      <c r="AZH870" s="10">
        <v>1235</v>
      </c>
      <c r="AZI870" s="10">
        <v>0</v>
      </c>
      <c r="AZJ870" s="10">
        <v>324</v>
      </c>
      <c r="AZK870" s="10">
        <v>0</v>
      </c>
      <c r="AZL870" s="10">
        <v>6</v>
      </c>
      <c r="AZM870" s="10">
        <v>0</v>
      </c>
      <c r="AZN870" s="10">
        <v>3</v>
      </c>
      <c r="AZO870" s="10">
        <v>0</v>
      </c>
      <c r="AZP870" s="10">
        <v>1</v>
      </c>
      <c r="AZQ870" s="10">
        <v>0</v>
      </c>
      <c r="AZR870" s="10">
        <v>21</v>
      </c>
      <c r="AZS870" s="10">
        <v>0</v>
      </c>
      <c r="AZT870" s="10">
        <v>1</v>
      </c>
      <c r="AZU870" s="10">
        <v>0</v>
      </c>
      <c r="AZV870" s="10">
        <v>0</v>
      </c>
      <c r="AZW870" s="10">
        <v>0</v>
      </c>
      <c r="AZX870" s="10">
        <v>0</v>
      </c>
      <c r="AZY870" s="10">
        <v>0</v>
      </c>
      <c r="AZZ870" s="10">
        <v>0</v>
      </c>
      <c r="BAA870" s="10">
        <v>0</v>
      </c>
      <c r="BAB870" s="10">
        <v>0</v>
      </c>
      <c r="BAC870" s="10">
        <v>0</v>
      </c>
      <c r="BAD870" s="10">
        <v>0</v>
      </c>
      <c r="BAE870" s="10">
        <v>0</v>
      </c>
      <c r="BAF870" s="10">
        <v>0</v>
      </c>
      <c r="BAG870" s="10">
        <v>0</v>
      </c>
      <c r="BAH870" s="10">
        <v>0</v>
      </c>
      <c r="BAI870" s="10">
        <v>0</v>
      </c>
      <c r="BAJ870" s="10">
        <v>2</v>
      </c>
      <c r="BAK870" s="10">
        <v>0</v>
      </c>
      <c r="BAL870" s="10">
        <v>1</v>
      </c>
      <c r="BAM870" s="10">
        <v>0</v>
      </c>
      <c r="BAN870" s="10">
        <v>0</v>
      </c>
      <c r="BAO870" s="10">
        <v>0</v>
      </c>
      <c r="BAP870" s="10">
        <v>0</v>
      </c>
      <c r="BAQ870" s="10">
        <v>0</v>
      </c>
      <c r="BAR870" s="10">
        <v>0</v>
      </c>
      <c r="BAS870" s="10">
        <v>0</v>
      </c>
      <c r="BAT870" s="10">
        <v>0</v>
      </c>
      <c r="BAU870" s="10">
        <v>0</v>
      </c>
      <c r="BAV870" s="10">
        <v>0</v>
      </c>
      <c r="BAW870" s="10">
        <v>0</v>
      </c>
      <c r="BAX870" s="10">
        <v>0</v>
      </c>
      <c r="BAY870" s="10">
        <v>0</v>
      </c>
      <c r="BAZ870" s="10">
        <v>0</v>
      </c>
      <c r="BBA870" s="10" t="s">
        <v>1968</v>
      </c>
      <c r="BBB870" s="10">
        <v>0</v>
      </c>
      <c r="BBC870" s="10">
        <v>0</v>
      </c>
      <c r="BBD870" s="10">
        <v>0</v>
      </c>
      <c r="BBE870" s="10">
        <v>83</v>
      </c>
      <c r="BBF870" s="10">
        <v>0</v>
      </c>
      <c r="BBG870" s="10">
        <v>0</v>
      </c>
      <c r="BBH870" s="10">
        <v>0</v>
      </c>
      <c r="BBI870" s="10">
        <v>2</v>
      </c>
      <c r="BBJ870" s="10">
        <v>0</v>
      </c>
      <c r="BBK870" s="10">
        <v>126</v>
      </c>
      <c r="BBL870" s="10">
        <v>0</v>
      </c>
      <c r="BBM870" s="10">
        <v>155</v>
      </c>
      <c r="BBN870" s="10">
        <v>0</v>
      </c>
      <c r="BBO870" s="10" t="s">
        <v>1972</v>
      </c>
      <c r="BBS870" s="10">
        <v>1</v>
      </c>
      <c r="BBT870" s="10">
        <v>1</v>
      </c>
      <c r="BBU870" s="10">
        <v>1</v>
      </c>
      <c r="BBV870" s="10">
        <v>1</v>
      </c>
    </row>
    <row r="871" spans="1:1428" x14ac:dyDescent="0.25">
      <c r="A871" s="10" t="s">
        <v>1965</v>
      </c>
      <c r="B871" s="10" t="s">
        <v>2427</v>
      </c>
      <c r="C871" s="10" t="s">
        <v>2001</v>
      </c>
      <c r="D871" s="10" t="s">
        <v>2428</v>
      </c>
      <c r="E871" s="10" t="s">
        <v>2429</v>
      </c>
      <c r="F871" s="10" t="s">
        <v>2430</v>
      </c>
      <c r="G871" s="10">
        <v>55602970</v>
      </c>
      <c r="H871" s="10" t="s">
        <v>2005</v>
      </c>
      <c r="I871" s="10" t="s">
        <v>2431</v>
      </c>
      <c r="J871" s="10" t="s">
        <v>2432</v>
      </c>
      <c r="K871" s="10" t="s">
        <v>5</v>
      </c>
      <c r="L871" s="10" t="s">
        <v>2508</v>
      </c>
      <c r="N871" s="10">
        <v>96</v>
      </c>
      <c r="O871" s="10">
        <v>0</v>
      </c>
      <c r="P871" s="10">
        <v>96</v>
      </c>
      <c r="Q871" s="10">
        <v>0</v>
      </c>
      <c r="R871" s="10">
        <v>0</v>
      </c>
      <c r="S871" s="10">
        <v>0</v>
      </c>
      <c r="T871" s="10">
        <v>0</v>
      </c>
      <c r="U871" s="10">
        <v>0</v>
      </c>
      <c r="V871" s="10">
        <v>0</v>
      </c>
      <c r="W871" s="10">
        <v>0</v>
      </c>
      <c r="X871" s="10">
        <v>0</v>
      </c>
      <c r="Y871" s="10">
        <v>0</v>
      </c>
      <c r="AA871" s="10">
        <v>0</v>
      </c>
      <c r="AC871" s="10">
        <v>0</v>
      </c>
      <c r="AD871" s="10">
        <v>0</v>
      </c>
      <c r="AE871" s="10">
        <v>0</v>
      </c>
      <c r="AF871" s="10" t="s">
        <v>40</v>
      </c>
      <c r="AG871" s="10">
        <v>1</v>
      </c>
      <c r="AT871" s="10">
        <v>45214</v>
      </c>
      <c r="AU871" s="10" t="s">
        <v>1997</v>
      </c>
      <c r="AV871" s="10" t="s">
        <v>1972</v>
      </c>
      <c r="AW871" s="10" t="s">
        <v>1989</v>
      </c>
      <c r="AY871" s="10" t="s">
        <v>1968</v>
      </c>
      <c r="AZ871" s="10">
        <v>0</v>
      </c>
      <c r="BA871" s="10">
        <v>0</v>
      </c>
      <c r="BB871" s="10" t="s">
        <v>1968</v>
      </c>
      <c r="BD871" s="10" t="s">
        <v>1968</v>
      </c>
      <c r="BF871" s="10" t="s">
        <v>1972</v>
      </c>
      <c r="BG871" s="10">
        <v>1</v>
      </c>
      <c r="BH871" s="10" t="s">
        <v>1968</v>
      </c>
      <c r="BI871" s="10" t="s">
        <v>1972</v>
      </c>
      <c r="BJ871" s="10">
        <v>1</v>
      </c>
      <c r="BK871" s="10" t="s">
        <v>1968</v>
      </c>
      <c r="BL871" s="10" t="s">
        <v>1972</v>
      </c>
      <c r="BM871" s="10">
        <v>1</v>
      </c>
      <c r="BN871" s="10" t="s">
        <v>1968</v>
      </c>
      <c r="BO871" s="10" t="s">
        <v>1972</v>
      </c>
      <c r="BP871" s="10">
        <v>1</v>
      </c>
      <c r="BQ871" s="10" t="s">
        <v>1968</v>
      </c>
      <c r="BR871" s="10" t="s">
        <v>1972</v>
      </c>
      <c r="BS871" s="10">
        <v>1</v>
      </c>
      <c r="BT871" s="10" t="s">
        <v>1968</v>
      </c>
      <c r="BU871" s="10" t="s">
        <v>1968</v>
      </c>
      <c r="BX871" s="10" t="s">
        <v>1968</v>
      </c>
      <c r="BY871" s="10">
        <v>1</v>
      </c>
      <c r="CA871" s="10" t="s">
        <v>1972</v>
      </c>
      <c r="CB871" s="10">
        <v>1</v>
      </c>
      <c r="CC871" s="10" t="s">
        <v>1968</v>
      </c>
      <c r="CD871" s="10" t="s">
        <v>1972</v>
      </c>
      <c r="CE871" s="10">
        <v>1</v>
      </c>
      <c r="CF871" s="10" t="s">
        <v>1968</v>
      </c>
      <c r="CG871" s="10" t="s">
        <v>1968</v>
      </c>
      <c r="CJ871" s="10" t="s">
        <v>1968</v>
      </c>
      <c r="CM871" s="10" t="s">
        <v>1968</v>
      </c>
      <c r="CP871" s="10" t="s">
        <v>1968</v>
      </c>
      <c r="CS871" s="10" t="s">
        <v>1968</v>
      </c>
      <c r="CV871" s="10" t="s">
        <v>1972</v>
      </c>
      <c r="CW871" s="10">
        <v>1</v>
      </c>
      <c r="CX871" s="10" t="s">
        <v>1968</v>
      </c>
      <c r="CY871" s="10" t="s">
        <v>1972</v>
      </c>
      <c r="CZ871" s="10">
        <v>1</v>
      </c>
      <c r="DA871" s="10" t="s">
        <v>1968</v>
      </c>
      <c r="DB871" s="10" t="s">
        <v>1968</v>
      </c>
      <c r="DE871" s="10" t="s">
        <v>1968</v>
      </c>
      <c r="DH871" s="10" t="s">
        <v>1968</v>
      </c>
      <c r="DK871" s="10" t="s">
        <v>1968</v>
      </c>
      <c r="DN871" s="10" t="s">
        <v>1968</v>
      </c>
      <c r="EU871" s="10" t="s">
        <v>1972</v>
      </c>
      <c r="EV871" s="10">
        <v>3</v>
      </c>
      <c r="EW871" s="10">
        <v>40</v>
      </c>
      <c r="EX871" s="10" t="s">
        <v>1968</v>
      </c>
      <c r="FA871" s="10" t="s">
        <v>1968</v>
      </c>
      <c r="FD871" s="10" t="s">
        <v>1972</v>
      </c>
      <c r="FE871" s="10">
        <v>1</v>
      </c>
      <c r="FG871" s="10" t="s">
        <v>1972</v>
      </c>
      <c r="FH871" s="10">
        <v>1</v>
      </c>
      <c r="GQ871" s="10">
        <v>1</v>
      </c>
      <c r="II871" s="10" t="s">
        <v>1972</v>
      </c>
      <c r="IJ871" s="10" t="s">
        <v>1968</v>
      </c>
      <c r="IK871" s="10" t="s">
        <v>1974</v>
      </c>
      <c r="IL871" s="10" t="s">
        <v>1974</v>
      </c>
      <c r="IM871" s="10" t="s">
        <v>1988</v>
      </c>
      <c r="IN871" s="10" t="s">
        <v>1968</v>
      </c>
      <c r="IO871" s="10" t="s">
        <v>1968</v>
      </c>
      <c r="IP871" s="10" t="s">
        <v>1968</v>
      </c>
      <c r="IR871" s="10" t="s">
        <v>1968</v>
      </c>
      <c r="IT871" s="10" t="s">
        <v>1968</v>
      </c>
      <c r="IV871" s="10" t="s">
        <v>1968</v>
      </c>
      <c r="IX871" s="10" t="s">
        <v>1968</v>
      </c>
      <c r="IZ871" s="10" t="s">
        <v>1968</v>
      </c>
      <c r="JA871" s="10" t="s">
        <v>1968</v>
      </c>
      <c r="JD871" s="10" t="s">
        <v>1972</v>
      </c>
      <c r="JE871" s="10">
        <v>1</v>
      </c>
      <c r="JF871" s="10">
        <v>0</v>
      </c>
      <c r="JG871" s="10" t="s">
        <v>1968</v>
      </c>
      <c r="JJ871" s="10" t="s">
        <v>1968</v>
      </c>
      <c r="JM871" s="10" t="s">
        <v>1968</v>
      </c>
      <c r="JP871" s="10" t="s">
        <v>1968</v>
      </c>
      <c r="KZ871" s="10" t="s">
        <v>1976</v>
      </c>
      <c r="LA871" s="10">
        <v>11</v>
      </c>
      <c r="LB871" s="10">
        <v>2</v>
      </c>
      <c r="LC871" s="10">
        <v>0</v>
      </c>
      <c r="LD871" s="10">
        <v>0</v>
      </c>
      <c r="LE871" s="10">
        <v>0</v>
      </c>
      <c r="LF871" s="10">
        <v>0</v>
      </c>
      <c r="LG871" s="10">
        <v>0</v>
      </c>
      <c r="LH871" s="10">
        <v>0</v>
      </c>
      <c r="LI871" s="10" t="s">
        <v>1966</v>
      </c>
      <c r="LJ871" s="10">
        <v>46</v>
      </c>
      <c r="LK871" s="10">
        <v>3</v>
      </c>
      <c r="LL871" s="10">
        <v>0</v>
      </c>
      <c r="LM871" s="10">
        <v>0</v>
      </c>
      <c r="LN871" s="10">
        <v>0</v>
      </c>
      <c r="LO871" s="10">
        <v>0</v>
      </c>
      <c r="LP871" s="10">
        <v>0</v>
      </c>
      <c r="LQ871" s="10">
        <v>0</v>
      </c>
      <c r="LR871" s="10" t="s">
        <v>1966</v>
      </c>
      <c r="LS871" s="10">
        <v>0</v>
      </c>
      <c r="LT871" s="10">
        <v>0</v>
      </c>
      <c r="LU871" s="10">
        <v>0</v>
      </c>
      <c r="LV871" s="10">
        <v>0</v>
      </c>
      <c r="LW871" s="10">
        <v>0</v>
      </c>
      <c r="LX871" s="10">
        <v>1</v>
      </c>
      <c r="LY871" s="10">
        <v>0</v>
      </c>
      <c r="LZ871" s="10">
        <v>0</v>
      </c>
      <c r="MA871" s="10" t="s">
        <v>1966</v>
      </c>
      <c r="MB871" s="10">
        <v>0</v>
      </c>
      <c r="MC871" s="10">
        <v>0</v>
      </c>
      <c r="MD871" s="10">
        <v>0</v>
      </c>
      <c r="ME871" s="10">
        <v>0</v>
      </c>
      <c r="MF871" s="10">
        <v>2</v>
      </c>
      <c r="MG871" s="10">
        <v>0</v>
      </c>
      <c r="MH871" s="10">
        <v>0</v>
      </c>
      <c r="MI871" s="10">
        <v>0</v>
      </c>
      <c r="MJ871" s="10" t="s">
        <v>1966</v>
      </c>
      <c r="MK871" s="10">
        <v>0</v>
      </c>
      <c r="ML871" s="10">
        <v>0</v>
      </c>
      <c r="MM871" s="10">
        <v>0</v>
      </c>
      <c r="MN871" s="10">
        <v>0</v>
      </c>
      <c r="MO871" s="10">
        <v>0</v>
      </c>
      <c r="MP871" s="10">
        <v>3</v>
      </c>
      <c r="MQ871" s="10">
        <v>0</v>
      </c>
      <c r="MR871" s="10">
        <v>0</v>
      </c>
      <c r="MS871" s="10" t="s">
        <v>1966</v>
      </c>
      <c r="MT871" s="10">
        <v>0</v>
      </c>
      <c r="MU871" s="10">
        <v>0</v>
      </c>
      <c r="MV871" s="10">
        <v>0</v>
      </c>
      <c r="MW871" s="10">
        <v>0</v>
      </c>
      <c r="MX871" s="10">
        <v>0</v>
      </c>
      <c r="MY871" s="10">
        <v>1</v>
      </c>
      <c r="MZ871" s="10">
        <v>0</v>
      </c>
      <c r="NA871" s="10">
        <v>0</v>
      </c>
      <c r="NB871" s="10" t="s">
        <v>1966</v>
      </c>
      <c r="NC871" s="10">
        <v>0</v>
      </c>
      <c r="ND871" s="10">
        <v>0</v>
      </c>
      <c r="NE871" s="10">
        <v>0</v>
      </c>
      <c r="NF871" s="10">
        <v>0</v>
      </c>
      <c r="NG871" s="10">
        <v>0</v>
      </c>
      <c r="NH871" s="10">
        <v>0</v>
      </c>
      <c r="NI871" s="10">
        <v>0</v>
      </c>
      <c r="NJ871" s="10">
        <v>0</v>
      </c>
      <c r="NK871" s="10" t="s">
        <v>1966</v>
      </c>
      <c r="NL871" s="10">
        <v>0</v>
      </c>
      <c r="NM871" s="10">
        <v>0</v>
      </c>
      <c r="NN871" s="10">
        <v>0</v>
      </c>
      <c r="NO871" s="10">
        <v>0</v>
      </c>
      <c r="NP871" s="10">
        <v>0</v>
      </c>
      <c r="NQ871" s="10">
        <v>3</v>
      </c>
      <c r="NR871" s="10">
        <v>0</v>
      </c>
      <c r="NS871" s="10">
        <v>0</v>
      </c>
      <c r="NT871" s="10" t="s">
        <v>1966</v>
      </c>
      <c r="NU871" s="10">
        <v>0</v>
      </c>
      <c r="NV871" s="10">
        <v>0</v>
      </c>
      <c r="NW871" s="10">
        <v>0</v>
      </c>
      <c r="NX871" s="10">
        <v>0</v>
      </c>
      <c r="NY871" s="10">
        <v>0</v>
      </c>
      <c r="NZ871" s="10">
        <v>0</v>
      </c>
      <c r="OA871" s="10">
        <v>0</v>
      </c>
      <c r="OB871" s="10">
        <v>0</v>
      </c>
      <c r="OC871" s="10" t="s">
        <v>1966</v>
      </c>
      <c r="OD871" s="10">
        <v>0</v>
      </c>
      <c r="OE871" s="10">
        <v>0</v>
      </c>
      <c r="OF871" s="10">
        <v>0</v>
      </c>
      <c r="OG871" s="10">
        <v>0</v>
      </c>
      <c r="OH871" s="10">
        <v>1</v>
      </c>
      <c r="OI871" s="10">
        <v>0</v>
      </c>
      <c r="OJ871" s="10">
        <v>0</v>
      </c>
      <c r="OK871" s="10">
        <v>0</v>
      </c>
      <c r="OL871" s="10" t="s">
        <v>1966</v>
      </c>
      <c r="OM871" s="10">
        <v>0</v>
      </c>
      <c r="ON871" s="10">
        <v>0</v>
      </c>
      <c r="OO871" s="10">
        <v>0</v>
      </c>
      <c r="OP871" s="10">
        <v>0</v>
      </c>
      <c r="OQ871" s="10">
        <v>0</v>
      </c>
      <c r="OR871" s="10">
        <v>0</v>
      </c>
      <c r="OS871" s="10">
        <v>0</v>
      </c>
      <c r="OT871" s="10">
        <v>0</v>
      </c>
      <c r="OU871" s="10" t="s">
        <v>1977</v>
      </c>
      <c r="OV871" s="10">
        <v>0</v>
      </c>
      <c r="OW871" s="10">
        <v>0</v>
      </c>
      <c r="OX871" s="10">
        <v>0</v>
      </c>
      <c r="OY871" s="10">
        <v>0</v>
      </c>
      <c r="OZ871" s="10">
        <v>0</v>
      </c>
      <c r="PA871" s="10">
        <v>0</v>
      </c>
      <c r="PB871" s="10">
        <v>0</v>
      </c>
      <c r="PC871" s="10">
        <v>0</v>
      </c>
      <c r="PD871" s="10" t="s">
        <v>1977</v>
      </c>
      <c r="PE871" s="10">
        <v>0</v>
      </c>
      <c r="PF871" s="10">
        <v>0</v>
      </c>
      <c r="PG871" s="10">
        <v>0</v>
      </c>
      <c r="PH871" s="10">
        <v>0</v>
      </c>
      <c r="PI871" s="10">
        <v>0</v>
      </c>
      <c r="PJ871" s="10">
        <v>0</v>
      </c>
      <c r="PK871" s="10">
        <v>0</v>
      </c>
      <c r="PL871" s="10">
        <v>0</v>
      </c>
      <c r="PM871" s="10" t="s">
        <v>1977</v>
      </c>
      <c r="PN871" s="10">
        <v>0</v>
      </c>
      <c r="PO871" s="10">
        <v>0</v>
      </c>
      <c r="PP871" s="10">
        <v>0</v>
      </c>
      <c r="PQ871" s="10">
        <v>0</v>
      </c>
      <c r="PR871" s="10">
        <v>0</v>
      </c>
      <c r="PS871" s="10">
        <v>0</v>
      </c>
      <c r="PT871" s="10">
        <v>0</v>
      </c>
      <c r="PU871" s="10">
        <v>0</v>
      </c>
      <c r="PV871" s="10" t="s">
        <v>1977</v>
      </c>
      <c r="PW871" s="10">
        <v>0</v>
      </c>
      <c r="PX871" s="10">
        <v>0</v>
      </c>
      <c r="PY871" s="10">
        <v>1</v>
      </c>
      <c r="PZ871" s="10">
        <v>5</v>
      </c>
      <c r="QA871" s="10">
        <v>0</v>
      </c>
      <c r="QB871" s="10">
        <v>0</v>
      </c>
      <c r="QC871" s="10">
        <v>0</v>
      </c>
      <c r="QD871" s="10">
        <v>0</v>
      </c>
      <c r="QE871" s="10" t="s">
        <v>1986</v>
      </c>
      <c r="QF871" s="10">
        <v>0</v>
      </c>
      <c r="QG871" s="10">
        <v>0</v>
      </c>
      <c r="QH871" s="10">
        <v>0</v>
      </c>
      <c r="QI871" s="10">
        <v>0</v>
      </c>
      <c r="QJ871" s="10">
        <v>0</v>
      </c>
      <c r="QK871" s="10">
        <v>0</v>
      </c>
      <c r="QL871" s="10">
        <v>0</v>
      </c>
      <c r="QM871" s="10">
        <v>1</v>
      </c>
      <c r="QN871" s="10" t="s">
        <v>1966</v>
      </c>
      <c r="QO871" s="10">
        <v>0</v>
      </c>
      <c r="QP871" s="10">
        <v>0</v>
      </c>
      <c r="QQ871" s="10">
        <v>0</v>
      </c>
      <c r="QR871" s="10">
        <v>0</v>
      </c>
      <c r="QS871" s="10">
        <v>0</v>
      </c>
      <c r="QT871" s="10">
        <v>0</v>
      </c>
      <c r="QU871" s="10">
        <v>0</v>
      </c>
      <c r="QV871" s="10">
        <v>0</v>
      </c>
      <c r="QW871" s="10" t="s">
        <v>1977</v>
      </c>
      <c r="QX871" s="10">
        <v>0</v>
      </c>
      <c r="QY871" s="10">
        <v>0</v>
      </c>
      <c r="QZ871" s="10">
        <v>0</v>
      </c>
      <c r="RA871" s="10">
        <v>0</v>
      </c>
      <c r="RB871" s="10">
        <v>0</v>
      </c>
      <c r="RC871" s="10">
        <v>0</v>
      </c>
      <c r="RD871" s="10">
        <v>0</v>
      </c>
      <c r="RE871" s="10">
        <v>0</v>
      </c>
      <c r="RF871" s="10" t="s">
        <v>1977</v>
      </c>
      <c r="RG871" s="10">
        <v>0</v>
      </c>
      <c r="RH871" s="10">
        <v>0</v>
      </c>
      <c r="RI871" s="10">
        <v>0</v>
      </c>
      <c r="RJ871" s="10">
        <v>0</v>
      </c>
      <c r="RK871" s="10">
        <v>0</v>
      </c>
      <c r="RL871" s="10">
        <v>0</v>
      </c>
      <c r="RM871" s="10">
        <v>0</v>
      </c>
      <c r="RN871" s="10">
        <v>0</v>
      </c>
      <c r="RO871" s="10" t="s">
        <v>1977</v>
      </c>
      <c r="VS871" s="10">
        <v>1</v>
      </c>
      <c r="VX871" s="10">
        <v>1</v>
      </c>
      <c r="VY871" s="10" t="s">
        <v>2433</v>
      </c>
      <c r="VZ871" s="10">
        <v>555</v>
      </c>
      <c r="WA871" s="10">
        <v>0</v>
      </c>
      <c r="WB871" s="10">
        <v>0</v>
      </c>
      <c r="WC871" s="10">
        <v>0</v>
      </c>
      <c r="WD871" s="10">
        <v>0</v>
      </c>
      <c r="WE871" s="10">
        <v>0</v>
      </c>
      <c r="WF871" s="10">
        <v>52</v>
      </c>
      <c r="WG871" s="10">
        <v>0</v>
      </c>
      <c r="WH871" s="10">
        <v>0</v>
      </c>
      <c r="WI871" s="10">
        <v>0</v>
      </c>
      <c r="WJ871" s="10">
        <v>0</v>
      </c>
      <c r="WK871" s="10">
        <v>0</v>
      </c>
      <c r="WL871" s="10">
        <v>0</v>
      </c>
      <c r="WM871" s="10">
        <v>0</v>
      </c>
      <c r="WN871" s="10">
        <v>0</v>
      </c>
      <c r="WO871" s="10">
        <v>0</v>
      </c>
      <c r="WP871" s="10">
        <v>0</v>
      </c>
      <c r="WQ871" s="10">
        <v>0</v>
      </c>
      <c r="WR871" s="10">
        <v>0</v>
      </c>
      <c r="WS871" s="10">
        <v>0</v>
      </c>
      <c r="WT871" s="10">
        <v>0</v>
      </c>
      <c r="WU871" s="10">
        <v>0</v>
      </c>
      <c r="WV871" s="10">
        <v>0</v>
      </c>
      <c r="WW871" s="10">
        <v>0</v>
      </c>
      <c r="WX871" s="10">
        <v>0</v>
      </c>
      <c r="WY871" s="10">
        <v>0</v>
      </c>
      <c r="WZ871" s="10">
        <v>0</v>
      </c>
      <c r="XA871" s="10">
        <v>0</v>
      </c>
      <c r="XB871" s="10">
        <v>0</v>
      </c>
      <c r="XC871" s="10">
        <v>0</v>
      </c>
      <c r="XD871" s="10">
        <v>0</v>
      </c>
      <c r="XE871" s="10">
        <v>0</v>
      </c>
      <c r="XF871" s="10">
        <v>0</v>
      </c>
      <c r="XG871" s="10">
        <v>0</v>
      </c>
      <c r="XH871" s="10">
        <v>0</v>
      </c>
      <c r="XI871" s="10">
        <v>0</v>
      </c>
      <c r="XJ871" s="10">
        <v>0</v>
      </c>
      <c r="XK871" s="10" t="s">
        <v>1978</v>
      </c>
      <c r="XL871" s="10">
        <v>433</v>
      </c>
      <c r="XM871" s="10">
        <v>0</v>
      </c>
      <c r="XN871" s="10" t="s">
        <v>1967</v>
      </c>
      <c r="XQ871" s="10" t="s">
        <v>1978</v>
      </c>
      <c r="XR871" s="10">
        <v>52</v>
      </c>
      <c r="XS871" s="10">
        <v>0</v>
      </c>
      <c r="XT871" s="10" t="s">
        <v>1967</v>
      </c>
      <c r="XW871" s="10" t="s">
        <v>1979</v>
      </c>
      <c r="XX871" s="10">
        <v>47</v>
      </c>
      <c r="XY871" s="10">
        <v>0</v>
      </c>
      <c r="YA871" s="10">
        <v>380</v>
      </c>
      <c r="YB871" s="10">
        <v>0</v>
      </c>
      <c r="YC871" s="10">
        <v>85</v>
      </c>
      <c r="YD871" s="10">
        <v>0</v>
      </c>
      <c r="YE871" s="10">
        <v>0</v>
      </c>
      <c r="YF871" s="10">
        <v>0</v>
      </c>
      <c r="YG871" s="10">
        <v>0</v>
      </c>
      <c r="YH871" s="10">
        <v>0</v>
      </c>
      <c r="YI871" s="10">
        <v>0</v>
      </c>
      <c r="YJ871" s="10">
        <v>0</v>
      </c>
      <c r="YK871" s="10">
        <v>65</v>
      </c>
      <c r="YL871" s="10">
        <v>0</v>
      </c>
      <c r="YM871" s="10">
        <v>92</v>
      </c>
      <c r="YN871" s="10">
        <v>0</v>
      </c>
      <c r="YO871" s="10">
        <v>6</v>
      </c>
      <c r="YP871" s="10">
        <v>0</v>
      </c>
      <c r="YQ871" s="10">
        <v>0</v>
      </c>
      <c r="YR871" s="10">
        <v>0</v>
      </c>
      <c r="YS871" s="10" t="s">
        <v>1969</v>
      </c>
      <c r="YT871" s="10">
        <v>240</v>
      </c>
      <c r="YU871" s="10">
        <v>0</v>
      </c>
      <c r="YV871" s="10">
        <v>180</v>
      </c>
      <c r="YW871" s="10">
        <v>0</v>
      </c>
      <c r="YX871" s="10">
        <v>60</v>
      </c>
      <c r="YY871" s="10">
        <v>0</v>
      </c>
      <c r="YZ871" s="10">
        <v>50</v>
      </c>
      <c r="ZA871" s="10">
        <v>0</v>
      </c>
      <c r="ZB871" s="10">
        <v>50</v>
      </c>
      <c r="ZC871" s="10">
        <v>0</v>
      </c>
      <c r="ZD871" s="10">
        <v>17</v>
      </c>
      <c r="ZE871" s="10">
        <v>0</v>
      </c>
      <c r="ZF871" s="10">
        <v>10</v>
      </c>
      <c r="ZG871" s="10">
        <v>0</v>
      </c>
      <c r="ZH871" s="10">
        <v>0</v>
      </c>
      <c r="ZI871" s="10">
        <v>0</v>
      </c>
      <c r="ZJ871" s="10" t="s">
        <v>1970</v>
      </c>
      <c r="ZK871" s="10">
        <v>0</v>
      </c>
      <c r="ZL871" s="10">
        <v>0</v>
      </c>
      <c r="ZM871" s="10">
        <v>180</v>
      </c>
      <c r="ZN871" s="10">
        <v>0</v>
      </c>
      <c r="ZO871" s="10">
        <v>240</v>
      </c>
      <c r="ZP871" s="10">
        <v>0</v>
      </c>
      <c r="ZQ871" s="10">
        <v>187</v>
      </c>
      <c r="ZR871" s="10">
        <v>0</v>
      </c>
      <c r="ZS871" s="10">
        <v>0</v>
      </c>
      <c r="ZT871" s="10">
        <v>0</v>
      </c>
      <c r="ZU871" s="10">
        <v>0</v>
      </c>
      <c r="ZV871" s="10">
        <v>0</v>
      </c>
      <c r="ZW871" s="10">
        <v>0</v>
      </c>
      <c r="ZX871" s="10">
        <v>0</v>
      </c>
      <c r="ZY871" s="10">
        <v>0</v>
      </c>
      <c r="ZZ871" s="10">
        <v>0</v>
      </c>
      <c r="AAA871" s="10">
        <v>0</v>
      </c>
      <c r="AAB871" s="10">
        <v>0</v>
      </c>
      <c r="AAC871" s="10">
        <v>0</v>
      </c>
      <c r="AAD871" s="10">
        <v>0</v>
      </c>
      <c r="AAE871" s="10">
        <v>0</v>
      </c>
      <c r="AAF871" s="10">
        <v>0</v>
      </c>
      <c r="AAG871" s="10">
        <v>0</v>
      </c>
      <c r="AAH871" s="10">
        <v>0</v>
      </c>
      <c r="AAI871" s="10">
        <v>0</v>
      </c>
      <c r="AAJ871" s="10">
        <v>0</v>
      </c>
      <c r="AAK871" s="10" t="s">
        <v>1970</v>
      </c>
      <c r="AAL871" s="10">
        <v>360</v>
      </c>
      <c r="AAM871" s="10">
        <v>0</v>
      </c>
      <c r="AAN871" s="10">
        <v>180</v>
      </c>
      <c r="AAO871" s="10">
        <v>0</v>
      </c>
      <c r="AAP871" s="10">
        <v>64</v>
      </c>
      <c r="AAQ871" s="10">
        <v>0</v>
      </c>
      <c r="AAR871" s="10">
        <v>2</v>
      </c>
      <c r="AAS871" s="10">
        <v>0</v>
      </c>
      <c r="AAT871" s="10">
        <v>0</v>
      </c>
      <c r="AAU871" s="10">
        <v>0</v>
      </c>
      <c r="AAV871" s="10">
        <v>1</v>
      </c>
      <c r="AAW871" s="10">
        <v>0</v>
      </c>
      <c r="AAX871" s="10">
        <v>0</v>
      </c>
      <c r="AAY871" s="10">
        <v>0</v>
      </c>
      <c r="AAZ871" s="10" t="s">
        <v>1970</v>
      </c>
      <c r="ABA871" s="10">
        <v>4</v>
      </c>
      <c r="ABB871" s="10">
        <v>0</v>
      </c>
      <c r="ABC871" s="10">
        <v>0</v>
      </c>
      <c r="ABD871" s="10">
        <v>0</v>
      </c>
      <c r="ABE871" s="10">
        <v>3</v>
      </c>
      <c r="ABF871" s="10">
        <v>0</v>
      </c>
      <c r="ABG871" s="10">
        <v>0</v>
      </c>
      <c r="ABH871" s="10">
        <v>0</v>
      </c>
      <c r="ABI871" s="10">
        <v>0</v>
      </c>
      <c r="ABJ871" s="10">
        <v>0</v>
      </c>
      <c r="ABK871" s="10">
        <v>1</v>
      </c>
      <c r="ABL871" s="10">
        <v>0</v>
      </c>
      <c r="ABM871" s="10">
        <v>0</v>
      </c>
      <c r="ABN871" s="10">
        <v>0</v>
      </c>
      <c r="ABO871" s="10" t="s">
        <v>1970</v>
      </c>
      <c r="ABP871" s="10">
        <v>360</v>
      </c>
      <c r="ABQ871" s="10">
        <v>0</v>
      </c>
      <c r="ABR871" s="10">
        <v>85</v>
      </c>
      <c r="ABS871" s="10">
        <v>0</v>
      </c>
      <c r="ABT871" s="10">
        <v>55</v>
      </c>
      <c r="ABU871" s="10">
        <v>0</v>
      </c>
      <c r="ABV871" s="10">
        <v>38</v>
      </c>
      <c r="ABW871" s="10">
        <v>0</v>
      </c>
      <c r="ABX871" s="10">
        <v>21</v>
      </c>
      <c r="ABY871" s="10">
        <v>0</v>
      </c>
      <c r="ABZ871" s="10">
        <v>24</v>
      </c>
      <c r="ACA871" s="10">
        <v>0</v>
      </c>
      <c r="ACB871" s="10">
        <v>21</v>
      </c>
      <c r="ACC871" s="10">
        <v>0</v>
      </c>
      <c r="ACD871" s="10">
        <v>3</v>
      </c>
      <c r="ACE871" s="10">
        <v>0</v>
      </c>
      <c r="ACF871" s="10">
        <v>0</v>
      </c>
      <c r="ACG871" s="10">
        <v>0</v>
      </c>
      <c r="ACH871" s="10">
        <v>0</v>
      </c>
      <c r="ACI871" s="10">
        <v>0</v>
      </c>
      <c r="ACJ871" s="10" t="s">
        <v>1968</v>
      </c>
      <c r="ADH871" s="10" t="s">
        <v>1970</v>
      </c>
      <c r="ADI871" s="10">
        <v>606</v>
      </c>
      <c r="ADJ871" s="10">
        <v>0</v>
      </c>
      <c r="ADK871" s="10">
        <v>0</v>
      </c>
      <c r="ADL871" s="10">
        <v>0</v>
      </c>
      <c r="ADM871" s="10">
        <v>1</v>
      </c>
      <c r="ADN871" s="10">
        <v>0</v>
      </c>
      <c r="ADO871" s="10">
        <v>0</v>
      </c>
      <c r="ADP871" s="10">
        <v>0</v>
      </c>
      <c r="ADQ871" s="10">
        <v>0</v>
      </c>
      <c r="ADR871" s="10">
        <v>0</v>
      </c>
      <c r="ADS871" s="10">
        <v>0</v>
      </c>
      <c r="ADT871" s="10">
        <v>0</v>
      </c>
      <c r="ADU871" s="10">
        <v>0</v>
      </c>
      <c r="ADV871" s="10">
        <v>0</v>
      </c>
      <c r="ADW871" s="10">
        <v>0</v>
      </c>
      <c r="ADX871" s="10">
        <v>0</v>
      </c>
      <c r="ADY871" s="10">
        <v>0</v>
      </c>
      <c r="ADZ871" s="10">
        <v>0</v>
      </c>
      <c r="AEA871" s="10">
        <v>0</v>
      </c>
      <c r="AEB871" s="10">
        <v>0</v>
      </c>
      <c r="AEC871" s="10">
        <v>0</v>
      </c>
      <c r="AED871" s="10">
        <v>0</v>
      </c>
      <c r="AEE871" s="10">
        <v>0</v>
      </c>
      <c r="AEF871" s="10">
        <v>0</v>
      </c>
      <c r="AEG871" s="10">
        <v>0</v>
      </c>
      <c r="AEH871" s="10">
        <v>0</v>
      </c>
      <c r="AEI871" s="10">
        <v>0</v>
      </c>
      <c r="AEJ871" s="10">
        <v>0</v>
      </c>
      <c r="AEK871" s="10">
        <v>0</v>
      </c>
      <c r="AEL871" s="10">
        <v>0</v>
      </c>
      <c r="AEM871" s="10">
        <v>0</v>
      </c>
      <c r="AEN871" s="10">
        <v>0</v>
      </c>
      <c r="AEO871" s="10">
        <v>0</v>
      </c>
      <c r="AEP871" s="10">
        <v>0</v>
      </c>
      <c r="AEQ871" s="10">
        <v>0</v>
      </c>
      <c r="AER871" s="10">
        <v>0</v>
      </c>
      <c r="AES871" s="10">
        <v>0</v>
      </c>
      <c r="AET871" s="10">
        <v>0</v>
      </c>
      <c r="AEU871" s="10">
        <v>0</v>
      </c>
      <c r="AEV871" s="10">
        <v>0</v>
      </c>
      <c r="AEW871" s="10">
        <v>0</v>
      </c>
      <c r="AEX871" s="10">
        <v>0</v>
      </c>
      <c r="AEY871" s="10">
        <v>0</v>
      </c>
      <c r="AEZ871" s="10">
        <v>0</v>
      </c>
      <c r="AFA871" s="10">
        <v>0</v>
      </c>
      <c r="AFB871" s="10">
        <v>0</v>
      </c>
      <c r="AFC871" s="10">
        <v>0</v>
      </c>
      <c r="AFD871" s="10">
        <v>0</v>
      </c>
      <c r="AFE871" s="10">
        <v>0</v>
      </c>
      <c r="AFF871" s="10">
        <v>0</v>
      </c>
      <c r="AFG871" s="10">
        <v>0</v>
      </c>
      <c r="AFH871" s="10">
        <v>0</v>
      </c>
      <c r="AFI871" s="10">
        <v>0</v>
      </c>
      <c r="AFJ871" s="10">
        <v>0</v>
      </c>
      <c r="AFK871" s="10">
        <v>0</v>
      </c>
      <c r="AFL871" s="10">
        <v>0</v>
      </c>
      <c r="AFM871" s="10">
        <v>0</v>
      </c>
      <c r="AFN871" s="10">
        <v>0</v>
      </c>
      <c r="AFO871" s="10">
        <v>0</v>
      </c>
      <c r="AFP871" s="10">
        <v>0</v>
      </c>
      <c r="AFQ871" s="10">
        <v>0</v>
      </c>
      <c r="AFR871" s="10">
        <v>0</v>
      </c>
      <c r="AFS871" s="10">
        <v>0</v>
      </c>
      <c r="AFT871" s="10">
        <v>0</v>
      </c>
      <c r="AFU871" s="10">
        <v>0</v>
      </c>
      <c r="AFV871" s="10">
        <v>0</v>
      </c>
      <c r="AFW871" s="10">
        <v>0</v>
      </c>
      <c r="AFX871" s="10">
        <v>0</v>
      </c>
      <c r="AFY871" s="10">
        <v>0</v>
      </c>
      <c r="AFZ871" s="10">
        <v>0</v>
      </c>
      <c r="AGA871" s="10">
        <v>0</v>
      </c>
      <c r="AGB871" s="10">
        <v>0</v>
      </c>
      <c r="AGC871" s="10">
        <v>0</v>
      </c>
      <c r="AGD871" s="10">
        <v>0</v>
      </c>
      <c r="AGE871" s="10">
        <v>0</v>
      </c>
      <c r="AGF871" s="10">
        <v>0</v>
      </c>
      <c r="AGG871" s="10">
        <v>0</v>
      </c>
      <c r="AGH871" s="10">
        <v>0</v>
      </c>
      <c r="AGI871" s="10">
        <v>0</v>
      </c>
      <c r="AGJ871" s="10">
        <v>0</v>
      </c>
      <c r="AGK871" s="10">
        <v>0</v>
      </c>
      <c r="AGL871" s="10">
        <v>0</v>
      </c>
      <c r="AGM871" s="10">
        <v>0</v>
      </c>
      <c r="AGN871" s="10">
        <v>0</v>
      </c>
      <c r="AGO871" s="10">
        <v>0</v>
      </c>
      <c r="AGP871" s="10">
        <v>0</v>
      </c>
      <c r="AGQ871" s="10">
        <v>0</v>
      </c>
      <c r="AGR871" s="10">
        <v>0</v>
      </c>
      <c r="AGS871" s="10">
        <v>0</v>
      </c>
      <c r="AGT871" s="10">
        <v>0</v>
      </c>
      <c r="AGU871" s="10">
        <v>0</v>
      </c>
      <c r="AGV871" s="10">
        <v>0</v>
      </c>
      <c r="AGW871" s="10">
        <v>0</v>
      </c>
      <c r="AGX871" s="10">
        <v>0</v>
      </c>
      <c r="AGY871" s="10">
        <v>0</v>
      </c>
      <c r="AGZ871" s="10">
        <v>0</v>
      </c>
      <c r="AHA871" s="10">
        <v>0</v>
      </c>
      <c r="AHB871" s="10">
        <v>0</v>
      </c>
      <c r="AHC871" s="10">
        <v>0</v>
      </c>
      <c r="AHD871" s="10">
        <v>0</v>
      </c>
      <c r="AHE871" s="10">
        <v>0</v>
      </c>
      <c r="AHF871" s="10">
        <v>0</v>
      </c>
      <c r="AHG871" s="10">
        <v>0</v>
      </c>
      <c r="AHH871" s="10">
        <v>0</v>
      </c>
      <c r="AHI871" s="10">
        <v>0</v>
      </c>
      <c r="AHJ871" s="10">
        <v>0</v>
      </c>
      <c r="AHK871" s="10">
        <v>0</v>
      </c>
      <c r="AHL871" s="10">
        <v>0</v>
      </c>
      <c r="AHM871" s="10">
        <v>0</v>
      </c>
      <c r="AHN871" s="10">
        <v>0</v>
      </c>
      <c r="AHO871" s="10">
        <v>0</v>
      </c>
      <c r="AHP871" s="10">
        <v>0</v>
      </c>
      <c r="AHQ871" s="10">
        <v>0</v>
      </c>
      <c r="AHR871" s="10">
        <v>0</v>
      </c>
      <c r="AHS871" s="10">
        <v>0</v>
      </c>
      <c r="AHT871" s="10">
        <v>0</v>
      </c>
      <c r="AHU871" s="10">
        <v>0</v>
      </c>
      <c r="AHV871" s="10">
        <v>0</v>
      </c>
      <c r="AHW871" s="10">
        <v>0</v>
      </c>
      <c r="AHX871" s="10">
        <v>0</v>
      </c>
      <c r="AHY871" s="10">
        <v>0</v>
      </c>
      <c r="AHZ871" s="10">
        <v>0</v>
      </c>
      <c r="AIA871" s="10">
        <v>0</v>
      </c>
      <c r="AIB871" s="10">
        <v>0</v>
      </c>
      <c r="AIC871" s="10">
        <v>0</v>
      </c>
      <c r="AID871" s="10">
        <v>0</v>
      </c>
      <c r="AIE871" s="10">
        <v>0</v>
      </c>
      <c r="AIF871" s="10">
        <v>0</v>
      </c>
      <c r="AIG871" s="10">
        <v>0</v>
      </c>
      <c r="AIH871" s="10">
        <v>0</v>
      </c>
      <c r="AII871" s="10">
        <v>0</v>
      </c>
      <c r="AIJ871" s="10">
        <v>0</v>
      </c>
      <c r="AIK871" s="10">
        <v>0</v>
      </c>
      <c r="AIL871" s="10">
        <v>0</v>
      </c>
      <c r="AIM871" s="10">
        <v>0</v>
      </c>
      <c r="AIN871" s="10">
        <v>0</v>
      </c>
      <c r="AIO871" s="10">
        <v>0</v>
      </c>
      <c r="AIP871" s="10">
        <v>0</v>
      </c>
      <c r="AIQ871" s="10">
        <v>0</v>
      </c>
      <c r="AIR871" s="10">
        <v>0</v>
      </c>
      <c r="AIS871" s="10">
        <v>0</v>
      </c>
      <c r="AIT871" s="10">
        <v>0</v>
      </c>
      <c r="AIU871" s="10">
        <v>0</v>
      </c>
      <c r="AIV871" s="10">
        <v>0</v>
      </c>
      <c r="AIW871" s="10">
        <v>0</v>
      </c>
      <c r="AIX871" s="10">
        <v>0</v>
      </c>
      <c r="AIY871" s="10">
        <v>0</v>
      </c>
      <c r="AIZ871" s="10">
        <v>0</v>
      </c>
      <c r="AJA871" s="10">
        <v>0</v>
      </c>
      <c r="AJB871" s="10">
        <v>0</v>
      </c>
      <c r="AJC871" s="10">
        <v>0</v>
      </c>
      <c r="AJD871" s="10">
        <v>0</v>
      </c>
      <c r="AJE871" s="10">
        <v>0</v>
      </c>
      <c r="AJF871" s="10">
        <v>0</v>
      </c>
      <c r="AJG871" s="10">
        <v>0</v>
      </c>
      <c r="AJH871" s="10">
        <v>0</v>
      </c>
      <c r="AJI871" s="10">
        <v>0</v>
      </c>
      <c r="AJJ871" s="10">
        <v>0</v>
      </c>
      <c r="AJK871" s="10">
        <v>0</v>
      </c>
      <c r="AJL871" s="10">
        <v>0</v>
      </c>
      <c r="AJM871" s="10">
        <v>0</v>
      </c>
      <c r="AJN871" s="10">
        <v>0</v>
      </c>
      <c r="AJO871" s="10">
        <v>0</v>
      </c>
      <c r="AJP871" s="10">
        <v>0</v>
      </c>
      <c r="AJQ871" s="10">
        <v>0</v>
      </c>
      <c r="AJR871" s="10">
        <v>0</v>
      </c>
      <c r="AJS871" s="10">
        <v>1</v>
      </c>
      <c r="AJT871" s="10">
        <v>0</v>
      </c>
      <c r="AJU871" s="10">
        <v>0</v>
      </c>
      <c r="AJV871" s="10">
        <v>0</v>
      </c>
      <c r="AJW871" s="10">
        <v>0</v>
      </c>
      <c r="AJX871" s="10">
        <v>0</v>
      </c>
      <c r="AJY871" s="10">
        <v>0</v>
      </c>
      <c r="AJZ871" s="10">
        <v>0</v>
      </c>
      <c r="AKA871" s="10">
        <v>0</v>
      </c>
      <c r="AKB871" s="10">
        <v>0</v>
      </c>
      <c r="AKC871" s="10">
        <v>0</v>
      </c>
      <c r="AKD871" s="10">
        <v>0</v>
      </c>
      <c r="AKE871" s="10">
        <v>0</v>
      </c>
      <c r="AKF871" s="10">
        <v>0</v>
      </c>
      <c r="AKG871" s="10">
        <v>0</v>
      </c>
      <c r="AKH871" s="10">
        <v>0</v>
      </c>
      <c r="AKI871" s="10">
        <v>0</v>
      </c>
      <c r="AKJ871" s="10">
        <v>0</v>
      </c>
      <c r="AKK871" s="10">
        <v>0</v>
      </c>
      <c r="AKL871" s="10">
        <v>0</v>
      </c>
      <c r="AKM871" s="10">
        <v>0</v>
      </c>
      <c r="AKN871" s="10">
        <v>0</v>
      </c>
      <c r="AKO871" s="10">
        <v>0</v>
      </c>
      <c r="AKP871" s="10">
        <v>0</v>
      </c>
      <c r="AKQ871" s="10">
        <v>0</v>
      </c>
      <c r="AKR871" s="10">
        <v>0</v>
      </c>
      <c r="AKS871" s="10">
        <v>0</v>
      </c>
      <c r="AKT871" s="10">
        <v>0</v>
      </c>
      <c r="AKU871" s="10">
        <v>0</v>
      </c>
      <c r="AKV871" s="10">
        <v>0</v>
      </c>
      <c r="AKW871" s="10">
        <v>0</v>
      </c>
      <c r="AKX871" s="10">
        <v>0</v>
      </c>
      <c r="AKY871" s="10">
        <v>0</v>
      </c>
      <c r="AKZ871" s="10">
        <v>0</v>
      </c>
      <c r="ALA871" s="10">
        <v>0</v>
      </c>
      <c r="ALB871" s="10">
        <v>0</v>
      </c>
      <c r="ALC871" s="10">
        <v>0</v>
      </c>
      <c r="ALD871" s="10">
        <v>0</v>
      </c>
      <c r="ALE871" s="10">
        <v>0</v>
      </c>
      <c r="ALF871" s="10">
        <v>0</v>
      </c>
      <c r="ALG871" s="10">
        <v>0</v>
      </c>
      <c r="ALH871" s="10">
        <v>0</v>
      </c>
      <c r="ALI871" s="10">
        <v>0</v>
      </c>
      <c r="ALJ871" s="10">
        <v>0</v>
      </c>
      <c r="ALK871" s="10">
        <v>0</v>
      </c>
      <c r="ALL871" s="10">
        <v>0</v>
      </c>
      <c r="ALM871" s="10">
        <v>0</v>
      </c>
      <c r="ALN871" s="10">
        <v>0</v>
      </c>
      <c r="ALO871" s="10">
        <v>0</v>
      </c>
      <c r="ALP871" s="10">
        <v>0</v>
      </c>
      <c r="ALQ871" s="10">
        <v>0</v>
      </c>
      <c r="ALR871" s="10">
        <v>0</v>
      </c>
      <c r="ALS871" s="10">
        <v>0</v>
      </c>
      <c r="ALT871" s="10">
        <v>0</v>
      </c>
      <c r="ALU871" s="10">
        <v>0</v>
      </c>
      <c r="ALV871" s="10">
        <v>0</v>
      </c>
      <c r="ALW871" s="10">
        <v>0</v>
      </c>
      <c r="ALX871" s="10">
        <v>0</v>
      </c>
      <c r="ALY871" s="10">
        <v>0</v>
      </c>
      <c r="ALZ871" s="10">
        <v>0</v>
      </c>
      <c r="AMA871" s="10">
        <v>0</v>
      </c>
      <c r="AMB871" s="10">
        <v>0</v>
      </c>
      <c r="AMC871" s="10">
        <v>0</v>
      </c>
      <c r="AMD871" s="10">
        <v>0</v>
      </c>
      <c r="AME871" s="10">
        <v>0</v>
      </c>
      <c r="AMF871" s="10">
        <v>0</v>
      </c>
      <c r="AMG871" s="10">
        <v>0</v>
      </c>
      <c r="AMH871" s="10">
        <v>0</v>
      </c>
      <c r="AMI871" s="10">
        <v>0</v>
      </c>
      <c r="AMJ871" s="10">
        <v>0</v>
      </c>
      <c r="AMK871" s="10">
        <v>0</v>
      </c>
      <c r="AML871" s="10" t="s">
        <v>1968</v>
      </c>
      <c r="ANM871" s="10">
        <v>597</v>
      </c>
      <c r="ANN871" s="10">
        <v>0</v>
      </c>
      <c r="ANO871" s="10" t="s">
        <v>1969</v>
      </c>
      <c r="ANP871" s="10" t="s">
        <v>1980</v>
      </c>
      <c r="ANQ871" s="10">
        <v>8</v>
      </c>
      <c r="ANR871" s="10">
        <v>0</v>
      </c>
      <c r="ANS871" s="10">
        <v>42</v>
      </c>
      <c r="ANT871" s="10">
        <v>0</v>
      </c>
      <c r="ANU871" s="10">
        <v>50</v>
      </c>
      <c r="ANV871" s="10">
        <v>0</v>
      </c>
      <c r="ANW871" s="10">
        <v>1</v>
      </c>
      <c r="ANX871" s="10">
        <v>0</v>
      </c>
      <c r="ANY871" s="10">
        <v>0</v>
      </c>
      <c r="ANZ871" s="10">
        <v>0</v>
      </c>
      <c r="AOA871" s="10">
        <v>2</v>
      </c>
      <c r="AOB871" s="10">
        <v>0</v>
      </c>
      <c r="AOC871" s="10">
        <v>0</v>
      </c>
      <c r="AOD871" s="10">
        <v>0</v>
      </c>
      <c r="AOE871" s="10">
        <v>0</v>
      </c>
      <c r="AOF871" s="10">
        <v>0</v>
      </c>
      <c r="AOG871" s="10">
        <v>2</v>
      </c>
      <c r="AOH871" s="10">
        <v>0</v>
      </c>
      <c r="AOI871" s="10">
        <v>0</v>
      </c>
      <c r="AOJ871" s="10">
        <v>0</v>
      </c>
      <c r="AOK871" s="10">
        <v>0</v>
      </c>
      <c r="AOL871" s="10">
        <v>0</v>
      </c>
      <c r="AOM871" s="10">
        <v>502</v>
      </c>
      <c r="AON871" s="10">
        <v>0</v>
      </c>
      <c r="AOO871" s="10" t="s">
        <v>1970</v>
      </c>
      <c r="AOP871" s="10">
        <v>8</v>
      </c>
      <c r="AOQ871" s="10">
        <v>0</v>
      </c>
      <c r="AOR871" s="10">
        <v>42</v>
      </c>
      <c r="AOS871" s="10">
        <v>0</v>
      </c>
      <c r="AOT871" s="10">
        <v>50</v>
      </c>
      <c r="AOU871" s="10">
        <v>0</v>
      </c>
      <c r="AOV871" s="10">
        <v>1</v>
      </c>
      <c r="AOW871" s="10">
        <v>0</v>
      </c>
      <c r="AOX871" s="10">
        <v>0</v>
      </c>
      <c r="AOY871" s="10">
        <v>0</v>
      </c>
      <c r="AOZ871" s="10">
        <v>2</v>
      </c>
      <c r="APA871" s="10">
        <v>0</v>
      </c>
      <c r="APB871" s="10">
        <v>0</v>
      </c>
      <c r="APC871" s="10">
        <v>0</v>
      </c>
      <c r="APD871" s="10">
        <v>0</v>
      </c>
      <c r="APE871" s="10">
        <v>0</v>
      </c>
      <c r="APF871" s="10">
        <v>2</v>
      </c>
      <c r="APG871" s="10">
        <v>0</v>
      </c>
      <c r="APH871" s="10">
        <v>0</v>
      </c>
      <c r="API871" s="10">
        <v>0</v>
      </c>
      <c r="APJ871" s="10">
        <v>0</v>
      </c>
      <c r="APK871" s="10">
        <v>0</v>
      </c>
      <c r="APL871" s="10">
        <v>502</v>
      </c>
      <c r="APM871" s="10">
        <v>0</v>
      </c>
      <c r="APN871" s="10" t="s">
        <v>1969</v>
      </c>
      <c r="APO871" s="10" t="s">
        <v>1971</v>
      </c>
      <c r="APP871" s="10">
        <v>607</v>
      </c>
      <c r="APQ871" s="10">
        <v>0</v>
      </c>
      <c r="APR871" s="10">
        <v>50</v>
      </c>
      <c r="APS871" s="10">
        <v>0</v>
      </c>
      <c r="APT871" s="10">
        <v>10</v>
      </c>
      <c r="APU871" s="10">
        <v>0</v>
      </c>
      <c r="APV871" s="10">
        <v>28</v>
      </c>
      <c r="APW871" s="10">
        <v>0</v>
      </c>
      <c r="APX871" s="10">
        <v>0</v>
      </c>
      <c r="APY871" s="10">
        <v>0</v>
      </c>
      <c r="APZ871" s="10">
        <v>50</v>
      </c>
      <c r="AQA871" s="10">
        <v>0</v>
      </c>
      <c r="AQB871" s="10">
        <v>85</v>
      </c>
      <c r="AQC871" s="10">
        <v>0</v>
      </c>
      <c r="AQD871" s="10">
        <v>0</v>
      </c>
      <c r="AQE871" s="10">
        <v>0</v>
      </c>
      <c r="AQF871" s="10">
        <v>211</v>
      </c>
      <c r="AQG871" s="10">
        <v>0</v>
      </c>
      <c r="AQH871" s="10">
        <v>1</v>
      </c>
      <c r="AQI871" s="10">
        <v>0</v>
      </c>
      <c r="AQJ871" s="10">
        <v>5</v>
      </c>
      <c r="AQK871" s="10">
        <v>0</v>
      </c>
      <c r="AQL871" s="10">
        <v>3</v>
      </c>
      <c r="AQM871" s="10">
        <v>0</v>
      </c>
      <c r="AQN871" s="10">
        <v>15</v>
      </c>
      <c r="AQO871" s="10">
        <v>0</v>
      </c>
      <c r="AQP871" s="10">
        <v>1</v>
      </c>
      <c r="AQQ871" s="10">
        <v>0</v>
      </c>
      <c r="AQR871" s="10">
        <v>0</v>
      </c>
      <c r="AQS871" s="10">
        <v>0</v>
      </c>
      <c r="AQT871" s="10">
        <v>0</v>
      </c>
      <c r="AQU871" s="10">
        <v>0</v>
      </c>
      <c r="AQV871" s="10">
        <v>0</v>
      </c>
      <c r="AQW871" s="10">
        <v>0</v>
      </c>
      <c r="AQX871" s="10">
        <v>0</v>
      </c>
      <c r="AQY871" s="10">
        <v>0</v>
      </c>
      <c r="AQZ871" s="10">
        <v>5</v>
      </c>
      <c r="ARA871" s="10">
        <v>0</v>
      </c>
      <c r="ARB871" s="10">
        <v>5</v>
      </c>
      <c r="ARC871" s="10">
        <v>0</v>
      </c>
      <c r="ARD871" s="10">
        <v>0</v>
      </c>
      <c r="ARE871" s="10">
        <v>0</v>
      </c>
      <c r="ARF871" s="10">
        <v>78</v>
      </c>
      <c r="ARG871" s="10">
        <v>0</v>
      </c>
      <c r="ARH871" s="10">
        <v>15</v>
      </c>
      <c r="ARI871" s="10">
        <v>0</v>
      </c>
      <c r="ARJ871" s="10">
        <v>10</v>
      </c>
      <c r="ARK871" s="10">
        <v>0</v>
      </c>
      <c r="ARL871" s="10">
        <v>2</v>
      </c>
      <c r="ARM871" s="10">
        <v>0</v>
      </c>
      <c r="ARN871" s="10">
        <v>10</v>
      </c>
      <c r="ARO871" s="10">
        <v>0</v>
      </c>
      <c r="ARP871" s="10">
        <v>0</v>
      </c>
      <c r="ARQ871" s="10">
        <v>0</v>
      </c>
      <c r="ARR871" s="10">
        <v>0</v>
      </c>
      <c r="ARS871" s="10">
        <v>0</v>
      </c>
      <c r="ART871" s="10">
        <v>51</v>
      </c>
      <c r="ARU871" s="10">
        <v>0</v>
      </c>
      <c r="ARV871" s="10">
        <v>5</v>
      </c>
      <c r="ARW871" s="10">
        <v>0</v>
      </c>
      <c r="ARX871" s="10">
        <v>0</v>
      </c>
      <c r="ARY871" s="10">
        <v>0</v>
      </c>
      <c r="ARZ871" s="10">
        <v>0</v>
      </c>
      <c r="ASA871" s="10">
        <v>0</v>
      </c>
      <c r="ASB871" s="10">
        <v>0</v>
      </c>
      <c r="ASC871" s="10">
        <v>0</v>
      </c>
      <c r="ASD871" s="10">
        <v>0</v>
      </c>
      <c r="ASE871" s="10">
        <v>0</v>
      </c>
      <c r="ASF871" s="10">
        <v>0</v>
      </c>
      <c r="ASG871" s="10">
        <v>0</v>
      </c>
      <c r="ASH871" s="10">
        <v>0</v>
      </c>
      <c r="ASI871" s="10">
        <v>0</v>
      </c>
      <c r="ASJ871" s="10">
        <v>0</v>
      </c>
      <c r="ASK871" s="10">
        <v>0</v>
      </c>
      <c r="ASL871" s="10">
        <v>0</v>
      </c>
      <c r="ASM871" s="10">
        <v>0</v>
      </c>
      <c r="ASN871" s="10">
        <v>0</v>
      </c>
      <c r="ASO871" s="10">
        <v>0</v>
      </c>
      <c r="ASP871" s="10">
        <v>20</v>
      </c>
      <c r="ASQ871" s="10">
        <v>0</v>
      </c>
      <c r="ASR871" s="10">
        <v>25</v>
      </c>
      <c r="ASS871" s="10">
        <v>0</v>
      </c>
      <c r="AST871" s="10">
        <v>0</v>
      </c>
      <c r="ASU871" s="10">
        <v>0</v>
      </c>
      <c r="ASV871" s="10">
        <v>10</v>
      </c>
      <c r="ASW871" s="10">
        <v>0</v>
      </c>
      <c r="ASX871" s="10">
        <v>0</v>
      </c>
      <c r="ASY871" s="10">
        <v>0</v>
      </c>
      <c r="ASZ871" s="10">
        <v>5</v>
      </c>
      <c r="ATA871" s="10">
        <v>0</v>
      </c>
      <c r="ATB871" s="10">
        <v>1</v>
      </c>
      <c r="ATC871" s="10">
        <v>0</v>
      </c>
      <c r="ATD871" s="10">
        <v>0</v>
      </c>
      <c r="ATE871" s="10">
        <v>0</v>
      </c>
      <c r="ATF871" s="10">
        <v>0</v>
      </c>
      <c r="ATG871" s="10">
        <v>0</v>
      </c>
      <c r="ATH871" s="10">
        <v>15</v>
      </c>
      <c r="ATI871" s="10">
        <v>0</v>
      </c>
      <c r="ATJ871" s="10">
        <v>14</v>
      </c>
      <c r="ATK871" s="10">
        <v>0</v>
      </c>
      <c r="ATL871" s="10">
        <v>0</v>
      </c>
      <c r="ATM871" s="10">
        <v>0</v>
      </c>
      <c r="ATN871" s="10">
        <v>5</v>
      </c>
      <c r="ATO871" s="10">
        <v>0</v>
      </c>
      <c r="ATP871" s="10">
        <v>0</v>
      </c>
      <c r="ATQ871" s="10">
        <v>0</v>
      </c>
      <c r="ATR871" s="10">
        <v>607</v>
      </c>
      <c r="ATS871" s="10">
        <v>0</v>
      </c>
      <c r="ATT871" s="10">
        <v>0</v>
      </c>
      <c r="ATU871" s="10">
        <v>0</v>
      </c>
      <c r="ATV871" s="10" t="s">
        <v>1972</v>
      </c>
      <c r="ATW871" s="10">
        <v>0</v>
      </c>
      <c r="ATX871" s="10">
        <v>0</v>
      </c>
      <c r="ATY871" s="10">
        <v>1</v>
      </c>
      <c r="ATZ871" s="10">
        <v>0</v>
      </c>
      <c r="AUA871" s="10">
        <v>0</v>
      </c>
      <c r="AUB871" s="10">
        <v>0</v>
      </c>
      <c r="AUC871" s="10">
        <v>0</v>
      </c>
      <c r="AUD871" s="10">
        <v>0</v>
      </c>
      <c r="AUE871" s="64">
        <v>0</v>
      </c>
      <c r="AUF871" s="10">
        <v>0</v>
      </c>
      <c r="AUG871" s="10">
        <v>40</v>
      </c>
      <c r="AUH871" s="10">
        <v>0</v>
      </c>
      <c r="AUI871" s="10">
        <v>40</v>
      </c>
      <c r="AUJ871" s="10">
        <v>0</v>
      </c>
      <c r="AUK871" s="10">
        <v>0</v>
      </c>
      <c r="AUL871" s="10">
        <v>0</v>
      </c>
      <c r="AUM871" s="10">
        <v>0</v>
      </c>
      <c r="AUN871" s="10">
        <v>0</v>
      </c>
      <c r="AUO871" s="10">
        <v>0</v>
      </c>
      <c r="AUP871" s="10">
        <v>0</v>
      </c>
      <c r="AUQ871" s="10">
        <v>0</v>
      </c>
      <c r="AUR871" s="10">
        <v>0</v>
      </c>
      <c r="AUS871" s="10">
        <v>0</v>
      </c>
      <c r="AUT871" s="10">
        <v>0</v>
      </c>
      <c r="AUU871" s="10">
        <v>0</v>
      </c>
      <c r="AUV871" s="10">
        <v>0</v>
      </c>
      <c r="AUW871" s="10">
        <v>0</v>
      </c>
      <c r="AUX871" s="10">
        <v>0</v>
      </c>
      <c r="AUY871" s="10">
        <v>0</v>
      </c>
      <c r="AUZ871" s="10">
        <v>0</v>
      </c>
      <c r="AVA871" s="10">
        <v>0</v>
      </c>
      <c r="AVB871" s="10">
        <v>0</v>
      </c>
      <c r="AVC871" s="10">
        <v>0</v>
      </c>
      <c r="AVD871" s="10">
        <v>0</v>
      </c>
      <c r="AVE871" s="10">
        <v>0</v>
      </c>
      <c r="AVF871" s="10">
        <v>0</v>
      </c>
      <c r="AVG871" s="10">
        <v>0</v>
      </c>
      <c r="AVH871" s="10">
        <v>0</v>
      </c>
      <c r="AVI871" s="10">
        <v>0</v>
      </c>
      <c r="AVJ871" s="10">
        <v>0</v>
      </c>
      <c r="AVK871" s="10">
        <v>0</v>
      </c>
      <c r="AVL871" s="10">
        <v>0</v>
      </c>
      <c r="AVM871" s="10">
        <v>0</v>
      </c>
      <c r="AVN871" s="10">
        <v>0</v>
      </c>
      <c r="AVO871" s="10">
        <v>0</v>
      </c>
      <c r="AVP871" s="10">
        <v>0</v>
      </c>
      <c r="AVQ871" s="10">
        <v>0</v>
      </c>
      <c r="AVR871" s="10">
        <v>0</v>
      </c>
      <c r="AVS871" s="10">
        <v>0</v>
      </c>
      <c r="AVT871" s="10">
        <v>0</v>
      </c>
      <c r="AVU871" s="10" t="s">
        <v>1969</v>
      </c>
      <c r="AVV871" s="10">
        <v>0</v>
      </c>
      <c r="AVW871" s="10">
        <v>0</v>
      </c>
      <c r="AVX871" s="10">
        <v>0</v>
      </c>
      <c r="AVY871" s="10">
        <v>0</v>
      </c>
      <c r="AVZ871" s="10">
        <v>0</v>
      </c>
      <c r="AWA871" s="10">
        <v>0</v>
      </c>
      <c r="AWB871" s="10">
        <v>40</v>
      </c>
      <c r="AWC871" s="10">
        <v>0</v>
      </c>
      <c r="AWD871" s="10">
        <v>0</v>
      </c>
      <c r="AWE871" s="10">
        <v>0</v>
      </c>
      <c r="AWF871" s="10">
        <v>0</v>
      </c>
      <c r="AWG871" s="10">
        <v>0</v>
      </c>
      <c r="AWH871" s="10" t="s">
        <v>1972</v>
      </c>
      <c r="AWI871" s="10">
        <v>212</v>
      </c>
      <c r="AWJ871" s="10">
        <v>0</v>
      </c>
      <c r="AWK871" s="10">
        <v>0</v>
      </c>
      <c r="AWL871" s="10">
        <v>0</v>
      </c>
      <c r="AWM871" s="10">
        <v>0</v>
      </c>
      <c r="AWN871" s="10">
        <v>0</v>
      </c>
      <c r="AWO871" s="10">
        <v>152</v>
      </c>
      <c r="AWP871" s="10">
        <v>0</v>
      </c>
      <c r="AWQ871" s="10">
        <v>0</v>
      </c>
      <c r="AWR871" s="10">
        <v>0</v>
      </c>
      <c r="AWS871" s="10">
        <v>0</v>
      </c>
      <c r="AWT871" s="10">
        <v>0</v>
      </c>
      <c r="AWU871" s="10">
        <v>107</v>
      </c>
      <c r="AWV871" s="10">
        <v>0</v>
      </c>
      <c r="AWW871" s="10">
        <v>0</v>
      </c>
      <c r="AWX871" s="10">
        <v>0</v>
      </c>
      <c r="AWY871" s="10">
        <v>0</v>
      </c>
      <c r="AWZ871" s="10">
        <v>0</v>
      </c>
      <c r="AXA871" s="10">
        <v>40</v>
      </c>
      <c r="AXB871" s="10">
        <v>0</v>
      </c>
      <c r="AXC871" s="10">
        <v>0</v>
      </c>
      <c r="AXD871" s="10">
        <v>0</v>
      </c>
      <c r="AXE871" s="10">
        <v>0</v>
      </c>
      <c r="AXF871" s="10">
        <v>0</v>
      </c>
      <c r="AXG871" s="10">
        <v>0</v>
      </c>
      <c r="AXH871" s="10">
        <v>0</v>
      </c>
      <c r="AXI871" s="10">
        <v>0</v>
      </c>
      <c r="AXJ871" s="10">
        <v>0</v>
      </c>
      <c r="AXK871" s="10">
        <v>0</v>
      </c>
      <c r="AXL871" s="10">
        <v>0</v>
      </c>
      <c r="AXM871" s="10">
        <v>0</v>
      </c>
      <c r="AXN871" s="10">
        <v>0</v>
      </c>
      <c r="AXO871" s="10">
        <v>0</v>
      </c>
      <c r="AXP871" s="10">
        <v>0</v>
      </c>
      <c r="AXQ871" s="10">
        <v>0</v>
      </c>
      <c r="AXR871" s="10">
        <v>0</v>
      </c>
      <c r="AXS871" s="10">
        <v>0</v>
      </c>
      <c r="AXT871" s="10">
        <v>0</v>
      </c>
      <c r="AXU871" s="10">
        <v>0</v>
      </c>
      <c r="AXV871" s="10">
        <v>0</v>
      </c>
      <c r="AXW871" s="10">
        <v>0</v>
      </c>
      <c r="AXX871" s="10">
        <v>0</v>
      </c>
      <c r="AXY871" s="10">
        <v>0</v>
      </c>
      <c r="AXZ871" s="10">
        <v>0</v>
      </c>
      <c r="AYA871" s="10">
        <v>0</v>
      </c>
      <c r="AYB871" s="10">
        <v>0</v>
      </c>
      <c r="AYC871" s="10">
        <v>0</v>
      </c>
      <c r="AYD871" s="10">
        <v>0</v>
      </c>
      <c r="AYE871" s="10">
        <v>0</v>
      </c>
      <c r="AYF871" s="10">
        <v>0</v>
      </c>
      <c r="AYG871" s="10">
        <v>0</v>
      </c>
      <c r="AYH871" s="10">
        <v>0</v>
      </c>
      <c r="AYI871" s="10">
        <v>0</v>
      </c>
      <c r="AYJ871" s="10">
        <v>0</v>
      </c>
      <c r="AYK871" s="10">
        <v>0</v>
      </c>
      <c r="AYL871" s="10">
        <v>0</v>
      </c>
      <c r="AYM871" s="10">
        <v>0</v>
      </c>
      <c r="AYN871" s="10">
        <v>0</v>
      </c>
      <c r="AYO871" s="10">
        <v>0</v>
      </c>
      <c r="AYP871" s="10">
        <v>0</v>
      </c>
      <c r="AYQ871" s="10">
        <v>40</v>
      </c>
      <c r="AYR871" s="10">
        <v>0</v>
      </c>
      <c r="AYS871" s="10" t="s">
        <v>1969</v>
      </c>
      <c r="AYT871" s="10">
        <v>245</v>
      </c>
      <c r="AYU871" s="10">
        <v>0</v>
      </c>
      <c r="AYV871" s="10">
        <v>40</v>
      </c>
      <c r="AYW871" s="10">
        <v>0</v>
      </c>
      <c r="AYX871" s="10">
        <v>530</v>
      </c>
      <c r="AYY871" s="10">
        <v>0</v>
      </c>
      <c r="AYZ871" s="10">
        <v>380</v>
      </c>
      <c r="AZA871" s="10">
        <v>0</v>
      </c>
      <c r="AZB871" s="10">
        <v>255</v>
      </c>
      <c r="AZC871" s="10">
        <v>0</v>
      </c>
      <c r="AZD871" s="10">
        <v>280</v>
      </c>
      <c r="AZE871" s="10">
        <v>0</v>
      </c>
      <c r="AZF871" s="10">
        <v>0</v>
      </c>
      <c r="AZG871" s="10">
        <v>0</v>
      </c>
      <c r="AZH871" s="10">
        <v>380</v>
      </c>
      <c r="AZI871" s="10">
        <v>0</v>
      </c>
      <c r="AZJ871" s="10">
        <v>287</v>
      </c>
      <c r="AZK871" s="10">
        <v>0</v>
      </c>
      <c r="AZL871" s="10">
        <v>3</v>
      </c>
      <c r="AZM871" s="10">
        <v>0</v>
      </c>
      <c r="AZN871" s="10">
        <v>1</v>
      </c>
      <c r="AZO871" s="10">
        <v>0</v>
      </c>
      <c r="AZP871" s="10">
        <v>0</v>
      </c>
      <c r="AZQ871" s="10">
        <v>0</v>
      </c>
      <c r="AZR871" s="10">
        <v>25</v>
      </c>
      <c r="AZS871" s="10">
        <v>0</v>
      </c>
      <c r="AZT871" s="10">
        <v>0</v>
      </c>
      <c r="AZU871" s="10">
        <v>0</v>
      </c>
      <c r="AZV871" s="10">
        <v>0</v>
      </c>
      <c r="AZW871" s="10">
        <v>0</v>
      </c>
      <c r="AZX871" s="10">
        <v>0</v>
      </c>
      <c r="AZY871" s="10">
        <v>0</v>
      </c>
      <c r="AZZ871" s="10">
        <v>0</v>
      </c>
      <c r="BAA871" s="10">
        <v>0</v>
      </c>
      <c r="BAB871" s="10">
        <v>0</v>
      </c>
      <c r="BAC871" s="10">
        <v>0</v>
      </c>
      <c r="BAD871" s="10">
        <v>0</v>
      </c>
      <c r="BAE871" s="10">
        <v>0</v>
      </c>
      <c r="BAF871" s="10">
        <v>0</v>
      </c>
      <c r="BAG871" s="10">
        <v>0</v>
      </c>
      <c r="BAH871" s="10">
        <v>0</v>
      </c>
      <c r="BAI871" s="10">
        <v>0</v>
      </c>
      <c r="BAJ871" s="10">
        <v>0</v>
      </c>
      <c r="BAK871" s="10">
        <v>0</v>
      </c>
      <c r="BAL871" s="10">
        <v>0</v>
      </c>
      <c r="BAM871" s="10">
        <v>0</v>
      </c>
      <c r="BAN871" s="10">
        <v>0</v>
      </c>
      <c r="BAO871" s="10">
        <v>0</v>
      </c>
      <c r="BAP871" s="10">
        <v>0</v>
      </c>
      <c r="BAQ871" s="10">
        <v>0</v>
      </c>
      <c r="BAR871" s="10">
        <v>0</v>
      </c>
      <c r="BAS871" s="10">
        <v>0</v>
      </c>
      <c r="BAT871" s="10">
        <v>0</v>
      </c>
      <c r="BAU871" s="10">
        <v>0</v>
      </c>
      <c r="BAV871" s="10">
        <v>0</v>
      </c>
      <c r="BAW871" s="10">
        <v>0</v>
      </c>
      <c r="BAX871" s="10">
        <v>0</v>
      </c>
      <c r="BAY871" s="10">
        <v>0</v>
      </c>
      <c r="BAZ871" s="10">
        <v>0</v>
      </c>
      <c r="BBA871" s="10" t="s">
        <v>1968</v>
      </c>
      <c r="BBB871" s="10">
        <v>7500</v>
      </c>
      <c r="BBC871" s="10">
        <v>607</v>
      </c>
      <c r="BBD871" s="10">
        <v>0</v>
      </c>
      <c r="BBE871" s="10">
        <v>0</v>
      </c>
      <c r="BBF871" s="10">
        <v>0</v>
      </c>
      <c r="BBG871" s="10">
        <v>0</v>
      </c>
      <c r="BBH871" s="10">
        <v>0</v>
      </c>
      <c r="BBI871" s="10">
        <v>15</v>
      </c>
      <c r="BBJ871" s="10">
        <v>0</v>
      </c>
      <c r="BBK871" s="10">
        <v>30</v>
      </c>
      <c r="BBL871" s="10">
        <v>0</v>
      </c>
      <c r="BBM871" s="10">
        <v>30</v>
      </c>
      <c r="BBN871" s="10">
        <v>0</v>
      </c>
      <c r="BBO871" s="10" t="s">
        <v>1972</v>
      </c>
      <c r="BBU871" s="10">
        <v>1</v>
      </c>
      <c r="BBV871" s="10">
        <v>1</v>
      </c>
    </row>
    <row r="872" spans="1:1428" x14ac:dyDescent="0.25">
      <c r="A872" s="10" t="s">
        <v>1965</v>
      </c>
      <c r="B872" s="10" t="s">
        <v>2434</v>
      </c>
      <c r="C872" s="10" t="s">
        <v>2001</v>
      </c>
      <c r="D872" s="10" t="s">
        <v>2435</v>
      </c>
      <c r="E872" s="10" t="s">
        <v>2436</v>
      </c>
      <c r="F872" s="10" t="s">
        <v>2437</v>
      </c>
      <c r="G872" s="10">
        <v>50920690</v>
      </c>
      <c r="H872" s="10" t="s">
        <v>2005</v>
      </c>
      <c r="I872" s="10" t="s">
        <v>2258</v>
      </c>
      <c r="J872" s="10" t="s">
        <v>2438</v>
      </c>
      <c r="K872" s="10" t="s">
        <v>5</v>
      </c>
      <c r="L872" s="10" t="s">
        <v>2506</v>
      </c>
      <c r="N872" s="10">
        <v>0</v>
      </c>
      <c r="O872" s="10">
        <v>0</v>
      </c>
      <c r="P872" s="10">
        <v>454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0</v>
      </c>
      <c r="W872" s="10">
        <v>0</v>
      </c>
      <c r="X872" s="10">
        <v>0</v>
      </c>
      <c r="Y872" s="10">
        <v>0</v>
      </c>
      <c r="Z872" s="10">
        <v>0</v>
      </c>
      <c r="AA872" s="10">
        <v>0</v>
      </c>
      <c r="AC872" s="10">
        <v>0</v>
      </c>
      <c r="AD872" s="10">
        <v>0</v>
      </c>
      <c r="AE872" s="10">
        <v>0</v>
      </c>
      <c r="AF872" s="10" t="s">
        <v>40</v>
      </c>
      <c r="AG872" s="10">
        <v>1</v>
      </c>
      <c r="AT872" s="10">
        <v>40949</v>
      </c>
      <c r="AU872" s="10" t="s">
        <v>2495</v>
      </c>
      <c r="AV872" s="10" t="s">
        <v>1972</v>
      </c>
      <c r="AW872" s="10" t="s">
        <v>1981</v>
      </c>
      <c r="AY872" s="10" t="s">
        <v>1973</v>
      </c>
      <c r="BF872" s="10" t="s">
        <v>1972</v>
      </c>
      <c r="BG872" s="10">
        <v>2</v>
      </c>
      <c r="BH872" s="10" t="s">
        <v>1968</v>
      </c>
      <c r="BI872" s="10" t="s">
        <v>1972</v>
      </c>
      <c r="BJ872" s="10">
        <v>1</v>
      </c>
      <c r="BK872" s="10" t="s">
        <v>1968</v>
      </c>
      <c r="BL872" s="10" t="s">
        <v>1972</v>
      </c>
      <c r="BM872" s="10">
        <v>2</v>
      </c>
      <c r="BN872" s="10" t="s">
        <v>1968</v>
      </c>
      <c r="BO872" s="10" t="s">
        <v>1972</v>
      </c>
      <c r="BP872" s="10">
        <v>1</v>
      </c>
      <c r="BQ872" s="10" t="s">
        <v>1968</v>
      </c>
      <c r="BR872" s="10" t="s">
        <v>1972</v>
      </c>
      <c r="BS872" s="10">
        <v>3</v>
      </c>
      <c r="BT872" s="10" t="s">
        <v>1968</v>
      </c>
      <c r="BU872" s="10" t="s">
        <v>1972</v>
      </c>
      <c r="BV872" s="10">
        <v>1</v>
      </c>
      <c r="BW872" s="10" t="s">
        <v>1968</v>
      </c>
      <c r="BX872" s="10" t="s">
        <v>1972</v>
      </c>
      <c r="BY872" s="10">
        <v>2</v>
      </c>
      <c r="BZ872" s="10" t="s">
        <v>1968</v>
      </c>
      <c r="CA872" s="10" t="s">
        <v>1972</v>
      </c>
      <c r="CB872" s="10">
        <v>2</v>
      </c>
      <c r="CC872" s="10" t="s">
        <v>1968</v>
      </c>
      <c r="CD872" s="10" t="s">
        <v>1972</v>
      </c>
      <c r="CE872" s="10">
        <v>1</v>
      </c>
      <c r="CF872" s="10" t="s">
        <v>1968</v>
      </c>
      <c r="CG872" s="10" t="s">
        <v>1972</v>
      </c>
      <c r="CH872" s="10">
        <v>1</v>
      </c>
      <c r="CI872" s="10" t="s">
        <v>1968</v>
      </c>
      <c r="CJ872" s="10" t="s">
        <v>1968</v>
      </c>
      <c r="CM872" s="10" t="s">
        <v>1972</v>
      </c>
      <c r="CN872" s="10">
        <v>1</v>
      </c>
      <c r="CO872" s="10" t="s">
        <v>1968</v>
      </c>
      <c r="CP872" s="10" t="s">
        <v>1972</v>
      </c>
      <c r="CQ872" s="10">
        <v>1</v>
      </c>
      <c r="CR872" s="10" t="s">
        <v>1968</v>
      </c>
      <c r="CS872" s="10" t="s">
        <v>1972</v>
      </c>
      <c r="CT872" s="10">
        <v>1</v>
      </c>
      <c r="CU872" s="10" t="s">
        <v>1968</v>
      </c>
      <c r="CV872" s="10" t="s">
        <v>1972</v>
      </c>
      <c r="CW872" s="10">
        <v>1</v>
      </c>
      <c r="CX872" s="10" t="s">
        <v>1968</v>
      </c>
      <c r="CY872" s="10" t="s">
        <v>1972</v>
      </c>
      <c r="CZ872" s="10">
        <v>1</v>
      </c>
      <c r="DA872" s="10" t="s">
        <v>1968</v>
      </c>
      <c r="DB872" s="10" t="s">
        <v>1968</v>
      </c>
      <c r="DE872" s="10" t="s">
        <v>1968</v>
      </c>
      <c r="DH872" s="10" t="s">
        <v>1972</v>
      </c>
      <c r="DI872" s="10">
        <v>3</v>
      </c>
      <c r="DJ872" s="10" t="s">
        <v>1968</v>
      </c>
      <c r="DK872" s="10" t="s">
        <v>1972</v>
      </c>
      <c r="DL872" s="10">
        <v>1</v>
      </c>
      <c r="DM872" s="10" t="s">
        <v>1968</v>
      </c>
      <c r="DP872" s="10" t="s">
        <v>1968</v>
      </c>
      <c r="EU872" s="10" t="s">
        <v>1972</v>
      </c>
      <c r="EV872" s="10">
        <v>7</v>
      </c>
      <c r="EW872" s="10">
        <v>30</v>
      </c>
      <c r="EX872" s="10" t="s">
        <v>1972</v>
      </c>
      <c r="EY872" s="10">
        <v>1</v>
      </c>
      <c r="EZ872" s="10">
        <v>20</v>
      </c>
      <c r="FA872" s="10" t="s">
        <v>1972</v>
      </c>
      <c r="FB872" s="10">
        <v>1</v>
      </c>
      <c r="FC872" s="10">
        <v>30</v>
      </c>
      <c r="FD872" s="10" t="s">
        <v>1968</v>
      </c>
      <c r="FG872" s="10" t="s">
        <v>1972</v>
      </c>
      <c r="FH872" s="10">
        <v>1</v>
      </c>
      <c r="GQ872" s="10">
        <v>1</v>
      </c>
      <c r="II872" s="10" t="s">
        <v>1972</v>
      </c>
      <c r="IJ872" s="10" t="s">
        <v>1972</v>
      </c>
      <c r="IK872" s="10" t="s">
        <v>1984</v>
      </c>
      <c r="IL872" s="10" t="s">
        <v>1984</v>
      </c>
      <c r="IM872" s="10" t="s">
        <v>1988</v>
      </c>
      <c r="IN872" s="10" t="s">
        <v>1968</v>
      </c>
      <c r="IO872" s="10" t="s">
        <v>1968</v>
      </c>
      <c r="IP872" s="10" t="s">
        <v>2500</v>
      </c>
      <c r="IQ872" s="10">
        <v>10</v>
      </c>
      <c r="IR872" s="10" t="s">
        <v>1968</v>
      </c>
      <c r="IT872" s="10" t="s">
        <v>1968</v>
      </c>
      <c r="IV872" s="10" t="s">
        <v>1968</v>
      </c>
      <c r="IX872" s="10" t="s">
        <v>1968</v>
      </c>
      <c r="IZ872" s="10" t="s">
        <v>1972</v>
      </c>
      <c r="JA872" s="10" t="s">
        <v>1972</v>
      </c>
      <c r="JB872" s="10">
        <v>1</v>
      </c>
      <c r="JC872" s="10">
        <v>1</v>
      </c>
      <c r="JD872" s="10" t="s">
        <v>1972</v>
      </c>
      <c r="JE872" s="10">
        <v>1</v>
      </c>
      <c r="JF872" s="10">
        <v>1</v>
      </c>
      <c r="JG872" s="10" t="s">
        <v>1968</v>
      </c>
      <c r="JJ872" s="10" t="s">
        <v>1972</v>
      </c>
      <c r="JK872" s="10">
        <v>1</v>
      </c>
      <c r="JL872" s="10">
        <v>1</v>
      </c>
      <c r="JM872" s="10" t="s">
        <v>1968</v>
      </c>
      <c r="JP872" s="10" t="s">
        <v>1968</v>
      </c>
      <c r="KZ872" s="10" t="s">
        <v>1976</v>
      </c>
      <c r="LA872" s="10">
        <v>20</v>
      </c>
      <c r="LB872" s="10">
        <v>6</v>
      </c>
      <c r="LC872" s="10">
        <v>0</v>
      </c>
      <c r="LD872" s="10">
        <v>0</v>
      </c>
      <c r="LE872" s="10">
        <v>0</v>
      </c>
      <c r="LF872" s="10">
        <v>0</v>
      </c>
      <c r="LG872" s="10">
        <v>0</v>
      </c>
      <c r="LH872" s="10">
        <v>0</v>
      </c>
      <c r="LI872" s="10" t="s">
        <v>1977</v>
      </c>
      <c r="LJ872" s="10">
        <v>80</v>
      </c>
      <c r="LK872" s="10">
        <v>6</v>
      </c>
      <c r="LL872" s="10">
        <v>0</v>
      </c>
      <c r="LM872" s="10">
        <v>0</v>
      </c>
      <c r="LN872" s="10">
        <v>0</v>
      </c>
      <c r="LO872" s="10">
        <v>0</v>
      </c>
      <c r="LP872" s="10">
        <v>0</v>
      </c>
      <c r="LQ872" s="10">
        <v>0</v>
      </c>
      <c r="LR872" s="10" t="s">
        <v>1977</v>
      </c>
      <c r="LS872" s="10">
        <v>2</v>
      </c>
      <c r="LT872" s="10">
        <v>1</v>
      </c>
      <c r="LU872" s="10">
        <v>0</v>
      </c>
      <c r="LV872" s="10">
        <v>0</v>
      </c>
      <c r="LW872" s="10">
        <v>0</v>
      </c>
      <c r="LX872" s="10">
        <v>0</v>
      </c>
      <c r="LY872" s="10">
        <v>0</v>
      </c>
      <c r="LZ872" s="10">
        <v>0</v>
      </c>
      <c r="MA872" s="10" t="s">
        <v>1977</v>
      </c>
      <c r="MB872" s="10">
        <v>2</v>
      </c>
      <c r="MC872" s="10">
        <v>1</v>
      </c>
      <c r="MD872" s="10">
        <v>0</v>
      </c>
      <c r="ME872" s="10">
        <v>0</v>
      </c>
      <c r="MF872" s="10">
        <v>0</v>
      </c>
      <c r="MG872" s="10">
        <v>0</v>
      </c>
      <c r="MH872" s="10">
        <v>0</v>
      </c>
      <c r="MI872" s="10">
        <v>0</v>
      </c>
      <c r="MJ872" s="10" t="s">
        <v>1977</v>
      </c>
      <c r="MK872" s="10">
        <v>2</v>
      </c>
      <c r="ML872" s="10">
        <v>3</v>
      </c>
      <c r="MM872" s="10">
        <v>0</v>
      </c>
      <c r="MN872" s="10">
        <v>0</v>
      </c>
      <c r="MO872" s="10">
        <v>0</v>
      </c>
      <c r="MP872" s="10">
        <v>0</v>
      </c>
      <c r="MQ872" s="10">
        <v>0</v>
      </c>
      <c r="MR872" s="10">
        <v>0</v>
      </c>
      <c r="MS872" s="10" t="s">
        <v>1977</v>
      </c>
      <c r="MT872" s="10">
        <v>1</v>
      </c>
      <c r="MU872" s="10">
        <v>1</v>
      </c>
      <c r="MV872" s="10">
        <v>0</v>
      </c>
      <c r="MW872" s="10">
        <v>0</v>
      </c>
      <c r="MX872" s="10">
        <v>0</v>
      </c>
      <c r="MY872" s="10">
        <v>0</v>
      </c>
      <c r="MZ872" s="10">
        <v>0</v>
      </c>
      <c r="NA872" s="10">
        <v>0</v>
      </c>
      <c r="NB872" s="10" t="s">
        <v>1977</v>
      </c>
      <c r="NC872" s="10">
        <v>0</v>
      </c>
      <c r="ND872" s="10">
        <v>1</v>
      </c>
      <c r="NE872" s="10">
        <v>0</v>
      </c>
      <c r="NF872" s="10">
        <v>0</v>
      </c>
      <c r="NG872" s="10">
        <v>0</v>
      </c>
      <c r="NH872" s="10">
        <v>0</v>
      </c>
      <c r="NI872" s="10">
        <v>0</v>
      </c>
      <c r="NJ872" s="10">
        <v>0</v>
      </c>
      <c r="NK872" s="10" t="s">
        <v>1977</v>
      </c>
      <c r="NL872" s="10">
        <v>1</v>
      </c>
      <c r="NM872" s="10">
        <v>3</v>
      </c>
      <c r="NN872" s="10">
        <v>0</v>
      </c>
      <c r="NO872" s="10">
        <v>0</v>
      </c>
      <c r="NP872" s="10">
        <v>0</v>
      </c>
      <c r="NQ872" s="10">
        <v>0</v>
      </c>
      <c r="NR872" s="10">
        <v>0</v>
      </c>
      <c r="NS872" s="10">
        <v>0</v>
      </c>
      <c r="NT872" s="10" t="s">
        <v>1977</v>
      </c>
      <c r="NU872" s="10">
        <v>1</v>
      </c>
      <c r="NV872" s="10">
        <v>52</v>
      </c>
      <c r="NW872" s="10">
        <v>0</v>
      </c>
      <c r="NX872" s="10">
        <v>0</v>
      </c>
      <c r="NY872" s="10">
        <v>0</v>
      </c>
      <c r="NZ872" s="10">
        <v>0</v>
      </c>
      <c r="OA872" s="10">
        <v>0</v>
      </c>
      <c r="OB872" s="10">
        <v>0</v>
      </c>
      <c r="OC872" s="10" t="s">
        <v>1977</v>
      </c>
      <c r="OD872" s="10">
        <v>1</v>
      </c>
      <c r="OE872" s="10">
        <v>0</v>
      </c>
      <c r="OF872" s="10">
        <v>0</v>
      </c>
      <c r="OG872" s="10">
        <v>0</v>
      </c>
      <c r="OH872" s="10">
        <v>0</v>
      </c>
      <c r="OI872" s="10">
        <v>0</v>
      </c>
      <c r="OJ872" s="10">
        <v>0</v>
      </c>
      <c r="OK872" s="10">
        <v>0</v>
      </c>
      <c r="OL872" s="10" t="s">
        <v>1977</v>
      </c>
      <c r="OM872" s="10">
        <v>0</v>
      </c>
      <c r="ON872" s="10">
        <v>0</v>
      </c>
      <c r="OO872" s="10">
        <v>0</v>
      </c>
      <c r="OP872" s="10">
        <v>0</v>
      </c>
      <c r="OQ872" s="10">
        <v>0</v>
      </c>
      <c r="OR872" s="10">
        <v>0</v>
      </c>
      <c r="OS872" s="10">
        <v>0</v>
      </c>
      <c r="OT872" s="10">
        <v>0</v>
      </c>
      <c r="OU872" s="10" t="s">
        <v>1977</v>
      </c>
      <c r="OV872" s="10">
        <v>1</v>
      </c>
      <c r="OW872" s="10">
        <v>0</v>
      </c>
      <c r="OX872" s="10">
        <v>0</v>
      </c>
      <c r="OY872" s="10">
        <v>0</v>
      </c>
      <c r="OZ872" s="10">
        <v>0</v>
      </c>
      <c r="PA872" s="10">
        <v>0</v>
      </c>
      <c r="PB872" s="10">
        <v>0</v>
      </c>
      <c r="PC872" s="10">
        <v>0</v>
      </c>
      <c r="PD872" s="10" t="s">
        <v>1977</v>
      </c>
      <c r="PE872" s="10">
        <v>0</v>
      </c>
      <c r="PF872" s="10">
        <v>0</v>
      </c>
      <c r="PG872" s="10">
        <v>0</v>
      </c>
      <c r="PH872" s="10">
        <v>0</v>
      </c>
      <c r="PI872" s="10">
        <v>0</v>
      </c>
      <c r="PJ872" s="10">
        <v>0</v>
      </c>
      <c r="PK872" s="10">
        <v>0</v>
      </c>
      <c r="PL872" s="10">
        <v>0</v>
      </c>
      <c r="PM872" s="10" t="s">
        <v>1977</v>
      </c>
      <c r="PN872" s="10">
        <v>0</v>
      </c>
      <c r="PO872" s="10">
        <v>0</v>
      </c>
      <c r="PP872" s="10">
        <v>0</v>
      </c>
      <c r="PQ872" s="10">
        <v>0</v>
      </c>
      <c r="PR872" s="10">
        <v>0</v>
      </c>
      <c r="PS872" s="10">
        <v>0</v>
      </c>
      <c r="PT872" s="10">
        <v>0</v>
      </c>
      <c r="PU872" s="10">
        <v>0</v>
      </c>
      <c r="PV872" s="10" t="s">
        <v>1977</v>
      </c>
      <c r="PW872" s="10">
        <v>6</v>
      </c>
      <c r="PX872" s="10">
        <v>6</v>
      </c>
      <c r="PY872" s="10">
        <v>0</v>
      </c>
      <c r="PZ872" s="10">
        <v>0</v>
      </c>
      <c r="QA872" s="10">
        <v>0</v>
      </c>
      <c r="QB872" s="10">
        <v>0</v>
      </c>
      <c r="QC872" s="10">
        <v>0</v>
      </c>
      <c r="QD872" s="10">
        <v>0</v>
      </c>
      <c r="QE872" s="10" t="s">
        <v>1977</v>
      </c>
      <c r="QF872" s="10">
        <v>0</v>
      </c>
      <c r="QG872" s="10">
        <v>0</v>
      </c>
      <c r="QH872" s="10">
        <v>0</v>
      </c>
      <c r="QI872" s="10">
        <v>0</v>
      </c>
      <c r="QJ872" s="10">
        <v>0</v>
      </c>
      <c r="QK872" s="10">
        <v>0</v>
      </c>
      <c r="QL872" s="10">
        <v>0</v>
      </c>
      <c r="QM872" s="10">
        <v>0</v>
      </c>
      <c r="QN872" s="10" t="s">
        <v>1977</v>
      </c>
      <c r="QO872" s="10">
        <v>0</v>
      </c>
      <c r="QP872" s="10">
        <v>0</v>
      </c>
      <c r="QQ872" s="10">
        <v>0</v>
      </c>
      <c r="QR872" s="10">
        <v>0</v>
      </c>
      <c r="QS872" s="10">
        <v>0</v>
      </c>
      <c r="QT872" s="10">
        <v>0</v>
      </c>
      <c r="QU872" s="10">
        <v>0</v>
      </c>
      <c r="QV872" s="10">
        <v>0</v>
      </c>
      <c r="QW872" s="10" t="s">
        <v>1977</v>
      </c>
      <c r="QX872" s="10">
        <v>0</v>
      </c>
      <c r="QY872" s="10">
        <v>0</v>
      </c>
      <c r="QZ872" s="10">
        <v>0</v>
      </c>
      <c r="RA872" s="10">
        <v>0</v>
      </c>
      <c r="RB872" s="10">
        <v>0</v>
      </c>
      <c r="RC872" s="10">
        <v>0</v>
      </c>
      <c r="RD872" s="10">
        <v>0</v>
      </c>
      <c r="RE872" s="10">
        <v>0</v>
      </c>
      <c r="RF872" s="10" t="s">
        <v>1977</v>
      </c>
      <c r="RG872" s="10">
        <v>0</v>
      </c>
      <c r="RH872" s="10">
        <v>0</v>
      </c>
      <c r="RI872" s="10">
        <v>0</v>
      </c>
      <c r="RJ872" s="10">
        <v>0</v>
      </c>
      <c r="RK872" s="10">
        <v>0</v>
      </c>
      <c r="RL872" s="10">
        <v>0</v>
      </c>
      <c r="RM872" s="10">
        <v>0</v>
      </c>
      <c r="RN872" s="10">
        <v>0</v>
      </c>
      <c r="RO872" s="10" t="s">
        <v>1977</v>
      </c>
      <c r="VS872" s="10">
        <v>1</v>
      </c>
      <c r="VU872" s="10">
        <v>1</v>
      </c>
      <c r="VZ872" s="10">
        <v>0</v>
      </c>
      <c r="WA872" s="10">
        <v>0</v>
      </c>
      <c r="WB872" s="10">
        <v>0</v>
      </c>
      <c r="WC872" s="10">
        <v>0</v>
      </c>
      <c r="WD872" s="10">
        <v>0</v>
      </c>
      <c r="WE872" s="10">
        <v>0</v>
      </c>
      <c r="WF872" s="10">
        <v>1816</v>
      </c>
      <c r="WG872" s="10">
        <v>0</v>
      </c>
      <c r="WH872" s="10">
        <v>0</v>
      </c>
      <c r="WI872" s="10">
        <v>0</v>
      </c>
      <c r="WJ872" s="10">
        <v>0</v>
      </c>
      <c r="WK872" s="10">
        <v>0</v>
      </c>
      <c r="WL872" s="10">
        <v>0</v>
      </c>
      <c r="WM872" s="10">
        <v>0</v>
      </c>
      <c r="WN872" s="10">
        <v>0</v>
      </c>
      <c r="WO872" s="10">
        <v>0</v>
      </c>
      <c r="WP872" s="10">
        <v>0</v>
      </c>
      <c r="WQ872" s="10">
        <v>0</v>
      </c>
      <c r="WR872" s="10">
        <v>0</v>
      </c>
      <c r="WS872" s="10">
        <v>0</v>
      </c>
      <c r="WT872" s="10">
        <v>0</v>
      </c>
      <c r="WU872" s="10">
        <v>0</v>
      </c>
      <c r="WV872" s="10">
        <v>0</v>
      </c>
      <c r="WW872" s="10">
        <v>0</v>
      </c>
      <c r="WX872" s="10">
        <v>0</v>
      </c>
      <c r="WY872" s="10">
        <v>0</v>
      </c>
      <c r="WZ872" s="10">
        <v>0</v>
      </c>
      <c r="XA872" s="10">
        <v>0</v>
      </c>
      <c r="XB872" s="10">
        <v>0</v>
      </c>
      <c r="XC872" s="10">
        <v>0</v>
      </c>
      <c r="XD872" s="10">
        <v>0</v>
      </c>
      <c r="XE872" s="10">
        <v>0</v>
      </c>
      <c r="XF872" s="10">
        <v>0</v>
      </c>
      <c r="XG872" s="10">
        <v>0</v>
      </c>
      <c r="XH872" s="10">
        <v>0</v>
      </c>
      <c r="XI872" s="10">
        <v>0</v>
      </c>
      <c r="XJ872" s="10">
        <v>0</v>
      </c>
      <c r="XK872" s="10" t="s">
        <v>1967</v>
      </c>
      <c r="XL872" s="10">
        <v>0</v>
      </c>
      <c r="XM872" s="10">
        <v>0</v>
      </c>
      <c r="XN872" s="10" t="s">
        <v>1967</v>
      </c>
      <c r="XO872" s="10">
        <v>0</v>
      </c>
      <c r="XP872" s="10">
        <v>0</v>
      </c>
      <c r="XQ872" s="10" t="s">
        <v>1967</v>
      </c>
      <c r="XT872" s="10" t="s">
        <v>1978</v>
      </c>
      <c r="XW872" s="10" t="s">
        <v>1983</v>
      </c>
      <c r="XX872" s="10">
        <v>0</v>
      </c>
      <c r="XY872" s="10">
        <v>0</v>
      </c>
      <c r="YA872" s="10">
        <v>0</v>
      </c>
      <c r="YB872" s="10">
        <v>0</v>
      </c>
      <c r="YC872" s="10">
        <v>70</v>
      </c>
      <c r="YD872" s="10">
        <v>0</v>
      </c>
      <c r="YE872" s="10">
        <v>0</v>
      </c>
      <c r="YF872" s="10">
        <v>0</v>
      </c>
      <c r="YG872" s="10">
        <v>0</v>
      </c>
      <c r="YH872" s="10">
        <v>0</v>
      </c>
      <c r="YI872" s="10">
        <v>2</v>
      </c>
      <c r="YJ872" s="10">
        <v>0</v>
      </c>
      <c r="YK872" s="10">
        <v>100</v>
      </c>
      <c r="YL872" s="10">
        <v>0</v>
      </c>
      <c r="YM872" s="10">
        <v>20</v>
      </c>
      <c r="YN872" s="10">
        <v>0</v>
      </c>
      <c r="YO872" s="10">
        <v>0</v>
      </c>
      <c r="YP872" s="10">
        <v>0</v>
      </c>
      <c r="YQ872" s="10">
        <v>0</v>
      </c>
      <c r="YR872" s="10">
        <v>0</v>
      </c>
      <c r="YS872" s="10" t="s">
        <v>1968</v>
      </c>
      <c r="ZJ872" s="10" t="s">
        <v>1968</v>
      </c>
      <c r="AAK872" s="10" t="s">
        <v>1968</v>
      </c>
      <c r="AAZ872" s="10" t="s">
        <v>1968</v>
      </c>
      <c r="ABA872" s="10">
        <v>10</v>
      </c>
      <c r="ABB872" s="10">
        <v>0</v>
      </c>
      <c r="ABO872" s="10" t="s">
        <v>1968</v>
      </c>
      <c r="ACJ872" s="10" t="s">
        <v>1968</v>
      </c>
      <c r="ACK872" s="10" t="s">
        <v>1972</v>
      </c>
      <c r="ADH872" s="10" t="s">
        <v>1968</v>
      </c>
      <c r="AMG872" s="10">
        <v>0</v>
      </c>
      <c r="AMH872" s="10">
        <v>0</v>
      </c>
      <c r="AMI872" s="10">
        <v>0</v>
      </c>
      <c r="AMJ872" s="10">
        <v>0</v>
      </c>
      <c r="AMK872" s="10">
        <v>0</v>
      </c>
      <c r="AML872" s="10" t="s">
        <v>1968</v>
      </c>
      <c r="ANM872" s="10">
        <v>1816</v>
      </c>
      <c r="ANN872" s="10">
        <v>0</v>
      </c>
      <c r="ANO872" s="10" t="s">
        <v>1968</v>
      </c>
      <c r="ANP872" s="10" t="s">
        <v>1987</v>
      </c>
      <c r="ANQ872" s="10">
        <v>0</v>
      </c>
      <c r="ANR872" s="10">
        <v>0</v>
      </c>
      <c r="ANS872" s="10">
        <v>0</v>
      </c>
      <c r="ANT872" s="10">
        <v>0</v>
      </c>
      <c r="ANU872" s="10">
        <v>0</v>
      </c>
      <c r="ANV872" s="10">
        <v>0</v>
      </c>
      <c r="ANW872" s="10">
        <v>0</v>
      </c>
      <c r="ANX872" s="10">
        <v>0</v>
      </c>
      <c r="ANY872" s="10">
        <v>0</v>
      </c>
      <c r="ANZ872" s="10">
        <v>0</v>
      </c>
      <c r="AOA872" s="10">
        <v>0</v>
      </c>
      <c r="AOB872" s="10">
        <v>0</v>
      </c>
      <c r="AOC872" s="10">
        <v>0</v>
      </c>
      <c r="AOD872" s="10">
        <v>0</v>
      </c>
      <c r="AOE872" s="10">
        <v>0</v>
      </c>
      <c r="AOF872" s="10">
        <v>0</v>
      </c>
      <c r="AOG872" s="10">
        <v>0</v>
      </c>
      <c r="AOH872" s="10">
        <v>0</v>
      </c>
      <c r="AOI872" s="10">
        <v>0</v>
      </c>
      <c r="AOJ872" s="10">
        <v>0</v>
      </c>
      <c r="AOK872" s="10">
        <v>0</v>
      </c>
      <c r="AOL872" s="10">
        <v>0</v>
      </c>
      <c r="AOM872" s="10">
        <v>0</v>
      </c>
      <c r="AON872" s="10">
        <v>0</v>
      </c>
      <c r="AOO872" s="10" t="s">
        <v>1968</v>
      </c>
      <c r="AOP872" s="10">
        <v>0</v>
      </c>
      <c r="AOQ872" s="10">
        <v>0</v>
      </c>
      <c r="AOR872" s="10">
        <v>0</v>
      </c>
      <c r="AOS872" s="10">
        <v>0</v>
      </c>
      <c r="AOT872" s="10">
        <v>0</v>
      </c>
      <c r="AOU872" s="10">
        <v>0</v>
      </c>
      <c r="AOV872" s="10">
        <v>0</v>
      </c>
      <c r="AOW872" s="10">
        <v>0</v>
      </c>
      <c r="AOX872" s="10">
        <v>0</v>
      </c>
      <c r="AOY872" s="10">
        <v>0</v>
      </c>
      <c r="AOZ872" s="10">
        <v>0</v>
      </c>
      <c r="APA872" s="10">
        <v>0</v>
      </c>
      <c r="APB872" s="10">
        <v>0</v>
      </c>
      <c r="APC872" s="10">
        <v>0</v>
      </c>
      <c r="APD872" s="10">
        <v>0</v>
      </c>
      <c r="APE872" s="10">
        <v>0</v>
      </c>
      <c r="APF872" s="10">
        <v>0</v>
      </c>
      <c r="APG872" s="10">
        <v>0</v>
      </c>
      <c r="APH872" s="10">
        <v>0</v>
      </c>
      <c r="API872" s="10">
        <v>0</v>
      </c>
      <c r="APJ872" s="10">
        <v>0</v>
      </c>
      <c r="APK872" s="10">
        <v>0</v>
      </c>
      <c r="APL872" s="10">
        <v>0</v>
      </c>
      <c r="APM872" s="10">
        <v>0</v>
      </c>
      <c r="APN872" s="10" t="s">
        <v>1968</v>
      </c>
      <c r="ATV872" s="10" t="s">
        <v>1972</v>
      </c>
      <c r="ATW872" s="10">
        <v>0</v>
      </c>
      <c r="ATX872" s="10">
        <v>0</v>
      </c>
      <c r="ATY872" s="10">
        <v>0</v>
      </c>
      <c r="ATZ872" s="10">
        <v>0</v>
      </c>
      <c r="AUA872" s="10">
        <v>0</v>
      </c>
      <c r="AUB872" s="10">
        <v>0</v>
      </c>
      <c r="AUC872" s="10">
        <v>0</v>
      </c>
      <c r="AUD872" s="10">
        <v>0</v>
      </c>
      <c r="AUE872" s="64">
        <v>0</v>
      </c>
      <c r="AUF872" s="10">
        <v>0</v>
      </c>
      <c r="AUG872" s="10">
        <v>96</v>
      </c>
      <c r="AUH872" s="10">
        <v>0</v>
      </c>
      <c r="AUI872" s="10">
        <v>96</v>
      </c>
      <c r="AUJ872" s="10">
        <v>0</v>
      </c>
      <c r="AUK872" s="10">
        <v>0</v>
      </c>
      <c r="AUL872" s="10">
        <v>0</v>
      </c>
      <c r="AUM872" s="10">
        <v>0</v>
      </c>
      <c r="AUN872" s="10">
        <v>0</v>
      </c>
      <c r="AUO872" s="10">
        <v>0</v>
      </c>
      <c r="AUP872" s="10">
        <v>0</v>
      </c>
      <c r="AUQ872" s="10">
        <v>0</v>
      </c>
      <c r="AUR872" s="10">
        <v>0</v>
      </c>
      <c r="AUS872" s="10">
        <v>0</v>
      </c>
      <c r="AUT872" s="10">
        <v>0</v>
      </c>
      <c r="AUU872" s="10">
        <v>0</v>
      </c>
      <c r="AUV872" s="10">
        <v>0</v>
      </c>
      <c r="AUW872" s="10">
        <v>0</v>
      </c>
      <c r="AUX872" s="10">
        <v>0</v>
      </c>
      <c r="AUY872" s="10">
        <v>0</v>
      </c>
      <c r="AUZ872" s="10">
        <v>0</v>
      </c>
      <c r="AVA872" s="10">
        <v>0</v>
      </c>
      <c r="AVB872" s="10">
        <v>0</v>
      </c>
      <c r="AVC872" s="10">
        <v>0</v>
      </c>
      <c r="AVD872" s="10">
        <v>0</v>
      </c>
      <c r="AVE872" s="10">
        <v>0</v>
      </c>
      <c r="AVF872" s="10">
        <v>0</v>
      </c>
      <c r="AVG872" s="10">
        <v>0</v>
      </c>
      <c r="AVH872" s="10">
        <v>0</v>
      </c>
      <c r="AVI872" s="10">
        <v>0</v>
      </c>
      <c r="AVJ872" s="10">
        <v>0</v>
      </c>
      <c r="AVK872" s="10">
        <v>0</v>
      </c>
      <c r="AVL872" s="10">
        <v>0</v>
      </c>
      <c r="AVM872" s="10">
        <v>0</v>
      </c>
      <c r="AVN872" s="10">
        <v>0</v>
      </c>
      <c r="AVO872" s="10">
        <v>0</v>
      </c>
      <c r="AVP872" s="10">
        <v>0</v>
      </c>
      <c r="AVQ872" s="10">
        <v>0</v>
      </c>
      <c r="AVR872" s="10">
        <v>0</v>
      </c>
      <c r="AVS872" s="10">
        <v>0</v>
      </c>
      <c r="AVT872" s="10">
        <v>0</v>
      </c>
      <c r="AVU872" s="10" t="s">
        <v>1968</v>
      </c>
      <c r="AWH872" s="10" t="s">
        <v>1972</v>
      </c>
      <c r="AWI872" s="10">
        <v>298</v>
      </c>
      <c r="AWJ872" s="10">
        <v>0</v>
      </c>
      <c r="AWK872" s="10">
        <v>0</v>
      </c>
      <c r="AWL872" s="10">
        <v>0</v>
      </c>
      <c r="AWM872" s="10">
        <v>0</v>
      </c>
      <c r="AWN872" s="10">
        <v>0</v>
      </c>
      <c r="AWO872" s="10">
        <v>80</v>
      </c>
      <c r="AWP872" s="10">
        <v>0</v>
      </c>
      <c r="AWQ872" s="10">
        <v>0</v>
      </c>
      <c r="AWR872" s="10">
        <v>0</v>
      </c>
      <c r="AWS872" s="10">
        <v>0</v>
      </c>
      <c r="AWT872" s="10">
        <v>0</v>
      </c>
      <c r="AWU872" s="10">
        <v>175</v>
      </c>
      <c r="AWV872" s="10">
        <v>0</v>
      </c>
      <c r="AWW872" s="10">
        <v>0</v>
      </c>
      <c r="AWX872" s="10">
        <v>0</v>
      </c>
      <c r="AWY872" s="10">
        <v>0</v>
      </c>
      <c r="AWZ872" s="10">
        <v>0</v>
      </c>
      <c r="AXA872" s="10">
        <v>43</v>
      </c>
      <c r="AXB872" s="10">
        <v>0</v>
      </c>
      <c r="AXC872" s="10">
        <v>0</v>
      </c>
      <c r="AXD872" s="10">
        <v>0</v>
      </c>
      <c r="AXE872" s="10">
        <v>0</v>
      </c>
      <c r="AXF872" s="10">
        <v>0</v>
      </c>
      <c r="AXG872" s="10">
        <v>0</v>
      </c>
      <c r="AXH872" s="10">
        <v>0</v>
      </c>
      <c r="AXI872" s="10">
        <v>0</v>
      </c>
      <c r="AXJ872" s="10">
        <v>0</v>
      </c>
      <c r="AXK872" s="10">
        <v>0</v>
      </c>
      <c r="AXL872" s="10">
        <v>0</v>
      </c>
      <c r="AXM872" s="10">
        <v>0</v>
      </c>
      <c r="AXN872" s="10">
        <v>0</v>
      </c>
      <c r="AXO872" s="10">
        <v>0</v>
      </c>
      <c r="AXP872" s="10">
        <v>0</v>
      </c>
      <c r="AXQ872" s="10">
        <v>0</v>
      </c>
      <c r="AXR872" s="10">
        <v>0</v>
      </c>
      <c r="AXS872" s="10">
        <v>0</v>
      </c>
      <c r="AXT872" s="10">
        <v>0</v>
      </c>
      <c r="AXU872" s="10">
        <v>0</v>
      </c>
      <c r="AXV872" s="10">
        <v>0</v>
      </c>
      <c r="AXW872" s="10">
        <v>0</v>
      </c>
      <c r="AXX872" s="10">
        <v>0</v>
      </c>
      <c r="AXY872" s="10">
        <v>0</v>
      </c>
      <c r="AXZ872" s="10">
        <v>0</v>
      </c>
      <c r="AYA872" s="10">
        <v>0</v>
      </c>
      <c r="AYB872" s="10">
        <v>0</v>
      </c>
      <c r="AYC872" s="10">
        <v>0</v>
      </c>
      <c r="AYD872" s="10">
        <v>0</v>
      </c>
      <c r="AYE872" s="10">
        <v>0</v>
      </c>
      <c r="AYF872" s="10">
        <v>0</v>
      </c>
      <c r="AYG872" s="10">
        <v>0</v>
      </c>
      <c r="AYH872" s="10">
        <v>0</v>
      </c>
      <c r="AYI872" s="10">
        <v>0</v>
      </c>
      <c r="AYJ872" s="10">
        <v>0</v>
      </c>
      <c r="AYK872" s="10">
        <v>0</v>
      </c>
      <c r="AYL872" s="10">
        <v>0</v>
      </c>
      <c r="AYM872" s="10">
        <v>0</v>
      </c>
      <c r="AYN872" s="10">
        <v>0</v>
      </c>
      <c r="AYO872" s="10">
        <v>0</v>
      </c>
      <c r="AYP872" s="10">
        <v>0</v>
      </c>
      <c r="AYQ872" s="10">
        <v>96</v>
      </c>
      <c r="AYR872" s="10">
        <v>0</v>
      </c>
      <c r="AYS872" s="10" t="s">
        <v>1970</v>
      </c>
      <c r="AYT872" s="10">
        <v>0</v>
      </c>
      <c r="AYU872" s="10">
        <v>0</v>
      </c>
      <c r="AYV872" s="10">
        <v>250</v>
      </c>
      <c r="AYW872" s="10">
        <v>0</v>
      </c>
      <c r="AYX872" s="10">
        <v>800</v>
      </c>
      <c r="AYY872" s="10">
        <v>0</v>
      </c>
      <c r="AYZ872" s="10">
        <v>180</v>
      </c>
      <c r="AZA872" s="10">
        <v>0</v>
      </c>
      <c r="AZB872" s="10">
        <v>200</v>
      </c>
      <c r="AZC872" s="10">
        <v>0</v>
      </c>
      <c r="AZD872" s="10">
        <v>200</v>
      </c>
      <c r="AZE872" s="10">
        <v>0</v>
      </c>
      <c r="AZF872" s="10">
        <v>100</v>
      </c>
      <c r="AZG872" s="10">
        <v>0</v>
      </c>
      <c r="AZH872" s="10">
        <v>50</v>
      </c>
      <c r="AZI872" s="10">
        <v>0</v>
      </c>
      <c r="AZJ872" s="10">
        <v>20</v>
      </c>
      <c r="AZK872" s="10">
        <v>0</v>
      </c>
      <c r="AZL872" s="10">
        <v>13</v>
      </c>
      <c r="AZM872" s="10">
        <v>0</v>
      </c>
      <c r="AZN872" s="10">
        <v>2</v>
      </c>
      <c r="AZO872" s="10">
        <v>0</v>
      </c>
      <c r="AZP872" s="10">
        <v>3</v>
      </c>
      <c r="AZQ872" s="10">
        <v>0</v>
      </c>
      <c r="AZR872" s="10">
        <v>32</v>
      </c>
      <c r="AZS872" s="10">
        <v>0</v>
      </c>
      <c r="AZT872" s="10">
        <v>0</v>
      </c>
      <c r="AZU872" s="10">
        <v>0</v>
      </c>
      <c r="AZV872" s="10">
        <v>0</v>
      </c>
      <c r="AZW872" s="10">
        <v>0</v>
      </c>
      <c r="AZX872" s="10">
        <v>10</v>
      </c>
      <c r="AZY872" s="10">
        <v>0</v>
      </c>
      <c r="AZZ872" s="10">
        <v>0</v>
      </c>
      <c r="BAA872" s="10">
        <v>0</v>
      </c>
      <c r="BAB872" s="10">
        <v>0</v>
      </c>
      <c r="BAC872" s="10">
        <v>0</v>
      </c>
      <c r="BAD872" s="10">
        <v>0</v>
      </c>
      <c r="BAE872" s="10">
        <v>0</v>
      </c>
      <c r="BAF872" s="10">
        <v>0</v>
      </c>
      <c r="BAG872" s="10">
        <v>0</v>
      </c>
      <c r="BAH872" s="10">
        <v>0</v>
      </c>
      <c r="BAI872" s="10">
        <v>0</v>
      </c>
      <c r="BAJ872" s="10">
        <v>0</v>
      </c>
      <c r="BAK872" s="10">
        <v>0</v>
      </c>
      <c r="BAL872" s="10">
        <v>0</v>
      </c>
      <c r="BAM872" s="10">
        <v>0</v>
      </c>
      <c r="BAN872" s="10">
        <v>0</v>
      </c>
      <c r="BAO872" s="10">
        <v>0</v>
      </c>
      <c r="BAP872" s="10">
        <v>0</v>
      </c>
      <c r="BAQ872" s="10">
        <v>0</v>
      </c>
      <c r="BAR872" s="10">
        <v>0</v>
      </c>
      <c r="BAS872" s="10">
        <v>0</v>
      </c>
      <c r="BAT872" s="10">
        <v>0</v>
      </c>
      <c r="BAU872" s="10">
        <v>0</v>
      </c>
      <c r="BAV872" s="10">
        <v>0</v>
      </c>
      <c r="BAW872" s="10">
        <v>0</v>
      </c>
      <c r="BAX872" s="10">
        <v>0</v>
      </c>
      <c r="BAY872" s="10">
        <v>0</v>
      </c>
      <c r="BAZ872" s="10">
        <v>2</v>
      </c>
      <c r="BBA872" s="10" t="s">
        <v>1970</v>
      </c>
      <c r="BBB872" s="10">
        <v>5000</v>
      </c>
      <c r="BBC872" s="10">
        <v>1000</v>
      </c>
      <c r="BBD872" s="10">
        <v>0</v>
      </c>
      <c r="BBE872" s="10">
        <v>200</v>
      </c>
      <c r="BBF872" s="10">
        <v>0</v>
      </c>
      <c r="BBG872" s="10">
        <v>2</v>
      </c>
      <c r="BBH872" s="10">
        <v>0</v>
      </c>
      <c r="BBI872" s="10">
        <v>500</v>
      </c>
      <c r="BBJ872" s="10">
        <v>0</v>
      </c>
      <c r="BBK872" s="10">
        <v>200</v>
      </c>
      <c r="BBL872" s="10">
        <v>0</v>
      </c>
      <c r="BBM872" s="10">
        <v>180</v>
      </c>
      <c r="BBN872" s="10">
        <v>0</v>
      </c>
      <c r="BBO872" s="10" t="s">
        <v>1972</v>
      </c>
      <c r="BBW872" s="10">
        <v>1</v>
      </c>
      <c r="BBX872" s="10" t="s">
        <v>2439</v>
      </c>
    </row>
    <row r="873" spans="1:1428" x14ac:dyDescent="0.25">
      <c r="A873" s="10" t="s">
        <v>1965</v>
      </c>
      <c r="B873" s="10" t="s">
        <v>2440</v>
      </c>
      <c r="C873" s="10" t="s">
        <v>2001</v>
      </c>
      <c r="D873" s="10" t="s">
        <v>2441</v>
      </c>
      <c r="E873" s="10" t="s">
        <v>2442</v>
      </c>
      <c r="F873" s="10" t="s">
        <v>2443</v>
      </c>
      <c r="G873" s="10">
        <v>50920310</v>
      </c>
      <c r="H873" s="10" t="s">
        <v>2005</v>
      </c>
      <c r="I873" s="10" t="s">
        <v>2258</v>
      </c>
      <c r="J873" s="10">
        <v>8131841500</v>
      </c>
      <c r="K873" s="10" t="s">
        <v>5</v>
      </c>
      <c r="L873" s="10" t="s">
        <v>2508</v>
      </c>
      <c r="N873" s="10">
        <v>465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0</v>
      </c>
      <c r="V873" s="10">
        <v>0</v>
      </c>
      <c r="W873" s="10">
        <v>0</v>
      </c>
      <c r="X873" s="10">
        <v>0</v>
      </c>
      <c r="Y873" s="10">
        <v>0</v>
      </c>
      <c r="Z873" s="10">
        <v>0</v>
      </c>
      <c r="AA873" s="10">
        <v>0</v>
      </c>
      <c r="AC873" s="10">
        <v>0</v>
      </c>
      <c r="AD873" s="10">
        <v>0</v>
      </c>
      <c r="AE873" s="10">
        <v>0</v>
      </c>
      <c r="AF873" s="10" t="s">
        <v>40</v>
      </c>
      <c r="AG873" s="10">
        <v>1</v>
      </c>
      <c r="AT873" s="10">
        <v>41240</v>
      </c>
      <c r="AU873" s="10" t="s">
        <v>2495</v>
      </c>
      <c r="AV873" s="10" t="s">
        <v>1968</v>
      </c>
      <c r="AY873" s="10" t="s">
        <v>1973</v>
      </c>
      <c r="BF873" s="10" t="s">
        <v>1972</v>
      </c>
      <c r="BG873" s="10">
        <v>1</v>
      </c>
      <c r="BH873" s="10" t="s">
        <v>1968</v>
      </c>
      <c r="BI873" s="10" t="s">
        <v>1972</v>
      </c>
      <c r="BJ873" s="10">
        <v>1</v>
      </c>
      <c r="BK873" s="10" t="s">
        <v>1968</v>
      </c>
      <c r="BL873" s="10" t="s">
        <v>1972</v>
      </c>
      <c r="BM873" s="10">
        <v>1</v>
      </c>
      <c r="BN873" s="10" t="s">
        <v>1968</v>
      </c>
      <c r="BO873" s="10" t="s">
        <v>1972</v>
      </c>
      <c r="BP873" s="10">
        <v>1</v>
      </c>
      <c r="BQ873" s="10" t="s">
        <v>1968</v>
      </c>
      <c r="BR873" s="10" t="s">
        <v>1972</v>
      </c>
      <c r="BS873" s="10">
        <v>1</v>
      </c>
      <c r="BT873" s="10" t="s">
        <v>1968</v>
      </c>
      <c r="BU873" s="10" t="s">
        <v>1968</v>
      </c>
      <c r="BX873" s="10" t="s">
        <v>1972</v>
      </c>
      <c r="BY873" s="10">
        <v>1</v>
      </c>
      <c r="BZ873" s="10" t="s">
        <v>1968</v>
      </c>
      <c r="CA873" s="10" t="s">
        <v>1972</v>
      </c>
      <c r="CB873" s="10">
        <v>2</v>
      </c>
      <c r="CC873" s="10" t="s">
        <v>1968</v>
      </c>
      <c r="CD873" s="10" t="s">
        <v>1972</v>
      </c>
      <c r="CE873" s="10">
        <v>1</v>
      </c>
      <c r="CF873" s="10" t="s">
        <v>1968</v>
      </c>
      <c r="CG873" s="10" t="s">
        <v>1972</v>
      </c>
      <c r="CH873" s="10">
        <v>1</v>
      </c>
      <c r="CI873" s="10" t="s">
        <v>1968</v>
      </c>
      <c r="CJ873" s="10" t="s">
        <v>1972</v>
      </c>
      <c r="CK873" s="10">
        <v>1</v>
      </c>
      <c r="CL873" s="10" t="s">
        <v>1968</v>
      </c>
      <c r="CM873" s="10" t="s">
        <v>1972</v>
      </c>
      <c r="CN873" s="10">
        <v>1</v>
      </c>
      <c r="CO873" s="10" t="s">
        <v>1968</v>
      </c>
      <c r="CP873" s="10" t="s">
        <v>1968</v>
      </c>
      <c r="CS873" s="10" t="s">
        <v>1972</v>
      </c>
      <c r="CT873" s="10">
        <v>1</v>
      </c>
      <c r="CU873" s="10" t="s">
        <v>1968</v>
      </c>
      <c r="CV873" s="10" t="s">
        <v>1972</v>
      </c>
      <c r="CW873" s="10">
        <v>1</v>
      </c>
      <c r="CX873" s="10" t="s">
        <v>1968</v>
      </c>
      <c r="CY873" s="10" t="s">
        <v>1972</v>
      </c>
      <c r="CZ873" s="10">
        <v>1</v>
      </c>
      <c r="DA873" s="10" t="s">
        <v>1968</v>
      </c>
      <c r="DB873" s="10" t="s">
        <v>1968</v>
      </c>
      <c r="DE873" s="10" t="s">
        <v>1968</v>
      </c>
      <c r="DH873" s="10" t="s">
        <v>1968</v>
      </c>
      <c r="DK873" s="10" t="s">
        <v>1972</v>
      </c>
      <c r="DL873" s="10">
        <v>1</v>
      </c>
      <c r="DM873" s="10" t="s">
        <v>1968</v>
      </c>
      <c r="DN873" s="10" t="s">
        <v>1968</v>
      </c>
      <c r="EU873" s="10" t="s">
        <v>1972</v>
      </c>
      <c r="EV873" s="10">
        <v>2</v>
      </c>
      <c r="EW873" s="10">
        <v>30</v>
      </c>
      <c r="EX873" s="10" t="s">
        <v>1968</v>
      </c>
      <c r="FA873" s="10" t="s">
        <v>1972</v>
      </c>
      <c r="FB873" s="10">
        <v>1</v>
      </c>
      <c r="FC873" s="10">
        <v>15</v>
      </c>
      <c r="FD873" s="10" t="s">
        <v>1968</v>
      </c>
      <c r="FG873" s="10" t="s">
        <v>1968</v>
      </c>
      <c r="FJ873" s="10" t="s">
        <v>1968</v>
      </c>
      <c r="GQ873" s="10">
        <v>1</v>
      </c>
      <c r="HO873" s="10">
        <v>0</v>
      </c>
      <c r="HP873" s="10">
        <v>0</v>
      </c>
      <c r="HQ873" s="10">
        <v>0</v>
      </c>
      <c r="HR873" s="10">
        <v>0</v>
      </c>
      <c r="HS873" s="10">
        <v>0</v>
      </c>
      <c r="HT873" s="10">
        <v>0</v>
      </c>
      <c r="HU873" s="10">
        <v>0</v>
      </c>
      <c r="HV873" s="10">
        <v>0</v>
      </c>
      <c r="HW873" s="10">
        <v>0</v>
      </c>
      <c r="HX873" s="10">
        <v>0</v>
      </c>
      <c r="HY873" s="10">
        <v>0</v>
      </c>
      <c r="HZ873" s="10">
        <v>0</v>
      </c>
      <c r="IA873" s="10">
        <v>0</v>
      </c>
      <c r="IB873" s="10">
        <v>0</v>
      </c>
      <c r="IC873" s="10">
        <v>0</v>
      </c>
      <c r="ID873" s="10">
        <v>0</v>
      </c>
      <c r="IE873" s="10">
        <v>0</v>
      </c>
      <c r="IF873" s="10">
        <v>0</v>
      </c>
      <c r="IG873" s="10">
        <v>0</v>
      </c>
      <c r="IH873" s="10">
        <v>0</v>
      </c>
      <c r="II873" s="10" t="s">
        <v>1972</v>
      </c>
      <c r="IJ873" s="10" t="s">
        <v>1968</v>
      </c>
      <c r="IK873" s="10" t="s">
        <v>1984</v>
      </c>
      <c r="IL873" s="10" t="s">
        <v>1984</v>
      </c>
      <c r="IM873" s="10" t="s">
        <v>1988</v>
      </c>
      <c r="IN873" s="10" t="s">
        <v>1968</v>
      </c>
      <c r="IO873" s="10" t="s">
        <v>1972</v>
      </c>
      <c r="IP873" s="10" t="s">
        <v>1968</v>
      </c>
      <c r="IR873" s="10" t="s">
        <v>1968</v>
      </c>
      <c r="IT873" s="10" t="s">
        <v>1968</v>
      </c>
      <c r="IV873" s="10" t="s">
        <v>1968</v>
      </c>
      <c r="IX873" s="10" t="s">
        <v>1968</v>
      </c>
      <c r="IZ873" s="10" t="s">
        <v>1972</v>
      </c>
      <c r="JA873" s="10" t="s">
        <v>1972</v>
      </c>
      <c r="JB873" s="10">
        <v>1</v>
      </c>
      <c r="JC873" s="10">
        <v>2</v>
      </c>
      <c r="JD873" s="10" t="s">
        <v>1972</v>
      </c>
      <c r="JE873" s="10">
        <v>3</v>
      </c>
      <c r="JF873" s="10">
        <v>1</v>
      </c>
      <c r="JG873" s="10" t="s">
        <v>1968</v>
      </c>
      <c r="JJ873" s="10" t="s">
        <v>1968</v>
      </c>
      <c r="JM873" s="10" t="s">
        <v>1972</v>
      </c>
      <c r="JN873" s="10">
        <v>2</v>
      </c>
      <c r="JO873" s="10">
        <v>1</v>
      </c>
      <c r="JP873" s="10" t="s">
        <v>1968</v>
      </c>
      <c r="KZ873" s="10" t="s">
        <v>1976</v>
      </c>
      <c r="LA873" s="10">
        <v>0</v>
      </c>
      <c r="LB873" s="10">
        <v>0</v>
      </c>
      <c r="LC873" s="10">
        <v>1</v>
      </c>
      <c r="LD873" s="10">
        <v>0</v>
      </c>
      <c r="LE873" s="10">
        <v>5</v>
      </c>
      <c r="LF873" s="10">
        <v>16</v>
      </c>
      <c r="LG873" s="10">
        <v>5</v>
      </c>
      <c r="LH873" s="10">
        <v>16</v>
      </c>
      <c r="LI873" s="10" t="s">
        <v>1966</v>
      </c>
      <c r="LJ873" s="10">
        <v>57</v>
      </c>
      <c r="LK873" s="10">
        <v>8</v>
      </c>
      <c r="LL873" s="10">
        <v>0</v>
      </c>
      <c r="LM873" s="10">
        <v>0</v>
      </c>
      <c r="LN873" s="10">
        <v>0</v>
      </c>
      <c r="LO873" s="10">
        <v>0</v>
      </c>
      <c r="LP873" s="10">
        <v>0</v>
      </c>
      <c r="LQ873" s="10">
        <v>0</v>
      </c>
      <c r="LR873" s="10" t="s">
        <v>1966</v>
      </c>
      <c r="LS873" s="10">
        <v>0</v>
      </c>
      <c r="LT873" s="10">
        <v>2</v>
      </c>
      <c r="LU873" s="10">
        <v>0</v>
      </c>
      <c r="LV873" s="10">
        <v>0</v>
      </c>
      <c r="LW873" s="10">
        <v>0</v>
      </c>
      <c r="LX873" s="10">
        <v>0</v>
      </c>
      <c r="LY873" s="10">
        <v>0</v>
      </c>
      <c r="LZ873" s="10">
        <v>0</v>
      </c>
      <c r="MA873" s="10" t="s">
        <v>1966</v>
      </c>
      <c r="MB873" s="10">
        <v>0</v>
      </c>
      <c r="MC873" s="10">
        <v>2</v>
      </c>
      <c r="MD873" s="10">
        <v>0</v>
      </c>
      <c r="ME873" s="10">
        <v>0</v>
      </c>
      <c r="MF873" s="10">
        <v>0</v>
      </c>
      <c r="MG873" s="10">
        <v>0</v>
      </c>
      <c r="MH873" s="10">
        <v>0</v>
      </c>
      <c r="MI873" s="10">
        <v>0</v>
      </c>
      <c r="MJ873" s="10" t="s">
        <v>1966</v>
      </c>
      <c r="MK873" s="10">
        <v>1</v>
      </c>
      <c r="ML873" s="10">
        <v>3</v>
      </c>
      <c r="MM873" s="10">
        <v>0</v>
      </c>
      <c r="MN873" s="10">
        <v>0</v>
      </c>
      <c r="MO873" s="10">
        <v>0</v>
      </c>
      <c r="MP873" s="10">
        <v>0</v>
      </c>
      <c r="MQ873" s="10">
        <v>0</v>
      </c>
      <c r="MR873" s="10">
        <v>0</v>
      </c>
      <c r="MS873" s="10" t="s">
        <v>1966</v>
      </c>
      <c r="MT873" s="10">
        <v>1</v>
      </c>
      <c r="MU873" s="10">
        <v>0</v>
      </c>
      <c r="MV873" s="10">
        <v>0</v>
      </c>
      <c r="MW873" s="10">
        <v>0</v>
      </c>
      <c r="MX873" s="10">
        <v>0</v>
      </c>
      <c r="MY873" s="10">
        <v>0</v>
      </c>
      <c r="MZ873" s="10">
        <v>0</v>
      </c>
      <c r="NA873" s="10">
        <v>0</v>
      </c>
      <c r="NB873" s="10" t="s">
        <v>1966</v>
      </c>
      <c r="NC873" s="10">
        <v>0</v>
      </c>
      <c r="ND873" s="10">
        <v>1</v>
      </c>
      <c r="NE873" s="10">
        <v>0</v>
      </c>
      <c r="NF873" s="10">
        <v>0</v>
      </c>
      <c r="NG873" s="10">
        <v>0</v>
      </c>
      <c r="NH873" s="10">
        <v>0</v>
      </c>
      <c r="NI873" s="10">
        <v>0</v>
      </c>
      <c r="NJ873" s="10">
        <v>0</v>
      </c>
      <c r="NK873" s="10" t="s">
        <v>1966</v>
      </c>
      <c r="NL873" s="10">
        <v>0</v>
      </c>
      <c r="NM873" s="10">
        <v>4</v>
      </c>
      <c r="NN873" s="10">
        <v>0</v>
      </c>
      <c r="NO873" s="10">
        <v>0</v>
      </c>
      <c r="NP873" s="10">
        <v>0</v>
      </c>
      <c r="NQ873" s="10">
        <v>0</v>
      </c>
      <c r="NR873" s="10">
        <v>0</v>
      </c>
      <c r="NS873" s="10">
        <v>0</v>
      </c>
      <c r="NT873" s="10" t="s">
        <v>1966</v>
      </c>
      <c r="NU873" s="10">
        <v>0</v>
      </c>
      <c r="NV873" s="10">
        <v>3</v>
      </c>
      <c r="NW873" s="10">
        <v>0</v>
      </c>
      <c r="NX873" s="10">
        <v>0</v>
      </c>
      <c r="NY873" s="10">
        <v>0</v>
      </c>
      <c r="NZ873" s="10">
        <v>0</v>
      </c>
      <c r="OA873" s="10">
        <v>0</v>
      </c>
      <c r="OB873" s="10">
        <v>0</v>
      </c>
      <c r="OC873" s="10" t="s">
        <v>1966</v>
      </c>
      <c r="OD873" s="10">
        <v>2</v>
      </c>
      <c r="OE873" s="10">
        <v>0</v>
      </c>
      <c r="OF873" s="10">
        <v>0</v>
      </c>
      <c r="OG873" s="10">
        <v>0</v>
      </c>
      <c r="OH873" s="10">
        <v>0</v>
      </c>
      <c r="OI873" s="10">
        <v>0</v>
      </c>
      <c r="OJ873" s="10">
        <v>0</v>
      </c>
      <c r="OK873" s="10">
        <v>0</v>
      </c>
      <c r="OL873" s="10" t="s">
        <v>1966</v>
      </c>
      <c r="OM873" s="10">
        <v>0</v>
      </c>
      <c r="ON873" s="10">
        <v>0</v>
      </c>
      <c r="OO873" s="10">
        <v>0</v>
      </c>
      <c r="OP873" s="10">
        <v>0</v>
      </c>
      <c r="OQ873" s="10">
        <v>0</v>
      </c>
      <c r="OR873" s="10">
        <v>0</v>
      </c>
      <c r="OS873" s="10">
        <v>0</v>
      </c>
      <c r="OT873" s="10">
        <v>0</v>
      </c>
      <c r="OU873" s="10" t="s">
        <v>1966</v>
      </c>
      <c r="OV873" s="10">
        <v>0</v>
      </c>
      <c r="OW873" s="10">
        <v>1</v>
      </c>
      <c r="OX873" s="10">
        <v>0</v>
      </c>
      <c r="OY873" s="10">
        <v>0</v>
      </c>
      <c r="OZ873" s="10">
        <v>0</v>
      </c>
      <c r="PA873" s="10">
        <v>0</v>
      </c>
      <c r="PB873" s="10">
        <v>0</v>
      </c>
      <c r="PC873" s="10">
        <v>0</v>
      </c>
      <c r="PD873" s="10" t="s">
        <v>1966</v>
      </c>
      <c r="PE873" s="10">
        <v>1</v>
      </c>
      <c r="PF873" s="10">
        <v>0</v>
      </c>
      <c r="PG873" s="10">
        <v>0</v>
      </c>
      <c r="PH873" s="10">
        <v>0</v>
      </c>
      <c r="PI873" s="10">
        <v>0</v>
      </c>
      <c r="PJ873" s="10">
        <v>0</v>
      </c>
      <c r="PK873" s="10">
        <v>0</v>
      </c>
      <c r="PL873" s="10">
        <v>0</v>
      </c>
      <c r="PM873" s="10" t="s">
        <v>1977</v>
      </c>
      <c r="PN873" s="10">
        <v>0</v>
      </c>
      <c r="PO873" s="10">
        <v>0</v>
      </c>
      <c r="PP873" s="10">
        <v>0</v>
      </c>
      <c r="PQ873" s="10">
        <v>0</v>
      </c>
      <c r="PR873" s="10">
        <v>0</v>
      </c>
      <c r="PS873" s="10">
        <v>0</v>
      </c>
      <c r="PT873" s="10">
        <v>0</v>
      </c>
      <c r="PU873" s="10">
        <v>0</v>
      </c>
      <c r="PV873" s="10" t="s">
        <v>1977</v>
      </c>
      <c r="PW873" s="10">
        <v>0</v>
      </c>
      <c r="PX873" s="10">
        <v>3</v>
      </c>
      <c r="PY873" s="10">
        <v>0</v>
      </c>
      <c r="PZ873" s="10">
        <v>0</v>
      </c>
      <c r="QA873" s="10">
        <v>0</v>
      </c>
      <c r="QB873" s="10">
        <v>0</v>
      </c>
      <c r="QC873" s="10">
        <v>0</v>
      </c>
      <c r="QD873" s="10">
        <v>0</v>
      </c>
      <c r="QE873" s="10" t="s">
        <v>1985</v>
      </c>
      <c r="QF873" s="10">
        <v>0</v>
      </c>
      <c r="QG873" s="10">
        <v>0</v>
      </c>
      <c r="QH873" s="10">
        <v>0</v>
      </c>
      <c r="QI873" s="10">
        <v>0</v>
      </c>
      <c r="QJ873" s="10">
        <v>0</v>
      </c>
      <c r="QK873" s="10">
        <v>0</v>
      </c>
      <c r="QL873" s="10">
        <v>0</v>
      </c>
      <c r="QM873" s="10">
        <v>0</v>
      </c>
      <c r="QN873" s="10" t="s">
        <v>1977</v>
      </c>
      <c r="QO873" s="10">
        <v>0</v>
      </c>
      <c r="QP873" s="10">
        <v>0</v>
      </c>
      <c r="QQ873" s="10">
        <v>0</v>
      </c>
      <c r="QR873" s="10">
        <v>0</v>
      </c>
      <c r="QS873" s="10">
        <v>0</v>
      </c>
      <c r="QT873" s="10">
        <v>0</v>
      </c>
      <c r="QU873" s="10">
        <v>0</v>
      </c>
      <c r="QV873" s="10">
        <v>0</v>
      </c>
      <c r="QW873" s="10" t="s">
        <v>1977</v>
      </c>
      <c r="QX873" s="10">
        <v>0</v>
      </c>
      <c r="QY873" s="10">
        <v>0</v>
      </c>
      <c r="QZ873" s="10">
        <v>0</v>
      </c>
      <c r="RA873" s="10">
        <v>0</v>
      </c>
      <c r="RB873" s="10">
        <v>0</v>
      </c>
      <c r="RC873" s="10">
        <v>0</v>
      </c>
      <c r="RD873" s="10">
        <v>0</v>
      </c>
      <c r="RE873" s="10">
        <v>0</v>
      </c>
      <c r="RF873" s="10" t="s">
        <v>1977</v>
      </c>
      <c r="RG873" s="10">
        <v>0</v>
      </c>
      <c r="RH873" s="10">
        <v>0</v>
      </c>
      <c r="RI873" s="10">
        <v>0</v>
      </c>
      <c r="RJ873" s="10">
        <v>0</v>
      </c>
      <c r="RK873" s="10">
        <v>0</v>
      </c>
      <c r="RL873" s="10">
        <v>0</v>
      </c>
      <c r="RM873" s="10">
        <v>0</v>
      </c>
      <c r="RN873" s="10">
        <v>0</v>
      </c>
      <c r="RO873" s="10" t="s">
        <v>1977</v>
      </c>
      <c r="VS873" s="10">
        <v>1</v>
      </c>
      <c r="VU873" s="10">
        <v>1</v>
      </c>
      <c r="VX873" s="10">
        <v>1</v>
      </c>
      <c r="VY873" s="10" t="s">
        <v>2444</v>
      </c>
      <c r="VZ873" s="10">
        <v>1750</v>
      </c>
      <c r="WA873" s="10">
        <v>0</v>
      </c>
      <c r="WB873" s="10">
        <v>0</v>
      </c>
      <c r="WC873" s="10">
        <v>0</v>
      </c>
      <c r="WD873" s="10">
        <v>0</v>
      </c>
      <c r="WE873" s="10">
        <v>0</v>
      </c>
      <c r="WF873" s="10">
        <v>163</v>
      </c>
      <c r="WG873" s="10">
        <v>0</v>
      </c>
      <c r="WH873" s="10">
        <v>0</v>
      </c>
      <c r="WI873" s="10">
        <v>0</v>
      </c>
      <c r="WJ873" s="10">
        <v>0</v>
      </c>
      <c r="WK873" s="10">
        <v>0</v>
      </c>
      <c r="WL873" s="10">
        <v>0</v>
      </c>
      <c r="WM873" s="10">
        <v>0</v>
      </c>
      <c r="WN873" s="10">
        <v>0</v>
      </c>
      <c r="WO873" s="10">
        <v>0</v>
      </c>
      <c r="WP873" s="10">
        <v>0</v>
      </c>
      <c r="WQ873" s="10">
        <v>0</v>
      </c>
      <c r="WR873" s="10">
        <v>0</v>
      </c>
      <c r="WS873" s="10">
        <v>0</v>
      </c>
      <c r="WT873" s="10">
        <v>0</v>
      </c>
      <c r="WU873" s="10">
        <v>0</v>
      </c>
      <c r="WV873" s="10">
        <v>0</v>
      </c>
      <c r="WW873" s="10">
        <v>0</v>
      </c>
      <c r="WX873" s="10">
        <v>0</v>
      </c>
      <c r="WY873" s="10">
        <v>0</v>
      </c>
      <c r="WZ873" s="10">
        <v>0</v>
      </c>
      <c r="XA873" s="10">
        <v>0</v>
      </c>
      <c r="XB873" s="10">
        <v>0</v>
      </c>
      <c r="XC873" s="10">
        <v>0</v>
      </c>
      <c r="XD873" s="10">
        <v>0</v>
      </c>
      <c r="XE873" s="10">
        <v>0</v>
      </c>
      <c r="XF873" s="10">
        <v>0</v>
      </c>
      <c r="XG873" s="10">
        <v>0</v>
      </c>
      <c r="XH873" s="10">
        <v>0</v>
      </c>
      <c r="XI873" s="10">
        <v>0</v>
      </c>
      <c r="XJ873" s="10">
        <v>0</v>
      </c>
      <c r="XK873" s="10" t="s">
        <v>1967</v>
      </c>
      <c r="XN873" s="10" t="s">
        <v>1978</v>
      </c>
      <c r="XQ873" s="10" t="s">
        <v>1967</v>
      </c>
      <c r="XT873" s="10" t="s">
        <v>1978</v>
      </c>
      <c r="XW873" s="10" t="s">
        <v>1991</v>
      </c>
      <c r="YA873" s="10">
        <v>0</v>
      </c>
      <c r="YB873" s="10">
        <v>0</v>
      </c>
      <c r="YC873" s="10">
        <v>216</v>
      </c>
      <c r="YD873" s="10">
        <v>0</v>
      </c>
      <c r="YE873" s="10">
        <v>1</v>
      </c>
      <c r="YF873" s="10">
        <v>0</v>
      </c>
      <c r="YG873" s="10">
        <v>0</v>
      </c>
      <c r="YH873" s="10">
        <v>0</v>
      </c>
      <c r="YI873" s="10">
        <v>2</v>
      </c>
      <c r="YJ873" s="10">
        <v>0</v>
      </c>
      <c r="YK873" s="10">
        <v>520</v>
      </c>
      <c r="YL873" s="10">
        <v>0</v>
      </c>
      <c r="YM873" s="10">
        <v>179</v>
      </c>
      <c r="YN873" s="10">
        <v>0</v>
      </c>
      <c r="YO873" s="10">
        <v>0</v>
      </c>
      <c r="YP873" s="10">
        <v>0</v>
      </c>
      <c r="YQ873" s="10">
        <v>0</v>
      </c>
      <c r="YR873" s="10">
        <v>0</v>
      </c>
      <c r="YS873" s="10" t="s">
        <v>1968</v>
      </c>
      <c r="ZJ873" s="10" t="s">
        <v>1968</v>
      </c>
      <c r="AAK873" s="10" t="s">
        <v>1968</v>
      </c>
      <c r="AAZ873" s="10" t="s">
        <v>1968</v>
      </c>
      <c r="ABA873" s="10">
        <v>14</v>
      </c>
      <c r="ABB873" s="10">
        <v>0</v>
      </c>
      <c r="ABC873" s="10">
        <v>0</v>
      </c>
      <c r="ABD873" s="10">
        <v>0</v>
      </c>
      <c r="ABE873" s="10">
        <v>7</v>
      </c>
      <c r="ABF873" s="10">
        <v>0</v>
      </c>
      <c r="ABG873" s="10">
        <v>2</v>
      </c>
      <c r="ABH873" s="10">
        <v>0</v>
      </c>
      <c r="ABI873" s="10">
        <v>0</v>
      </c>
      <c r="ABJ873" s="10">
        <v>0</v>
      </c>
      <c r="ABK873" s="10">
        <v>0</v>
      </c>
      <c r="ABL873" s="10">
        <v>0</v>
      </c>
      <c r="ABM873" s="10">
        <v>0</v>
      </c>
      <c r="ABN873" s="10">
        <v>0</v>
      </c>
      <c r="ABO873" s="10" t="s">
        <v>1968</v>
      </c>
      <c r="ACJ873" s="10" t="s">
        <v>1968</v>
      </c>
      <c r="ADH873" s="10" t="s">
        <v>1969</v>
      </c>
      <c r="ADI873" s="10">
        <v>1933</v>
      </c>
      <c r="ADJ873" s="10">
        <v>0</v>
      </c>
      <c r="ADK873" s="10">
        <v>0</v>
      </c>
      <c r="ADL873" s="10">
        <v>0</v>
      </c>
      <c r="ADM873" s="10">
        <v>2</v>
      </c>
      <c r="ADN873" s="10">
        <v>0</v>
      </c>
      <c r="ADO873" s="10">
        <v>0</v>
      </c>
      <c r="ADP873" s="10">
        <v>0</v>
      </c>
      <c r="ADQ873" s="10">
        <v>0</v>
      </c>
      <c r="ADR873" s="10">
        <v>0</v>
      </c>
      <c r="ADS873" s="10">
        <v>0</v>
      </c>
      <c r="ADT873" s="10">
        <v>0</v>
      </c>
      <c r="ADU873" s="10">
        <v>0</v>
      </c>
      <c r="ADV873" s="10">
        <v>0</v>
      </c>
      <c r="ADW873" s="10">
        <v>0</v>
      </c>
      <c r="ADX873" s="10">
        <v>0</v>
      </c>
      <c r="ADY873" s="10">
        <v>0</v>
      </c>
      <c r="ADZ873" s="10">
        <v>0</v>
      </c>
      <c r="AEA873" s="10">
        <v>0</v>
      </c>
      <c r="AEB873" s="10">
        <v>0</v>
      </c>
      <c r="AEC873" s="10">
        <v>0</v>
      </c>
      <c r="AED873" s="10">
        <v>0</v>
      </c>
      <c r="AEE873" s="10">
        <v>0</v>
      </c>
      <c r="AEF873" s="10">
        <v>0</v>
      </c>
      <c r="AEG873" s="10">
        <v>0</v>
      </c>
      <c r="AEH873" s="10">
        <v>0</v>
      </c>
      <c r="AEI873" s="10">
        <v>0</v>
      </c>
      <c r="AEJ873" s="10">
        <v>0</v>
      </c>
      <c r="AEK873" s="10">
        <v>0</v>
      </c>
      <c r="AEL873" s="10">
        <v>0</v>
      </c>
      <c r="AEM873" s="10">
        <v>0</v>
      </c>
      <c r="AEN873" s="10">
        <v>0</v>
      </c>
      <c r="AEO873" s="10">
        <v>0</v>
      </c>
      <c r="AEP873" s="10">
        <v>0</v>
      </c>
      <c r="AEQ873" s="10">
        <v>0</v>
      </c>
      <c r="AER873" s="10">
        <v>0</v>
      </c>
      <c r="AES873" s="10">
        <v>1</v>
      </c>
      <c r="AET873" s="10">
        <v>0</v>
      </c>
      <c r="AEU873" s="10">
        <v>0</v>
      </c>
      <c r="AEV873" s="10">
        <v>0</v>
      </c>
      <c r="AEW873" s="10">
        <v>0</v>
      </c>
      <c r="AEX873" s="10">
        <v>0</v>
      </c>
      <c r="AEY873" s="10">
        <v>0</v>
      </c>
      <c r="AEZ873" s="10">
        <v>0</v>
      </c>
      <c r="AFA873" s="10">
        <v>0</v>
      </c>
      <c r="AFB873" s="10">
        <v>0</v>
      </c>
      <c r="AFC873" s="10">
        <v>0</v>
      </c>
      <c r="AFD873" s="10">
        <v>0</v>
      </c>
      <c r="AFE873" s="10">
        <v>0</v>
      </c>
      <c r="AFF873" s="10">
        <v>0</v>
      </c>
      <c r="AFG873" s="10">
        <v>0</v>
      </c>
      <c r="AFH873" s="10">
        <v>0</v>
      </c>
      <c r="AFI873" s="10">
        <v>0</v>
      </c>
      <c r="AFJ873" s="10">
        <v>0</v>
      </c>
      <c r="AFK873" s="10">
        <v>0</v>
      </c>
      <c r="AFL873" s="10">
        <v>0</v>
      </c>
      <c r="AFM873" s="10">
        <v>0</v>
      </c>
      <c r="AFN873" s="10">
        <v>0</v>
      </c>
      <c r="AFO873" s="10">
        <v>0</v>
      </c>
      <c r="AFP873" s="10">
        <v>0</v>
      </c>
      <c r="AFQ873" s="10">
        <v>0</v>
      </c>
      <c r="AFR873" s="10">
        <v>0</v>
      </c>
      <c r="AFS873" s="10">
        <v>0</v>
      </c>
      <c r="AFT873" s="10">
        <v>0</v>
      </c>
      <c r="AFU873" s="10">
        <v>0</v>
      </c>
      <c r="AFV873" s="10">
        <v>0</v>
      </c>
      <c r="AFW873" s="10">
        <v>0</v>
      </c>
      <c r="AFX873" s="10">
        <v>0</v>
      </c>
      <c r="AFY873" s="10">
        <v>0</v>
      </c>
      <c r="AFZ873" s="10">
        <v>0</v>
      </c>
      <c r="AGA873" s="10">
        <v>0</v>
      </c>
      <c r="AGB873" s="10">
        <v>0</v>
      </c>
      <c r="AGC873" s="10">
        <v>0</v>
      </c>
      <c r="AGD873" s="10">
        <v>0</v>
      </c>
      <c r="AGE873" s="10">
        <v>0</v>
      </c>
      <c r="AGF873" s="10">
        <v>0</v>
      </c>
      <c r="AGG873" s="10">
        <v>0</v>
      </c>
      <c r="AGH873" s="10">
        <v>0</v>
      </c>
      <c r="AGI873" s="10">
        <v>0</v>
      </c>
      <c r="AGJ873" s="10">
        <v>0</v>
      </c>
      <c r="AGK873" s="10">
        <v>0</v>
      </c>
      <c r="AGL873" s="10">
        <v>0</v>
      </c>
      <c r="AGM873" s="10">
        <v>0</v>
      </c>
      <c r="AGN873" s="10">
        <v>0</v>
      </c>
      <c r="AGO873" s="10">
        <v>0</v>
      </c>
      <c r="AGP873" s="10">
        <v>0</v>
      </c>
      <c r="AGQ873" s="10">
        <v>0</v>
      </c>
      <c r="AGR873" s="10">
        <v>0</v>
      </c>
      <c r="AGS873" s="10">
        <v>0</v>
      </c>
      <c r="AGT873" s="10">
        <v>0</v>
      </c>
      <c r="AGU873" s="10">
        <v>0</v>
      </c>
      <c r="AGV873" s="10">
        <v>0</v>
      </c>
      <c r="AGW873" s="10">
        <v>0</v>
      </c>
      <c r="AGX873" s="10">
        <v>0</v>
      </c>
      <c r="AGY873" s="10">
        <v>0</v>
      </c>
      <c r="AGZ873" s="10">
        <v>0</v>
      </c>
      <c r="AHA873" s="10">
        <v>0</v>
      </c>
      <c r="AHB873" s="10">
        <v>0</v>
      </c>
      <c r="AHC873" s="10">
        <v>0</v>
      </c>
      <c r="AHD873" s="10">
        <v>0</v>
      </c>
      <c r="AHE873" s="10">
        <v>0</v>
      </c>
      <c r="AHF873" s="10">
        <v>0</v>
      </c>
      <c r="AHG873" s="10">
        <v>0</v>
      </c>
      <c r="AHH873" s="10">
        <v>0</v>
      </c>
      <c r="AHI873" s="10">
        <v>0</v>
      </c>
      <c r="AHJ873" s="10">
        <v>0</v>
      </c>
      <c r="AHK873" s="10">
        <v>0</v>
      </c>
      <c r="AHL873" s="10">
        <v>0</v>
      </c>
      <c r="AHM873" s="10">
        <v>0</v>
      </c>
      <c r="AHN873" s="10">
        <v>0</v>
      </c>
      <c r="AHO873" s="10">
        <v>0</v>
      </c>
      <c r="AHP873" s="10">
        <v>0</v>
      </c>
      <c r="AHQ873" s="10">
        <v>0</v>
      </c>
      <c r="AHR873" s="10">
        <v>0</v>
      </c>
      <c r="AHS873" s="10">
        <v>0</v>
      </c>
      <c r="AHT873" s="10">
        <v>0</v>
      </c>
      <c r="AHU873" s="10">
        <v>0</v>
      </c>
      <c r="AHV873" s="10">
        <v>0</v>
      </c>
      <c r="AHW873" s="10">
        <v>0</v>
      </c>
      <c r="AHX873" s="10">
        <v>0</v>
      </c>
      <c r="AHY873" s="10">
        <v>0</v>
      </c>
      <c r="AHZ873" s="10">
        <v>0</v>
      </c>
      <c r="AIA873" s="10">
        <v>0</v>
      </c>
      <c r="AIB873" s="10">
        <v>0</v>
      </c>
      <c r="AIC873" s="10">
        <v>0</v>
      </c>
      <c r="AID873" s="10">
        <v>0</v>
      </c>
      <c r="AIE873" s="10">
        <v>0</v>
      </c>
      <c r="AIF873" s="10">
        <v>0</v>
      </c>
      <c r="AIG873" s="10">
        <v>0</v>
      </c>
      <c r="AIH873" s="10">
        <v>0</v>
      </c>
      <c r="AII873" s="10">
        <v>0</v>
      </c>
      <c r="AIJ873" s="10">
        <v>0</v>
      </c>
      <c r="AIK873" s="10">
        <v>0</v>
      </c>
      <c r="AIL873" s="10">
        <v>0</v>
      </c>
      <c r="AIM873" s="10">
        <v>0</v>
      </c>
      <c r="AIN873" s="10">
        <v>0</v>
      </c>
      <c r="AIO873" s="10">
        <v>0</v>
      </c>
      <c r="AIP873" s="10">
        <v>0</v>
      </c>
      <c r="AIQ873" s="10">
        <v>0</v>
      </c>
      <c r="AIR873" s="10">
        <v>0</v>
      </c>
      <c r="AIS873" s="10">
        <v>0</v>
      </c>
      <c r="AIT873" s="10">
        <v>0</v>
      </c>
      <c r="AIU873" s="10">
        <v>0</v>
      </c>
      <c r="AIV873" s="10">
        <v>0</v>
      </c>
      <c r="AIW873" s="10">
        <v>0</v>
      </c>
      <c r="AIX873" s="10">
        <v>0</v>
      </c>
      <c r="AIY873" s="10">
        <v>0</v>
      </c>
      <c r="AIZ873" s="10">
        <v>0</v>
      </c>
      <c r="AJA873" s="10">
        <v>0</v>
      </c>
      <c r="AJB873" s="10">
        <v>0</v>
      </c>
      <c r="AJC873" s="10">
        <v>0</v>
      </c>
      <c r="AJD873" s="10">
        <v>0</v>
      </c>
      <c r="AJE873" s="10">
        <v>0</v>
      </c>
      <c r="AJF873" s="10">
        <v>0</v>
      </c>
      <c r="AJG873" s="10">
        <v>0</v>
      </c>
      <c r="AJH873" s="10">
        <v>0</v>
      </c>
      <c r="AJI873" s="10">
        <v>0</v>
      </c>
      <c r="AJJ873" s="10">
        <v>0</v>
      </c>
      <c r="AJK873" s="10">
        <v>0</v>
      </c>
      <c r="AJL873" s="10">
        <v>0</v>
      </c>
      <c r="AJM873" s="10">
        <v>0</v>
      </c>
      <c r="AJN873" s="10">
        <v>0</v>
      </c>
      <c r="AJO873" s="10">
        <v>0</v>
      </c>
      <c r="AJP873" s="10">
        <v>0</v>
      </c>
      <c r="AJQ873" s="10">
        <v>0</v>
      </c>
      <c r="AJR873" s="10">
        <v>0</v>
      </c>
      <c r="AJS873" s="10">
        <v>0</v>
      </c>
      <c r="AJT873" s="10">
        <v>0</v>
      </c>
      <c r="AJU873" s="10">
        <v>0</v>
      </c>
      <c r="AJV873" s="10">
        <v>0</v>
      </c>
      <c r="AJW873" s="10">
        <v>0</v>
      </c>
      <c r="AJX873" s="10">
        <v>0</v>
      </c>
      <c r="AJY873" s="10">
        <v>0</v>
      </c>
      <c r="AJZ873" s="10">
        <v>0</v>
      </c>
      <c r="AKA873" s="10">
        <v>0</v>
      </c>
      <c r="AKB873" s="10">
        <v>0</v>
      </c>
      <c r="AKC873" s="10">
        <v>0</v>
      </c>
      <c r="AKD873" s="10">
        <v>0</v>
      </c>
      <c r="AKE873" s="10">
        <v>0</v>
      </c>
      <c r="AKF873" s="10">
        <v>0</v>
      </c>
      <c r="AKG873" s="10">
        <v>0</v>
      </c>
      <c r="AKH873" s="10">
        <v>0</v>
      </c>
      <c r="AKI873" s="10">
        <v>0</v>
      </c>
      <c r="AKJ873" s="10">
        <v>0</v>
      </c>
      <c r="AKK873" s="10">
        <v>0</v>
      </c>
      <c r="AKL873" s="10">
        <v>0</v>
      </c>
      <c r="AKM873" s="10">
        <v>0</v>
      </c>
      <c r="AKN873" s="10">
        <v>0</v>
      </c>
      <c r="AKO873" s="10">
        <v>0</v>
      </c>
      <c r="AKP873" s="10">
        <v>0</v>
      </c>
      <c r="AKQ873" s="10">
        <v>0</v>
      </c>
      <c r="AKR873" s="10">
        <v>0</v>
      </c>
      <c r="AKS873" s="10">
        <v>0</v>
      </c>
      <c r="AKT873" s="10">
        <v>0</v>
      </c>
      <c r="AKU873" s="10">
        <v>0</v>
      </c>
      <c r="AKV873" s="10">
        <v>0</v>
      </c>
      <c r="AKW873" s="10">
        <v>0</v>
      </c>
      <c r="AKX873" s="10">
        <v>0</v>
      </c>
      <c r="AKY873" s="10">
        <v>0</v>
      </c>
      <c r="AKZ873" s="10">
        <v>0</v>
      </c>
      <c r="ALA873" s="10">
        <v>0</v>
      </c>
      <c r="ALB873" s="10">
        <v>0</v>
      </c>
      <c r="ALC873" s="10">
        <v>0</v>
      </c>
      <c r="ALD873" s="10">
        <v>0</v>
      </c>
      <c r="ALE873" s="10">
        <v>0</v>
      </c>
      <c r="ALF873" s="10">
        <v>0</v>
      </c>
      <c r="ALG873" s="10">
        <v>0</v>
      </c>
      <c r="ALH873" s="10">
        <v>0</v>
      </c>
      <c r="ALI873" s="10">
        <v>1</v>
      </c>
      <c r="ALJ873" s="10">
        <v>0</v>
      </c>
      <c r="ALK873" s="10">
        <v>0</v>
      </c>
      <c r="ALL873" s="10">
        <v>0</v>
      </c>
      <c r="ALM873" s="10">
        <v>0</v>
      </c>
      <c r="ALN873" s="10">
        <v>0</v>
      </c>
      <c r="ALO873" s="10">
        <v>0</v>
      </c>
      <c r="ALP873" s="10">
        <v>0</v>
      </c>
      <c r="ALQ873" s="10">
        <v>0</v>
      </c>
      <c r="ALR873" s="10">
        <v>0</v>
      </c>
      <c r="ALS873" s="10">
        <v>0</v>
      </c>
      <c r="ALT873" s="10">
        <v>0</v>
      </c>
      <c r="ALU873" s="10">
        <v>0</v>
      </c>
      <c r="ALV873" s="10">
        <v>0</v>
      </c>
      <c r="ALW873" s="10">
        <v>0</v>
      </c>
      <c r="ALX873" s="10">
        <v>0</v>
      </c>
      <c r="ALY873" s="10">
        <v>0</v>
      </c>
      <c r="ALZ873" s="10">
        <v>0</v>
      </c>
      <c r="AMA873" s="10">
        <v>0</v>
      </c>
      <c r="AMB873" s="10">
        <v>0</v>
      </c>
      <c r="AMC873" s="10">
        <v>0</v>
      </c>
      <c r="AMD873" s="10">
        <v>0</v>
      </c>
      <c r="AME873" s="10">
        <v>0</v>
      </c>
      <c r="AMF873" s="10">
        <v>0</v>
      </c>
      <c r="AMG873" s="10">
        <v>0</v>
      </c>
      <c r="AMH873" s="10">
        <v>0</v>
      </c>
      <c r="AMI873" s="10">
        <v>0</v>
      </c>
      <c r="AMJ873" s="10">
        <v>0</v>
      </c>
      <c r="AMK873" s="10">
        <v>0</v>
      </c>
      <c r="AML873" s="10" t="s">
        <v>1968</v>
      </c>
      <c r="ANM873" s="10">
        <v>1500</v>
      </c>
      <c r="ANN873" s="10">
        <v>0</v>
      </c>
      <c r="ANO873" s="10" t="s">
        <v>1968</v>
      </c>
      <c r="ANP873" s="10" t="s">
        <v>1987</v>
      </c>
      <c r="ANQ873" s="10">
        <v>0</v>
      </c>
      <c r="ANR873" s="10">
        <v>0</v>
      </c>
      <c r="ANS873" s="10">
        <v>0</v>
      </c>
      <c r="ANT873" s="10">
        <v>0</v>
      </c>
      <c r="ANU873" s="10">
        <v>0</v>
      </c>
      <c r="ANV873" s="10">
        <v>0</v>
      </c>
      <c r="ANW873" s="10">
        <v>0</v>
      </c>
      <c r="ANX873" s="10">
        <v>0</v>
      </c>
      <c r="ANY873" s="10">
        <v>0</v>
      </c>
      <c r="ANZ873" s="10">
        <v>0</v>
      </c>
      <c r="AOA873" s="10">
        <v>0</v>
      </c>
      <c r="AOB873" s="10">
        <v>0</v>
      </c>
      <c r="AOC873" s="10">
        <v>0</v>
      </c>
      <c r="AOD873" s="10">
        <v>0</v>
      </c>
      <c r="AOE873" s="10">
        <v>0</v>
      </c>
      <c r="AOF873" s="10">
        <v>0</v>
      </c>
      <c r="AOG873" s="10">
        <v>0</v>
      </c>
      <c r="AOH873" s="10">
        <v>0</v>
      </c>
      <c r="AOI873" s="10">
        <v>0</v>
      </c>
      <c r="AOJ873" s="10">
        <v>0</v>
      </c>
      <c r="AOK873" s="10">
        <v>0</v>
      </c>
      <c r="AOL873" s="10">
        <v>0</v>
      </c>
      <c r="AOM873" s="10">
        <v>0</v>
      </c>
      <c r="AON873" s="10">
        <v>0</v>
      </c>
      <c r="AOO873" s="10" t="s">
        <v>1968</v>
      </c>
      <c r="AOP873" s="10">
        <v>0</v>
      </c>
      <c r="AOQ873" s="10">
        <v>0</v>
      </c>
      <c r="AOR873" s="10">
        <v>0</v>
      </c>
      <c r="AOS873" s="10">
        <v>0</v>
      </c>
      <c r="AOT873" s="10">
        <v>0</v>
      </c>
      <c r="AOU873" s="10">
        <v>0</v>
      </c>
      <c r="AOV873" s="10">
        <v>0</v>
      </c>
      <c r="AOW873" s="10">
        <v>0</v>
      </c>
      <c r="AOX873" s="10">
        <v>0</v>
      </c>
      <c r="AOY873" s="10">
        <v>0</v>
      </c>
      <c r="AOZ873" s="10">
        <v>0</v>
      </c>
      <c r="APA873" s="10">
        <v>0</v>
      </c>
      <c r="APB873" s="10">
        <v>0</v>
      </c>
      <c r="APC873" s="10">
        <v>0</v>
      </c>
      <c r="APD873" s="10">
        <v>0</v>
      </c>
      <c r="APE873" s="10">
        <v>0</v>
      </c>
      <c r="APF873" s="10">
        <v>0</v>
      </c>
      <c r="APG873" s="10">
        <v>0</v>
      </c>
      <c r="APH873" s="10">
        <v>0</v>
      </c>
      <c r="API873" s="10">
        <v>0</v>
      </c>
      <c r="APJ873" s="10">
        <v>0</v>
      </c>
      <c r="APK873" s="10">
        <v>0</v>
      </c>
      <c r="APL873" s="10">
        <v>0</v>
      </c>
      <c r="APM873" s="10">
        <v>0</v>
      </c>
      <c r="APN873" s="10" t="s">
        <v>1968</v>
      </c>
      <c r="ATV873" s="10" t="s">
        <v>1972</v>
      </c>
      <c r="ATW873" s="10">
        <v>0</v>
      </c>
      <c r="ATX873" s="10">
        <v>0</v>
      </c>
      <c r="ATY873" s="10">
        <v>0</v>
      </c>
      <c r="ATZ873" s="10">
        <v>0</v>
      </c>
      <c r="AUA873" s="10">
        <v>0</v>
      </c>
      <c r="AUB873" s="10">
        <v>0</v>
      </c>
      <c r="AUC873" s="10">
        <v>0</v>
      </c>
      <c r="AUD873" s="10">
        <v>0</v>
      </c>
      <c r="AUE873" s="64">
        <v>0</v>
      </c>
      <c r="AUF873" s="10">
        <v>0</v>
      </c>
      <c r="AUG873" s="10">
        <v>95</v>
      </c>
      <c r="AUH873" s="10">
        <v>0</v>
      </c>
      <c r="AUI873" s="10">
        <v>95</v>
      </c>
      <c r="AUJ873" s="10">
        <v>0</v>
      </c>
      <c r="AUK873" s="10">
        <v>0</v>
      </c>
      <c r="AUL873" s="10">
        <v>0</v>
      </c>
      <c r="AUM873" s="10">
        <v>0</v>
      </c>
      <c r="AUN873" s="10">
        <v>0</v>
      </c>
      <c r="AUO873" s="10">
        <v>0</v>
      </c>
      <c r="AUP873" s="10">
        <v>0</v>
      </c>
      <c r="AUQ873" s="10">
        <v>0</v>
      </c>
      <c r="AUR873" s="10">
        <v>0</v>
      </c>
      <c r="AUS873" s="10">
        <v>0</v>
      </c>
      <c r="AUT873" s="10">
        <v>0</v>
      </c>
      <c r="AUU873" s="10">
        <v>0</v>
      </c>
      <c r="AUV873" s="10">
        <v>0</v>
      </c>
      <c r="AUW873" s="10">
        <v>0</v>
      </c>
      <c r="AUX873" s="10">
        <v>0</v>
      </c>
      <c r="AUY873" s="10">
        <v>0</v>
      </c>
      <c r="AUZ873" s="10">
        <v>0</v>
      </c>
      <c r="AVA873" s="10">
        <v>0</v>
      </c>
      <c r="AVB873" s="10">
        <v>0</v>
      </c>
      <c r="AVC873" s="10">
        <v>0</v>
      </c>
      <c r="AVD873" s="10">
        <v>0</v>
      </c>
      <c r="AVE873" s="10">
        <v>0</v>
      </c>
      <c r="AVF873" s="10">
        <v>0</v>
      </c>
      <c r="AVG873" s="10">
        <v>0</v>
      </c>
      <c r="AVH873" s="10">
        <v>0</v>
      </c>
      <c r="AVI873" s="10">
        <v>0</v>
      </c>
      <c r="AVJ873" s="10">
        <v>0</v>
      </c>
      <c r="AVK873" s="10">
        <v>0</v>
      </c>
      <c r="AVL873" s="10">
        <v>0</v>
      </c>
      <c r="AVM873" s="10">
        <v>0</v>
      </c>
      <c r="AVN873" s="10">
        <v>0</v>
      </c>
      <c r="AVO873" s="10">
        <v>0</v>
      </c>
      <c r="AVP873" s="10">
        <v>0</v>
      </c>
      <c r="AVQ873" s="10">
        <v>0</v>
      </c>
      <c r="AVR873" s="10">
        <v>0</v>
      </c>
      <c r="AVS873" s="10">
        <v>0</v>
      </c>
      <c r="AVT873" s="10">
        <v>0</v>
      </c>
      <c r="AVU873" s="10" t="s">
        <v>1969</v>
      </c>
      <c r="AVV873" s="10">
        <v>0</v>
      </c>
      <c r="AVW873" s="10">
        <v>0</v>
      </c>
      <c r="AVX873" s="10">
        <v>0</v>
      </c>
      <c r="AVY873" s="10">
        <v>0</v>
      </c>
      <c r="AVZ873" s="10">
        <v>95</v>
      </c>
      <c r="AWA873" s="10">
        <v>0</v>
      </c>
      <c r="AWB873" s="10">
        <v>0</v>
      </c>
      <c r="AWC873" s="10">
        <v>0</v>
      </c>
      <c r="AWD873" s="10">
        <v>0</v>
      </c>
      <c r="AWE873" s="10">
        <v>0</v>
      </c>
      <c r="AWF873" s="10">
        <v>0</v>
      </c>
      <c r="AWG873" s="10">
        <v>0</v>
      </c>
      <c r="AWH873" s="10" t="s">
        <v>1968</v>
      </c>
      <c r="AWI873" s="10">
        <v>0</v>
      </c>
      <c r="AWJ873" s="10">
        <v>0</v>
      </c>
      <c r="AWK873" s="10">
        <v>0</v>
      </c>
      <c r="AWL873" s="10">
        <v>0</v>
      </c>
      <c r="AWM873" s="10">
        <v>0</v>
      </c>
      <c r="AWN873" s="10">
        <v>0</v>
      </c>
      <c r="AWO873" s="10">
        <v>120</v>
      </c>
      <c r="AWP873" s="10">
        <v>0</v>
      </c>
      <c r="AWQ873" s="10">
        <v>0</v>
      </c>
      <c r="AWR873" s="10">
        <v>0</v>
      </c>
      <c r="AWS873" s="10">
        <v>0</v>
      </c>
      <c r="AWT873" s="10">
        <v>0</v>
      </c>
      <c r="AWU873" s="10">
        <v>0</v>
      </c>
      <c r="AWV873" s="10">
        <v>0</v>
      </c>
      <c r="AWW873" s="10">
        <v>0</v>
      </c>
      <c r="AWX873" s="10">
        <v>0</v>
      </c>
      <c r="AWY873" s="10">
        <v>0</v>
      </c>
      <c r="AWZ873" s="10">
        <v>0</v>
      </c>
      <c r="AXA873" s="10">
        <v>0</v>
      </c>
      <c r="AXB873" s="10">
        <v>0</v>
      </c>
      <c r="AXC873" s="10">
        <v>0</v>
      </c>
      <c r="AXD873" s="10">
        <v>0</v>
      </c>
      <c r="AXE873" s="10">
        <v>0</v>
      </c>
      <c r="AXF873" s="10">
        <v>0</v>
      </c>
      <c r="AXG873" s="10">
        <v>0</v>
      </c>
      <c r="AXH873" s="10">
        <v>0</v>
      </c>
      <c r="AXI873" s="10">
        <v>0</v>
      </c>
      <c r="AXJ873" s="10">
        <v>0</v>
      </c>
      <c r="AXK873" s="10">
        <v>0</v>
      </c>
      <c r="AXL873" s="10">
        <v>0</v>
      </c>
      <c r="AXM873" s="10">
        <v>0</v>
      </c>
      <c r="AXN873" s="10">
        <v>0</v>
      </c>
      <c r="AXO873" s="10">
        <v>0</v>
      </c>
      <c r="AXP873" s="10">
        <v>0</v>
      </c>
      <c r="AXQ873" s="10">
        <v>0</v>
      </c>
      <c r="AXR873" s="10">
        <v>0</v>
      </c>
      <c r="AXS873" s="10">
        <v>0</v>
      </c>
      <c r="AXT873" s="10">
        <v>0</v>
      </c>
      <c r="AXU873" s="10">
        <v>0</v>
      </c>
      <c r="AXV873" s="10">
        <v>0</v>
      </c>
      <c r="AXW873" s="10">
        <v>0</v>
      </c>
      <c r="AXX873" s="10">
        <v>0</v>
      </c>
      <c r="AXY873" s="10">
        <v>0</v>
      </c>
      <c r="AXZ873" s="10">
        <v>0</v>
      </c>
      <c r="AYA873" s="10">
        <v>0</v>
      </c>
      <c r="AYB873" s="10">
        <v>0</v>
      </c>
      <c r="AYC873" s="10">
        <v>0</v>
      </c>
      <c r="AYD873" s="10">
        <v>0</v>
      </c>
      <c r="AYE873" s="10">
        <v>0</v>
      </c>
      <c r="AYF873" s="10">
        <v>0</v>
      </c>
      <c r="AYG873" s="10">
        <v>0</v>
      </c>
      <c r="AYH873" s="10">
        <v>0</v>
      </c>
      <c r="AYI873" s="10">
        <v>0</v>
      </c>
      <c r="AYJ873" s="10">
        <v>0</v>
      </c>
      <c r="AYK873" s="10">
        <v>0</v>
      </c>
      <c r="AYL873" s="10">
        <v>0</v>
      </c>
      <c r="AYM873" s="10">
        <v>0</v>
      </c>
      <c r="AYN873" s="10">
        <v>0</v>
      </c>
      <c r="AYO873" s="10">
        <v>0</v>
      </c>
      <c r="AYP873" s="10">
        <v>0</v>
      </c>
      <c r="AYQ873" s="10">
        <v>40</v>
      </c>
      <c r="AYR873" s="10">
        <v>0</v>
      </c>
      <c r="AYS873" s="10" t="s">
        <v>1968</v>
      </c>
      <c r="AYT873" s="10">
        <v>0</v>
      </c>
      <c r="AYU873" s="10">
        <v>0</v>
      </c>
      <c r="AYV873" s="10">
        <v>240</v>
      </c>
      <c r="AYW873" s="10">
        <v>0</v>
      </c>
      <c r="AYX873" s="10">
        <v>720</v>
      </c>
      <c r="AYY873" s="10">
        <v>0</v>
      </c>
      <c r="AYZ873" s="10">
        <v>2160</v>
      </c>
      <c r="AZA873" s="10">
        <v>0</v>
      </c>
      <c r="AZB873" s="10">
        <v>420</v>
      </c>
      <c r="AZC873" s="10">
        <v>0</v>
      </c>
      <c r="AZD873" s="10">
        <v>840</v>
      </c>
      <c r="AZE873" s="10">
        <v>0</v>
      </c>
      <c r="AZF873" s="10">
        <v>24</v>
      </c>
      <c r="AZG873" s="10">
        <v>0</v>
      </c>
      <c r="AZH873" s="10">
        <v>500</v>
      </c>
      <c r="AZI873" s="10">
        <v>0</v>
      </c>
      <c r="AZJ873" s="10">
        <v>0</v>
      </c>
      <c r="AZK873" s="10">
        <v>0</v>
      </c>
      <c r="AZL873" s="10">
        <v>8</v>
      </c>
      <c r="AZM873" s="10">
        <v>0</v>
      </c>
      <c r="AZN873" s="10">
        <v>0</v>
      </c>
      <c r="AZO873" s="10">
        <v>0</v>
      </c>
      <c r="AZP873" s="10">
        <v>0</v>
      </c>
      <c r="AZQ873" s="10">
        <v>0</v>
      </c>
      <c r="AZR873" s="10">
        <v>30</v>
      </c>
      <c r="AZS873" s="10">
        <v>0</v>
      </c>
      <c r="AZT873" s="10">
        <v>0</v>
      </c>
      <c r="AZU873" s="10">
        <v>0</v>
      </c>
      <c r="AZV873" s="10">
        <v>2</v>
      </c>
      <c r="AZW873" s="10">
        <v>0</v>
      </c>
      <c r="AZX873" s="10">
        <v>0</v>
      </c>
      <c r="AZY873" s="10">
        <v>0</v>
      </c>
      <c r="AZZ873" s="10">
        <v>0</v>
      </c>
      <c r="BAA873" s="10">
        <v>0</v>
      </c>
      <c r="BAB873" s="10">
        <v>0</v>
      </c>
      <c r="BAC873" s="10">
        <v>0</v>
      </c>
      <c r="BAD873" s="10">
        <v>0</v>
      </c>
      <c r="BAE873" s="10">
        <v>0</v>
      </c>
      <c r="BAF873" s="10">
        <v>0</v>
      </c>
      <c r="BAG873" s="10">
        <v>0</v>
      </c>
      <c r="BAH873" s="10">
        <v>0</v>
      </c>
      <c r="BAI873" s="10">
        <v>0</v>
      </c>
      <c r="BAJ873" s="10">
        <v>0</v>
      </c>
      <c r="BAK873" s="10">
        <v>0</v>
      </c>
      <c r="BAL873" s="10">
        <v>0</v>
      </c>
      <c r="BAM873" s="10">
        <v>0</v>
      </c>
      <c r="BAN873" s="10">
        <v>0</v>
      </c>
      <c r="BAO873" s="10">
        <v>0</v>
      </c>
      <c r="BAP873" s="10">
        <v>0</v>
      </c>
      <c r="BAQ873" s="10">
        <v>0</v>
      </c>
      <c r="BAR873" s="10">
        <v>0</v>
      </c>
      <c r="BAS873" s="10">
        <v>0</v>
      </c>
      <c r="BAT873" s="10">
        <v>0</v>
      </c>
      <c r="BAU873" s="10">
        <v>0</v>
      </c>
      <c r="BAV873" s="10">
        <v>0</v>
      </c>
      <c r="BAW873" s="10">
        <v>0</v>
      </c>
      <c r="BAX873" s="10">
        <v>0</v>
      </c>
      <c r="BAY873" s="10">
        <v>0</v>
      </c>
      <c r="BAZ873" s="10">
        <v>0</v>
      </c>
      <c r="BBA873" s="10" t="s">
        <v>1968</v>
      </c>
      <c r="BBB873" s="10">
        <v>1320</v>
      </c>
      <c r="BBC873" s="10">
        <v>1500</v>
      </c>
      <c r="BBD873" s="10">
        <v>0</v>
      </c>
      <c r="BBE873" s="10">
        <v>299</v>
      </c>
      <c r="BBF873" s="10">
        <v>0</v>
      </c>
      <c r="BBG873" s="10">
        <v>0</v>
      </c>
      <c r="BBH873" s="10">
        <v>0</v>
      </c>
      <c r="BBI873" s="10">
        <v>53</v>
      </c>
      <c r="BBJ873" s="10">
        <v>0</v>
      </c>
      <c r="BBK873" s="10">
        <v>211</v>
      </c>
      <c r="BBL873" s="10">
        <v>0</v>
      </c>
      <c r="BBM873" s="10">
        <v>334</v>
      </c>
      <c r="BBN873" s="10">
        <v>0</v>
      </c>
      <c r="BBO873" s="10" t="s">
        <v>1968</v>
      </c>
    </row>
    <row r="874" spans="1:1428" x14ac:dyDescent="0.25">
      <c r="A874" s="10" t="s">
        <v>1965</v>
      </c>
      <c r="B874" s="10" t="s">
        <v>2445</v>
      </c>
      <c r="C874" s="10" t="s">
        <v>2001</v>
      </c>
      <c r="D874" s="10" t="s">
        <v>2446</v>
      </c>
      <c r="E874" s="10" t="s">
        <v>2447</v>
      </c>
      <c r="F874" s="10" t="s">
        <v>2448</v>
      </c>
      <c r="G874" s="10">
        <v>55385000</v>
      </c>
      <c r="H874" s="10" t="s">
        <v>2005</v>
      </c>
      <c r="I874" s="10" t="s">
        <v>2449</v>
      </c>
      <c r="J874" s="10" t="s">
        <v>2450</v>
      </c>
      <c r="K874" s="10" t="s">
        <v>5</v>
      </c>
      <c r="L874" s="10" t="s">
        <v>2508</v>
      </c>
      <c r="N874" s="10">
        <v>105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10">
        <v>0</v>
      </c>
      <c r="X874" s="10">
        <v>0</v>
      </c>
      <c r="Y874" s="10">
        <v>0</v>
      </c>
      <c r="Z874" s="10">
        <v>0</v>
      </c>
      <c r="AA874" s="10">
        <v>0</v>
      </c>
      <c r="AC874" s="10">
        <v>0</v>
      </c>
      <c r="AD874" s="10">
        <v>0</v>
      </c>
      <c r="AE874" s="10">
        <v>0</v>
      </c>
      <c r="AF874" s="10" t="s">
        <v>40</v>
      </c>
      <c r="AG874" s="10">
        <v>1</v>
      </c>
      <c r="AT874" s="10">
        <v>39928</v>
      </c>
      <c r="AU874" s="10" t="s">
        <v>2495</v>
      </c>
      <c r="AV874" s="10" t="s">
        <v>1972</v>
      </c>
      <c r="AW874" s="10" t="s">
        <v>1989</v>
      </c>
      <c r="AY874" s="10" t="s">
        <v>1968</v>
      </c>
      <c r="AZ874" s="10">
        <v>0</v>
      </c>
      <c r="BA874" s="10">
        <v>0</v>
      </c>
      <c r="BB874" s="10" t="s">
        <v>1968</v>
      </c>
      <c r="BD874" s="10" t="s">
        <v>1968</v>
      </c>
      <c r="BF874" s="10" t="s">
        <v>1968</v>
      </c>
      <c r="BI874" s="10" t="s">
        <v>1968</v>
      </c>
      <c r="BL874" s="10" t="s">
        <v>1968</v>
      </c>
      <c r="BO874" s="10" t="s">
        <v>1968</v>
      </c>
      <c r="BR874" s="10" t="s">
        <v>1968</v>
      </c>
      <c r="BU874" s="10" t="s">
        <v>1968</v>
      </c>
      <c r="BX874" s="10" t="s">
        <v>1968</v>
      </c>
      <c r="CA874" s="10" t="s">
        <v>1968</v>
      </c>
      <c r="CD874" s="10" t="s">
        <v>1968</v>
      </c>
      <c r="CG874" s="10" t="s">
        <v>1968</v>
      </c>
      <c r="CJ874" s="10" t="s">
        <v>1968</v>
      </c>
      <c r="CM874" s="10" t="s">
        <v>1968</v>
      </c>
      <c r="CP874" s="10" t="s">
        <v>1968</v>
      </c>
      <c r="CS874" s="10" t="s">
        <v>1972</v>
      </c>
      <c r="CT874" s="10">
        <v>1</v>
      </c>
      <c r="CU874" s="10" t="s">
        <v>1968</v>
      </c>
      <c r="CV874" s="10" t="s">
        <v>1968</v>
      </c>
      <c r="CY874" s="10" t="s">
        <v>1968</v>
      </c>
      <c r="DB874" s="10" t="s">
        <v>1968</v>
      </c>
      <c r="DE874" s="10" t="s">
        <v>1968</v>
      </c>
      <c r="DH874" s="10" t="s">
        <v>1972</v>
      </c>
      <c r="DI874" s="10">
        <v>4</v>
      </c>
      <c r="DJ874" s="10" t="s">
        <v>1968</v>
      </c>
      <c r="DK874" s="10" t="s">
        <v>1968</v>
      </c>
      <c r="DN874" s="10" t="s">
        <v>1968</v>
      </c>
      <c r="EU874" s="10" t="s">
        <v>1972</v>
      </c>
      <c r="EV874" s="10">
        <v>2</v>
      </c>
      <c r="EW874" s="10">
        <v>20</v>
      </c>
      <c r="EX874" s="10" t="s">
        <v>1968</v>
      </c>
      <c r="FA874" s="10" t="s">
        <v>1968</v>
      </c>
      <c r="FD874" s="10" t="s">
        <v>1968</v>
      </c>
      <c r="FG874" s="10" t="s">
        <v>1968</v>
      </c>
      <c r="FJ874" s="10" t="s">
        <v>1968</v>
      </c>
      <c r="GQ874" s="10">
        <v>1</v>
      </c>
      <c r="II874" s="10" t="s">
        <v>1972</v>
      </c>
      <c r="IJ874" s="10" t="s">
        <v>1972</v>
      </c>
      <c r="IK874" s="10" t="s">
        <v>1974</v>
      </c>
      <c r="IL874" s="10" t="s">
        <v>1974</v>
      </c>
      <c r="IM874" s="10" t="s">
        <v>1982</v>
      </c>
      <c r="IN874" s="10" t="s">
        <v>1968</v>
      </c>
      <c r="IO874" s="10" t="s">
        <v>1972</v>
      </c>
      <c r="IP874" s="10" t="s">
        <v>1968</v>
      </c>
      <c r="IR874" s="10" t="s">
        <v>2500</v>
      </c>
      <c r="IS874" s="10">
        <v>16</v>
      </c>
      <c r="IT874" s="10" t="s">
        <v>1968</v>
      </c>
      <c r="IV874" s="10" t="s">
        <v>1968</v>
      </c>
      <c r="IX874" s="10" t="s">
        <v>1968</v>
      </c>
      <c r="IZ874" s="10" t="s">
        <v>1972</v>
      </c>
      <c r="JA874" s="10" t="s">
        <v>1968</v>
      </c>
      <c r="JD874" s="10" t="s">
        <v>1968</v>
      </c>
      <c r="JG874" s="10" t="s">
        <v>1968</v>
      </c>
      <c r="JJ874" s="10" t="s">
        <v>1968</v>
      </c>
      <c r="JM874" s="10" t="s">
        <v>1968</v>
      </c>
      <c r="JP874" s="10" t="s">
        <v>1968</v>
      </c>
      <c r="JS874" s="10" t="s">
        <v>1968</v>
      </c>
      <c r="KZ874" s="10" t="s">
        <v>1976</v>
      </c>
      <c r="LA874" s="10">
        <v>0</v>
      </c>
      <c r="LB874" s="10">
        <v>0</v>
      </c>
      <c r="LC874" s="10">
        <v>0</v>
      </c>
      <c r="LD874" s="10">
        <v>0</v>
      </c>
      <c r="LE874" s="10">
        <v>0</v>
      </c>
      <c r="LF874" s="10">
        <v>0</v>
      </c>
      <c r="LG874" s="10">
        <v>0</v>
      </c>
      <c r="LH874" s="10">
        <v>0</v>
      </c>
      <c r="LI874" s="10" t="s">
        <v>1966</v>
      </c>
      <c r="LJ874" s="10">
        <v>1</v>
      </c>
      <c r="LK874" s="10">
        <v>0</v>
      </c>
      <c r="LL874" s="10">
        <v>0</v>
      </c>
      <c r="LM874" s="10">
        <v>0</v>
      </c>
      <c r="LN874" s="10">
        <v>0</v>
      </c>
      <c r="LO874" s="10">
        <v>1</v>
      </c>
      <c r="LP874" s="10">
        <v>0</v>
      </c>
      <c r="LQ874" s="10">
        <v>0</v>
      </c>
      <c r="LR874" s="10" t="s">
        <v>1966</v>
      </c>
      <c r="LS874" s="10">
        <v>0</v>
      </c>
      <c r="LT874" s="10">
        <v>0</v>
      </c>
      <c r="LU874" s="10">
        <v>0</v>
      </c>
      <c r="LV874" s="10">
        <v>0</v>
      </c>
      <c r="LW874" s="10">
        <v>0</v>
      </c>
      <c r="LX874" s="10">
        <v>0</v>
      </c>
      <c r="LY874" s="10">
        <v>0</v>
      </c>
      <c r="LZ874" s="10">
        <v>0</v>
      </c>
      <c r="MA874" s="10" t="s">
        <v>1966</v>
      </c>
      <c r="MB874" s="10">
        <v>0</v>
      </c>
      <c r="MC874" s="10">
        <v>0</v>
      </c>
      <c r="MD874" s="10">
        <v>0</v>
      </c>
      <c r="ME874" s="10">
        <v>0</v>
      </c>
      <c r="MF874" s="10">
        <v>0</v>
      </c>
      <c r="MG874" s="10">
        <v>0</v>
      </c>
      <c r="MH874" s="10">
        <v>0</v>
      </c>
      <c r="MI874" s="10">
        <v>0</v>
      </c>
      <c r="MJ874" s="10" t="s">
        <v>1966</v>
      </c>
      <c r="MK874" s="10">
        <v>0</v>
      </c>
      <c r="ML874" s="10">
        <v>0</v>
      </c>
      <c r="MM874" s="10">
        <v>0</v>
      </c>
      <c r="MN874" s="10">
        <v>0</v>
      </c>
      <c r="MO874" s="10">
        <v>0</v>
      </c>
      <c r="MP874" s="10">
        <v>0</v>
      </c>
      <c r="MQ874" s="10">
        <v>0</v>
      </c>
      <c r="MR874" s="10">
        <v>0</v>
      </c>
      <c r="MS874" s="10" t="s">
        <v>1966</v>
      </c>
      <c r="MT874" s="10">
        <v>0</v>
      </c>
      <c r="MU874" s="10">
        <v>0</v>
      </c>
      <c r="MV874" s="10">
        <v>0</v>
      </c>
      <c r="MW874" s="10">
        <v>0</v>
      </c>
      <c r="MX874" s="10">
        <v>0</v>
      </c>
      <c r="MY874" s="10">
        <v>0</v>
      </c>
      <c r="MZ874" s="10">
        <v>0</v>
      </c>
      <c r="NA874" s="10">
        <v>0</v>
      </c>
      <c r="NB874" s="10" t="s">
        <v>1966</v>
      </c>
      <c r="NC874" s="10">
        <v>0</v>
      </c>
      <c r="ND874" s="10">
        <v>0</v>
      </c>
      <c r="NE874" s="10">
        <v>0</v>
      </c>
      <c r="NF874" s="10">
        <v>0</v>
      </c>
      <c r="NG874" s="10">
        <v>0</v>
      </c>
      <c r="NH874" s="10">
        <v>0</v>
      </c>
      <c r="NI874" s="10">
        <v>0</v>
      </c>
      <c r="NJ874" s="10">
        <v>0</v>
      </c>
      <c r="NK874" s="10" t="s">
        <v>1966</v>
      </c>
      <c r="NL874" s="10">
        <v>0</v>
      </c>
      <c r="NM874" s="10">
        <v>0</v>
      </c>
      <c r="NN874" s="10">
        <v>0</v>
      </c>
      <c r="NO874" s="10">
        <v>0</v>
      </c>
      <c r="NP874" s="10">
        <v>0</v>
      </c>
      <c r="NQ874" s="10">
        <v>1</v>
      </c>
      <c r="NR874" s="10">
        <v>0</v>
      </c>
      <c r="NS874" s="10">
        <v>0</v>
      </c>
      <c r="NT874" s="10" t="s">
        <v>1966</v>
      </c>
      <c r="NU874" s="10">
        <v>0</v>
      </c>
      <c r="NV874" s="10">
        <v>0</v>
      </c>
      <c r="NW874" s="10">
        <v>0</v>
      </c>
      <c r="NX874" s="10">
        <v>0</v>
      </c>
      <c r="NY874" s="10">
        <v>1</v>
      </c>
      <c r="NZ874" s="10">
        <v>0</v>
      </c>
      <c r="OA874" s="10">
        <v>0</v>
      </c>
      <c r="OB874" s="10">
        <v>0</v>
      </c>
      <c r="OC874" s="10" t="s">
        <v>1966</v>
      </c>
      <c r="OD874" s="10">
        <v>0</v>
      </c>
      <c r="OE874" s="10">
        <v>0</v>
      </c>
      <c r="OF874" s="10">
        <v>0</v>
      </c>
      <c r="OG874" s="10">
        <v>0</v>
      </c>
      <c r="OH874" s="10">
        <v>0</v>
      </c>
      <c r="OI874" s="10">
        <v>0</v>
      </c>
      <c r="OJ874" s="10">
        <v>0</v>
      </c>
      <c r="OK874" s="10">
        <v>0</v>
      </c>
      <c r="OL874" s="10" t="s">
        <v>1966</v>
      </c>
      <c r="OM874" s="10">
        <v>0</v>
      </c>
      <c r="ON874" s="10">
        <v>0</v>
      </c>
      <c r="OO874" s="10">
        <v>0</v>
      </c>
      <c r="OP874" s="10">
        <v>0</v>
      </c>
      <c r="OQ874" s="10">
        <v>0</v>
      </c>
      <c r="OR874" s="10">
        <v>0</v>
      </c>
      <c r="OS874" s="10">
        <v>0</v>
      </c>
      <c r="OT874" s="10">
        <v>0</v>
      </c>
      <c r="OU874" s="10" t="s">
        <v>1966</v>
      </c>
      <c r="OV874" s="10">
        <v>0</v>
      </c>
      <c r="OW874" s="10">
        <v>0</v>
      </c>
      <c r="OX874" s="10">
        <v>0</v>
      </c>
      <c r="OY874" s="10">
        <v>0</v>
      </c>
      <c r="OZ874" s="10">
        <v>0</v>
      </c>
      <c r="PA874" s="10">
        <v>0</v>
      </c>
      <c r="PB874" s="10">
        <v>0</v>
      </c>
      <c r="PC874" s="10">
        <v>0</v>
      </c>
      <c r="PD874" s="10" t="s">
        <v>1966</v>
      </c>
      <c r="PE874" s="10">
        <v>0</v>
      </c>
      <c r="PF874" s="10">
        <v>0</v>
      </c>
      <c r="PG874" s="10">
        <v>0</v>
      </c>
      <c r="PH874" s="10">
        <v>0</v>
      </c>
      <c r="PI874" s="10">
        <v>0</v>
      </c>
      <c r="PJ874" s="10">
        <v>0</v>
      </c>
      <c r="PK874" s="10">
        <v>0</v>
      </c>
      <c r="PL874" s="10">
        <v>0</v>
      </c>
      <c r="PM874" s="10" t="s">
        <v>1966</v>
      </c>
      <c r="PN874" s="10">
        <v>0</v>
      </c>
      <c r="PO874" s="10">
        <v>0</v>
      </c>
      <c r="PP874" s="10">
        <v>0</v>
      </c>
      <c r="PQ874" s="10">
        <v>0</v>
      </c>
      <c r="PR874" s="10">
        <v>0</v>
      </c>
      <c r="PS874" s="10">
        <v>0</v>
      </c>
      <c r="PT874" s="10">
        <v>0</v>
      </c>
      <c r="PU874" s="10">
        <v>0</v>
      </c>
      <c r="PV874" s="10" t="s">
        <v>1966</v>
      </c>
      <c r="PW874" s="10">
        <v>0</v>
      </c>
      <c r="PX874" s="10">
        <v>0</v>
      </c>
      <c r="PY874" s="10">
        <v>0</v>
      </c>
      <c r="PZ874" s="10">
        <v>0</v>
      </c>
      <c r="QA874" s="10">
        <v>0</v>
      </c>
      <c r="QB874" s="10">
        <v>0</v>
      </c>
      <c r="QC874" s="10">
        <v>0</v>
      </c>
      <c r="QD874" s="10">
        <v>0</v>
      </c>
      <c r="QE874" s="10" t="s">
        <v>1966</v>
      </c>
      <c r="QF874" s="10">
        <v>0</v>
      </c>
      <c r="QG874" s="10">
        <v>0</v>
      </c>
      <c r="QH874" s="10">
        <v>0</v>
      </c>
      <c r="QI874" s="10">
        <v>0</v>
      </c>
      <c r="QJ874" s="10">
        <v>0</v>
      </c>
      <c r="QK874" s="10">
        <v>0</v>
      </c>
      <c r="QL874" s="10">
        <v>0</v>
      </c>
      <c r="QM874" s="10">
        <v>0</v>
      </c>
      <c r="QN874" s="10" t="s">
        <v>1966</v>
      </c>
      <c r="QO874" s="10">
        <v>0</v>
      </c>
      <c r="QP874" s="10">
        <v>0</v>
      </c>
      <c r="QQ874" s="10">
        <v>0</v>
      </c>
      <c r="QR874" s="10">
        <v>0</v>
      </c>
      <c r="QS874" s="10">
        <v>0</v>
      </c>
      <c r="QT874" s="10">
        <v>0</v>
      </c>
      <c r="QU874" s="10">
        <v>0</v>
      </c>
      <c r="QV874" s="10">
        <v>0</v>
      </c>
      <c r="QW874" s="10" t="s">
        <v>1966</v>
      </c>
      <c r="QX874" s="10">
        <v>0</v>
      </c>
      <c r="QY874" s="10">
        <v>0</v>
      </c>
      <c r="QZ874" s="10">
        <v>0</v>
      </c>
      <c r="RA874" s="10">
        <v>0</v>
      </c>
      <c r="RB874" s="10">
        <v>0</v>
      </c>
      <c r="RC874" s="10">
        <v>0</v>
      </c>
      <c r="RD874" s="10">
        <v>0</v>
      </c>
      <c r="RE874" s="10">
        <v>0</v>
      </c>
      <c r="RF874" s="10" t="s">
        <v>1966</v>
      </c>
      <c r="RG874" s="10">
        <v>0</v>
      </c>
      <c r="RH874" s="10">
        <v>0</v>
      </c>
      <c r="RI874" s="10">
        <v>0</v>
      </c>
      <c r="RJ874" s="10">
        <v>0</v>
      </c>
      <c r="RK874" s="10">
        <v>0</v>
      </c>
      <c r="RL874" s="10">
        <v>0</v>
      </c>
      <c r="RM874" s="10">
        <v>0</v>
      </c>
      <c r="RN874" s="10">
        <v>0</v>
      </c>
      <c r="RO874" s="10" t="s">
        <v>1966</v>
      </c>
      <c r="VR874" s="10">
        <v>1</v>
      </c>
      <c r="VU874" s="10">
        <v>1</v>
      </c>
      <c r="VZ874" s="10">
        <v>100</v>
      </c>
      <c r="WA874" s="10">
        <v>0</v>
      </c>
      <c r="WB874" s="10">
        <v>0</v>
      </c>
      <c r="WC874" s="10">
        <v>0</v>
      </c>
      <c r="WD874" s="10">
        <v>0</v>
      </c>
      <c r="WE874" s="10">
        <v>0</v>
      </c>
      <c r="WF874" s="10">
        <v>0</v>
      </c>
      <c r="WG874" s="10">
        <v>0</v>
      </c>
      <c r="WH874" s="10">
        <v>0</v>
      </c>
      <c r="WI874" s="10">
        <v>0</v>
      </c>
      <c r="WJ874" s="10">
        <v>0</v>
      </c>
      <c r="WK874" s="10">
        <v>0</v>
      </c>
      <c r="WL874" s="10">
        <v>0</v>
      </c>
      <c r="WM874" s="10">
        <v>0</v>
      </c>
      <c r="WN874" s="10">
        <v>0</v>
      </c>
      <c r="WO874" s="10">
        <v>0</v>
      </c>
      <c r="WP874" s="10">
        <v>0</v>
      </c>
      <c r="WQ874" s="10">
        <v>0</v>
      </c>
      <c r="WR874" s="10">
        <v>0</v>
      </c>
      <c r="WS874" s="10">
        <v>0</v>
      </c>
      <c r="WT874" s="10">
        <v>0</v>
      </c>
      <c r="WU874" s="10">
        <v>0</v>
      </c>
      <c r="WV874" s="10">
        <v>0</v>
      </c>
      <c r="WW874" s="10">
        <v>0</v>
      </c>
      <c r="WX874" s="10">
        <v>0</v>
      </c>
      <c r="WY874" s="10">
        <v>0</v>
      </c>
      <c r="WZ874" s="10">
        <v>0</v>
      </c>
      <c r="XA874" s="10">
        <v>0</v>
      </c>
      <c r="XB874" s="10">
        <v>0</v>
      </c>
      <c r="XC874" s="10">
        <v>0</v>
      </c>
      <c r="XD874" s="10">
        <v>0</v>
      </c>
      <c r="XE874" s="10">
        <v>0</v>
      </c>
      <c r="XF874" s="10">
        <v>0</v>
      </c>
      <c r="XG874" s="10">
        <v>0</v>
      </c>
      <c r="XH874" s="10">
        <v>0</v>
      </c>
      <c r="XI874" s="10">
        <v>0</v>
      </c>
      <c r="XJ874" s="10">
        <v>0</v>
      </c>
      <c r="XK874" s="10" t="s">
        <v>1978</v>
      </c>
      <c r="XL874" s="10">
        <v>0</v>
      </c>
      <c r="XM874" s="10">
        <v>0</v>
      </c>
      <c r="XN874" s="10" t="s">
        <v>1967</v>
      </c>
      <c r="XQ874" s="10" t="s">
        <v>1967</v>
      </c>
      <c r="XT874" s="10" t="s">
        <v>1978</v>
      </c>
      <c r="XW874" s="10" t="s">
        <v>1979</v>
      </c>
      <c r="XX874" s="10">
        <v>0</v>
      </c>
      <c r="XY874" s="10">
        <v>0</v>
      </c>
      <c r="YA874" s="10">
        <v>100</v>
      </c>
      <c r="YB874" s="10">
        <v>0</v>
      </c>
      <c r="YC874" s="10">
        <v>90</v>
      </c>
      <c r="YD874" s="10">
        <v>0</v>
      </c>
      <c r="YE874" s="10">
        <v>0</v>
      </c>
      <c r="YF874" s="10">
        <v>0</v>
      </c>
      <c r="YG874" s="10">
        <v>0</v>
      </c>
      <c r="YH874" s="10">
        <v>0</v>
      </c>
      <c r="YI874" s="10">
        <v>1</v>
      </c>
      <c r="YJ874" s="10">
        <v>0</v>
      </c>
      <c r="YK874" s="10">
        <v>20</v>
      </c>
      <c r="YL874" s="10">
        <v>0</v>
      </c>
      <c r="YM874" s="10">
        <v>30</v>
      </c>
      <c r="YN874" s="10">
        <v>0</v>
      </c>
      <c r="YO874" s="10">
        <v>0</v>
      </c>
      <c r="YP874" s="10">
        <v>0</v>
      </c>
      <c r="YQ874" s="10">
        <v>0</v>
      </c>
      <c r="YR874" s="10">
        <v>0</v>
      </c>
      <c r="YS874" s="10" t="s">
        <v>1968</v>
      </c>
      <c r="ZJ874" s="10" t="s">
        <v>1969</v>
      </c>
      <c r="ZK874" s="10">
        <v>5</v>
      </c>
      <c r="ZL874" s="10">
        <v>0</v>
      </c>
      <c r="ZM874" s="10">
        <v>5</v>
      </c>
      <c r="ZN874" s="10">
        <v>0</v>
      </c>
      <c r="ZO874" s="10">
        <v>88</v>
      </c>
      <c r="ZP874" s="10">
        <v>0</v>
      </c>
      <c r="ZQ874" s="10">
        <v>0</v>
      </c>
      <c r="ZR874" s="10">
        <v>0</v>
      </c>
      <c r="ZS874" s="10">
        <v>0</v>
      </c>
      <c r="ZT874" s="10">
        <v>0</v>
      </c>
      <c r="ZU874" s="10">
        <v>0</v>
      </c>
      <c r="ZV874" s="10">
        <v>0</v>
      </c>
      <c r="ZW874" s="10">
        <v>0</v>
      </c>
      <c r="ZX874" s="10">
        <v>0</v>
      </c>
      <c r="AAK874" s="10" t="s">
        <v>1969</v>
      </c>
      <c r="AAL874" s="10">
        <v>20</v>
      </c>
      <c r="AAM874" s="10">
        <v>0</v>
      </c>
      <c r="AAN874" s="10">
        <v>68</v>
      </c>
      <c r="AAO874" s="10">
        <v>0</v>
      </c>
      <c r="AAP874" s="10">
        <v>10</v>
      </c>
      <c r="AAQ874" s="10">
        <v>0</v>
      </c>
      <c r="AAR874" s="10">
        <v>0</v>
      </c>
      <c r="AAS874" s="10">
        <v>0</v>
      </c>
      <c r="AAT874" s="10">
        <v>0</v>
      </c>
      <c r="AAU874" s="10">
        <v>0</v>
      </c>
      <c r="AAV874" s="10">
        <v>2</v>
      </c>
      <c r="AAW874" s="10">
        <v>0</v>
      </c>
      <c r="AAX874" s="10">
        <v>0</v>
      </c>
      <c r="AAY874" s="10">
        <v>0</v>
      </c>
      <c r="AAZ874" s="10" t="s">
        <v>1969</v>
      </c>
      <c r="ABA874" s="10">
        <v>0</v>
      </c>
      <c r="ABB874" s="10">
        <v>0</v>
      </c>
      <c r="ABC874" s="10">
        <v>0</v>
      </c>
      <c r="ABD874" s="10">
        <v>0</v>
      </c>
      <c r="ABE874" s="10">
        <v>0</v>
      </c>
      <c r="ABF874" s="10">
        <v>0</v>
      </c>
      <c r="ABG874" s="10">
        <v>0</v>
      </c>
      <c r="ABH874" s="10">
        <v>0</v>
      </c>
      <c r="ABI874" s="10">
        <v>0</v>
      </c>
      <c r="ABJ874" s="10">
        <v>0</v>
      </c>
      <c r="ABK874" s="10">
        <v>0</v>
      </c>
      <c r="ABL874" s="10">
        <v>0</v>
      </c>
      <c r="ABM874" s="10">
        <v>0</v>
      </c>
      <c r="ABN874" s="10">
        <v>0</v>
      </c>
      <c r="ABO874" s="10" t="s">
        <v>1970</v>
      </c>
      <c r="ABP874" s="10">
        <v>10</v>
      </c>
      <c r="ABQ874" s="10">
        <v>0</v>
      </c>
      <c r="ABR874" s="10">
        <v>20</v>
      </c>
      <c r="ABS874" s="10">
        <v>0</v>
      </c>
      <c r="ABT874" s="10">
        <v>50</v>
      </c>
      <c r="ABU874" s="10">
        <v>0</v>
      </c>
      <c r="ABV874" s="10">
        <v>10</v>
      </c>
      <c r="ABW874" s="10">
        <v>0</v>
      </c>
      <c r="ABX874" s="10">
        <v>8</v>
      </c>
      <c r="ABY874" s="10">
        <v>0</v>
      </c>
      <c r="ABZ874" s="10">
        <v>2</v>
      </c>
      <c r="ACA874" s="10">
        <v>0</v>
      </c>
      <c r="ACB874" s="10">
        <v>0</v>
      </c>
      <c r="ACC874" s="10">
        <v>0</v>
      </c>
      <c r="ACD874" s="10">
        <v>0</v>
      </c>
      <c r="ACE874" s="10">
        <v>0</v>
      </c>
      <c r="ACF874" s="10">
        <v>0</v>
      </c>
      <c r="ACG874" s="10">
        <v>0</v>
      </c>
      <c r="ACH874" s="10">
        <v>0</v>
      </c>
      <c r="ACI874" s="10">
        <v>0</v>
      </c>
      <c r="ACJ874" s="10" t="s">
        <v>1968</v>
      </c>
      <c r="ADH874" s="10" t="s">
        <v>1969</v>
      </c>
      <c r="ADI874" s="10">
        <v>100</v>
      </c>
      <c r="ADJ874" s="10">
        <v>0</v>
      </c>
      <c r="ADK874" s="10">
        <v>0</v>
      </c>
      <c r="ADL874" s="10">
        <v>0</v>
      </c>
      <c r="ADM874" s="10">
        <v>0</v>
      </c>
      <c r="ADN874" s="10">
        <v>0</v>
      </c>
      <c r="ADO874" s="10">
        <v>0</v>
      </c>
      <c r="ADP874" s="10">
        <v>0</v>
      </c>
      <c r="ADQ874" s="10">
        <v>0</v>
      </c>
      <c r="ADR874" s="10">
        <v>0</v>
      </c>
      <c r="ADS874" s="10">
        <v>0</v>
      </c>
      <c r="ADT874" s="10">
        <v>0</v>
      </c>
      <c r="ADU874" s="10">
        <v>0</v>
      </c>
      <c r="ADV874" s="10">
        <v>0</v>
      </c>
      <c r="ADW874" s="10">
        <v>0</v>
      </c>
      <c r="ADX874" s="10">
        <v>0</v>
      </c>
      <c r="ADY874" s="10">
        <v>0</v>
      </c>
      <c r="ADZ874" s="10">
        <v>0</v>
      </c>
      <c r="AEA874" s="10">
        <v>0</v>
      </c>
      <c r="AEB874" s="10">
        <v>0</v>
      </c>
      <c r="AEC874" s="10">
        <v>0</v>
      </c>
      <c r="AED874" s="10">
        <v>0</v>
      </c>
      <c r="AEE874" s="10">
        <v>0</v>
      </c>
      <c r="AEF874" s="10">
        <v>0</v>
      </c>
      <c r="AEG874" s="10">
        <v>0</v>
      </c>
      <c r="AEH874" s="10">
        <v>0</v>
      </c>
      <c r="AEI874" s="10">
        <v>0</v>
      </c>
      <c r="AEJ874" s="10">
        <v>0</v>
      </c>
      <c r="AEK874" s="10">
        <v>0</v>
      </c>
      <c r="AEL874" s="10">
        <v>0</v>
      </c>
      <c r="AEM874" s="10">
        <v>0</v>
      </c>
      <c r="AEN874" s="10">
        <v>0</v>
      </c>
      <c r="AEO874" s="10">
        <v>0</v>
      </c>
      <c r="AEP874" s="10">
        <v>0</v>
      </c>
      <c r="AEQ874" s="10">
        <v>0</v>
      </c>
      <c r="AER874" s="10">
        <v>0</v>
      </c>
      <c r="AES874" s="10">
        <v>0</v>
      </c>
      <c r="AET874" s="10">
        <v>0</v>
      </c>
      <c r="AEU874" s="10">
        <v>0</v>
      </c>
      <c r="AEV874" s="10">
        <v>0</v>
      </c>
      <c r="AEW874" s="10">
        <v>0</v>
      </c>
      <c r="AEX874" s="10">
        <v>0</v>
      </c>
      <c r="AEY874" s="10">
        <v>0</v>
      </c>
      <c r="AEZ874" s="10">
        <v>0</v>
      </c>
      <c r="AFA874" s="10">
        <v>0</v>
      </c>
      <c r="AFB874" s="10">
        <v>0</v>
      </c>
      <c r="AFC874" s="10">
        <v>0</v>
      </c>
      <c r="AFD874" s="10">
        <v>0</v>
      </c>
      <c r="AFE874" s="10">
        <v>0</v>
      </c>
      <c r="AFF874" s="10">
        <v>0</v>
      </c>
      <c r="AFG874" s="10">
        <v>0</v>
      </c>
      <c r="AFH874" s="10">
        <v>0</v>
      </c>
      <c r="AFI874" s="10">
        <v>0</v>
      </c>
      <c r="AFJ874" s="10">
        <v>0</v>
      </c>
      <c r="AFK874" s="10">
        <v>0</v>
      </c>
      <c r="AFL874" s="10">
        <v>0</v>
      </c>
      <c r="AFM874" s="10">
        <v>0</v>
      </c>
      <c r="AFN874" s="10">
        <v>0</v>
      </c>
      <c r="AFO874" s="10">
        <v>0</v>
      </c>
      <c r="AFP874" s="10">
        <v>0</v>
      </c>
      <c r="AFQ874" s="10">
        <v>0</v>
      </c>
      <c r="AFR874" s="10">
        <v>0</v>
      </c>
      <c r="AFS874" s="10">
        <v>0</v>
      </c>
      <c r="AFT874" s="10">
        <v>0</v>
      </c>
      <c r="AFU874" s="10">
        <v>0</v>
      </c>
      <c r="AFV874" s="10">
        <v>0</v>
      </c>
      <c r="AFW874" s="10">
        <v>0</v>
      </c>
      <c r="AFX874" s="10">
        <v>0</v>
      </c>
      <c r="AFY874" s="10">
        <v>0</v>
      </c>
      <c r="AFZ874" s="10">
        <v>0</v>
      </c>
      <c r="AGA874" s="10">
        <v>0</v>
      </c>
      <c r="AGB874" s="10">
        <v>0</v>
      </c>
      <c r="AGC874" s="10">
        <v>0</v>
      </c>
      <c r="AGD874" s="10">
        <v>0</v>
      </c>
      <c r="AGE874" s="10">
        <v>0</v>
      </c>
      <c r="AGF874" s="10">
        <v>0</v>
      </c>
      <c r="AGG874" s="10">
        <v>0</v>
      </c>
      <c r="AGH874" s="10">
        <v>0</v>
      </c>
      <c r="AGI874" s="10">
        <v>0</v>
      </c>
      <c r="AGJ874" s="10">
        <v>0</v>
      </c>
      <c r="AGK874" s="10">
        <v>0</v>
      </c>
      <c r="AGL874" s="10">
        <v>0</v>
      </c>
      <c r="AGM874" s="10">
        <v>0</v>
      </c>
      <c r="AGN874" s="10">
        <v>0</v>
      </c>
      <c r="AGO874" s="10">
        <v>0</v>
      </c>
      <c r="AGP874" s="10">
        <v>0</v>
      </c>
      <c r="AGQ874" s="10">
        <v>0</v>
      </c>
      <c r="AGR874" s="10">
        <v>0</v>
      </c>
      <c r="AGS874" s="10">
        <v>0</v>
      </c>
      <c r="AGT874" s="10">
        <v>0</v>
      </c>
      <c r="AGU874" s="10">
        <v>0</v>
      </c>
      <c r="AGV874" s="10">
        <v>0</v>
      </c>
      <c r="AGW874" s="10">
        <v>0</v>
      </c>
      <c r="AGX874" s="10">
        <v>0</v>
      </c>
      <c r="AGY874" s="10">
        <v>0</v>
      </c>
      <c r="AGZ874" s="10">
        <v>0</v>
      </c>
      <c r="AHA874" s="10">
        <v>0</v>
      </c>
      <c r="AHB874" s="10">
        <v>0</v>
      </c>
      <c r="AHC874" s="10">
        <v>0</v>
      </c>
      <c r="AHD874" s="10">
        <v>0</v>
      </c>
      <c r="AHE874" s="10">
        <v>0</v>
      </c>
      <c r="AHF874" s="10">
        <v>0</v>
      </c>
      <c r="AHG874" s="10">
        <v>0</v>
      </c>
      <c r="AHH874" s="10">
        <v>0</v>
      </c>
      <c r="AHI874" s="10">
        <v>0</v>
      </c>
      <c r="AHJ874" s="10">
        <v>0</v>
      </c>
      <c r="AHK874" s="10">
        <v>0</v>
      </c>
      <c r="AHL874" s="10">
        <v>0</v>
      </c>
      <c r="AHM874" s="10">
        <v>0</v>
      </c>
      <c r="AHN874" s="10">
        <v>0</v>
      </c>
      <c r="AHO874" s="10">
        <v>0</v>
      </c>
      <c r="AHP874" s="10">
        <v>0</v>
      </c>
      <c r="AHQ874" s="10">
        <v>0</v>
      </c>
      <c r="AHR874" s="10">
        <v>0</v>
      </c>
      <c r="AHS874" s="10">
        <v>0</v>
      </c>
      <c r="AHT874" s="10">
        <v>0</v>
      </c>
      <c r="AHU874" s="10">
        <v>0</v>
      </c>
      <c r="AHV874" s="10">
        <v>0</v>
      </c>
      <c r="AHW874" s="10">
        <v>0</v>
      </c>
      <c r="AHX874" s="10">
        <v>0</v>
      </c>
      <c r="AHY874" s="10">
        <v>0</v>
      </c>
      <c r="AHZ874" s="10">
        <v>0</v>
      </c>
      <c r="AIA874" s="10">
        <v>0</v>
      </c>
      <c r="AIB874" s="10">
        <v>0</v>
      </c>
      <c r="AIC874" s="10">
        <v>0</v>
      </c>
      <c r="AID874" s="10">
        <v>0</v>
      </c>
      <c r="AIE874" s="10">
        <v>0</v>
      </c>
      <c r="AIF874" s="10">
        <v>0</v>
      </c>
      <c r="AIG874" s="10">
        <v>0</v>
      </c>
      <c r="AIH874" s="10">
        <v>0</v>
      </c>
      <c r="AII874" s="10">
        <v>0</v>
      </c>
      <c r="AIJ874" s="10">
        <v>0</v>
      </c>
      <c r="AIK874" s="10">
        <v>0</v>
      </c>
      <c r="AIL874" s="10">
        <v>0</v>
      </c>
      <c r="AIM874" s="10">
        <v>0</v>
      </c>
      <c r="AIN874" s="10">
        <v>0</v>
      </c>
      <c r="AIO874" s="10">
        <v>0</v>
      </c>
      <c r="AIP874" s="10">
        <v>0</v>
      </c>
      <c r="AIQ874" s="10">
        <v>0</v>
      </c>
      <c r="AIR874" s="10">
        <v>0</v>
      </c>
      <c r="AIS874" s="10">
        <v>0</v>
      </c>
      <c r="AIT874" s="10">
        <v>0</v>
      </c>
      <c r="AIU874" s="10">
        <v>0</v>
      </c>
      <c r="AIV874" s="10">
        <v>0</v>
      </c>
      <c r="AIW874" s="10">
        <v>0</v>
      </c>
      <c r="AIX874" s="10">
        <v>0</v>
      </c>
      <c r="AIY874" s="10">
        <v>0</v>
      </c>
      <c r="AIZ874" s="10">
        <v>0</v>
      </c>
      <c r="AJA874" s="10">
        <v>0</v>
      </c>
      <c r="AJB874" s="10">
        <v>0</v>
      </c>
      <c r="AJC874" s="10">
        <v>0</v>
      </c>
      <c r="AJD874" s="10">
        <v>0</v>
      </c>
      <c r="AJE874" s="10">
        <v>0</v>
      </c>
      <c r="AJF874" s="10">
        <v>0</v>
      </c>
      <c r="AJG874" s="10">
        <v>0</v>
      </c>
      <c r="AJH874" s="10">
        <v>0</v>
      </c>
      <c r="AJI874" s="10">
        <v>0</v>
      </c>
      <c r="AJJ874" s="10">
        <v>0</v>
      </c>
      <c r="AJK874" s="10">
        <v>0</v>
      </c>
      <c r="AJL874" s="10">
        <v>0</v>
      </c>
      <c r="AJM874" s="10">
        <v>0</v>
      </c>
      <c r="AJN874" s="10">
        <v>0</v>
      </c>
      <c r="AJO874" s="10">
        <v>0</v>
      </c>
      <c r="AJP874" s="10">
        <v>0</v>
      </c>
      <c r="AJQ874" s="10">
        <v>0</v>
      </c>
      <c r="AJR874" s="10">
        <v>0</v>
      </c>
      <c r="AJS874" s="10">
        <v>0</v>
      </c>
      <c r="AJT874" s="10">
        <v>0</v>
      </c>
      <c r="AJU874" s="10">
        <v>0</v>
      </c>
      <c r="AJV874" s="10">
        <v>0</v>
      </c>
      <c r="AJW874" s="10">
        <v>0</v>
      </c>
      <c r="AJX874" s="10">
        <v>0</v>
      </c>
      <c r="AJY874" s="10">
        <v>0</v>
      </c>
      <c r="AJZ874" s="10">
        <v>0</v>
      </c>
      <c r="AKA874" s="10">
        <v>0</v>
      </c>
      <c r="AKB874" s="10">
        <v>0</v>
      </c>
      <c r="AKC874" s="10">
        <v>0</v>
      </c>
      <c r="AKD874" s="10">
        <v>0</v>
      </c>
      <c r="AKE874" s="10">
        <v>0</v>
      </c>
      <c r="AKF874" s="10">
        <v>0</v>
      </c>
      <c r="AKG874" s="10">
        <v>0</v>
      </c>
      <c r="AKH874" s="10">
        <v>0</v>
      </c>
      <c r="AKI874" s="10">
        <v>0</v>
      </c>
      <c r="AKJ874" s="10">
        <v>0</v>
      </c>
      <c r="AKK874" s="10">
        <v>0</v>
      </c>
      <c r="AKL874" s="10">
        <v>0</v>
      </c>
      <c r="AKM874" s="10">
        <v>0</v>
      </c>
      <c r="AKN874" s="10">
        <v>0</v>
      </c>
      <c r="AKO874" s="10">
        <v>0</v>
      </c>
      <c r="AKP874" s="10">
        <v>0</v>
      </c>
      <c r="AKQ874" s="10">
        <v>0</v>
      </c>
      <c r="AKR874" s="10">
        <v>0</v>
      </c>
      <c r="AKS874" s="10">
        <v>0</v>
      </c>
      <c r="AKT874" s="10">
        <v>0</v>
      </c>
      <c r="AKU874" s="10">
        <v>0</v>
      </c>
      <c r="AKV874" s="10">
        <v>0</v>
      </c>
      <c r="AKW874" s="10">
        <v>0</v>
      </c>
      <c r="AKX874" s="10">
        <v>0</v>
      </c>
      <c r="AKY874" s="10">
        <v>0</v>
      </c>
      <c r="AKZ874" s="10">
        <v>0</v>
      </c>
      <c r="ALA874" s="10">
        <v>0</v>
      </c>
      <c r="ALB874" s="10">
        <v>0</v>
      </c>
      <c r="ALC874" s="10">
        <v>0</v>
      </c>
      <c r="ALD874" s="10">
        <v>0</v>
      </c>
      <c r="ALE874" s="10">
        <v>0</v>
      </c>
      <c r="ALF874" s="10">
        <v>0</v>
      </c>
      <c r="ALG874" s="10">
        <v>0</v>
      </c>
      <c r="ALH874" s="10">
        <v>0</v>
      </c>
      <c r="ALI874" s="10">
        <v>0</v>
      </c>
      <c r="ALJ874" s="10">
        <v>0</v>
      </c>
      <c r="ALK874" s="10">
        <v>0</v>
      </c>
      <c r="ALL874" s="10">
        <v>0</v>
      </c>
      <c r="ALM874" s="10">
        <v>0</v>
      </c>
      <c r="ALN874" s="10">
        <v>0</v>
      </c>
      <c r="ALO874" s="10">
        <v>0</v>
      </c>
      <c r="ALP874" s="10">
        <v>0</v>
      </c>
      <c r="ALQ874" s="10">
        <v>0</v>
      </c>
      <c r="ALR874" s="10">
        <v>0</v>
      </c>
      <c r="ALS874" s="10">
        <v>0</v>
      </c>
      <c r="ALT874" s="10">
        <v>0</v>
      </c>
      <c r="ALU874" s="10">
        <v>0</v>
      </c>
      <c r="ALV874" s="10">
        <v>0</v>
      </c>
      <c r="ALW874" s="10">
        <v>0</v>
      </c>
      <c r="ALX874" s="10">
        <v>0</v>
      </c>
      <c r="ALY874" s="10">
        <v>0</v>
      </c>
      <c r="ALZ874" s="10">
        <v>0</v>
      </c>
      <c r="AMA874" s="10">
        <v>0</v>
      </c>
      <c r="AMB874" s="10">
        <v>0</v>
      </c>
      <c r="AMC874" s="10">
        <v>0</v>
      </c>
      <c r="AMD874" s="10">
        <v>0</v>
      </c>
      <c r="AME874" s="10">
        <v>0</v>
      </c>
      <c r="AMF874" s="10">
        <v>0</v>
      </c>
      <c r="AMG874" s="10">
        <v>0</v>
      </c>
      <c r="AMH874" s="10">
        <v>0</v>
      </c>
      <c r="AMI874" s="10">
        <v>0</v>
      </c>
      <c r="AMJ874" s="10">
        <v>0</v>
      </c>
      <c r="AMK874" s="10">
        <v>0</v>
      </c>
      <c r="AML874" s="10" t="s">
        <v>1968</v>
      </c>
      <c r="ANM874" s="10">
        <v>90</v>
      </c>
      <c r="ANN874" s="10">
        <v>0</v>
      </c>
      <c r="ANO874" s="10" t="s">
        <v>1968</v>
      </c>
      <c r="ANP874" s="10" t="s">
        <v>1987</v>
      </c>
      <c r="AOO874" s="10" t="s">
        <v>1968</v>
      </c>
      <c r="APN874" s="10" t="s">
        <v>1968</v>
      </c>
      <c r="ATV874" s="10" t="s">
        <v>1968</v>
      </c>
      <c r="AVU874" s="10" t="s">
        <v>1968</v>
      </c>
      <c r="AWH874" s="10" t="s">
        <v>1968</v>
      </c>
      <c r="AYQ874" s="10">
        <v>0</v>
      </c>
      <c r="AYR874" s="10">
        <v>0</v>
      </c>
      <c r="AYS874" s="10" t="s">
        <v>1968</v>
      </c>
      <c r="AYV874" s="10">
        <v>80</v>
      </c>
      <c r="AYW874" s="10">
        <v>0</v>
      </c>
      <c r="AYX874" s="10">
        <v>0</v>
      </c>
      <c r="AYY874" s="10">
        <v>0</v>
      </c>
      <c r="AYZ874" s="10">
        <v>0</v>
      </c>
      <c r="AZA874" s="10">
        <v>0</v>
      </c>
      <c r="AZB874" s="10">
        <v>5</v>
      </c>
      <c r="AZC874" s="10">
        <v>0</v>
      </c>
      <c r="AZD874" s="10">
        <v>30</v>
      </c>
      <c r="AZE874" s="10">
        <v>0</v>
      </c>
      <c r="AZF874" s="10">
        <v>0</v>
      </c>
      <c r="AZG874" s="10">
        <v>0</v>
      </c>
      <c r="AZH874" s="10">
        <v>0</v>
      </c>
      <c r="AZI874" s="10">
        <v>0</v>
      </c>
      <c r="AZJ874" s="10">
        <v>0</v>
      </c>
      <c r="AZK874" s="10">
        <v>0</v>
      </c>
      <c r="AZL874" s="10">
        <v>0</v>
      </c>
      <c r="AZM874" s="10">
        <v>0</v>
      </c>
      <c r="AZN874" s="10">
        <v>0</v>
      </c>
      <c r="AZO874" s="10">
        <v>0</v>
      </c>
      <c r="AZP874" s="10">
        <v>0</v>
      </c>
      <c r="AZQ874" s="10">
        <v>0</v>
      </c>
      <c r="AZR874" s="10">
        <v>0</v>
      </c>
      <c r="AZS874" s="10">
        <v>0</v>
      </c>
      <c r="AZT874" s="10">
        <v>0</v>
      </c>
      <c r="AZU874" s="10">
        <v>0</v>
      </c>
      <c r="AZV874" s="10">
        <v>1</v>
      </c>
      <c r="AZW874" s="10">
        <v>0</v>
      </c>
      <c r="AZX874" s="10">
        <v>0</v>
      </c>
      <c r="AZY874" s="10">
        <v>0</v>
      </c>
      <c r="AZZ874" s="10">
        <v>0</v>
      </c>
      <c r="BAA874" s="10">
        <v>0</v>
      </c>
      <c r="BAB874" s="10">
        <v>0</v>
      </c>
      <c r="BAC874" s="10">
        <v>0</v>
      </c>
      <c r="BAD874" s="10">
        <v>0</v>
      </c>
      <c r="BAE874" s="10">
        <v>0</v>
      </c>
      <c r="BAF874" s="10">
        <v>0</v>
      </c>
      <c r="BAG874" s="10">
        <v>0</v>
      </c>
      <c r="BAH874" s="10">
        <v>0</v>
      </c>
      <c r="BAI874" s="10">
        <v>0</v>
      </c>
      <c r="BAJ874" s="10">
        <v>0</v>
      </c>
      <c r="BAK874" s="10">
        <v>0</v>
      </c>
      <c r="BAL874" s="10">
        <v>0</v>
      </c>
      <c r="BAM874" s="10">
        <v>0</v>
      </c>
      <c r="BAN874" s="10">
        <v>0</v>
      </c>
      <c r="BAO874" s="10">
        <v>0</v>
      </c>
      <c r="BAP874" s="10">
        <v>0</v>
      </c>
      <c r="BAQ874" s="10">
        <v>0</v>
      </c>
      <c r="BAR874" s="10">
        <v>0</v>
      </c>
      <c r="BAS874" s="10">
        <v>0</v>
      </c>
      <c r="BAT874" s="10">
        <v>0</v>
      </c>
      <c r="BAU874" s="10">
        <v>0</v>
      </c>
      <c r="BAV874" s="10">
        <v>0</v>
      </c>
      <c r="BAW874" s="10">
        <v>0</v>
      </c>
      <c r="BAX874" s="10">
        <v>0</v>
      </c>
      <c r="BAY874" s="10">
        <v>0</v>
      </c>
      <c r="BAZ874" s="10">
        <v>0</v>
      </c>
      <c r="BBA874" s="10" t="s">
        <v>1969</v>
      </c>
      <c r="BBB874" s="10">
        <v>950</v>
      </c>
      <c r="BBC874" s="10">
        <v>500</v>
      </c>
      <c r="BBD874" s="10">
        <v>0</v>
      </c>
      <c r="BBE874" s="10">
        <v>20</v>
      </c>
      <c r="BBF874" s="10">
        <v>0</v>
      </c>
      <c r="BBG874" s="10">
        <v>0</v>
      </c>
      <c r="BBH874" s="10">
        <v>0</v>
      </c>
      <c r="BBI874" s="10">
        <v>4</v>
      </c>
      <c r="BBJ874" s="10">
        <v>0</v>
      </c>
      <c r="BBK874" s="10">
        <v>30</v>
      </c>
      <c r="BBL874" s="10">
        <v>0</v>
      </c>
      <c r="BBM874" s="10">
        <v>50</v>
      </c>
      <c r="BBN874" s="10">
        <v>0</v>
      </c>
      <c r="BBO874" s="10" t="s">
        <v>1972</v>
      </c>
      <c r="BBS874" s="10">
        <v>1</v>
      </c>
      <c r="BBU874" s="10">
        <v>1</v>
      </c>
      <c r="BBV874" s="10">
        <v>1</v>
      </c>
    </row>
    <row r="875" spans="1:1428" x14ac:dyDescent="0.25">
      <c r="A875" s="10" t="s">
        <v>1965</v>
      </c>
      <c r="B875" s="10" t="s">
        <v>2451</v>
      </c>
      <c r="C875" s="10" t="s">
        <v>2001</v>
      </c>
      <c r="D875" s="10" t="s">
        <v>2452</v>
      </c>
      <c r="E875" s="10" t="s">
        <v>2453</v>
      </c>
      <c r="F875" s="10" t="s">
        <v>2454</v>
      </c>
      <c r="G875" s="10">
        <v>55380000</v>
      </c>
      <c r="H875" s="10" t="s">
        <v>2005</v>
      </c>
      <c r="I875" s="10" t="s">
        <v>2455</v>
      </c>
      <c r="J875" s="10">
        <v>318137422914</v>
      </c>
      <c r="K875" s="10" t="s">
        <v>5</v>
      </c>
      <c r="L875" s="10" t="s">
        <v>2508</v>
      </c>
      <c r="N875" s="10">
        <v>12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10">
        <v>0</v>
      </c>
      <c r="X875" s="10">
        <v>0</v>
      </c>
      <c r="Y875" s="10">
        <v>0</v>
      </c>
      <c r="Z875" s="10">
        <v>0</v>
      </c>
      <c r="AA875" s="10">
        <v>0</v>
      </c>
      <c r="AC875" s="10">
        <v>0</v>
      </c>
      <c r="AD875" s="10">
        <v>0</v>
      </c>
      <c r="AE875" s="10">
        <v>0</v>
      </c>
      <c r="AF875" s="10" t="s">
        <v>40</v>
      </c>
      <c r="AG875" s="10">
        <v>1</v>
      </c>
      <c r="AT875" s="10">
        <v>27181</v>
      </c>
      <c r="AU875" s="10" t="s">
        <v>2495</v>
      </c>
      <c r="AV875" s="10" t="s">
        <v>1972</v>
      </c>
      <c r="AW875" s="10" t="s">
        <v>1989</v>
      </c>
      <c r="AY875" s="10" t="s">
        <v>1973</v>
      </c>
      <c r="BF875" s="10" t="s">
        <v>1968</v>
      </c>
      <c r="BI875" s="10" t="s">
        <v>1968</v>
      </c>
      <c r="BL875" s="10" t="s">
        <v>1968</v>
      </c>
      <c r="BO875" s="10" t="s">
        <v>1968</v>
      </c>
      <c r="BR875" s="10" t="s">
        <v>1968</v>
      </c>
      <c r="BU875" s="10" t="s">
        <v>1968</v>
      </c>
      <c r="BX875" s="10" t="s">
        <v>1968</v>
      </c>
      <c r="CA875" s="10" t="s">
        <v>1968</v>
      </c>
      <c r="CD875" s="10" t="s">
        <v>1968</v>
      </c>
      <c r="CG875" s="10" t="s">
        <v>1968</v>
      </c>
      <c r="CJ875" s="10" t="s">
        <v>1968</v>
      </c>
      <c r="CM875" s="10" t="s">
        <v>1968</v>
      </c>
      <c r="CP875" s="10" t="s">
        <v>1968</v>
      </c>
      <c r="CS875" s="10" t="s">
        <v>1968</v>
      </c>
      <c r="CV875" s="10" t="s">
        <v>1968</v>
      </c>
      <c r="CY875" s="10" t="s">
        <v>1968</v>
      </c>
      <c r="DB875" s="10" t="s">
        <v>1968</v>
      </c>
      <c r="DE875" s="10" t="s">
        <v>1968</v>
      </c>
      <c r="DH875" s="10" t="s">
        <v>1968</v>
      </c>
      <c r="DK875" s="10" t="s">
        <v>1968</v>
      </c>
      <c r="DN875" s="10" t="s">
        <v>1968</v>
      </c>
      <c r="EU875" s="10" t="s">
        <v>1968</v>
      </c>
      <c r="EX875" s="10" t="s">
        <v>1968</v>
      </c>
      <c r="FA875" s="10" t="s">
        <v>1968</v>
      </c>
      <c r="FD875" s="10" t="s">
        <v>1968</v>
      </c>
      <c r="FG875" s="10" t="s">
        <v>1968</v>
      </c>
      <c r="FJ875" s="10" t="s">
        <v>1968</v>
      </c>
      <c r="GQ875" s="10">
        <v>1</v>
      </c>
      <c r="II875" s="10" t="s">
        <v>1968</v>
      </c>
      <c r="IJ875" s="10" t="s">
        <v>1968</v>
      </c>
      <c r="IK875" s="10" t="s">
        <v>1968</v>
      </c>
      <c r="IL875" s="10" t="s">
        <v>1968</v>
      </c>
      <c r="IM875" s="10" t="s">
        <v>1968</v>
      </c>
      <c r="IN875" s="10" t="s">
        <v>1968</v>
      </c>
      <c r="IO875" s="10" t="s">
        <v>1968</v>
      </c>
      <c r="IP875" s="10" t="s">
        <v>1968</v>
      </c>
      <c r="IR875" s="10" t="s">
        <v>1968</v>
      </c>
      <c r="IT875" s="10" t="s">
        <v>1968</v>
      </c>
      <c r="IV875" s="10" t="s">
        <v>1968</v>
      </c>
      <c r="IX875" s="10" t="s">
        <v>1968</v>
      </c>
      <c r="IZ875" s="10" t="s">
        <v>1972</v>
      </c>
      <c r="JA875" s="10" t="s">
        <v>1968</v>
      </c>
      <c r="JD875" s="10" t="s">
        <v>1968</v>
      </c>
      <c r="JG875" s="10" t="s">
        <v>1968</v>
      </c>
      <c r="JJ875" s="10" t="s">
        <v>1968</v>
      </c>
      <c r="JM875" s="10" t="s">
        <v>1968</v>
      </c>
      <c r="JP875" s="10" t="s">
        <v>1968</v>
      </c>
      <c r="JS875" s="10" t="s">
        <v>1968</v>
      </c>
      <c r="KZ875" s="10" t="s">
        <v>1976</v>
      </c>
      <c r="LA875" s="10">
        <v>0</v>
      </c>
      <c r="LB875" s="10">
        <v>1</v>
      </c>
      <c r="LC875" s="10">
        <v>0</v>
      </c>
      <c r="LD875" s="10">
        <v>0</v>
      </c>
      <c r="LE875" s="10">
        <v>0</v>
      </c>
      <c r="LF875" s="10">
        <v>0</v>
      </c>
      <c r="LG875" s="10">
        <v>0</v>
      </c>
      <c r="LH875" s="10">
        <v>0</v>
      </c>
      <c r="LI875" s="10" t="s">
        <v>1966</v>
      </c>
      <c r="LJ875" s="10">
        <v>0</v>
      </c>
      <c r="LK875" s="10">
        <v>1</v>
      </c>
      <c r="LL875" s="10">
        <v>0</v>
      </c>
      <c r="LM875" s="10">
        <v>0</v>
      </c>
      <c r="LN875" s="10">
        <v>0</v>
      </c>
      <c r="LO875" s="10">
        <v>0</v>
      </c>
      <c r="LP875" s="10">
        <v>0</v>
      </c>
      <c r="LQ875" s="10">
        <v>0</v>
      </c>
      <c r="LR875" s="10" t="s">
        <v>1966</v>
      </c>
      <c r="LS875" s="10">
        <v>0</v>
      </c>
      <c r="LT875" s="10">
        <v>0</v>
      </c>
      <c r="LU875" s="10">
        <v>0</v>
      </c>
      <c r="LV875" s="10">
        <v>0</v>
      </c>
      <c r="LW875" s="10">
        <v>0</v>
      </c>
      <c r="LX875" s="10">
        <v>0</v>
      </c>
      <c r="LY875" s="10">
        <v>0</v>
      </c>
      <c r="LZ875" s="10">
        <v>0</v>
      </c>
      <c r="MA875" s="10" t="s">
        <v>1977</v>
      </c>
      <c r="MB875" s="10">
        <v>0</v>
      </c>
      <c r="MC875" s="10">
        <v>0</v>
      </c>
      <c r="MD875" s="10">
        <v>0</v>
      </c>
      <c r="ME875" s="10">
        <v>0</v>
      </c>
      <c r="MF875" s="10">
        <v>0</v>
      </c>
      <c r="MG875" s="10">
        <v>0</v>
      </c>
      <c r="MH875" s="10">
        <v>0</v>
      </c>
      <c r="MI875" s="10">
        <v>0</v>
      </c>
      <c r="MJ875" s="10" t="s">
        <v>1977</v>
      </c>
      <c r="MK875" s="10">
        <v>0</v>
      </c>
      <c r="ML875" s="10">
        <v>0</v>
      </c>
      <c r="MM875" s="10">
        <v>0</v>
      </c>
      <c r="MN875" s="10">
        <v>0</v>
      </c>
      <c r="MO875" s="10">
        <v>0</v>
      </c>
      <c r="MP875" s="10">
        <v>0</v>
      </c>
      <c r="MQ875" s="10">
        <v>0</v>
      </c>
      <c r="MR875" s="10">
        <v>0</v>
      </c>
      <c r="MS875" s="10" t="s">
        <v>1977</v>
      </c>
      <c r="MT875" s="10">
        <v>0</v>
      </c>
      <c r="MU875" s="10">
        <v>0</v>
      </c>
      <c r="MV875" s="10">
        <v>0</v>
      </c>
      <c r="MW875" s="10">
        <v>0</v>
      </c>
      <c r="MX875" s="10">
        <v>0</v>
      </c>
      <c r="MY875" s="10">
        <v>0</v>
      </c>
      <c r="MZ875" s="10">
        <v>0</v>
      </c>
      <c r="NA875" s="10">
        <v>0</v>
      </c>
      <c r="NB875" s="10" t="s">
        <v>1977</v>
      </c>
      <c r="NC875" s="10">
        <v>0</v>
      </c>
      <c r="ND875" s="10">
        <v>0</v>
      </c>
      <c r="NE875" s="10">
        <v>0</v>
      </c>
      <c r="NF875" s="10">
        <v>0</v>
      </c>
      <c r="NG875" s="10">
        <v>0</v>
      </c>
      <c r="NH875" s="10">
        <v>0</v>
      </c>
      <c r="NI875" s="10">
        <v>0</v>
      </c>
      <c r="NJ875" s="10">
        <v>0</v>
      </c>
      <c r="NK875" s="10" t="s">
        <v>1977</v>
      </c>
      <c r="NL875" s="10">
        <v>0</v>
      </c>
      <c r="NM875" s="10">
        <v>0</v>
      </c>
      <c r="NN875" s="10">
        <v>0</v>
      </c>
      <c r="NO875" s="10">
        <v>0</v>
      </c>
      <c r="NP875" s="10">
        <v>0</v>
      </c>
      <c r="NQ875" s="10">
        <v>0</v>
      </c>
      <c r="NR875" s="10">
        <v>0</v>
      </c>
      <c r="NS875" s="10">
        <v>0</v>
      </c>
      <c r="NT875" s="10" t="s">
        <v>1977</v>
      </c>
      <c r="NU875" s="10">
        <v>0</v>
      </c>
      <c r="NV875" s="10">
        <v>0</v>
      </c>
      <c r="NW875" s="10">
        <v>0</v>
      </c>
      <c r="NX875" s="10">
        <v>0</v>
      </c>
      <c r="NY875" s="10">
        <v>0</v>
      </c>
      <c r="NZ875" s="10">
        <v>0</v>
      </c>
      <c r="OA875" s="10">
        <v>0</v>
      </c>
      <c r="OB875" s="10">
        <v>0</v>
      </c>
      <c r="OC875" s="10" t="s">
        <v>1977</v>
      </c>
      <c r="OD875" s="10">
        <v>0</v>
      </c>
      <c r="OE875" s="10">
        <v>0</v>
      </c>
      <c r="OF875" s="10">
        <v>0</v>
      </c>
      <c r="OG875" s="10">
        <v>0</v>
      </c>
      <c r="OH875" s="10">
        <v>0</v>
      </c>
      <c r="OI875" s="10">
        <v>0</v>
      </c>
      <c r="OJ875" s="10">
        <v>0</v>
      </c>
      <c r="OK875" s="10">
        <v>0</v>
      </c>
      <c r="OL875" s="10" t="s">
        <v>1977</v>
      </c>
      <c r="OM875" s="10">
        <v>0</v>
      </c>
      <c r="ON875" s="10">
        <v>0</v>
      </c>
      <c r="OO875" s="10">
        <v>0</v>
      </c>
      <c r="OP875" s="10">
        <v>0</v>
      </c>
      <c r="OQ875" s="10">
        <v>0</v>
      </c>
      <c r="OR875" s="10">
        <v>0</v>
      </c>
      <c r="OS875" s="10">
        <v>0</v>
      </c>
      <c r="OT875" s="10">
        <v>0</v>
      </c>
      <c r="OU875" s="10" t="s">
        <v>1977</v>
      </c>
      <c r="OV875" s="10">
        <v>0</v>
      </c>
      <c r="OW875" s="10">
        <v>0</v>
      </c>
      <c r="OX875" s="10">
        <v>0</v>
      </c>
      <c r="OY875" s="10">
        <v>0</v>
      </c>
      <c r="OZ875" s="10">
        <v>0</v>
      </c>
      <c r="PA875" s="10">
        <v>0</v>
      </c>
      <c r="PB875" s="10">
        <v>0</v>
      </c>
      <c r="PC875" s="10">
        <v>0</v>
      </c>
      <c r="PD875" s="10" t="s">
        <v>1977</v>
      </c>
      <c r="PE875" s="10">
        <v>0</v>
      </c>
      <c r="PF875" s="10">
        <v>0</v>
      </c>
      <c r="PG875" s="10">
        <v>0</v>
      </c>
      <c r="PH875" s="10">
        <v>0</v>
      </c>
      <c r="PI875" s="10">
        <v>0</v>
      </c>
      <c r="PJ875" s="10">
        <v>0</v>
      </c>
      <c r="PK875" s="10">
        <v>0</v>
      </c>
      <c r="PL875" s="10">
        <v>0</v>
      </c>
      <c r="PM875" s="10" t="s">
        <v>1977</v>
      </c>
      <c r="PN875" s="10">
        <v>0</v>
      </c>
      <c r="PO875" s="10">
        <v>0</v>
      </c>
      <c r="PP875" s="10">
        <v>0</v>
      </c>
      <c r="PQ875" s="10">
        <v>0</v>
      </c>
      <c r="PR875" s="10">
        <v>0</v>
      </c>
      <c r="PS875" s="10">
        <v>0</v>
      </c>
      <c r="PT875" s="10">
        <v>0</v>
      </c>
      <c r="PU875" s="10">
        <v>0</v>
      </c>
      <c r="PV875" s="10" t="s">
        <v>1977</v>
      </c>
      <c r="PW875" s="10">
        <v>0</v>
      </c>
      <c r="PX875" s="10">
        <v>0</v>
      </c>
      <c r="PY875" s="10">
        <v>0</v>
      </c>
      <c r="PZ875" s="10">
        <v>0</v>
      </c>
      <c r="QA875" s="10">
        <v>0</v>
      </c>
      <c r="QB875" s="10">
        <v>0</v>
      </c>
      <c r="QC875" s="10">
        <v>0</v>
      </c>
      <c r="QD875" s="10">
        <v>0</v>
      </c>
      <c r="QE875" s="10" t="s">
        <v>1977</v>
      </c>
      <c r="QF875" s="10">
        <v>0</v>
      </c>
      <c r="QG875" s="10">
        <v>0</v>
      </c>
      <c r="QH875" s="10">
        <v>0</v>
      </c>
      <c r="QI875" s="10">
        <v>0</v>
      </c>
      <c r="QJ875" s="10">
        <v>0</v>
      </c>
      <c r="QK875" s="10">
        <v>0</v>
      </c>
      <c r="QL875" s="10">
        <v>0</v>
      </c>
      <c r="QM875" s="10">
        <v>0</v>
      </c>
      <c r="QN875" s="10" t="s">
        <v>1977</v>
      </c>
      <c r="QO875" s="10">
        <v>0</v>
      </c>
      <c r="QP875" s="10">
        <v>0</v>
      </c>
      <c r="QQ875" s="10">
        <v>0</v>
      </c>
      <c r="QR875" s="10">
        <v>0</v>
      </c>
      <c r="QS875" s="10">
        <v>0</v>
      </c>
      <c r="QT875" s="10">
        <v>0</v>
      </c>
      <c r="QU875" s="10">
        <v>0</v>
      </c>
      <c r="QV875" s="10">
        <v>0</v>
      </c>
      <c r="QW875" s="10" t="s">
        <v>1977</v>
      </c>
      <c r="QX875" s="10">
        <v>2</v>
      </c>
      <c r="QY875" s="10">
        <v>0</v>
      </c>
      <c r="QZ875" s="10">
        <v>0</v>
      </c>
      <c r="RA875" s="10">
        <v>0</v>
      </c>
      <c r="RB875" s="10">
        <v>0</v>
      </c>
      <c r="RC875" s="10">
        <v>0</v>
      </c>
      <c r="RD875" s="10">
        <v>0</v>
      </c>
      <c r="RE875" s="10">
        <v>0</v>
      </c>
      <c r="RF875" s="10" t="s">
        <v>1985</v>
      </c>
      <c r="RG875" s="10">
        <v>0</v>
      </c>
      <c r="RH875" s="10">
        <v>0</v>
      </c>
      <c r="RI875" s="10">
        <v>0</v>
      </c>
      <c r="RJ875" s="10">
        <v>0</v>
      </c>
      <c r="RK875" s="10">
        <v>0</v>
      </c>
      <c r="RL875" s="10">
        <v>0</v>
      </c>
      <c r="RM875" s="10">
        <v>0</v>
      </c>
      <c r="RN875" s="10">
        <v>0</v>
      </c>
      <c r="RO875" s="10" t="s">
        <v>1977</v>
      </c>
      <c r="VS875" s="10">
        <v>1</v>
      </c>
      <c r="VT875" s="10">
        <v>1</v>
      </c>
      <c r="VZ875" s="10">
        <v>6</v>
      </c>
      <c r="WA875" s="10">
        <v>0</v>
      </c>
      <c r="WB875" s="10">
        <v>0</v>
      </c>
      <c r="WC875" s="10">
        <v>0</v>
      </c>
      <c r="WD875" s="10">
        <v>0</v>
      </c>
      <c r="WE875" s="10">
        <v>0</v>
      </c>
      <c r="WF875" s="10">
        <v>0</v>
      </c>
      <c r="WG875" s="10">
        <v>0</v>
      </c>
      <c r="WH875" s="10">
        <v>0</v>
      </c>
      <c r="WI875" s="10">
        <v>0</v>
      </c>
      <c r="WJ875" s="10">
        <v>0</v>
      </c>
      <c r="WK875" s="10">
        <v>0</v>
      </c>
      <c r="WL875" s="10">
        <v>0</v>
      </c>
      <c r="WM875" s="10">
        <v>0</v>
      </c>
      <c r="WN875" s="10">
        <v>0</v>
      </c>
      <c r="WO875" s="10">
        <v>0</v>
      </c>
      <c r="WP875" s="10">
        <v>0</v>
      </c>
      <c r="WQ875" s="10">
        <v>0</v>
      </c>
      <c r="WR875" s="10">
        <v>0</v>
      </c>
      <c r="WS875" s="10">
        <v>0</v>
      </c>
      <c r="WT875" s="10">
        <v>0</v>
      </c>
      <c r="WU875" s="10">
        <v>0</v>
      </c>
      <c r="WV875" s="10">
        <v>0</v>
      </c>
      <c r="WW875" s="10">
        <v>0</v>
      </c>
      <c r="WX875" s="10">
        <v>0</v>
      </c>
      <c r="WY875" s="10">
        <v>0</v>
      </c>
      <c r="WZ875" s="10">
        <v>0</v>
      </c>
      <c r="XA875" s="10">
        <v>0</v>
      </c>
      <c r="XB875" s="10">
        <v>0</v>
      </c>
      <c r="XC875" s="10">
        <v>0</v>
      </c>
      <c r="XD875" s="10">
        <v>0</v>
      </c>
      <c r="XE875" s="10">
        <v>0</v>
      </c>
      <c r="XF875" s="10">
        <v>0</v>
      </c>
      <c r="XG875" s="10">
        <v>0</v>
      </c>
      <c r="XH875" s="10">
        <v>0</v>
      </c>
      <c r="XI875" s="10">
        <v>0</v>
      </c>
      <c r="XJ875" s="10">
        <v>0</v>
      </c>
      <c r="XK875" s="10" t="s">
        <v>1978</v>
      </c>
      <c r="XL875" s="10">
        <v>4</v>
      </c>
      <c r="XM875" s="10">
        <v>0</v>
      </c>
      <c r="XN875" s="10" t="s">
        <v>1967</v>
      </c>
      <c r="XQ875" s="10" t="s">
        <v>1967</v>
      </c>
      <c r="XT875" s="10" t="s">
        <v>1978</v>
      </c>
      <c r="XW875" s="10" t="s">
        <v>1992</v>
      </c>
      <c r="YA875" s="10">
        <v>2</v>
      </c>
      <c r="YB875" s="10">
        <v>0</v>
      </c>
      <c r="YC875" s="10">
        <v>2</v>
      </c>
      <c r="YD875" s="10">
        <v>0</v>
      </c>
      <c r="YE875" s="10">
        <v>0</v>
      </c>
      <c r="YF875" s="10">
        <v>0</v>
      </c>
      <c r="YG875" s="10">
        <v>0</v>
      </c>
      <c r="YH875" s="10">
        <v>0</v>
      </c>
      <c r="YI875" s="10">
        <v>0</v>
      </c>
      <c r="YJ875" s="10">
        <v>0</v>
      </c>
      <c r="YK875" s="10">
        <v>0</v>
      </c>
      <c r="YL875" s="10">
        <v>0</v>
      </c>
      <c r="YM875" s="10">
        <v>0</v>
      </c>
      <c r="YN875" s="10">
        <v>0</v>
      </c>
      <c r="YO875" s="10">
        <v>0</v>
      </c>
      <c r="YP875" s="10">
        <v>0</v>
      </c>
      <c r="YQ875" s="10">
        <v>0</v>
      </c>
      <c r="YR875" s="10">
        <v>0</v>
      </c>
      <c r="YS875" s="10" t="s">
        <v>1969</v>
      </c>
      <c r="YT875" s="10">
        <v>3</v>
      </c>
      <c r="YU875" s="10">
        <v>0</v>
      </c>
      <c r="YV875" s="10">
        <v>1</v>
      </c>
      <c r="YW875" s="10">
        <v>0</v>
      </c>
      <c r="YX875" s="10">
        <v>1</v>
      </c>
      <c r="YY875" s="10">
        <v>0</v>
      </c>
      <c r="YZ875" s="10">
        <v>1</v>
      </c>
      <c r="ZA875" s="10">
        <v>0</v>
      </c>
      <c r="ZB875" s="10">
        <v>0</v>
      </c>
      <c r="ZC875" s="10">
        <v>0</v>
      </c>
      <c r="ZD875" s="10">
        <v>0</v>
      </c>
      <c r="ZE875" s="10">
        <v>0</v>
      </c>
      <c r="ZF875" s="10">
        <v>0</v>
      </c>
      <c r="ZG875" s="10">
        <v>0</v>
      </c>
      <c r="ZH875" s="10">
        <v>0</v>
      </c>
      <c r="ZI875" s="10">
        <v>0</v>
      </c>
      <c r="ZJ875" s="10" t="s">
        <v>1969</v>
      </c>
      <c r="ZK875" s="10">
        <v>1</v>
      </c>
      <c r="ZL875" s="10">
        <v>0</v>
      </c>
      <c r="ZM875" s="10">
        <v>1</v>
      </c>
      <c r="ZN875" s="10">
        <v>0</v>
      </c>
      <c r="ZO875" s="10">
        <v>4</v>
      </c>
      <c r="ZP875" s="10">
        <v>0</v>
      </c>
      <c r="ZQ875" s="10">
        <v>0</v>
      </c>
      <c r="ZR875" s="10">
        <v>0</v>
      </c>
      <c r="ZS875" s="10">
        <v>0</v>
      </c>
      <c r="ZT875" s="10">
        <v>0</v>
      </c>
      <c r="ZU875" s="10">
        <v>0</v>
      </c>
      <c r="ZV875" s="10">
        <v>0</v>
      </c>
      <c r="ZW875" s="10">
        <v>0</v>
      </c>
      <c r="ZX875" s="10">
        <v>0</v>
      </c>
      <c r="ZY875" s="10">
        <v>0</v>
      </c>
      <c r="ZZ875" s="10">
        <v>0</v>
      </c>
      <c r="AAA875" s="10">
        <v>0</v>
      </c>
      <c r="AAB875" s="10">
        <v>0</v>
      </c>
      <c r="AAC875" s="10">
        <v>0</v>
      </c>
      <c r="AAD875" s="10">
        <v>0</v>
      </c>
      <c r="AAE875" s="10">
        <v>0</v>
      </c>
      <c r="AAF875" s="10">
        <v>0</v>
      </c>
      <c r="AAG875" s="10">
        <v>0</v>
      </c>
      <c r="AAH875" s="10">
        <v>0</v>
      </c>
      <c r="AAI875" s="10">
        <v>0</v>
      </c>
      <c r="AAJ875" s="10">
        <v>0</v>
      </c>
      <c r="AAK875" s="10" t="s">
        <v>1969</v>
      </c>
      <c r="AAL875" s="10">
        <v>1</v>
      </c>
      <c r="AAM875" s="10">
        <v>0</v>
      </c>
      <c r="AAN875" s="10">
        <v>4</v>
      </c>
      <c r="AAO875" s="10">
        <v>0</v>
      </c>
      <c r="AAP875" s="10">
        <v>1</v>
      </c>
      <c r="AAQ875" s="10">
        <v>0</v>
      </c>
      <c r="AAR875" s="10">
        <v>0</v>
      </c>
      <c r="AAS875" s="10">
        <v>0</v>
      </c>
      <c r="AAT875" s="10">
        <v>0</v>
      </c>
      <c r="AAU875" s="10">
        <v>0</v>
      </c>
      <c r="AAV875" s="10">
        <v>0</v>
      </c>
      <c r="AAW875" s="10">
        <v>0</v>
      </c>
      <c r="AAX875" s="10">
        <v>0</v>
      </c>
      <c r="AAY875" s="10">
        <v>0</v>
      </c>
      <c r="AAZ875" s="10" t="s">
        <v>1969</v>
      </c>
      <c r="ABA875" s="10">
        <v>1</v>
      </c>
      <c r="ABB875" s="10">
        <v>0</v>
      </c>
      <c r="ABC875" s="10">
        <v>0</v>
      </c>
      <c r="ABD875" s="10">
        <v>0</v>
      </c>
      <c r="ABE875" s="10">
        <v>1</v>
      </c>
      <c r="ABF875" s="10">
        <v>0</v>
      </c>
      <c r="ABG875" s="10">
        <v>0</v>
      </c>
      <c r="ABH875" s="10">
        <v>0</v>
      </c>
      <c r="ABI875" s="10">
        <v>0</v>
      </c>
      <c r="ABJ875" s="10">
        <v>0</v>
      </c>
      <c r="ABK875" s="10">
        <v>0</v>
      </c>
      <c r="ABL875" s="10">
        <v>0</v>
      </c>
      <c r="ABM875" s="10">
        <v>0</v>
      </c>
      <c r="ABN875" s="10">
        <v>0</v>
      </c>
      <c r="ABO875" s="10" t="s">
        <v>1969</v>
      </c>
      <c r="ABP875" s="10">
        <v>2</v>
      </c>
      <c r="ABQ875" s="10">
        <v>0</v>
      </c>
      <c r="ABR875" s="10">
        <v>4</v>
      </c>
      <c r="ABS875" s="10">
        <v>0</v>
      </c>
      <c r="ABT875" s="10">
        <v>0</v>
      </c>
      <c r="ABU875" s="10">
        <v>0</v>
      </c>
      <c r="ABV875" s="10">
        <v>0</v>
      </c>
      <c r="ABW875" s="10">
        <v>0</v>
      </c>
      <c r="ABX875" s="10">
        <v>0</v>
      </c>
      <c r="ABY875" s="10">
        <v>0</v>
      </c>
      <c r="ABZ875" s="10">
        <v>0</v>
      </c>
      <c r="ACA875" s="10">
        <v>0</v>
      </c>
      <c r="ACB875" s="10">
        <v>0</v>
      </c>
      <c r="ACC875" s="10">
        <v>0</v>
      </c>
      <c r="ACD875" s="10">
        <v>0</v>
      </c>
      <c r="ACE875" s="10">
        <v>0</v>
      </c>
      <c r="ACF875" s="10">
        <v>0</v>
      </c>
      <c r="ACG875" s="10">
        <v>0</v>
      </c>
      <c r="ACH875" s="10">
        <v>0</v>
      </c>
      <c r="ACI875" s="10">
        <v>0</v>
      </c>
      <c r="ACJ875" s="10" t="s">
        <v>1969</v>
      </c>
      <c r="ACK875" s="10" t="s">
        <v>1972</v>
      </c>
      <c r="ACL875" s="10">
        <v>6</v>
      </c>
      <c r="ACM875" s="10">
        <v>0</v>
      </c>
      <c r="ACN875" s="10">
        <v>4</v>
      </c>
      <c r="ACO875" s="10">
        <v>0</v>
      </c>
      <c r="ACP875" s="10">
        <v>4</v>
      </c>
      <c r="ACQ875" s="10">
        <v>0</v>
      </c>
      <c r="ACR875" s="10">
        <v>3</v>
      </c>
      <c r="ACS875" s="10">
        <v>0</v>
      </c>
      <c r="ACT875" s="10">
        <v>3</v>
      </c>
      <c r="ACU875" s="10">
        <v>0</v>
      </c>
      <c r="ACV875" s="10">
        <v>3</v>
      </c>
      <c r="ACW875" s="10">
        <v>0</v>
      </c>
      <c r="ACX875" s="10">
        <v>2</v>
      </c>
      <c r="ACY875" s="10">
        <v>0</v>
      </c>
      <c r="ACZ875" s="10">
        <v>0</v>
      </c>
      <c r="ADA875" s="10">
        <v>0</v>
      </c>
      <c r="ADB875" s="10">
        <v>0</v>
      </c>
      <c r="ADC875" s="10">
        <v>0</v>
      </c>
      <c r="ADD875" s="10">
        <v>3</v>
      </c>
      <c r="ADE875" s="10">
        <v>0</v>
      </c>
      <c r="ADF875" s="10">
        <v>0</v>
      </c>
      <c r="ADG875" s="10">
        <v>0</v>
      </c>
      <c r="ADH875" s="10" t="s">
        <v>1968</v>
      </c>
      <c r="AMG875" s="10">
        <v>0</v>
      </c>
      <c r="AMH875" s="10">
        <v>0</v>
      </c>
      <c r="AMI875" s="10">
        <v>0</v>
      </c>
      <c r="AMJ875" s="10">
        <v>0</v>
      </c>
      <c r="AMK875" s="10">
        <v>0</v>
      </c>
      <c r="AML875" s="10" t="s">
        <v>1968</v>
      </c>
      <c r="ANM875" s="10">
        <v>6</v>
      </c>
      <c r="ANN875" s="10">
        <v>0</v>
      </c>
      <c r="ANO875" s="10" t="s">
        <v>1968</v>
      </c>
      <c r="ANP875" s="10" t="s">
        <v>1971</v>
      </c>
      <c r="ANQ875" s="10">
        <v>2</v>
      </c>
      <c r="ANR875" s="10">
        <v>0</v>
      </c>
      <c r="ANS875" s="10">
        <v>2</v>
      </c>
      <c r="ANT875" s="10">
        <v>0</v>
      </c>
      <c r="ANU875" s="10">
        <v>2</v>
      </c>
      <c r="ANV875" s="10">
        <v>0</v>
      </c>
      <c r="ANW875" s="10">
        <v>0</v>
      </c>
      <c r="ANX875" s="10">
        <v>0</v>
      </c>
      <c r="ANY875" s="10">
        <v>0</v>
      </c>
      <c r="ANZ875" s="10">
        <v>0</v>
      </c>
      <c r="AOA875" s="10">
        <v>0</v>
      </c>
      <c r="AOB875" s="10">
        <v>0</v>
      </c>
      <c r="AOC875" s="10">
        <v>0</v>
      </c>
      <c r="AOD875" s="10">
        <v>0</v>
      </c>
      <c r="AOE875" s="10">
        <v>0</v>
      </c>
      <c r="AOF875" s="10">
        <v>0</v>
      </c>
      <c r="AOG875" s="10">
        <v>0</v>
      </c>
      <c r="AOH875" s="10">
        <v>0</v>
      </c>
      <c r="AOI875" s="10">
        <v>0</v>
      </c>
      <c r="AOJ875" s="10">
        <v>0</v>
      </c>
      <c r="AOK875" s="10">
        <v>0</v>
      </c>
      <c r="AOL875" s="10">
        <v>0</v>
      </c>
      <c r="AOM875" s="10">
        <v>0</v>
      </c>
      <c r="AON875" s="10">
        <v>0</v>
      </c>
      <c r="AOO875" s="10" t="s">
        <v>1968</v>
      </c>
      <c r="AOP875" s="10">
        <v>0</v>
      </c>
      <c r="AOQ875" s="10">
        <v>0</v>
      </c>
      <c r="AOR875" s="10">
        <v>0</v>
      </c>
      <c r="AOS875" s="10">
        <v>0</v>
      </c>
      <c r="AOT875" s="10">
        <v>0</v>
      </c>
      <c r="AOU875" s="10">
        <v>0</v>
      </c>
      <c r="AOV875" s="10">
        <v>0</v>
      </c>
      <c r="AOW875" s="10">
        <v>0</v>
      </c>
      <c r="AOX875" s="10">
        <v>0</v>
      </c>
      <c r="AOY875" s="10">
        <v>0</v>
      </c>
      <c r="AOZ875" s="10">
        <v>0</v>
      </c>
      <c r="APA875" s="10">
        <v>0</v>
      </c>
      <c r="APB875" s="10">
        <v>0</v>
      </c>
      <c r="APC875" s="10">
        <v>0</v>
      </c>
      <c r="APD875" s="10">
        <v>0</v>
      </c>
      <c r="APE875" s="10">
        <v>0</v>
      </c>
      <c r="APF875" s="10">
        <v>0</v>
      </c>
      <c r="APG875" s="10">
        <v>0</v>
      </c>
      <c r="APH875" s="10">
        <v>0</v>
      </c>
      <c r="API875" s="10">
        <v>0</v>
      </c>
      <c r="APJ875" s="10">
        <v>0</v>
      </c>
      <c r="APK875" s="10">
        <v>0</v>
      </c>
      <c r="APL875" s="10">
        <v>0</v>
      </c>
      <c r="APM875" s="10">
        <v>0</v>
      </c>
      <c r="APN875" s="10" t="s">
        <v>1969</v>
      </c>
      <c r="APP875" s="10">
        <v>6</v>
      </c>
      <c r="APQ875" s="10">
        <v>0</v>
      </c>
      <c r="APR875" s="10">
        <v>1</v>
      </c>
      <c r="APS875" s="10">
        <v>0</v>
      </c>
      <c r="APT875" s="10">
        <v>0</v>
      </c>
      <c r="APU875" s="10">
        <v>0</v>
      </c>
      <c r="APV875" s="10">
        <v>0</v>
      </c>
      <c r="APW875" s="10">
        <v>0</v>
      </c>
      <c r="APX875" s="10">
        <v>0</v>
      </c>
      <c r="APY875" s="10">
        <v>0</v>
      </c>
      <c r="APZ875" s="10">
        <v>1</v>
      </c>
      <c r="AQA875" s="10">
        <v>0</v>
      </c>
      <c r="AQB875" s="10">
        <v>1</v>
      </c>
      <c r="AQC875" s="10">
        <v>0</v>
      </c>
      <c r="AQD875" s="10">
        <v>0</v>
      </c>
      <c r="AQE875" s="10">
        <v>0</v>
      </c>
      <c r="AQF875" s="10">
        <v>0</v>
      </c>
      <c r="AQG875" s="10">
        <v>0</v>
      </c>
      <c r="AQH875" s="10">
        <v>0</v>
      </c>
      <c r="AQI875" s="10">
        <v>0</v>
      </c>
      <c r="AQJ875" s="10">
        <v>0</v>
      </c>
      <c r="AQK875" s="10">
        <v>0</v>
      </c>
      <c r="AQL875" s="10">
        <v>1</v>
      </c>
      <c r="AQM875" s="10">
        <v>0</v>
      </c>
      <c r="AQN875" s="10">
        <v>0</v>
      </c>
      <c r="AQO875" s="10">
        <v>0</v>
      </c>
      <c r="AQP875" s="10">
        <v>0</v>
      </c>
      <c r="AQQ875" s="10">
        <v>0</v>
      </c>
      <c r="AQR875" s="10">
        <v>0</v>
      </c>
      <c r="AQS875" s="10">
        <v>0</v>
      </c>
      <c r="AQT875" s="10">
        <v>0</v>
      </c>
      <c r="AQU875" s="10">
        <v>0</v>
      </c>
      <c r="AQV875" s="10">
        <v>0</v>
      </c>
      <c r="AQW875" s="10">
        <v>0</v>
      </c>
      <c r="AQX875" s="10">
        <v>0</v>
      </c>
      <c r="AQY875" s="10">
        <v>0</v>
      </c>
      <c r="AQZ875" s="10">
        <v>0</v>
      </c>
      <c r="ARA875" s="10">
        <v>0</v>
      </c>
      <c r="ARB875" s="10">
        <v>0</v>
      </c>
      <c r="ARC875" s="10">
        <v>0</v>
      </c>
      <c r="ARD875" s="10">
        <v>0</v>
      </c>
      <c r="ARE875" s="10">
        <v>0</v>
      </c>
      <c r="ARF875" s="10">
        <v>0</v>
      </c>
      <c r="ARG875" s="10">
        <v>0</v>
      </c>
      <c r="ARH875" s="10">
        <v>0</v>
      </c>
      <c r="ARI875" s="10">
        <v>0</v>
      </c>
      <c r="ARJ875" s="10">
        <v>0</v>
      </c>
      <c r="ARK875" s="10">
        <v>0</v>
      </c>
      <c r="ARL875" s="10">
        <v>0</v>
      </c>
      <c r="ARM875" s="10">
        <v>0</v>
      </c>
      <c r="ARN875" s="10">
        <v>0</v>
      </c>
      <c r="ARO875" s="10">
        <v>0</v>
      </c>
      <c r="ARP875" s="10">
        <v>0</v>
      </c>
      <c r="ARQ875" s="10">
        <v>0</v>
      </c>
      <c r="ARR875" s="10">
        <v>0</v>
      </c>
      <c r="ARS875" s="10">
        <v>0</v>
      </c>
      <c r="ART875" s="10">
        <v>0</v>
      </c>
      <c r="ARU875" s="10">
        <v>0</v>
      </c>
      <c r="ARV875" s="10">
        <v>0</v>
      </c>
      <c r="ARW875" s="10">
        <v>0</v>
      </c>
      <c r="ARX875" s="10">
        <v>0</v>
      </c>
      <c r="ARY875" s="10">
        <v>0</v>
      </c>
      <c r="ARZ875" s="10">
        <v>0</v>
      </c>
      <c r="ASA875" s="10">
        <v>0</v>
      </c>
      <c r="ASB875" s="10">
        <v>0</v>
      </c>
      <c r="ASC875" s="10">
        <v>0</v>
      </c>
      <c r="ASD875" s="10">
        <v>0</v>
      </c>
      <c r="ASE875" s="10">
        <v>0</v>
      </c>
      <c r="ASF875" s="10">
        <v>0</v>
      </c>
      <c r="ASG875" s="10">
        <v>0</v>
      </c>
      <c r="ASH875" s="10">
        <v>0</v>
      </c>
      <c r="ASI875" s="10">
        <v>0</v>
      </c>
      <c r="ASJ875" s="10">
        <v>0</v>
      </c>
      <c r="ASK875" s="10">
        <v>0</v>
      </c>
      <c r="ASL875" s="10">
        <v>0</v>
      </c>
      <c r="ASM875" s="10">
        <v>0</v>
      </c>
      <c r="ASN875" s="10">
        <v>0</v>
      </c>
      <c r="ASO875" s="10">
        <v>0</v>
      </c>
      <c r="ASP875" s="10">
        <v>2</v>
      </c>
      <c r="ASQ875" s="10">
        <v>0</v>
      </c>
      <c r="ASR875" s="10">
        <v>0</v>
      </c>
      <c r="ASS875" s="10">
        <v>0</v>
      </c>
      <c r="AST875" s="10">
        <v>0</v>
      </c>
      <c r="ASU875" s="10">
        <v>0</v>
      </c>
      <c r="ASV875" s="10">
        <v>0</v>
      </c>
      <c r="ASW875" s="10">
        <v>0</v>
      </c>
      <c r="ASX875" s="10">
        <v>0</v>
      </c>
      <c r="ASY875" s="10">
        <v>0</v>
      </c>
      <c r="ASZ875" s="10">
        <v>0</v>
      </c>
      <c r="ATA875" s="10">
        <v>0</v>
      </c>
      <c r="ATB875" s="10">
        <v>0</v>
      </c>
      <c r="ATC875" s="10">
        <v>0</v>
      </c>
      <c r="ATD875" s="10">
        <v>0</v>
      </c>
      <c r="ATE875" s="10">
        <v>0</v>
      </c>
      <c r="ATF875" s="10">
        <v>0</v>
      </c>
      <c r="ATG875" s="10">
        <v>0</v>
      </c>
      <c r="ATH875" s="10">
        <v>0</v>
      </c>
      <c r="ATI875" s="10">
        <v>0</v>
      </c>
      <c r="ATJ875" s="10">
        <v>0</v>
      </c>
      <c r="ATK875" s="10">
        <v>0</v>
      </c>
      <c r="ATL875" s="10">
        <v>0</v>
      </c>
      <c r="ATM875" s="10">
        <v>0</v>
      </c>
      <c r="ATN875" s="10">
        <v>0</v>
      </c>
      <c r="ATO875" s="10">
        <v>0</v>
      </c>
      <c r="ATP875" s="10">
        <v>0</v>
      </c>
      <c r="ATQ875" s="10">
        <v>0</v>
      </c>
      <c r="ATR875" s="10">
        <v>0</v>
      </c>
      <c r="ATS875" s="10">
        <v>0</v>
      </c>
      <c r="ATT875" s="10">
        <v>0</v>
      </c>
      <c r="ATU875" s="10">
        <v>0</v>
      </c>
      <c r="ATV875" s="10" t="s">
        <v>1968</v>
      </c>
      <c r="AVU875" s="10" t="s">
        <v>1970</v>
      </c>
      <c r="AVV875" s="10">
        <v>0</v>
      </c>
      <c r="AVW875" s="10">
        <v>0</v>
      </c>
      <c r="AVX875" s="10">
        <v>1</v>
      </c>
      <c r="AVY875" s="10">
        <v>0</v>
      </c>
      <c r="AVZ875" s="10">
        <v>0</v>
      </c>
      <c r="AWA875" s="10">
        <v>0</v>
      </c>
      <c r="AWB875" s="10">
        <v>0</v>
      </c>
      <c r="AWC875" s="10">
        <v>0</v>
      </c>
      <c r="AWD875" s="10">
        <v>0</v>
      </c>
      <c r="AWE875" s="10">
        <v>0</v>
      </c>
      <c r="AWF875" s="10">
        <v>0</v>
      </c>
      <c r="AWG875" s="10">
        <v>0</v>
      </c>
      <c r="AWH875" s="10" t="s">
        <v>1968</v>
      </c>
      <c r="AWI875" s="10">
        <v>0</v>
      </c>
      <c r="AWJ875" s="10">
        <v>0</v>
      </c>
      <c r="AWK875" s="10">
        <v>0</v>
      </c>
      <c r="AWL875" s="10">
        <v>0</v>
      </c>
      <c r="AWM875" s="10">
        <v>0</v>
      </c>
      <c r="AWN875" s="10">
        <v>0</v>
      </c>
      <c r="AWO875" s="10">
        <v>0</v>
      </c>
      <c r="AWP875" s="10">
        <v>0</v>
      </c>
      <c r="AWQ875" s="10">
        <v>0</v>
      </c>
      <c r="AWR875" s="10">
        <v>0</v>
      </c>
      <c r="AWS875" s="10">
        <v>0</v>
      </c>
      <c r="AWT875" s="10">
        <v>0</v>
      </c>
      <c r="AWU875" s="10">
        <v>0</v>
      </c>
      <c r="AWV875" s="10">
        <v>0</v>
      </c>
      <c r="AWW875" s="10">
        <v>0</v>
      </c>
      <c r="AWX875" s="10">
        <v>0</v>
      </c>
      <c r="AWY875" s="10">
        <v>0</v>
      </c>
      <c r="AWZ875" s="10">
        <v>0</v>
      </c>
      <c r="AXA875" s="10">
        <v>0</v>
      </c>
      <c r="AXB875" s="10">
        <v>0</v>
      </c>
      <c r="AXC875" s="10">
        <v>0</v>
      </c>
      <c r="AXD875" s="10">
        <v>0</v>
      </c>
      <c r="AXE875" s="10">
        <v>0</v>
      </c>
      <c r="AXF875" s="10">
        <v>0</v>
      </c>
      <c r="AXG875" s="10">
        <v>0</v>
      </c>
      <c r="AXH875" s="10">
        <v>0</v>
      </c>
      <c r="AXI875" s="10">
        <v>0</v>
      </c>
      <c r="AXJ875" s="10">
        <v>0</v>
      </c>
      <c r="AXK875" s="10">
        <v>0</v>
      </c>
      <c r="AXL875" s="10">
        <v>0</v>
      </c>
      <c r="AXM875" s="10">
        <v>0</v>
      </c>
      <c r="AXN875" s="10">
        <v>0</v>
      </c>
      <c r="AXO875" s="10">
        <v>0</v>
      </c>
      <c r="AXP875" s="10">
        <v>0</v>
      </c>
      <c r="AXQ875" s="10">
        <v>0</v>
      </c>
      <c r="AXR875" s="10">
        <v>0</v>
      </c>
      <c r="AXS875" s="10">
        <v>0</v>
      </c>
      <c r="AXT875" s="10">
        <v>0</v>
      </c>
      <c r="AXU875" s="10">
        <v>0</v>
      </c>
      <c r="AXV875" s="10">
        <v>0</v>
      </c>
      <c r="AXW875" s="10">
        <v>0</v>
      </c>
      <c r="AXX875" s="10">
        <v>0</v>
      </c>
      <c r="AXY875" s="10">
        <v>0</v>
      </c>
      <c r="AXZ875" s="10">
        <v>0</v>
      </c>
      <c r="AYA875" s="10">
        <v>0</v>
      </c>
      <c r="AYB875" s="10">
        <v>0</v>
      </c>
      <c r="AYC875" s="10">
        <v>0</v>
      </c>
      <c r="AYD875" s="10">
        <v>0</v>
      </c>
      <c r="AYE875" s="10">
        <v>0</v>
      </c>
      <c r="AYF875" s="10">
        <v>0</v>
      </c>
      <c r="AYG875" s="10">
        <v>0</v>
      </c>
      <c r="AYH875" s="10">
        <v>0</v>
      </c>
      <c r="AYI875" s="10">
        <v>0</v>
      </c>
      <c r="AYJ875" s="10">
        <v>0</v>
      </c>
      <c r="AYK875" s="10">
        <v>0</v>
      </c>
      <c r="AYL875" s="10">
        <v>0</v>
      </c>
      <c r="AYM875" s="10">
        <v>0</v>
      </c>
      <c r="AYN875" s="10">
        <v>0</v>
      </c>
      <c r="AYO875" s="10">
        <v>0</v>
      </c>
      <c r="AYP875" s="10">
        <v>0</v>
      </c>
      <c r="AYQ875" s="10">
        <v>0</v>
      </c>
      <c r="AYR875" s="10">
        <v>0</v>
      </c>
      <c r="AYS875" s="10" t="s">
        <v>1968</v>
      </c>
      <c r="AYT875" s="10">
        <v>0</v>
      </c>
      <c r="AYU875" s="10">
        <v>0</v>
      </c>
      <c r="AYV875" s="10">
        <v>2</v>
      </c>
      <c r="AYW875" s="10">
        <v>0</v>
      </c>
      <c r="AYX875" s="10">
        <v>0</v>
      </c>
      <c r="AYY875" s="10">
        <v>0</v>
      </c>
      <c r="AYZ875" s="10">
        <v>0</v>
      </c>
      <c r="AZA875" s="10">
        <v>0</v>
      </c>
      <c r="AZB875" s="10">
        <v>0</v>
      </c>
      <c r="AZC875" s="10">
        <v>0</v>
      </c>
      <c r="AZD875" s="10">
        <v>0</v>
      </c>
      <c r="AZE875" s="10">
        <v>0</v>
      </c>
      <c r="AZF875" s="10">
        <v>0</v>
      </c>
      <c r="AZG875" s="10">
        <v>0</v>
      </c>
      <c r="AZH875" s="10">
        <v>0</v>
      </c>
      <c r="AZI875" s="10">
        <v>0</v>
      </c>
      <c r="AZJ875" s="10">
        <v>0</v>
      </c>
      <c r="AZK875" s="10">
        <v>0</v>
      </c>
      <c r="AZL875" s="10">
        <v>0</v>
      </c>
      <c r="AZM875" s="10">
        <v>0</v>
      </c>
      <c r="AZN875" s="10">
        <v>0</v>
      </c>
      <c r="AZO875" s="10">
        <v>0</v>
      </c>
      <c r="AZP875" s="10">
        <v>0</v>
      </c>
      <c r="AZQ875" s="10">
        <v>0</v>
      </c>
      <c r="AZR875" s="10">
        <v>0</v>
      </c>
      <c r="AZS875" s="10">
        <v>0</v>
      </c>
      <c r="AZT875" s="10">
        <v>0</v>
      </c>
      <c r="AZU875" s="10">
        <v>0</v>
      </c>
      <c r="AZV875" s="10">
        <v>0</v>
      </c>
      <c r="AZW875" s="10">
        <v>0</v>
      </c>
      <c r="AZX875" s="10">
        <v>0</v>
      </c>
      <c r="AZY875" s="10">
        <v>0</v>
      </c>
      <c r="AZZ875" s="10">
        <v>0</v>
      </c>
      <c r="BAA875" s="10">
        <v>0</v>
      </c>
      <c r="BAB875" s="10">
        <v>0</v>
      </c>
      <c r="BAC875" s="10">
        <v>0</v>
      </c>
      <c r="BAD875" s="10">
        <v>0</v>
      </c>
      <c r="BAE875" s="10">
        <v>0</v>
      </c>
      <c r="BAF875" s="10">
        <v>0</v>
      </c>
      <c r="BAG875" s="10">
        <v>0</v>
      </c>
      <c r="BAH875" s="10">
        <v>0</v>
      </c>
      <c r="BAI875" s="10">
        <v>0</v>
      </c>
      <c r="BAJ875" s="10">
        <v>0</v>
      </c>
      <c r="BAK875" s="10">
        <v>0</v>
      </c>
      <c r="BAL875" s="10">
        <v>0</v>
      </c>
      <c r="BAM875" s="10">
        <v>0</v>
      </c>
      <c r="BAN875" s="10">
        <v>0</v>
      </c>
      <c r="BAO875" s="10">
        <v>0</v>
      </c>
      <c r="BAP875" s="10">
        <v>0</v>
      </c>
      <c r="BAQ875" s="10">
        <v>0</v>
      </c>
      <c r="BAR875" s="10">
        <v>0</v>
      </c>
      <c r="BAS875" s="10">
        <v>0</v>
      </c>
      <c r="BAT875" s="10">
        <v>0</v>
      </c>
      <c r="BAU875" s="10">
        <v>0</v>
      </c>
      <c r="BAV875" s="10">
        <v>0</v>
      </c>
      <c r="BAW875" s="10">
        <v>0</v>
      </c>
      <c r="BAX875" s="10">
        <v>0</v>
      </c>
      <c r="BAY875" s="10">
        <v>0</v>
      </c>
      <c r="BAZ875" s="10">
        <v>0</v>
      </c>
      <c r="BBA875" s="10" t="s">
        <v>1969</v>
      </c>
      <c r="BBB875" s="10">
        <v>168</v>
      </c>
      <c r="BBC875" s="10">
        <v>6</v>
      </c>
      <c r="BBD875" s="10">
        <v>0</v>
      </c>
      <c r="BBE875" s="10">
        <v>0</v>
      </c>
      <c r="BBF875" s="10">
        <v>0</v>
      </c>
      <c r="BBG875" s="10">
        <v>0</v>
      </c>
      <c r="BBH875" s="10">
        <v>0</v>
      </c>
      <c r="BBI875" s="10">
        <v>0</v>
      </c>
      <c r="BBJ875" s="10">
        <v>0</v>
      </c>
      <c r="BBK875" s="10">
        <v>0</v>
      </c>
      <c r="BBL875" s="10">
        <v>0</v>
      </c>
      <c r="BBM875" s="10">
        <v>0</v>
      </c>
      <c r="BBN875" s="10">
        <v>0</v>
      </c>
      <c r="BBO875" s="10" t="s">
        <v>1972</v>
      </c>
      <c r="BBU875" s="10">
        <v>1</v>
      </c>
      <c r="BBV875" s="10">
        <v>1</v>
      </c>
    </row>
    <row r="876" spans="1:1428" x14ac:dyDescent="0.25">
      <c r="A876" s="10" t="s">
        <v>1965</v>
      </c>
      <c r="B876" s="10" t="s">
        <v>2456</v>
      </c>
      <c r="C876" s="10" t="s">
        <v>2001</v>
      </c>
      <c r="D876" s="10" t="s">
        <v>2457</v>
      </c>
      <c r="E876" s="10" t="s">
        <v>2458</v>
      </c>
      <c r="F876" s="10" t="s">
        <v>2459</v>
      </c>
      <c r="G876" s="10">
        <v>55280000</v>
      </c>
      <c r="H876" s="10" t="s">
        <v>2005</v>
      </c>
      <c r="I876" s="10" t="s">
        <v>2460</v>
      </c>
      <c r="J876" s="10" t="s">
        <v>2461</v>
      </c>
      <c r="K876" s="10" t="s">
        <v>5</v>
      </c>
      <c r="L876" s="10" t="s">
        <v>2508</v>
      </c>
      <c r="N876" s="10">
        <v>36</v>
      </c>
      <c r="O876" s="10">
        <v>0</v>
      </c>
      <c r="P876" s="10">
        <v>36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10">
        <v>0</v>
      </c>
      <c r="X876" s="10">
        <v>0</v>
      </c>
      <c r="Y876" s="10">
        <v>0</v>
      </c>
      <c r="Z876" s="10">
        <v>0</v>
      </c>
      <c r="AA876" s="10">
        <v>0</v>
      </c>
      <c r="AC876" s="10">
        <v>0</v>
      </c>
      <c r="AD876" s="10">
        <v>0</v>
      </c>
      <c r="AE876" s="10">
        <v>0</v>
      </c>
      <c r="AF876" s="10" t="s">
        <v>40</v>
      </c>
      <c r="AG876" s="10">
        <v>1</v>
      </c>
      <c r="AT876" s="10">
        <v>41579</v>
      </c>
      <c r="AU876" s="10" t="s">
        <v>2495</v>
      </c>
      <c r="AV876" s="10" t="s">
        <v>1972</v>
      </c>
      <c r="AW876" s="10" t="s">
        <v>1989</v>
      </c>
      <c r="AY876" s="10" t="s">
        <v>1973</v>
      </c>
      <c r="BF876" s="10" t="s">
        <v>1968</v>
      </c>
      <c r="BI876" s="10" t="s">
        <v>1968</v>
      </c>
      <c r="BL876" s="10" t="s">
        <v>1968</v>
      </c>
      <c r="BO876" s="10" t="s">
        <v>1968</v>
      </c>
      <c r="BR876" s="10" t="s">
        <v>1968</v>
      </c>
      <c r="BU876" s="10" t="s">
        <v>1968</v>
      </c>
      <c r="BX876" s="10" t="s">
        <v>1968</v>
      </c>
      <c r="CA876" s="10" t="s">
        <v>1968</v>
      </c>
      <c r="CD876" s="10" t="s">
        <v>1968</v>
      </c>
      <c r="CG876" s="10" t="s">
        <v>1968</v>
      </c>
      <c r="CJ876" s="10" t="s">
        <v>1968</v>
      </c>
      <c r="CM876" s="10" t="s">
        <v>1968</v>
      </c>
      <c r="CP876" s="10" t="s">
        <v>1972</v>
      </c>
      <c r="CQ876" s="10">
        <v>1</v>
      </c>
      <c r="CR876" s="10" t="s">
        <v>1972</v>
      </c>
      <c r="CS876" s="10" t="s">
        <v>1972</v>
      </c>
      <c r="CT876" s="10">
        <v>1</v>
      </c>
      <c r="CU876" s="10" t="s">
        <v>1972</v>
      </c>
      <c r="CV876" s="10" t="s">
        <v>1968</v>
      </c>
      <c r="CY876" s="10" t="s">
        <v>1968</v>
      </c>
      <c r="DB876" s="10" t="s">
        <v>1968</v>
      </c>
      <c r="DE876" s="10" t="s">
        <v>1968</v>
      </c>
      <c r="DH876" s="10" t="s">
        <v>1968</v>
      </c>
      <c r="DK876" s="10" t="s">
        <v>1968</v>
      </c>
      <c r="DN876" s="10" t="s">
        <v>1968</v>
      </c>
      <c r="EU876" s="10" t="s">
        <v>1968</v>
      </c>
      <c r="EX876" s="10" t="s">
        <v>1968</v>
      </c>
      <c r="FA876" s="10" t="s">
        <v>1968</v>
      </c>
      <c r="FD876" s="10" t="s">
        <v>1968</v>
      </c>
      <c r="FG876" s="10" t="s">
        <v>1968</v>
      </c>
      <c r="FJ876" s="10" t="s">
        <v>1968</v>
      </c>
      <c r="GQ876" s="10">
        <v>1</v>
      </c>
      <c r="HO876" s="10">
        <v>0</v>
      </c>
      <c r="HP876" s="10">
        <v>0</v>
      </c>
      <c r="HQ876" s="10">
        <v>0</v>
      </c>
      <c r="HR876" s="10">
        <v>0</v>
      </c>
      <c r="HS876" s="10">
        <v>0</v>
      </c>
      <c r="HT876" s="10">
        <v>0</v>
      </c>
      <c r="HU876" s="10">
        <v>0</v>
      </c>
      <c r="HV876" s="10">
        <v>0</v>
      </c>
      <c r="HW876" s="10">
        <v>0</v>
      </c>
      <c r="HX876" s="10">
        <v>0</v>
      </c>
      <c r="HY876" s="10">
        <v>0</v>
      </c>
      <c r="HZ876" s="10">
        <v>0</v>
      </c>
      <c r="IA876" s="10">
        <v>0</v>
      </c>
      <c r="IB876" s="10">
        <v>0</v>
      </c>
      <c r="IC876" s="10">
        <v>0</v>
      </c>
      <c r="ID876" s="10">
        <v>0</v>
      </c>
      <c r="IE876" s="10">
        <v>0</v>
      </c>
      <c r="IF876" s="10">
        <v>0</v>
      </c>
      <c r="IG876" s="10">
        <v>0</v>
      </c>
      <c r="IH876" s="10">
        <v>0</v>
      </c>
      <c r="II876" s="10" t="s">
        <v>1968</v>
      </c>
      <c r="IJ876" s="10" t="s">
        <v>1968</v>
      </c>
      <c r="IK876" s="10" t="s">
        <v>1968</v>
      </c>
      <c r="IL876" s="10" t="s">
        <v>1968</v>
      </c>
      <c r="IM876" s="10" t="s">
        <v>1968</v>
      </c>
      <c r="IN876" s="10" t="s">
        <v>1968</v>
      </c>
      <c r="IO876" s="10" t="s">
        <v>1968</v>
      </c>
      <c r="IP876" s="10" t="s">
        <v>1968</v>
      </c>
      <c r="IR876" s="10" t="s">
        <v>1968</v>
      </c>
      <c r="IT876" s="10" t="s">
        <v>1968</v>
      </c>
      <c r="IV876" s="10" t="s">
        <v>1968</v>
      </c>
      <c r="IX876" s="10" t="s">
        <v>1968</v>
      </c>
      <c r="IZ876" s="10" t="s">
        <v>1972</v>
      </c>
      <c r="JA876" s="10" t="s">
        <v>1968</v>
      </c>
      <c r="JD876" s="10" t="s">
        <v>1968</v>
      </c>
      <c r="JG876" s="10" t="s">
        <v>1968</v>
      </c>
      <c r="JJ876" s="10" t="s">
        <v>1968</v>
      </c>
      <c r="JM876" s="10" t="s">
        <v>1968</v>
      </c>
      <c r="JP876" s="10" t="s">
        <v>1968</v>
      </c>
      <c r="JS876" s="10" t="s">
        <v>1968</v>
      </c>
      <c r="KZ876" s="10" t="s">
        <v>1976</v>
      </c>
      <c r="LA876" s="10">
        <v>1</v>
      </c>
      <c r="LB876" s="10">
        <v>0</v>
      </c>
      <c r="LC876" s="10">
        <v>0</v>
      </c>
      <c r="LD876" s="10">
        <v>0</v>
      </c>
      <c r="LE876" s="10">
        <v>0</v>
      </c>
      <c r="LF876" s="10">
        <v>0</v>
      </c>
      <c r="LG876" s="10">
        <v>0</v>
      </c>
      <c r="LH876" s="10">
        <v>0</v>
      </c>
      <c r="LI876" s="10" t="s">
        <v>1966</v>
      </c>
      <c r="LJ876" s="10">
        <v>0</v>
      </c>
      <c r="LK876" s="10">
        <v>0</v>
      </c>
      <c r="LL876" s="10">
        <v>0</v>
      </c>
      <c r="LM876" s="10">
        <v>0</v>
      </c>
      <c r="LN876" s="10">
        <v>0</v>
      </c>
      <c r="LO876" s="10">
        <v>0</v>
      </c>
      <c r="LP876" s="10">
        <v>0</v>
      </c>
      <c r="LQ876" s="10">
        <v>0</v>
      </c>
      <c r="LR876" s="10" t="s">
        <v>1977</v>
      </c>
      <c r="LS876" s="10">
        <v>0</v>
      </c>
      <c r="LT876" s="10">
        <v>0</v>
      </c>
      <c r="LU876" s="10">
        <v>0</v>
      </c>
      <c r="LV876" s="10">
        <v>0</v>
      </c>
      <c r="LW876" s="10">
        <v>0</v>
      </c>
      <c r="LX876" s="10">
        <v>0</v>
      </c>
      <c r="LY876" s="10">
        <v>0</v>
      </c>
      <c r="LZ876" s="10">
        <v>0</v>
      </c>
      <c r="MA876" s="10" t="s">
        <v>1977</v>
      </c>
      <c r="MB876" s="10">
        <v>0</v>
      </c>
      <c r="MC876" s="10">
        <v>0</v>
      </c>
      <c r="MD876" s="10">
        <v>0</v>
      </c>
      <c r="ME876" s="10">
        <v>0</v>
      </c>
      <c r="MF876" s="10">
        <v>0</v>
      </c>
      <c r="MG876" s="10">
        <v>0</v>
      </c>
      <c r="MH876" s="10">
        <v>0</v>
      </c>
      <c r="MI876" s="10">
        <v>0</v>
      </c>
      <c r="MJ876" s="10" t="s">
        <v>1977</v>
      </c>
      <c r="MK876" s="10">
        <v>0</v>
      </c>
      <c r="ML876" s="10">
        <v>0</v>
      </c>
      <c r="MM876" s="10">
        <v>0</v>
      </c>
      <c r="MN876" s="10">
        <v>0</v>
      </c>
      <c r="MO876" s="10">
        <v>0</v>
      </c>
      <c r="MP876" s="10">
        <v>0</v>
      </c>
      <c r="MQ876" s="10">
        <v>0</v>
      </c>
      <c r="MR876" s="10">
        <v>0</v>
      </c>
      <c r="MS876" s="10" t="s">
        <v>1977</v>
      </c>
      <c r="MT876" s="10">
        <v>0</v>
      </c>
      <c r="MU876" s="10">
        <v>0</v>
      </c>
      <c r="MV876" s="10">
        <v>0</v>
      </c>
      <c r="MW876" s="10">
        <v>0</v>
      </c>
      <c r="MX876" s="10">
        <v>0</v>
      </c>
      <c r="MY876" s="10">
        <v>0</v>
      </c>
      <c r="MZ876" s="10">
        <v>0</v>
      </c>
      <c r="NA876" s="10">
        <v>0</v>
      </c>
      <c r="NB876" s="10" t="s">
        <v>1977</v>
      </c>
      <c r="NC876" s="10">
        <v>0</v>
      </c>
      <c r="ND876" s="10">
        <v>0</v>
      </c>
      <c r="NE876" s="10">
        <v>0</v>
      </c>
      <c r="NF876" s="10">
        <v>0</v>
      </c>
      <c r="NG876" s="10">
        <v>0</v>
      </c>
      <c r="NH876" s="10">
        <v>0</v>
      </c>
      <c r="NI876" s="10">
        <v>0</v>
      </c>
      <c r="NJ876" s="10">
        <v>0</v>
      </c>
      <c r="NK876" s="10" t="s">
        <v>1977</v>
      </c>
      <c r="NL876" s="10">
        <v>0</v>
      </c>
      <c r="NM876" s="10">
        <v>0</v>
      </c>
      <c r="NN876" s="10">
        <v>0</v>
      </c>
      <c r="NO876" s="10">
        <v>0</v>
      </c>
      <c r="NP876" s="10">
        <v>0</v>
      </c>
      <c r="NQ876" s="10">
        <v>0</v>
      </c>
      <c r="NR876" s="10">
        <v>0</v>
      </c>
      <c r="NS876" s="10">
        <v>0</v>
      </c>
      <c r="NT876" s="10" t="s">
        <v>1977</v>
      </c>
      <c r="NU876" s="10">
        <v>0</v>
      </c>
      <c r="NV876" s="10">
        <v>0</v>
      </c>
      <c r="NW876" s="10">
        <v>0</v>
      </c>
      <c r="NX876" s="10">
        <v>0</v>
      </c>
      <c r="NY876" s="10">
        <v>0</v>
      </c>
      <c r="NZ876" s="10">
        <v>0</v>
      </c>
      <c r="OA876" s="10">
        <v>0</v>
      </c>
      <c r="OB876" s="10">
        <v>0</v>
      </c>
      <c r="OC876" s="10" t="s">
        <v>1977</v>
      </c>
      <c r="OD876" s="10">
        <v>0</v>
      </c>
      <c r="OE876" s="10">
        <v>0</v>
      </c>
      <c r="OF876" s="10">
        <v>0</v>
      </c>
      <c r="OG876" s="10">
        <v>0</v>
      </c>
      <c r="OH876" s="10">
        <v>0</v>
      </c>
      <c r="OI876" s="10">
        <v>0</v>
      </c>
      <c r="OJ876" s="10">
        <v>0</v>
      </c>
      <c r="OK876" s="10">
        <v>0</v>
      </c>
      <c r="OL876" s="10" t="s">
        <v>1977</v>
      </c>
      <c r="OM876" s="10">
        <v>0</v>
      </c>
      <c r="ON876" s="10">
        <v>0</v>
      </c>
      <c r="OO876" s="10">
        <v>0</v>
      </c>
      <c r="OP876" s="10">
        <v>0</v>
      </c>
      <c r="OQ876" s="10">
        <v>0</v>
      </c>
      <c r="OR876" s="10">
        <v>0</v>
      </c>
      <c r="OS876" s="10">
        <v>0</v>
      </c>
      <c r="OT876" s="10">
        <v>0</v>
      </c>
      <c r="OU876" s="10" t="s">
        <v>1977</v>
      </c>
      <c r="OV876" s="10">
        <v>0</v>
      </c>
      <c r="OW876" s="10">
        <v>0</v>
      </c>
      <c r="OX876" s="10">
        <v>0</v>
      </c>
      <c r="OY876" s="10">
        <v>0</v>
      </c>
      <c r="OZ876" s="10">
        <v>0</v>
      </c>
      <c r="PA876" s="10">
        <v>0</v>
      </c>
      <c r="PB876" s="10">
        <v>0</v>
      </c>
      <c r="PC876" s="10">
        <v>0</v>
      </c>
      <c r="PD876" s="10" t="s">
        <v>1977</v>
      </c>
      <c r="PE876" s="10">
        <v>0</v>
      </c>
      <c r="PF876" s="10">
        <v>0</v>
      </c>
      <c r="PG876" s="10">
        <v>0</v>
      </c>
      <c r="PH876" s="10">
        <v>0</v>
      </c>
      <c r="PI876" s="10">
        <v>0</v>
      </c>
      <c r="PJ876" s="10">
        <v>0</v>
      </c>
      <c r="PK876" s="10">
        <v>0</v>
      </c>
      <c r="PL876" s="10">
        <v>0</v>
      </c>
      <c r="PM876" s="10" t="s">
        <v>1977</v>
      </c>
      <c r="PN876" s="10">
        <v>0</v>
      </c>
      <c r="PO876" s="10">
        <v>0</v>
      </c>
      <c r="PP876" s="10">
        <v>0</v>
      </c>
      <c r="PQ876" s="10">
        <v>0</v>
      </c>
      <c r="PR876" s="10">
        <v>0</v>
      </c>
      <c r="PS876" s="10">
        <v>0</v>
      </c>
      <c r="PT876" s="10">
        <v>0</v>
      </c>
      <c r="PU876" s="10">
        <v>0</v>
      </c>
      <c r="PV876" s="10" t="s">
        <v>1977</v>
      </c>
      <c r="PW876" s="10">
        <v>0</v>
      </c>
      <c r="PX876" s="10">
        <v>0</v>
      </c>
      <c r="PY876" s="10">
        <v>0</v>
      </c>
      <c r="PZ876" s="10">
        <v>0</v>
      </c>
      <c r="QA876" s="10">
        <v>0</v>
      </c>
      <c r="QB876" s="10">
        <v>0</v>
      </c>
      <c r="QC876" s="10">
        <v>0</v>
      </c>
      <c r="QD876" s="10">
        <v>0</v>
      </c>
      <c r="QE876" s="10" t="s">
        <v>1977</v>
      </c>
      <c r="QF876" s="10">
        <v>0</v>
      </c>
      <c r="QG876" s="10">
        <v>0</v>
      </c>
      <c r="QH876" s="10">
        <v>0</v>
      </c>
      <c r="QI876" s="10">
        <v>0</v>
      </c>
      <c r="QJ876" s="10">
        <v>0</v>
      </c>
      <c r="QK876" s="10">
        <v>0</v>
      </c>
      <c r="QL876" s="10">
        <v>0</v>
      </c>
      <c r="QM876" s="10">
        <v>0</v>
      </c>
      <c r="QN876" s="10" t="s">
        <v>1977</v>
      </c>
      <c r="QO876" s="10">
        <v>0</v>
      </c>
      <c r="QP876" s="10">
        <v>0</v>
      </c>
      <c r="QQ876" s="10">
        <v>0</v>
      </c>
      <c r="QR876" s="10">
        <v>0</v>
      </c>
      <c r="QS876" s="10">
        <v>0</v>
      </c>
      <c r="QT876" s="10">
        <v>0</v>
      </c>
      <c r="QU876" s="10">
        <v>0</v>
      </c>
      <c r="QV876" s="10">
        <v>0</v>
      </c>
      <c r="QW876" s="10" t="s">
        <v>1977</v>
      </c>
      <c r="QX876" s="10">
        <v>1</v>
      </c>
      <c r="QY876" s="10">
        <v>0</v>
      </c>
      <c r="QZ876" s="10">
        <v>0</v>
      </c>
      <c r="RA876" s="10">
        <v>0</v>
      </c>
      <c r="RB876" s="10">
        <v>0</v>
      </c>
      <c r="RC876" s="10">
        <v>0</v>
      </c>
      <c r="RD876" s="10">
        <v>0</v>
      </c>
      <c r="RE876" s="10">
        <v>0</v>
      </c>
      <c r="RF876" s="10" t="s">
        <v>1985</v>
      </c>
      <c r="RG876" s="10">
        <v>0</v>
      </c>
      <c r="RH876" s="10">
        <v>0</v>
      </c>
      <c r="RI876" s="10">
        <v>0</v>
      </c>
      <c r="RJ876" s="10">
        <v>0</v>
      </c>
      <c r="RK876" s="10">
        <v>0</v>
      </c>
      <c r="RL876" s="10">
        <v>0</v>
      </c>
      <c r="RM876" s="10">
        <v>0</v>
      </c>
      <c r="RN876" s="10">
        <v>0</v>
      </c>
      <c r="RO876" s="10" t="s">
        <v>1977</v>
      </c>
      <c r="VS876" s="10">
        <v>1</v>
      </c>
      <c r="VT876" s="10">
        <v>1</v>
      </c>
      <c r="VZ876" s="10">
        <v>10</v>
      </c>
      <c r="WA876" s="10">
        <v>0</v>
      </c>
      <c r="WB876" s="10">
        <v>0</v>
      </c>
      <c r="WC876" s="10">
        <v>0</v>
      </c>
      <c r="WD876" s="10">
        <v>0</v>
      </c>
      <c r="WE876" s="10">
        <v>0</v>
      </c>
      <c r="WF876" s="10">
        <v>0</v>
      </c>
      <c r="WG876" s="10">
        <v>0</v>
      </c>
      <c r="WH876" s="10">
        <v>0</v>
      </c>
      <c r="WI876" s="10">
        <v>0</v>
      </c>
      <c r="WJ876" s="10">
        <v>0</v>
      </c>
      <c r="WK876" s="10">
        <v>0</v>
      </c>
      <c r="WL876" s="10">
        <v>0</v>
      </c>
      <c r="WM876" s="10">
        <v>0</v>
      </c>
      <c r="WN876" s="10">
        <v>0</v>
      </c>
      <c r="WO876" s="10">
        <v>0</v>
      </c>
      <c r="WP876" s="10">
        <v>0</v>
      </c>
      <c r="WQ876" s="10">
        <v>0</v>
      </c>
      <c r="WR876" s="10">
        <v>0</v>
      </c>
      <c r="WS876" s="10">
        <v>0</v>
      </c>
      <c r="WT876" s="10">
        <v>0</v>
      </c>
      <c r="WU876" s="10">
        <v>0</v>
      </c>
      <c r="WV876" s="10">
        <v>0</v>
      </c>
      <c r="WW876" s="10">
        <v>0</v>
      </c>
      <c r="WX876" s="10">
        <v>0</v>
      </c>
      <c r="WY876" s="10">
        <v>0</v>
      </c>
      <c r="WZ876" s="10">
        <v>0</v>
      </c>
      <c r="XA876" s="10">
        <v>0</v>
      </c>
      <c r="XB876" s="10">
        <v>0</v>
      </c>
      <c r="XC876" s="10">
        <v>0</v>
      </c>
      <c r="XD876" s="10">
        <v>0</v>
      </c>
      <c r="XE876" s="10">
        <v>0</v>
      </c>
      <c r="XF876" s="10">
        <v>0</v>
      </c>
      <c r="XG876" s="10">
        <v>0</v>
      </c>
      <c r="XH876" s="10">
        <v>0</v>
      </c>
      <c r="XI876" s="10">
        <v>0</v>
      </c>
      <c r="XJ876" s="10">
        <v>0</v>
      </c>
      <c r="XK876" s="10" t="s">
        <v>1978</v>
      </c>
      <c r="XL876" s="10">
        <v>10</v>
      </c>
      <c r="XM876" s="10">
        <v>0</v>
      </c>
      <c r="XN876" s="10" t="s">
        <v>1967</v>
      </c>
      <c r="XQ876" s="10" t="s">
        <v>1967</v>
      </c>
      <c r="XT876" s="10" t="s">
        <v>1978</v>
      </c>
      <c r="XW876" s="10" t="s">
        <v>1991</v>
      </c>
      <c r="YA876" s="10">
        <v>8</v>
      </c>
      <c r="YB876" s="10">
        <v>0</v>
      </c>
      <c r="YC876" s="10">
        <v>6</v>
      </c>
      <c r="YD876" s="10">
        <v>0</v>
      </c>
      <c r="YE876" s="10">
        <v>0</v>
      </c>
      <c r="YF876" s="10">
        <v>0</v>
      </c>
      <c r="YG876" s="10">
        <v>0</v>
      </c>
      <c r="YH876" s="10">
        <v>0</v>
      </c>
      <c r="YI876" s="10">
        <v>0</v>
      </c>
      <c r="YJ876" s="10">
        <v>0</v>
      </c>
      <c r="YK876" s="10">
        <v>7</v>
      </c>
      <c r="YL876" s="10">
        <v>0</v>
      </c>
      <c r="YM876" s="10">
        <v>6</v>
      </c>
      <c r="YN876" s="10">
        <v>0</v>
      </c>
      <c r="YO876" s="10">
        <v>0</v>
      </c>
      <c r="YP876" s="10">
        <v>0</v>
      </c>
      <c r="YQ876" s="10">
        <v>0</v>
      </c>
      <c r="YR876" s="10">
        <v>0</v>
      </c>
      <c r="YS876" s="10" t="s">
        <v>1968</v>
      </c>
      <c r="ZJ876" s="10" t="s">
        <v>1968</v>
      </c>
      <c r="AAK876" s="10" t="s">
        <v>1968</v>
      </c>
      <c r="AAZ876" s="10" t="s">
        <v>1968</v>
      </c>
      <c r="ABO876" s="10" t="s">
        <v>1968</v>
      </c>
      <c r="ACJ876" s="10" t="s">
        <v>1969</v>
      </c>
      <c r="ACK876" s="10" t="s">
        <v>1972</v>
      </c>
      <c r="ACL876" s="10">
        <v>10</v>
      </c>
      <c r="ACM876" s="10">
        <v>0</v>
      </c>
      <c r="ACN876" s="10">
        <v>9</v>
      </c>
      <c r="ACO876" s="10">
        <v>0</v>
      </c>
      <c r="ACP876" s="10">
        <v>10</v>
      </c>
      <c r="ACQ876" s="10">
        <v>0</v>
      </c>
      <c r="ACR876" s="10">
        <v>10</v>
      </c>
      <c r="ACS876" s="10">
        <v>0</v>
      </c>
      <c r="ACT876" s="10">
        <v>2</v>
      </c>
      <c r="ACU876" s="10">
        <v>0</v>
      </c>
      <c r="ACV876" s="10">
        <v>4</v>
      </c>
      <c r="ACW876" s="10">
        <v>0</v>
      </c>
      <c r="ACX876" s="10">
        <v>0</v>
      </c>
      <c r="ACY876" s="10">
        <v>0</v>
      </c>
      <c r="ACZ876" s="10">
        <v>0</v>
      </c>
      <c r="ADA876" s="10">
        <v>0</v>
      </c>
      <c r="ADB876" s="10">
        <v>10</v>
      </c>
      <c r="ADC876" s="10">
        <v>0</v>
      </c>
      <c r="ADD876" s="10">
        <v>10</v>
      </c>
      <c r="ADE876" s="10">
        <v>0</v>
      </c>
      <c r="ADF876" s="10">
        <v>0</v>
      </c>
      <c r="ADG876" s="10">
        <v>0</v>
      </c>
      <c r="ADH876" s="10" t="s">
        <v>1969</v>
      </c>
      <c r="ADI876" s="10">
        <v>10</v>
      </c>
      <c r="ADJ876" s="10">
        <v>0</v>
      </c>
      <c r="ADK876" s="10">
        <v>0</v>
      </c>
      <c r="ADL876" s="10">
        <v>0</v>
      </c>
      <c r="ADM876" s="10">
        <v>0</v>
      </c>
      <c r="ADN876" s="10">
        <v>0</v>
      </c>
      <c r="ADO876" s="10">
        <v>0</v>
      </c>
      <c r="ADP876" s="10">
        <v>0</v>
      </c>
      <c r="ADQ876" s="10">
        <v>0</v>
      </c>
      <c r="ADR876" s="10">
        <v>0</v>
      </c>
      <c r="ADS876" s="10">
        <v>0</v>
      </c>
      <c r="ADT876" s="10">
        <v>0</v>
      </c>
      <c r="ADU876" s="10">
        <v>0</v>
      </c>
      <c r="ADV876" s="10">
        <v>0</v>
      </c>
      <c r="ADW876" s="10">
        <v>0</v>
      </c>
      <c r="ADX876" s="10">
        <v>0</v>
      </c>
      <c r="ADY876" s="10">
        <v>0</v>
      </c>
      <c r="ADZ876" s="10">
        <v>0</v>
      </c>
      <c r="AEA876" s="10">
        <v>0</v>
      </c>
      <c r="AEB876" s="10">
        <v>0</v>
      </c>
      <c r="AEC876" s="10">
        <v>0</v>
      </c>
      <c r="AED876" s="10">
        <v>0</v>
      </c>
      <c r="AEE876" s="10">
        <v>0</v>
      </c>
      <c r="AEF876" s="10">
        <v>0</v>
      </c>
      <c r="AEG876" s="10">
        <v>0</v>
      </c>
      <c r="AEH876" s="10">
        <v>0</v>
      </c>
      <c r="AEI876" s="10">
        <v>0</v>
      </c>
      <c r="AEJ876" s="10">
        <v>0</v>
      </c>
      <c r="AEK876" s="10">
        <v>0</v>
      </c>
      <c r="AEL876" s="10">
        <v>0</v>
      </c>
      <c r="AEM876" s="10">
        <v>0</v>
      </c>
      <c r="AEN876" s="10">
        <v>0</v>
      </c>
      <c r="AEO876" s="10">
        <v>0</v>
      </c>
      <c r="AEP876" s="10">
        <v>0</v>
      </c>
      <c r="AEQ876" s="10">
        <v>0</v>
      </c>
      <c r="AER876" s="10">
        <v>0</v>
      </c>
      <c r="AES876" s="10">
        <v>0</v>
      </c>
      <c r="AET876" s="10">
        <v>0</v>
      </c>
      <c r="AEU876" s="10">
        <v>0</v>
      </c>
      <c r="AEV876" s="10">
        <v>0</v>
      </c>
      <c r="AEW876" s="10">
        <v>0</v>
      </c>
      <c r="AEX876" s="10">
        <v>0</v>
      </c>
      <c r="AEY876" s="10">
        <v>0</v>
      </c>
      <c r="AEZ876" s="10">
        <v>0</v>
      </c>
      <c r="AFA876" s="10">
        <v>0</v>
      </c>
      <c r="AFB876" s="10">
        <v>0</v>
      </c>
      <c r="AFC876" s="10">
        <v>0</v>
      </c>
      <c r="AFD876" s="10">
        <v>0</v>
      </c>
      <c r="AFE876" s="10">
        <v>0</v>
      </c>
      <c r="AFF876" s="10">
        <v>0</v>
      </c>
      <c r="AFG876" s="10">
        <v>0</v>
      </c>
      <c r="AFH876" s="10">
        <v>0</v>
      </c>
      <c r="AFI876" s="10">
        <v>0</v>
      </c>
      <c r="AFJ876" s="10">
        <v>0</v>
      </c>
      <c r="AFK876" s="10">
        <v>0</v>
      </c>
      <c r="AFL876" s="10">
        <v>0</v>
      </c>
      <c r="AFM876" s="10">
        <v>0</v>
      </c>
      <c r="AFN876" s="10">
        <v>0</v>
      </c>
      <c r="AFO876" s="10">
        <v>0</v>
      </c>
      <c r="AFP876" s="10">
        <v>0</v>
      </c>
      <c r="AFQ876" s="10">
        <v>0</v>
      </c>
      <c r="AFR876" s="10">
        <v>0</v>
      </c>
      <c r="AFS876" s="10">
        <v>0</v>
      </c>
      <c r="AFT876" s="10">
        <v>0</v>
      </c>
      <c r="AFU876" s="10">
        <v>0</v>
      </c>
      <c r="AFV876" s="10">
        <v>0</v>
      </c>
      <c r="AFW876" s="10">
        <v>0</v>
      </c>
      <c r="AFX876" s="10">
        <v>0</v>
      </c>
      <c r="AFY876" s="10">
        <v>0</v>
      </c>
      <c r="AFZ876" s="10">
        <v>0</v>
      </c>
      <c r="AGA876" s="10">
        <v>0</v>
      </c>
      <c r="AGB876" s="10">
        <v>0</v>
      </c>
      <c r="AGC876" s="10">
        <v>0</v>
      </c>
      <c r="AGD876" s="10">
        <v>0</v>
      </c>
      <c r="AGE876" s="10">
        <v>0</v>
      </c>
      <c r="AGF876" s="10">
        <v>0</v>
      </c>
      <c r="AGG876" s="10">
        <v>0</v>
      </c>
      <c r="AGH876" s="10">
        <v>0</v>
      </c>
      <c r="AGI876" s="10">
        <v>0</v>
      </c>
      <c r="AGJ876" s="10">
        <v>0</v>
      </c>
      <c r="AGK876" s="10">
        <v>0</v>
      </c>
      <c r="AGL876" s="10">
        <v>0</v>
      </c>
      <c r="AGM876" s="10">
        <v>0</v>
      </c>
      <c r="AGN876" s="10">
        <v>0</v>
      </c>
      <c r="AGO876" s="10">
        <v>0</v>
      </c>
      <c r="AGP876" s="10">
        <v>0</v>
      </c>
      <c r="AGQ876" s="10">
        <v>0</v>
      </c>
      <c r="AGR876" s="10">
        <v>0</v>
      </c>
      <c r="AGS876" s="10">
        <v>0</v>
      </c>
      <c r="AGT876" s="10">
        <v>0</v>
      </c>
      <c r="AGU876" s="10">
        <v>0</v>
      </c>
      <c r="AGV876" s="10">
        <v>0</v>
      </c>
      <c r="AGW876" s="10">
        <v>0</v>
      </c>
      <c r="AGX876" s="10">
        <v>0</v>
      </c>
      <c r="AGY876" s="10">
        <v>0</v>
      </c>
      <c r="AGZ876" s="10">
        <v>0</v>
      </c>
      <c r="AHA876" s="10">
        <v>0</v>
      </c>
      <c r="AHB876" s="10">
        <v>0</v>
      </c>
      <c r="AHC876" s="10">
        <v>0</v>
      </c>
      <c r="AHD876" s="10">
        <v>0</v>
      </c>
      <c r="AHE876" s="10">
        <v>0</v>
      </c>
      <c r="AHF876" s="10">
        <v>0</v>
      </c>
      <c r="AHG876" s="10">
        <v>0</v>
      </c>
      <c r="AHH876" s="10">
        <v>0</v>
      </c>
      <c r="AHI876" s="10">
        <v>0</v>
      </c>
      <c r="AHJ876" s="10">
        <v>0</v>
      </c>
      <c r="AHK876" s="10">
        <v>0</v>
      </c>
      <c r="AHL876" s="10">
        <v>0</v>
      </c>
      <c r="AHM876" s="10">
        <v>0</v>
      </c>
      <c r="AHN876" s="10">
        <v>0</v>
      </c>
      <c r="AHO876" s="10">
        <v>0</v>
      </c>
      <c r="AHP876" s="10">
        <v>0</v>
      </c>
      <c r="AHQ876" s="10">
        <v>0</v>
      </c>
      <c r="AHR876" s="10">
        <v>0</v>
      </c>
      <c r="AHS876" s="10">
        <v>0</v>
      </c>
      <c r="AHT876" s="10">
        <v>0</v>
      </c>
      <c r="AHU876" s="10">
        <v>0</v>
      </c>
      <c r="AHV876" s="10">
        <v>0</v>
      </c>
      <c r="AHW876" s="10">
        <v>0</v>
      </c>
      <c r="AHX876" s="10">
        <v>0</v>
      </c>
      <c r="AHY876" s="10">
        <v>0</v>
      </c>
      <c r="AHZ876" s="10">
        <v>0</v>
      </c>
      <c r="AIA876" s="10">
        <v>0</v>
      </c>
      <c r="AIB876" s="10">
        <v>0</v>
      </c>
      <c r="AIC876" s="10">
        <v>0</v>
      </c>
      <c r="AID876" s="10">
        <v>0</v>
      </c>
      <c r="AIE876" s="10">
        <v>0</v>
      </c>
      <c r="AIF876" s="10">
        <v>0</v>
      </c>
      <c r="AIG876" s="10">
        <v>0</v>
      </c>
      <c r="AIH876" s="10">
        <v>0</v>
      </c>
      <c r="AII876" s="10">
        <v>0</v>
      </c>
      <c r="AIJ876" s="10">
        <v>0</v>
      </c>
      <c r="AIK876" s="10">
        <v>0</v>
      </c>
      <c r="AIL876" s="10">
        <v>0</v>
      </c>
      <c r="AIM876" s="10">
        <v>0</v>
      </c>
      <c r="AIN876" s="10">
        <v>0</v>
      </c>
      <c r="AIO876" s="10">
        <v>0</v>
      </c>
      <c r="AIP876" s="10">
        <v>0</v>
      </c>
      <c r="AIQ876" s="10">
        <v>0</v>
      </c>
      <c r="AIR876" s="10">
        <v>0</v>
      </c>
      <c r="AIS876" s="10">
        <v>0</v>
      </c>
      <c r="AIT876" s="10">
        <v>0</v>
      </c>
      <c r="AIU876" s="10">
        <v>0</v>
      </c>
      <c r="AIV876" s="10">
        <v>0</v>
      </c>
      <c r="AIW876" s="10">
        <v>0</v>
      </c>
      <c r="AIX876" s="10">
        <v>0</v>
      </c>
      <c r="AIY876" s="10">
        <v>0</v>
      </c>
      <c r="AIZ876" s="10">
        <v>0</v>
      </c>
      <c r="AJA876" s="10">
        <v>0</v>
      </c>
      <c r="AJB876" s="10">
        <v>0</v>
      </c>
      <c r="AJC876" s="10">
        <v>0</v>
      </c>
      <c r="AJD876" s="10">
        <v>0</v>
      </c>
      <c r="AJE876" s="10">
        <v>0</v>
      </c>
      <c r="AJF876" s="10">
        <v>0</v>
      </c>
      <c r="AJG876" s="10">
        <v>0</v>
      </c>
      <c r="AJH876" s="10">
        <v>0</v>
      </c>
      <c r="AJI876" s="10">
        <v>0</v>
      </c>
      <c r="AJJ876" s="10">
        <v>0</v>
      </c>
      <c r="AJK876" s="10">
        <v>0</v>
      </c>
      <c r="AJL876" s="10">
        <v>0</v>
      </c>
      <c r="AJM876" s="10">
        <v>0</v>
      </c>
      <c r="AJN876" s="10">
        <v>0</v>
      </c>
      <c r="AJO876" s="10">
        <v>0</v>
      </c>
      <c r="AJP876" s="10">
        <v>0</v>
      </c>
      <c r="AJQ876" s="10">
        <v>0</v>
      </c>
      <c r="AJR876" s="10">
        <v>0</v>
      </c>
      <c r="AJS876" s="10">
        <v>0</v>
      </c>
      <c r="AJT876" s="10">
        <v>0</v>
      </c>
      <c r="AJU876" s="10">
        <v>0</v>
      </c>
      <c r="AJV876" s="10">
        <v>0</v>
      </c>
      <c r="AJW876" s="10">
        <v>0</v>
      </c>
      <c r="AJX876" s="10">
        <v>0</v>
      </c>
      <c r="AJY876" s="10">
        <v>0</v>
      </c>
      <c r="AJZ876" s="10">
        <v>0</v>
      </c>
      <c r="AKA876" s="10">
        <v>0</v>
      </c>
      <c r="AKB876" s="10">
        <v>0</v>
      </c>
      <c r="AKC876" s="10">
        <v>0</v>
      </c>
      <c r="AKD876" s="10">
        <v>0</v>
      </c>
      <c r="AKE876" s="10">
        <v>0</v>
      </c>
      <c r="AKF876" s="10">
        <v>0</v>
      </c>
      <c r="AKG876" s="10">
        <v>0</v>
      </c>
      <c r="AKH876" s="10">
        <v>0</v>
      </c>
      <c r="AKI876" s="10">
        <v>0</v>
      </c>
      <c r="AKJ876" s="10">
        <v>0</v>
      </c>
      <c r="AKK876" s="10">
        <v>0</v>
      </c>
      <c r="AKL876" s="10">
        <v>0</v>
      </c>
      <c r="AKM876" s="10">
        <v>0</v>
      </c>
      <c r="AKN876" s="10">
        <v>0</v>
      </c>
      <c r="AKO876" s="10">
        <v>0</v>
      </c>
      <c r="AKP876" s="10">
        <v>0</v>
      </c>
      <c r="AKQ876" s="10">
        <v>0</v>
      </c>
      <c r="AKR876" s="10">
        <v>0</v>
      </c>
      <c r="AKS876" s="10">
        <v>0</v>
      </c>
      <c r="AKT876" s="10">
        <v>0</v>
      </c>
      <c r="AKU876" s="10">
        <v>0</v>
      </c>
      <c r="AKV876" s="10">
        <v>0</v>
      </c>
      <c r="AKW876" s="10">
        <v>0</v>
      </c>
      <c r="AKX876" s="10">
        <v>0</v>
      </c>
      <c r="AKY876" s="10">
        <v>0</v>
      </c>
      <c r="AKZ876" s="10">
        <v>0</v>
      </c>
      <c r="ALA876" s="10">
        <v>0</v>
      </c>
      <c r="ALB876" s="10">
        <v>0</v>
      </c>
      <c r="ALC876" s="10">
        <v>0</v>
      </c>
      <c r="ALD876" s="10">
        <v>0</v>
      </c>
      <c r="ALE876" s="10">
        <v>0</v>
      </c>
      <c r="ALF876" s="10">
        <v>0</v>
      </c>
      <c r="ALG876" s="10">
        <v>0</v>
      </c>
      <c r="ALH876" s="10">
        <v>0</v>
      </c>
      <c r="ALI876" s="10">
        <v>0</v>
      </c>
      <c r="ALJ876" s="10">
        <v>0</v>
      </c>
      <c r="ALK876" s="10">
        <v>0</v>
      </c>
      <c r="ALL876" s="10">
        <v>0</v>
      </c>
      <c r="ALM876" s="10">
        <v>0</v>
      </c>
      <c r="ALN876" s="10">
        <v>0</v>
      </c>
      <c r="ALO876" s="10">
        <v>0</v>
      </c>
      <c r="ALP876" s="10">
        <v>0</v>
      </c>
      <c r="ALQ876" s="10">
        <v>0</v>
      </c>
      <c r="ALR876" s="10">
        <v>0</v>
      </c>
      <c r="ALS876" s="10">
        <v>0</v>
      </c>
      <c r="ALT876" s="10">
        <v>0</v>
      </c>
      <c r="ALU876" s="10">
        <v>0</v>
      </c>
      <c r="ALV876" s="10">
        <v>0</v>
      </c>
      <c r="ALW876" s="10">
        <v>0</v>
      </c>
      <c r="ALX876" s="10">
        <v>0</v>
      </c>
      <c r="ALY876" s="10">
        <v>0</v>
      </c>
      <c r="ALZ876" s="10">
        <v>0</v>
      </c>
      <c r="AMA876" s="10">
        <v>0</v>
      </c>
      <c r="AMB876" s="10">
        <v>0</v>
      </c>
      <c r="AMC876" s="10">
        <v>0</v>
      </c>
      <c r="AMD876" s="10">
        <v>0</v>
      </c>
      <c r="AME876" s="10">
        <v>0</v>
      </c>
      <c r="AMF876" s="10">
        <v>0</v>
      </c>
      <c r="AML876" s="10" t="s">
        <v>1968</v>
      </c>
      <c r="ANM876" s="10">
        <v>10</v>
      </c>
      <c r="ANN876" s="10">
        <v>0</v>
      </c>
      <c r="ANO876" s="10" t="s">
        <v>1968</v>
      </c>
      <c r="ANP876" s="10" t="s">
        <v>1987</v>
      </c>
      <c r="ANQ876" s="10">
        <v>0</v>
      </c>
      <c r="ANR876" s="10">
        <v>0</v>
      </c>
      <c r="ANS876" s="10">
        <v>0</v>
      </c>
      <c r="ANT876" s="10">
        <v>0</v>
      </c>
      <c r="ANU876" s="10">
        <v>0</v>
      </c>
      <c r="ANV876" s="10">
        <v>0</v>
      </c>
      <c r="ANW876" s="10">
        <v>0</v>
      </c>
      <c r="ANX876" s="10">
        <v>0</v>
      </c>
      <c r="ANY876" s="10">
        <v>0</v>
      </c>
      <c r="ANZ876" s="10">
        <v>0</v>
      </c>
      <c r="AOA876" s="10">
        <v>0</v>
      </c>
      <c r="AOB876" s="10">
        <v>0</v>
      </c>
      <c r="AOC876" s="10">
        <v>0</v>
      </c>
      <c r="AOD876" s="10">
        <v>0</v>
      </c>
      <c r="AOE876" s="10">
        <v>0</v>
      </c>
      <c r="AOF876" s="10">
        <v>0</v>
      </c>
      <c r="AOG876" s="10">
        <v>0</v>
      </c>
      <c r="AOH876" s="10">
        <v>0</v>
      </c>
      <c r="AOI876" s="10">
        <v>0</v>
      </c>
      <c r="AOJ876" s="10">
        <v>0</v>
      </c>
      <c r="AOK876" s="10">
        <v>0</v>
      </c>
      <c r="AOL876" s="10">
        <v>0</v>
      </c>
      <c r="AOM876" s="10">
        <v>0</v>
      </c>
      <c r="AON876" s="10">
        <v>0</v>
      </c>
      <c r="AOO876" s="10" t="s">
        <v>1968</v>
      </c>
      <c r="AOP876" s="10">
        <v>0</v>
      </c>
      <c r="AOQ876" s="10">
        <v>0</v>
      </c>
      <c r="AOR876" s="10">
        <v>0</v>
      </c>
      <c r="AOS876" s="10">
        <v>0</v>
      </c>
      <c r="AOT876" s="10">
        <v>0</v>
      </c>
      <c r="AOU876" s="10">
        <v>0</v>
      </c>
      <c r="AOV876" s="10">
        <v>0</v>
      </c>
      <c r="AOW876" s="10">
        <v>0</v>
      </c>
      <c r="AOX876" s="10">
        <v>0</v>
      </c>
      <c r="AOY876" s="10">
        <v>0</v>
      </c>
      <c r="AOZ876" s="10">
        <v>0</v>
      </c>
      <c r="APA876" s="10">
        <v>0</v>
      </c>
      <c r="APB876" s="10">
        <v>0</v>
      </c>
      <c r="APC876" s="10">
        <v>0</v>
      </c>
      <c r="APD876" s="10">
        <v>0</v>
      </c>
      <c r="APE876" s="10">
        <v>0</v>
      </c>
      <c r="APF876" s="10">
        <v>0</v>
      </c>
      <c r="APG876" s="10">
        <v>0</v>
      </c>
      <c r="APH876" s="10">
        <v>0</v>
      </c>
      <c r="API876" s="10">
        <v>0</v>
      </c>
      <c r="APJ876" s="10">
        <v>0</v>
      </c>
      <c r="APK876" s="10">
        <v>0</v>
      </c>
      <c r="APL876" s="10">
        <v>0</v>
      </c>
      <c r="APM876" s="10">
        <v>0</v>
      </c>
      <c r="APN876" s="10" t="s">
        <v>1968</v>
      </c>
      <c r="ATV876" s="10" t="s">
        <v>1972</v>
      </c>
      <c r="ATW876" s="10">
        <v>0</v>
      </c>
      <c r="ATX876" s="10">
        <v>0</v>
      </c>
      <c r="ATY876" s="10">
        <v>0</v>
      </c>
      <c r="ATZ876" s="10">
        <v>0</v>
      </c>
      <c r="AUA876" s="10">
        <v>0</v>
      </c>
      <c r="AUB876" s="10">
        <v>0</v>
      </c>
      <c r="AUC876" s="10">
        <v>0</v>
      </c>
      <c r="AUD876" s="10">
        <v>0</v>
      </c>
      <c r="AUE876" s="64">
        <v>0</v>
      </c>
      <c r="AUF876" s="10">
        <v>0</v>
      </c>
      <c r="AUG876" s="10">
        <v>0</v>
      </c>
      <c r="AUH876" s="10">
        <v>0</v>
      </c>
      <c r="AUI876" s="10">
        <v>1</v>
      </c>
      <c r="AUJ876" s="10">
        <v>0</v>
      </c>
      <c r="AUK876" s="10">
        <v>0</v>
      </c>
      <c r="AUL876" s="10">
        <v>0</v>
      </c>
      <c r="AUM876" s="10">
        <v>0</v>
      </c>
      <c r="AUN876" s="10">
        <v>0</v>
      </c>
      <c r="AUO876" s="10">
        <v>0</v>
      </c>
      <c r="AUP876" s="10">
        <v>0</v>
      </c>
      <c r="AUQ876" s="10">
        <v>0</v>
      </c>
      <c r="AUR876" s="10">
        <v>0</v>
      </c>
      <c r="AUS876" s="10">
        <v>0</v>
      </c>
      <c r="AUT876" s="10">
        <v>0</v>
      </c>
      <c r="AUU876" s="10">
        <v>0</v>
      </c>
      <c r="AUV876" s="10">
        <v>0</v>
      </c>
      <c r="AUW876" s="10">
        <v>0</v>
      </c>
      <c r="AUX876" s="10">
        <v>0</v>
      </c>
      <c r="AUY876" s="10">
        <v>0</v>
      </c>
      <c r="AUZ876" s="10">
        <v>0</v>
      </c>
      <c r="AVA876" s="10">
        <v>0</v>
      </c>
      <c r="AVB876" s="10">
        <v>0</v>
      </c>
      <c r="AVC876" s="10">
        <v>0</v>
      </c>
      <c r="AVD876" s="10">
        <v>0</v>
      </c>
      <c r="AVE876" s="10">
        <v>0</v>
      </c>
      <c r="AVF876" s="10">
        <v>0</v>
      </c>
      <c r="AVG876" s="10">
        <v>0</v>
      </c>
      <c r="AVH876" s="10">
        <v>0</v>
      </c>
      <c r="AVI876" s="10">
        <v>0</v>
      </c>
      <c r="AVJ876" s="10">
        <v>0</v>
      </c>
      <c r="AVK876" s="10">
        <v>0</v>
      </c>
      <c r="AVL876" s="10">
        <v>0</v>
      </c>
      <c r="AVM876" s="10">
        <v>0</v>
      </c>
      <c r="AVN876" s="10">
        <v>0</v>
      </c>
      <c r="AVO876" s="10">
        <v>0</v>
      </c>
      <c r="AVP876" s="10">
        <v>0</v>
      </c>
      <c r="AVQ876" s="10">
        <v>0</v>
      </c>
      <c r="AVR876" s="10">
        <v>0</v>
      </c>
      <c r="AVS876" s="10">
        <v>0</v>
      </c>
      <c r="AVT876" s="10">
        <v>0</v>
      </c>
      <c r="AVU876" s="10" t="s">
        <v>1969</v>
      </c>
      <c r="AVV876" s="10">
        <v>9</v>
      </c>
      <c r="AVW876" s="10">
        <v>0</v>
      </c>
      <c r="AVX876" s="10">
        <v>1</v>
      </c>
      <c r="AVY876" s="10">
        <v>0</v>
      </c>
      <c r="AVZ876" s="10">
        <v>0</v>
      </c>
      <c r="AWA876" s="10">
        <v>0</v>
      </c>
      <c r="AWB876" s="10">
        <v>0</v>
      </c>
      <c r="AWC876" s="10">
        <v>0</v>
      </c>
      <c r="AWD876" s="10">
        <v>0</v>
      </c>
      <c r="AWE876" s="10">
        <v>0</v>
      </c>
      <c r="AWF876" s="10">
        <v>0</v>
      </c>
      <c r="AWG876" s="10">
        <v>0</v>
      </c>
      <c r="AWH876" s="10" t="s">
        <v>1968</v>
      </c>
      <c r="AWI876" s="10">
        <v>0</v>
      </c>
      <c r="AWJ876" s="10">
        <v>0</v>
      </c>
      <c r="AWK876" s="10">
        <v>0</v>
      </c>
      <c r="AWL876" s="10">
        <v>0</v>
      </c>
      <c r="AWM876" s="10">
        <v>0</v>
      </c>
      <c r="AWN876" s="10">
        <v>0</v>
      </c>
      <c r="AWO876" s="10">
        <v>0</v>
      </c>
      <c r="AWP876" s="10">
        <v>0</v>
      </c>
      <c r="AWQ876" s="10">
        <v>0</v>
      </c>
      <c r="AWR876" s="10">
        <v>0</v>
      </c>
      <c r="AWS876" s="10">
        <v>0</v>
      </c>
      <c r="AWT876" s="10">
        <v>0</v>
      </c>
      <c r="AWU876" s="10">
        <v>0</v>
      </c>
      <c r="AWV876" s="10">
        <v>0</v>
      </c>
      <c r="AWW876" s="10">
        <v>0</v>
      </c>
      <c r="AWX876" s="10">
        <v>0</v>
      </c>
      <c r="AWY876" s="10">
        <v>0</v>
      </c>
      <c r="AWZ876" s="10">
        <v>0</v>
      </c>
      <c r="AXA876" s="10">
        <v>0</v>
      </c>
      <c r="AXB876" s="10">
        <v>0</v>
      </c>
      <c r="AXC876" s="10">
        <v>0</v>
      </c>
      <c r="AXD876" s="10">
        <v>0</v>
      </c>
      <c r="AXE876" s="10">
        <v>0</v>
      </c>
      <c r="AXF876" s="10">
        <v>0</v>
      </c>
      <c r="AXG876" s="10">
        <v>0</v>
      </c>
      <c r="AXH876" s="10">
        <v>0</v>
      </c>
      <c r="AXI876" s="10">
        <v>0</v>
      </c>
      <c r="AXJ876" s="10">
        <v>0</v>
      </c>
      <c r="AXK876" s="10">
        <v>0</v>
      </c>
      <c r="AXL876" s="10">
        <v>0</v>
      </c>
      <c r="AXM876" s="10">
        <v>0</v>
      </c>
      <c r="AXN876" s="10">
        <v>0</v>
      </c>
      <c r="AXO876" s="10">
        <v>0</v>
      </c>
      <c r="AXP876" s="10">
        <v>0</v>
      </c>
      <c r="AXQ876" s="10">
        <v>0</v>
      </c>
      <c r="AXR876" s="10">
        <v>0</v>
      </c>
      <c r="AXS876" s="10">
        <v>0</v>
      </c>
      <c r="AXT876" s="10">
        <v>0</v>
      </c>
      <c r="AXU876" s="10">
        <v>0</v>
      </c>
      <c r="AXV876" s="10">
        <v>0</v>
      </c>
      <c r="AXW876" s="10">
        <v>0</v>
      </c>
      <c r="AXX876" s="10">
        <v>0</v>
      </c>
      <c r="AXY876" s="10">
        <v>0</v>
      </c>
      <c r="AXZ876" s="10">
        <v>0</v>
      </c>
      <c r="AYA876" s="10">
        <v>0</v>
      </c>
      <c r="AYB876" s="10">
        <v>0</v>
      </c>
      <c r="AYC876" s="10">
        <v>0</v>
      </c>
      <c r="AYD876" s="10">
        <v>0</v>
      </c>
      <c r="AYE876" s="10">
        <v>0</v>
      </c>
      <c r="AYF876" s="10">
        <v>0</v>
      </c>
      <c r="AYG876" s="10">
        <v>0</v>
      </c>
      <c r="AYH876" s="10">
        <v>0</v>
      </c>
      <c r="AYI876" s="10">
        <v>0</v>
      </c>
      <c r="AYJ876" s="10">
        <v>0</v>
      </c>
      <c r="AYK876" s="10">
        <v>0</v>
      </c>
      <c r="AYL876" s="10">
        <v>0</v>
      </c>
      <c r="AYM876" s="10">
        <v>0</v>
      </c>
      <c r="AYN876" s="10">
        <v>0</v>
      </c>
      <c r="AYO876" s="10">
        <v>0</v>
      </c>
      <c r="AYP876" s="10">
        <v>0</v>
      </c>
      <c r="AYQ876" s="10">
        <v>0</v>
      </c>
      <c r="AYR876" s="10">
        <v>0</v>
      </c>
      <c r="AYS876" s="10" t="s">
        <v>1970</v>
      </c>
      <c r="AYT876" s="10">
        <v>3</v>
      </c>
      <c r="AYU876" s="10">
        <v>0</v>
      </c>
      <c r="AYV876" s="10">
        <v>2</v>
      </c>
      <c r="AYW876" s="10">
        <v>0</v>
      </c>
      <c r="AYX876" s="10">
        <v>0</v>
      </c>
      <c r="AYY876" s="10">
        <v>0</v>
      </c>
      <c r="AYZ876" s="10">
        <v>0</v>
      </c>
      <c r="AZA876" s="10">
        <v>0</v>
      </c>
      <c r="AZB876" s="10">
        <v>1</v>
      </c>
      <c r="AZC876" s="10">
        <v>0</v>
      </c>
      <c r="AZD876" s="10">
        <v>1</v>
      </c>
      <c r="AZE876" s="10">
        <v>0</v>
      </c>
      <c r="AZF876" s="10">
        <v>0</v>
      </c>
      <c r="AZG876" s="10">
        <v>0</v>
      </c>
      <c r="AZH876" s="10">
        <v>0</v>
      </c>
      <c r="AZI876" s="10">
        <v>0</v>
      </c>
      <c r="AZJ876" s="10">
        <v>0</v>
      </c>
      <c r="AZK876" s="10">
        <v>0</v>
      </c>
      <c r="AZL876" s="10">
        <v>0</v>
      </c>
      <c r="AZM876" s="10">
        <v>0</v>
      </c>
      <c r="AZN876" s="10">
        <v>0</v>
      </c>
      <c r="AZO876" s="10">
        <v>0</v>
      </c>
      <c r="AZP876" s="10">
        <v>0</v>
      </c>
      <c r="AZQ876" s="10">
        <v>0</v>
      </c>
      <c r="AZR876" s="10">
        <v>0</v>
      </c>
      <c r="AZS876" s="10">
        <v>0</v>
      </c>
      <c r="AZT876" s="10">
        <v>0</v>
      </c>
      <c r="AZU876" s="10">
        <v>0</v>
      </c>
      <c r="AZV876" s="10">
        <v>0</v>
      </c>
      <c r="AZW876" s="10">
        <v>0</v>
      </c>
      <c r="AZX876" s="10">
        <v>0</v>
      </c>
      <c r="AZY876" s="10">
        <v>0</v>
      </c>
      <c r="AZZ876" s="10">
        <v>0</v>
      </c>
      <c r="BAA876" s="10">
        <v>0</v>
      </c>
      <c r="BAB876" s="10">
        <v>0</v>
      </c>
      <c r="BAC876" s="10">
        <v>0</v>
      </c>
      <c r="BAD876" s="10">
        <v>0</v>
      </c>
      <c r="BAE876" s="10">
        <v>0</v>
      </c>
      <c r="BAF876" s="10">
        <v>3</v>
      </c>
      <c r="BAG876" s="10">
        <v>4</v>
      </c>
      <c r="BAH876" s="10">
        <v>7</v>
      </c>
      <c r="BAI876" s="10">
        <v>10</v>
      </c>
      <c r="BAJ876" s="10">
        <v>10</v>
      </c>
      <c r="BAK876" s="10">
        <v>4</v>
      </c>
      <c r="BAL876" s="10">
        <v>7</v>
      </c>
      <c r="BAM876" s="10">
        <v>10</v>
      </c>
      <c r="BAN876" s="10">
        <v>0</v>
      </c>
      <c r="BAO876" s="10">
        <v>0</v>
      </c>
      <c r="BAP876" s="10">
        <v>0</v>
      </c>
      <c r="BAQ876" s="10">
        <v>0</v>
      </c>
      <c r="BAR876" s="10">
        <v>0</v>
      </c>
      <c r="BAS876" s="10">
        <v>0</v>
      </c>
      <c r="BAT876" s="10">
        <v>0</v>
      </c>
      <c r="BAU876" s="10">
        <v>0</v>
      </c>
      <c r="BAV876" s="10">
        <v>0</v>
      </c>
      <c r="BAW876" s="10">
        <v>0</v>
      </c>
      <c r="BAX876" s="10">
        <v>0</v>
      </c>
      <c r="BAY876" s="10">
        <v>0</v>
      </c>
      <c r="BAZ876" s="10">
        <v>0</v>
      </c>
      <c r="BBA876" s="10" t="s">
        <v>1969</v>
      </c>
      <c r="BBB876" s="10">
        <v>240</v>
      </c>
      <c r="BBC876" s="10">
        <v>10</v>
      </c>
      <c r="BBD876" s="10">
        <v>0</v>
      </c>
      <c r="BBE876" s="10">
        <v>1</v>
      </c>
      <c r="BBF876" s="10">
        <v>0</v>
      </c>
      <c r="BBG876" s="10">
        <v>0</v>
      </c>
      <c r="BBH876" s="10">
        <v>0</v>
      </c>
      <c r="BBI876" s="10">
        <v>1</v>
      </c>
      <c r="BBJ876" s="10">
        <v>0</v>
      </c>
      <c r="BBK876" s="10">
        <v>1</v>
      </c>
      <c r="BBL876" s="10">
        <v>0</v>
      </c>
      <c r="BBM876" s="10">
        <v>1</v>
      </c>
      <c r="BBN876" s="10">
        <v>0</v>
      </c>
      <c r="BBO876" s="10" t="s">
        <v>1972</v>
      </c>
      <c r="BBV876" s="10">
        <v>1</v>
      </c>
    </row>
    <row r="877" spans="1:1428" x14ac:dyDescent="0.25">
      <c r="A877" s="10" t="s">
        <v>1965</v>
      </c>
      <c r="B877" s="10" t="s">
        <v>2462</v>
      </c>
      <c r="C877" s="10" t="s">
        <v>2001</v>
      </c>
      <c r="D877" s="10" t="s">
        <v>2463</v>
      </c>
      <c r="E877" s="10" t="s">
        <v>2464</v>
      </c>
      <c r="F877" s="10" t="s">
        <v>2465</v>
      </c>
      <c r="G877" s="10">
        <v>50920690</v>
      </c>
      <c r="H877" s="10" t="s">
        <v>2005</v>
      </c>
      <c r="I877" s="10" t="s">
        <v>2258</v>
      </c>
      <c r="J877" s="10" t="s">
        <v>2466</v>
      </c>
      <c r="K877" s="10" t="s">
        <v>5</v>
      </c>
      <c r="L877" s="10" t="s">
        <v>2508</v>
      </c>
      <c r="N877" s="10">
        <v>0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0</v>
      </c>
      <c r="U877" s="10">
        <v>0</v>
      </c>
      <c r="V877" s="10">
        <v>0</v>
      </c>
      <c r="W877" s="10">
        <v>0</v>
      </c>
      <c r="X877" s="10">
        <v>0</v>
      </c>
      <c r="Y877" s="10">
        <v>0</v>
      </c>
      <c r="Z877" s="10">
        <v>1195</v>
      </c>
      <c r="AA877" s="10">
        <v>0</v>
      </c>
      <c r="AC877" s="10">
        <v>0</v>
      </c>
      <c r="AD877" s="10">
        <v>0</v>
      </c>
      <c r="AE877" s="10">
        <v>0</v>
      </c>
      <c r="AF877" s="10" t="s">
        <v>40</v>
      </c>
      <c r="AG877" s="10">
        <v>1</v>
      </c>
      <c r="AT877" s="10">
        <v>29283</v>
      </c>
      <c r="AU877" s="10" t="s">
        <v>2495</v>
      </c>
      <c r="AV877" s="10" t="s">
        <v>1968</v>
      </c>
      <c r="AY877" s="10" t="s">
        <v>1973</v>
      </c>
      <c r="BF877" s="10" t="s">
        <v>1972</v>
      </c>
      <c r="BG877" s="10">
        <v>2</v>
      </c>
      <c r="BH877" s="10" t="s">
        <v>1968</v>
      </c>
      <c r="BI877" s="10" t="s">
        <v>1972</v>
      </c>
      <c r="BJ877" s="10">
        <v>1</v>
      </c>
      <c r="BK877" s="10" t="s">
        <v>1968</v>
      </c>
      <c r="BL877" s="10" t="s">
        <v>1972</v>
      </c>
      <c r="BM877" s="10">
        <v>1</v>
      </c>
      <c r="BN877" s="10" t="s">
        <v>1972</v>
      </c>
      <c r="BO877" s="10" t="s">
        <v>1972</v>
      </c>
      <c r="BP877" s="10">
        <v>1</v>
      </c>
      <c r="BQ877" s="10" t="s">
        <v>1968</v>
      </c>
      <c r="BR877" s="10" t="s">
        <v>1972</v>
      </c>
      <c r="BS877" s="10">
        <v>1</v>
      </c>
      <c r="BT877" s="10" t="s">
        <v>1968</v>
      </c>
      <c r="BU877" s="10" t="s">
        <v>1968</v>
      </c>
      <c r="BX877" s="10" t="s">
        <v>1972</v>
      </c>
      <c r="BY877" s="10">
        <v>10</v>
      </c>
      <c r="BZ877" s="10" t="s">
        <v>1968</v>
      </c>
      <c r="CA877" s="10" t="s">
        <v>1972</v>
      </c>
      <c r="CB877" s="10">
        <v>2</v>
      </c>
      <c r="CC877" s="10" t="s">
        <v>1968</v>
      </c>
      <c r="CD877" s="10" t="s">
        <v>1972</v>
      </c>
      <c r="CE877" s="10">
        <v>1</v>
      </c>
      <c r="CF877" s="10" t="s">
        <v>1968</v>
      </c>
      <c r="CG877" s="10" t="s">
        <v>1968</v>
      </c>
      <c r="CJ877" s="10" t="s">
        <v>1968</v>
      </c>
      <c r="CM877" s="10" t="s">
        <v>1972</v>
      </c>
      <c r="CN877" s="10">
        <v>1</v>
      </c>
      <c r="CO877" s="10" t="s">
        <v>1972</v>
      </c>
      <c r="CP877" s="10" t="s">
        <v>1972</v>
      </c>
      <c r="CQ877" s="10">
        <v>1</v>
      </c>
      <c r="CR877" s="10" t="s">
        <v>1972</v>
      </c>
      <c r="CS877" s="10" t="s">
        <v>1972</v>
      </c>
      <c r="CT877" s="10">
        <v>1</v>
      </c>
      <c r="CU877" s="10" t="s">
        <v>1968</v>
      </c>
      <c r="CV877" s="10" t="s">
        <v>1968</v>
      </c>
      <c r="CY877" s="10" t="s">
        <v>1968</v>
      </c>
      <c r="DB877" s="10" t="s">
        <v>1968</v>
      </c>
      <c r="DE877" s="10" t="s">
        <v>1968</v>
      </c>
      <c r="DH877" s="10" t="s">
        <v>1972</v>
      </c>
      <c r="DI877" s="10">
        <v>1</v>
      </c>
      <c r="DJ877" s="10" t="s">
        <v>1972</v>
      </c>
      <c r="DK877" s="10" t="s">
        <v>1968</v>
      </c>
      <c r="DN877" s="10" t="s">
        <v>1968</v>
      </c>
      <c r="EU877" s="10" t="s">
        <v>1972</v>
      </c>
      <c r="EV877" s="10">
        <v>6</v>
      </c>
      <c r="EW877" s="10">
        <v>300</v>
      </c>
      <c r="EX877" s="10" t="s">
        <v>1968</v>
      </c>
      <c r="FA877" s="10" t="s">
        <v>1968</v>
      </c>
      <c r="FD877" s="10" t="s">
        <v>1972</v>
      </c>
      <c r="FE877" s="10">
        <v>1</v>
      </c>
      <c r="FG877" s="10" t="s">
        <v>1968</v>
      </c>
      <c r="FJ877" s="10" t="s">
        <v>1968</v>
      </c>
      <c r="GQ877" s="10">
        <v>1</v>
      </c>
      <c r="GY877" s="10" t="s">
        <v>1968</v>
      </c>
      <c r="HA877" s="10" t="s">
        <v>1968</v>
      </c>
      <c r="HC877" s="10" t="s">
        <v>1972</v>
      </c>
      <c r="HD877" s="10">
        <v>5</v>
      </c>
      <c r="HE877" s="10" t="s">
        <v>1968</v>
      </c>
      <c r="HG877" s="10" t="s">
        <v>1968</v>
      </c>
      <c r="HI877" s="10" t="s">
        <v>1972</v>
      </c>
      <c r="HJ877" s="10">
        <v>2</v>
      </c>
      <c r="HK877" s="10" t="s">
        <v>1972</v>
      </c>
      <c r="HL877" s="10">
        <v>4</v>
      </c>
      <c r="II877" s="10" t="s">
        <v>1968</v>
      </c>
      <c r="IJ877" s="10" t="s">
        <v>1968</v>
      </c>
      <c r="IK877" s="10" t="s">
        <v>1984</v>
      </c>
      <c r="IL877" s="10" t="s">
        <v>1984</v>
      </c>
      <c r="IM877" s="10" t="s">
        <v>1988</v>
      </c>
      <c r="IN877" s="10" t="s">
        <v>1968</v>
      </c>
      <c r="IO877" s="10" t="s">
        <v>1972</v>
      </c>
      <c r="IP877" s="10" t="s">
        <v>2501</v>
      </c>
      <c r="IQ877" s="10">
        <v>35</v>
      </c>
      <c r="IR877" s="10" t="s">
        <v>2501</v>
      </c>
      <c r="IS877" s="10">
        <v>30</v>
      </c>
      <c r="IT877" s="10" t="s">
        <v>1968</v>
      </c>
      <c r="IV877" s="10" t="s">
        <v>1968</v>
      </c>
      <c r="IX877" s="10" t="s">
        <v>1968</v>
      </c>
      <c r="IZ877" s="10" t="s">
        <v>1972</v>
      </c>
      <c r="JA877" s="10" t="s">
        <v>1972</v>
      </c>
      <c r="JB877" s="10">
        <v>1</v>
      </c>
      <c r="JC877" s="10">
        <v>2</v>
      </c>
      <c r="JD877" s="10" t="s">
        <v>1972</v>
      </c>
      <c r="JE877" s="10">
        <v>2</v>
      </c>
      <c r="JF877" s="10">
        <v>2</v>
      </c>
      <c r="JG877" s="10" t="s">
        <v>1968</v>
      </c>
      <c r="JJ877" s="10" t="s">
        <v>1968</v>
      </c>
      <c r="JM877" s="10" t="s">
        <v>1972</v>
      </c>
      <c r="JN877" s="10">
        <v>6</v>
      </c>
      <c r="JO877" s="10">
        <v>0</v>
      </c>
      <c r="JP877" s="10" t="s">
        <v>1968</v>
      </c>
      <c r="KZ877" s="10" t="s">
        <v>1976</v>
      </c>
      <c r="LA877" s="10">
        <v>16</v>
      </c>
      <c r="LB877" s="10">
        <v>2</v>
      </c>
      <c r="LC877" s="10">
        <v>1</v>
      </c>
      <c r="LD877" s="10">
        <v>0</v>
      </c>
      <c r="LE877" s="10">
        <v>0</v>
      </c>
      <c r="LF877" s="10">
        <v>0</v>
      </c>
      <c r="LG877" s="10">
        <v>3</v>
      </c>
      <c r="LH877" s="10">
        <v>7</v>
      </c>
      <c r="LI877" s="10" t="s">
        <v>1966</v>
      </c>
      <c r="LJ877" s="10">
        <v>105</v>
      </c>
      <c r="LK877" s="10">
        <v>18</v>
      </c>
      <c r="LL877" s="10">
        <v>0</v>
      </c>
      <c r="LM877" s="10">
        <v>0</v>
      </c>
      <c r="LN877" s="10">
        <v>0</v>
      </c>
      <c r="LO877" s="10">
        <v>0</v>
      </c>
      <c r="LP877" s="10">
        <v>0</v>
      </c>
      <c r="LQ877" s="10">
        <v>0</v>
      </c>
      <c r="LR877" s="10" t="s">
        <v>1977</v>
      </c>
      <c r="LS877" s="10">
        <v>0</v>
      </c>
      <c r="LT877" s="10">
        <v>2</v>
      </c>
      <c r="LU877" s="10">
        <v>0</v>
      </c>
      <c r="LV877" s="10">
        <v>0</v>
      </c>
      <c r="LW877" s="10">
        <v>0</v>
      </c>
      <c r="LX877" s="10">
        <v>0</v>
      </c>
      <c r="LY877" s="10">
        <v>0</v>
      </c>
      <c r="LZ877" s="10">
        <v>2</v>
      </c>
      <c r="MA877" s="10" t="s">
        <v>1966</v>
      </c>
      <c r="MB877" s="10">
        <v>0</v>
      </c>
      <c r="MC877" s="10">
        <v>2</v>
      </c>
      <c r="MD877" s="10">
        <v>0</v>
      </c>
      <c r="ME877" s="10">
        <v>0</v>
      </c>
      <c r="MF877" s="10">
        <v>0</v>
      </c>
      <c r="MG877" s="10">
        <v>0</v>
      </c>
      <c r="MH877" s="10">
        <v>0</v>
      </c>
      <c r="MI877" s="10">
        <v>3</v>
      </c>
      <c r="MJ877" s="10" t="s">
        <v>1966</v>
      </c>
      <c r="MK877" s="10">
        <v>0</v>
      </c>
      <c r="ML877" s="10">
        <v>3</v>
      </c>
      <c r="MM877" s="10">
        <v>0</v>
      </c>
      <c r="MN877" s="10">
        <v>0</v>
      </c>
      <c r="MO877" s="10">
        <v>0</v>
      </c>
      <c r="MP877" s="10">
        <v>0</v>
      </c>
      <c r="MQ877" s="10">
        <v>0</v>
      </c>
      <c r="MR877" s="10">
        <v>0</v>
      </c>
      <c r="MS877" s="10" t="s">
        <v>1966</v>
      </c>
      <c r="MT877" s="10">
        <v>0</v>
      </c>
      <c r="MU877" s="10">
        <v>1</v>
      </c>
      <c r="MV877" s="10">
        <v>0</v>
      </c>
      <c r="MW877" s="10">
        <v>0</v>
      </c>
      <c r="MX877" s="10">
        <v>0</v>
      </c>
      <c r="MY877" s="10">
        <v>0</v>
      </c>
      <c r="MZ877" s="10">
        <v>0</v>
      </c>
      <c r="NA877" s="10">
        <v>0</v>
      </c>
      <c r="NB877" s="10" t="s">
        <v>1966</v>
      </c>
      <c r="NC877" s="10">
        <v>0</v>
      </c>
      <c r="ND877" s="10">
        <v>1</v>
      </c>
      <c r="NE877" s="10">
        <v>0</v>
      </c>
      <c r="NF877" s="10">
        <v>0</v>
      </c>
      <c r="NG877" s="10">
        <v>0</v>
      </c>
      <c r="NH877" s="10">
        <v>0</v>
      </c>
      <c r="NI877" s="10">
        <v>0</v>
      </c>
      <c r="NJ877" s="10">
        <v>0</v>
      </c>
      <c r="NK877" s="10" t="s">
        <v>1966</v>
      </c>
      <c r="NL877" s="10">
        <v>0</v>
      </c>
      <c r="NM877" s="10">
        <v>6</v>
      </c>
      <c r="NN877" s="10">
        <v>0</v>
      </c>
      <c r="NO877" s="10">
        <v>0</v>
      </c>
      <c r="NP877" s="10">
        <v>0</v>
      </c>
      <c r="NQ877" s="10">
        <v>0</v>
      </c>
      <c r="NR877" s="10">
        <v>0</v>
      </c>
      <c r="NS877" s="10">
        <v>6</v>
      </c>
      <c r="NT877" s="10" t="s">
        <v>1966</v>
      </c>
      <c r="NU877" s="10">
        <v>3</v>
      </c>
      <c r="NV877" s="10">
        <v>7</v>
      </c>
      <c r="NW877" s="10">
        <v>0</v>
      </c>
      <c r="NX877" s="10">
        <v>0</v>
      </c>
      <c r="NY877" s="10">
        <v>0</v>
      </c>
      <c r="NZ877" s="10">
        <v>0</v>
      </c>
      <c r="OA877" s="10">
        <v>0</v>
      </c>
      <c r="OB877" s="10">
        <v>0</v>
      </c>
      <c r="OC877" s="10" t="s">
        <v>1966</v>
      </c>
      <c r="OD877" s="10">
        <v>1</v>
      </c>
      <c r="OE877" s="10">
        <v>1</v>
      </c>
      <c r="OF877" s="10">
        <v>0</v>
      </c>
      <c r="OG877" s="10">
        <v>0</v>
      </c>
      <c r="OH877" s="10">
        <v>0</v>
      </c>
      <c r="OI877" s="10">
        <v>0</v>
      </c>
      <c r="OJ877" s="10">
        <v>0</v>
      </c>
      <c r="OK877" s="10">
        <v>0</v>
      </c>
      <c r="OL877" s="10" t="s">
        <v>1966</v>
      </c>
      <c r="OM877" s="10">
        <v>0</v>
      </c>
      <c r="ON877" s="10">
        <v>0</v>
      </c>
      <c r="OO877" s="10">
        <v>0</v>
      </c>
      <c r="OP877" s="10">
        <v>0</v>
      </c>
      <c r="OQ877" s="10">
        <v>0</v>
      </c>
      <c r="OR877" s="10">
        <v>0</v>
      </c>
      <c r="OS877" s="10">
        <v>0</v>
      </c>
      <c r="OT877" s="10">
        <v>0</v>
      </c>
      <c r="OU877" s="10" t="s">
        <v>1966</v>
      </c>
      <c r="OV877" s="10">
        <v>0</v>
      </c>
      <c r="OW877" s="10">
        <v>0</v>
      </c>
      <c r="OX877" s="10">
        <v>0</v>
      </c>
      <c r="OY877" s="10">
        <v>0</v>
      </c>
      <c r="OZ877" s="10">
        <v>0</v>
      </c>
      <c r="PA877" s="10">
        <v>0</v>
      </c>
      <c r="PB877" s="10">
        <v>0</v>
      </c>
      <c r="PC877" s="10">
        <v>0</v>
      </c>
      <c r="PD877" s="10" t="s">
        <v>1966</v>
      </c>
      <c r="PE877" s="10">
        <v>0</v>
      </c>
      <c r="PF877" s="10">
        <v>0</v>
      </c>
      <c r="PG877" s="10">
        <v>0</v>
      </c>
      <c r="PH877" s="10">
        <v>0</v>
      </c>
      <c r="PI877" s="10">
        <v>0</v>
      </c>
      <c r="PJ877" s="10">
        <v>0</v>
      </c>
      <c r="PK877" s="10">
        <v>0</v>
      </c>
      <c r="PL877" s="10">
        <v>0</v>
      </c>
      <c r="PM877" s="10" t="s">
        <v>1966</v>
      </c>
      <c r="PN877" s="10">
        <v>0</v>
      </c>
      <c r="PO877" s="10">
        <v>0</v>
      </c>
      <c r="PP877" s="10">
        <v>0</v>
      </c>
      <c r="PQ877" s="10">
        <v>0</v>
      </c>
      <c r="PR877" s="10">
        <v>0</v>
      </c>
      <c r="PS877" s="10">
        <v>0</v>
      </c>
      <c r="PT877" s="10">
        <v>0</v>
      </c>
      <c r="PU877" s="10">
        <v>0</v>
      </c>
      <c r="PV877" s="10" t="s">
        <v>1977</v>
      </c>
      <c r="PW877" s="10">
        <v>3</v>
      </c>
      <c r="PX877" s="10">
        <v>7</v>
      </c>
      <c r="PY877" s="10">
        <v>0</v>
      </c>
      <c r="PZ877" s="10">
        <v>0</v>
      </c>
      <c r="QA877" s="10">
        <v>0</v>
      </c>
      <c r="QB877" s="10">
        <v>0</v>
      </c>
      <c r="QC877" s="10">
        <v>0</v>
      </c>
      <c r="QD877" s="10">
        <v>0</v>
      </c>
      <c r="QE877" s="10" t="s">
        <v>1985</v>
      </c>
      <c r="QF877" s="10">
        <v>0</v>
      </c>
      <c r="QG877" s="10">
        <v>0</v>
      </c>
      <c r="QH877" s="10">
        <v>0</v>
      </c>
      <c r="QI877" s="10">
        <v>0</v>
      </c>
      <c r="QJ877" s="10">
        <v>0</v>
      </c>
      <c r="QK877" s="10">
        <v>0</v>
      </c>
      <c r="QL877" s="10">
        <v>0</v>
      </c>
      <c r="QM877" s="10">
        <v>0</v>
      </c>
      <c r="QN877" s="10" t="s">
        <v>1966</v>
      </c>
      <c r="QO877" s="10">
        <v>0</v>
      </c>
      <c r="QP877" s="10">
        <v>0</v>
      </c>
      <c r="QQ877" s="10">
        <v>0</v>
      </c>
      <c r="QR877" s="10">
        <v>0</v>
      </c>
      <c r="QS877" s="10">
        <v>0</v>
      </c>
      <c r="QT877" s="10">
        <v>0</v>
      </c>
      <c r="QU877" s="10">
        <v>0</v>
      </c>
      <c r="QV877" s="10">
        <v>0</v>
      </c>
      <c r="QW877" s="10" t="s">
        <v>1966</v>
      </c>
      <c r="QX877" s="10">
        <v>120</v>
      </c>
      <c r="QY877" s="10">
        <v>0</v>
      </c>
      <c r="QZ877" s="10">
        <v>0</v>
      </c>
      <c r="RA877" s="10">
        <v>0</v>
      </c>
      <c r="RB877" s="10">
        <v>0</v>
      </c>
      <c r="RC877" s="10">
        <v>0</v>
      </c>
      <c r="RD877" s="10">
        <v>0</v>
      </c>
      <c r="RE877" s="10">
        <v>0</v>
      </c>
      <c r="RF877" s="10" t="s">
        <v>1985</v>
      </c>
      <c r="RG877" s="10">
        <v>0</v>
      </c>
      <c r="RH877" s="10">
        <v>0</v>
      </c>
      <c r="RI877" s="10">
        <v>0</v>
      </c>
      <c r="RJ877" s="10">
        <v>0</v>
      </c>
      <c r="RK877" s="10">
        <v>0</v>
      </c>
      <c r="RL877" s="10">
        <v>0</v>
      </c>
      <c r="RM877" s="10">
        <v>0</v>
      </c>
      <c r="RN877" s="10">
        <v>0</v>
      </c>
      <c r="RO877" s="10" t="s">
        <v>1966</v>
      </c>
      <c r="VS877" s="10">
        <v>1</v>
      </c>
      <c r="VU877" s="10">
        <v>1</v>
      </c>
      <c r="VX877" s="10">
        <v>1</v>
      </c>
      <c r="VY877" s="10" t="s">
        <v>2467</v>
      </c>
      <c r="VZ877" s="10">
        <v>2619</v>
      </c>
      <c r="WA877" s="10">
        <v>0</v>
      </c>
      <c r="WB877" s="10">
        <v>20</v>
      </c>
      <c r="WC877" s="10">
        <v>0</v>
      </c>
      <c r="WD877" s="10">
        <v>0</v>
      </c>
      <c r="WE877" s="10">
        <v>0</v>
      </c>
      <c r="WF877" s="10">
        <v>479</v>
      </c>
      <c r="WG877" s="10">
        <v>0</v>
      </c>
      <c r="WH877" s="10">
        <v>0</v>
      </c>
      <c r="WI877" s="10">
        <v>0</v>
      </c>
      <c r="WJ877" s="10">
        <v>0</v>
      </c>
      <c r="WK877" s="10">
        <v>0</v>
      </c>
      <c r="WL877" s="10">
        <v>0</v>
      </c>
      <c r="WM877" s="10">
        <v>0</v>
      </c>
      <c r="WN877" s="10">
        <v>0</v>
      </c>
      <c r="WO877" s="10">
        <v>0</v>
      </c>
      <c r="WP877" s="10">
        <v>0</v>
      </c>
      <c r="WQ877" s="10">
        <v>0</v>
      </c>
      <c r="WR877" s="10">
        <v>0</v>
      </c>
      <c r="WS877" s="10">
        <v>0</v>
      </c>
      <c r="WT877" s="10">
        <v>0</v>
      </c>
      <c r="WU877" s="10">
        <v>0</v>
      </c>
      <c r="WV877" s="10">
        <v>0</v>
      </c>
      <c r="WW877" s="10">
        <v>0</v>
      </c>
      <c r="WX877" s="10">
        <v>0</v>
      </c>
      <c r="WY877" s="10">
        <v>0</v>
      </c>
      <c r="WZ877" s="10">
        <v>0</v>
      </c>
      <c r="XA877" s="10">
        <v>0</v>
      </c>
      <c r="XB877" s="10">
        <v>0</v>
      </c>
      <c r="XC877" s="10">
        <v>0</v>
      </c>
      <c r="XD877" s="10">
        <v>0</v>
      </c>
      <c r="XE877" s="10">
        <v>0</v>
      </c>
      <c r="XF877" s="10">
        <v>0</v>
      </c>
      <c r="XG877" s="10">
        <v>0</v>
      </c>
      <c r="XH877" s="10">
        <v>0</v>
      </c>
      <c r="XI877" s="10">
        <v>0</v>
      </c>
      <c r="XJ877" s="10">
        <v>0</v>
      </c>
      <c r="XK877" s="10" t="s">
        <v>1967</v>
      </c>
      <c r="XN877" s="10" t="s">
        <v>1978</v>
      </c>
      <c r="XQ877" s="10" t="s">
        <v>1978</v>
      </c>
      <c r="XR877" s="10">
        <v>150</v>
      </c>
      <c r="XS877" s="10">
        <v>0</v>
      </c>
      <c r="XT877" s="10" t="s">
        <v>1967</v>
      </c>
      <c r="XW877" s="10" t="s">
        <v>1983</v>
      </c>
      <c r="XX877" s="10">
        <v>125</v>
      </c>
      <c r="XY877" s="10">
        <v>0</v>
      </c>
      <c r="YA877" s="10">
        <v>47</v>
      </c>
      <c r="YB877" s="10">
        <v>0</v>
      </c>
      <c r="YC877" s="10">
        <v>646</v>
      </c>
      <c r="YD877" s="10">
        <v>0</v>
      </c>
      <c r="YE877" s="10">
        <v>0</v>
      </c>
      <c r="YF877" s="10">
        <v>0</v>
      </c>
      <c r="YG877" s="10">
        <v>0</v>
      </c>
      <c r="YH877" s="10">
        <v>0</v>
      </c>
      <c r="YI877" s="10">
        <v>8</v>
      </c>
      <c r="YJ877" s="10">
        <v>0</v>
      </c>
      <c r="YK877" s="10">
        <v>1285</v>
      </c>
      <c r="YL877" s="10">
        <v>0</v>
      </c>
      <c r="YM877" s="10">
        <v>723</v>
      </c>
      <c r="YN877" s="10">
        <v>0</v>
      </c>
      <c r="YO877" s="10">
        <v>385</v>
      </c>
      <c r="YP877" s="10">
        <v>0</v>
      </c>
      <c r="YQ877" s="10">
        <v>0</v>
      </c>
      <c r="YR877" s="10">
        <v>0</v>
      </c>
      <c r="YS877" s="10" t="s">
        <v>1968</v>
      </c>
      <c r="YT877" s="10">
        <v>1319</v>
      </c>
      <c r="YU877" s="10">
        <v>0</v>
      </c>
      <c r="YV877" s="10">
        <v>830</v>
      </c>
      <c r="YW877" s="10">
        <v>0</v>
      </c>
      <c r="YX877" s="10">
        <v>492</v>
      </c>
      <c r="YY877" s="10">
        <v>0</v>
      </c>
      <c r="YZ877" s="10">
        <v>404</v>
      </c>
      <c r="ZA877" s="10">
        <v>0</v>
      </c>
      <c r="ZB877" s="10">
        <v>44</v>
      </c>
      <c r="ZC877" s="10">
        <v>0</v>
      </c>
      <c r="ZD877" s="10">
        <v>28</v>
      </c>
      <c r="ZE877" s="10">
        <v>0</v>
      </c>
      <c r="ZF877" s="10">
        <v>1</v>
      </c>
      <c r="ZG877" s="10">
        <v>0</v>
      </c>
      <c r="ZH877" s="10">
        <v>0</v>
      </c>
      <c r="ZI877" s="10">
        <v>0</v>
      </c>
      <c r="ZJ877" s="10" t="s">
        <v>1969</v>
      </c>
      <c r="ZK877" s="10">
        <v>335</v>
      </c>
      <c r="ZL877" s="10">
        <v>0</v>
      </c>
      <c r="ZM877" s="10">
        <v>559</v>
      </c>
      <c r="ZN877" s="10">
        <v>0</v>
      </c>
      <c r="ZO877" s="10">
        <v>2021</v>
      </c>
      <c r="ZP877" s="10">
        <v>0</v>
      </c>
      <c r="ZQ877" s="10">
        <v>36</v>
      </c>
      <c r="ZR877" s="10">
        <v>0</v>
      </c>
      <c r="ZS877" s="10">
        <v>0</v>
      </c>
      <c r="ZT877" s="10">
        <v>0</v>
      </c>
      <c r="ZU877" s="10">
        <v>54</v>
      </c>
      <c r="ZV877" s="10">
        <v>0</v>
      </c>
      <c r="ZW877" s="10">
        <v>113</v>
      </c>
      <c r="ZX877" s="10">
        <v>0</v>
      </c>
      <c r="ZY877" s="10">
        <v>0</v>
      </c>
      <c r="ZZ877" s="10">
        <v>0</v>
      </c>
      <c r="AAA877" s="10">
        <v>0</v>
      </c>
      <c r="AAB877" s="10">
        <v>0</v>
      </c>
      <c r="AAC877" s="10">
        <v>0</v>
      </c>
      <c r="AAD877" s="10">
        <v>0</v>
      </c>
      <c r="AAE877" s="10">
        <v>0</v>
      </c>
      <c r="AAF877" s="10">
        <v>0</v>
      </c>
      <c r="AAG877" s="10">
        <v>0</v>
      </c>
      <c r="AAH877" s="10">
        <v>0</v>
      </c>
      <c r="AAI877" s="10">
        <v>0</v>
      </c>
      <c r="AAJ877" s="10">
        <v>0</v>
      </c>
      <c r="AAK877" s="10" t="s">
        <v>1970</v>
      </c>
      <c r="AAL877" s="10">
        <v>1258</v>
      </c>
      <c r="AAM877" s="10">
        <v>0</v>
      </c>
      <c r="AAN877" s="10">
        <v>1592</v>
      </c>
      <c r="AAO877" s="10">
        <v>0</v>
      </c>
      <c r="AAP877" s="10">
        <v>177</v>
      </c>
      <c r="AAQ877" s="10">
        <v>0</v>
      </c>
      <c r="AAR877" s="10">
        <v>8</v>
      </c>
      <c r="AAS877" s="10">
        <v>0</v>
      </c>
      <c r="AAT877" s="10">
        <v>20</v>
      </c>
      <c r="AAU877" s="10">
        <v>0</v>
      </c>
      <c r="AAV877" s="10">
        <v>9</v>
      </c>
      <c r="AAW877" s="10">
        <v>0</v>
      </c>
      <c r="AAX877" s="10">
        <v>54</v>
      </c>
      <c r="AAY877" s="10">
        <v>0</v>
      </c>
      <c r="AAZ877" s="10" t="s">
        <v>1968</v>
      </c>
      <c r="ABO877" s="10" t="s">
        <v>1970</v>
      </c>
      <c r="ABP877" s="10">
        <v>308</v>
      </c>
      <c r="ABQ877" s="10">
        <v>0</v>
      </c>
      <c r="ABR877" s="10">
        <v>149</v>
      </c>
      <c r="ABS877" s="10">
        <v>0</v>
      </c>
      <c r="ABT877" s="10">
        <v>93</v>
      </c>
      <c r="ABU877" s="10">
        <v>0</v>
      </c>
      <c r="ABV877" s="10">
        <v>1791</v>
      </c>
      <c r="ABW877" s="10">
        <v>0</v>
      </c>
      <c r="ABX877" s="10">
        <v>339</v>
      </c>
      <c r="ABY877" s="10">
        <v>0</v>
      </c>
      <c r="ABZ877" s="10">
        <v>334</v>
      </c>
      <c r="ACA877" s="10">
        <v>0</v>
      </c>
      <c r="ACB877" s="10">
        <v>43</v>
      </c>
      <c r="ACC877" s="10">
        <v>0</v>
      </c>
      <c r="ACD877" s="10">
        <v>3</v>
      </c>
      <c r="ACE877" s="10">
        <v>0</v>
      </c>
      <c r="ACF877" s="10">
        <v>0</v>
      </c>
      <c r="ACG877" s="10">
        <v>0</v>
      </c>
      <c r="ACH877" s="10">
        <v>58</v>
      </c>
      <c r="ACI877" s="10">
        <v>0</v>
      </c>
      <c r="ACJ877" s="10" t="s">
        <v>1970</v>
      </c>
      <c r="ACK877" s="10" t="s">
        <v>1972</v>
      </c>
      <c r="ACL877" s="10">
        <v>350</v>
      </c>
      <c r="ACM877" s="10">
        <v>0</v>
      </c>
      <c r="ACN877" s="10">
        <v>950</v>
      </c>
      <c r="ACO877" s="10">
        <v>0</v>
      </c>
      <c r="ACP877" s="10">
        <v>250</v>
      </c>
      <c r="ACQ877" s="10">
        <v>0</v>
      </c>
      <c r="ACR877" s="10">
        <v>127</v>
      </c>
      <c r="ACS877" s="10">
        <v>0</v>
      </c>
      <c r="ACT877" s="10">
        <v>0</v>
      </c>
      <c r="ACU877" s="10">
        <v>0</v>
      </c>
      <c r="ACV877" s="10">
        <v>0</v>
      </c>
      <c r="ACW877" s="10">
        <v>0</v>
      </c>
      <c r="ACX877" s="10">
        <v>2226</v>
      </c>
      <c r="ACY877" s="10">
        <v>0</v>
      </c>
      <c r="ACZ877" s="10">
        <v>0</v>
      </c>
      <c r="ADA877" s="10">
        <v>0</v>
      </c>
      <c r="ADB877" s="10">
        <v>0</v>
      </c>
      <c r="ADC877" s="10">
        <v>0</v>
      </c>
      <c r="ADD877" s="10">
        <v>450</v>
      </c>
      <c r="ADE877" s="10">
        <v>0</v>
      </c>
      <c r="ADF877" s="10">
        <v>600</v>
      </c>
      <c r="ADG877" s="10">
        <v>0</v>
      </c>
      <c r="ADH877" s="10" t="s">
        <v>1970</v>
      </c>
      <c r="ADI877" s="10">
        <v>3116</v>
      </c>
      <c r="ADJ877" s="10">
        <v>0</v>
      </c>
      <c r="ADK877" s="10">
        <v>0</v>
      </c>
      <c r="ADL877" s="10">
        <v>0</v>
      </c>
      <c r="ADM877" s="10">
        <v>2</v>
      </c>
      <c r="ADN877" s="10">
        <v>0</v>
      </c>
      <c r="ADO877" s="10">
        <v>0</v>
      </c>
      <c r="ADP877" s="10">
        <v>0</v>
      </c>
      <c r="ADQ877" s="10">
        <v>0</v>
      </c>
      <c r="ADR877" s="10">
        <v>0</v>
      </c>
      <c r="ADS877" s="10">
        <v>0</v>
      </c>
      <c r="ADT877" s="10">
        <v>0</v>
      </c>
      <c r="ADU877" s="10">
        <v>0</v>
      </c>
      <c r="ADV877" s="10">
        <v>0</v>
      </c>
      <c r="ADW877" s="10">
        <v>0</v>
      </c>
      <c r="ADX877" s="10">
        <v>0</v>
      </c>
      <c r="ADY877" s="10">
        <v>0</v>
      </c>
      <c r="ADZ877" s="10">
        <v>0</v>
      </c>
      <c r="AEA877" s="10">
        <v>0</v>
      </c>
      <c r="AEB877" s="10">
        <v>0</v>
      </c>
      <c r="AEC877" s="10">
        <v>0</v>
      </c>
      <c r="AED877" s="10">
        <v>0</v>
      </c>
      <c r="AEE877" s="10">
        <v>0</v>
      </c>
      <c r="AEF877" s="10">
        <v>0</v>
      </c>
      <c r="AEG877" s="10">
        <v>0</v>
      </c>
      <c r="AEH877" s="10">
        <v>0</v>
      </c>
      <c r="AEI877" s="10">
        <v>0</v>
      </c>
      <c r="AEJ877" s="10">
        <v>0</v>
      </c>
      <c r="AEK877" s="10">
        <v>0</v>
      </c>
      <c r="AEL877" s="10">
        <v>0</v>
      </c>
      <c r="AEM877" s="10">
        <v>0</v>
      </c>
      <c r="AEN877" s="10">
        <v>0</v>
      </c>
      <c r="AEO877" s="10">
        <v>0</v>
      </c>
      <c r="AEP877" s="10">
        <v>0</v>
      </c>
      <c r="AEQ877" s="10">
        <v>0</v>
      </c>
      <c r="AER877" s="10">
        <v>0</v>
      </c>
      <c r="AES877" s="10">
        <v>0</v>
      </c>
      <c r="AET877" s="10">
        <v>0</v>
      </c>
      <c r="AEU877" s="10">
        <v>0</v>
      </c>
      <c r="AEV877" s="10">
        <v>0</v>
      </c>
      <c r="AEW877" s="10">
        <v>0</v>
      </c>
      <c r="AEX877" s="10">
        <v>0</v>
      </c>
      <c r="AEY877" s="10">
        <v>0</v>
      </c>
      <c r="AEZ877" s="10">
        <v>0</v>
      </c>
      <c r="AFA877" s="10">
        <v>0</v>
      </c>
      <c r="AFB877" s="10">
        <v>0</v>
      </c>
      <c r="AFC877" s="10">
        <v>0</v>
      </c>
      <c r="AFD877" s="10">
        <v>0</v>
      </c>
      <c r="AFE877" s="10">
        <v>0</v>
      </c>
      <c r="AFF877" s="10">
        <v>0</v>
      </c>
      <c r="AFG877" s="10">
        <v>0</v>
      </c>
      <c r="AFH877" s="10">
        <v>0</v>
      </c>
      <c r="AFI877" s="10">
        <v>0</v>
      </c>
      <c r="AFJ877" s="10">
        <v>0</v>
      </c>
      <c r="AFK877" s="10">
        <v>0</v>
      </c>
      <c r="AFL877" s="10">
        <v>0</v>
      </c>
      <c r="AFM877" s="10">
        <v>0</v>
      </c>
      <c r="AFN877" s="10">
        <v>0</v>
      </c>
      <c r="AFO877" s="10">
        <v>0</v>
      </c>
      <c r="AFP877" s="10">
        <v>0</v>
      </c>
      <c r="AFQ877" s="10">
        <v>0</v>
      </c>
      <c r="AFR877" s="10">
        <v>0</v>
      </c>
      <c r="AFS877" s="10">
        <v>0</v>
      </c>
      <c r="AFT877" s="10">
        <v>0</v>
      </c>
      <c r="AFU877" s="10">
        <v>0</v>
      </c>
      <c r="AFV877" s="10">
        <v>0</v>
      </c>
      <c r="AFW877" s="10">
        <v>0</v>
      </c>
      <c r="AFX877" s="10">
        <v>0</v>
      </c>
      <c r="AFY877" s="10">
        <v>0</v>
      </c>
      <c r="AFZ877" s="10">
        <v>0</v>
      </c>
      <c r="AGA877" s="10">
        <v>0</v>
      </c>
      <c r="AGB877" s="10">
        <v>0</v>
      </c>
      <c r="AGC877" s="10">
        <v>0</v>
      </c>
      <c r="AGD877" s="10">
        <v>0</v>
      </c>
      <c r="AGE877" s="10">
        <v>0</v>
      </c>
      <c r="AGF877" s="10">
        <v>0</v>
      </c>
      <c r="AGG877" s="10">
        <v>0</v>
      </c>
      <c r="AGH877" s="10">
        <v>0</v>
      </c>
      <c r="AGI877" s="10">
        <v>0</v>
      </c>
      <c r="AGJ877" s="10">
        <v>0</v>
      </c>
      <c r="AGK877" s="10">
        <v>0</v>
      </c>
      <c r="AGL877" s="10">
        <v>0</v>
      </c>
      <c r="AGM877" s="10">
        <v>0</v>
      </c>
      <c r="AGN877" s="10">
        <v>0</v>
      </c>
      <c r="AGO877" s="10">
        <v>0</v>
      </c>
      <c r="AGP877" s="10">
        <v>0</v>
      </c>
      <c r="AGQ877" s="10">
        <v>0</v>
      </c>
      <c r="AGR877" s="10">
        <v>0</v>
      </c>
      <c r="AGS877" s="10">
        <v>0</v>
      </c>
      <c r="AGT877" s="10">
        <v>0</v>
      </c>
      <c r="AGU877" s="10">
        <v>0</v>
      </c>
      <c r="AGV877" s="10">
        <v>0</v>
      </c>
      <c r="AGW877" s="10">
        <v>0</v>
      </c>
      <c r="AGX877" s="10">
        <v>0</v>
      </c>
      <c r="AGY877" s="10">
        <v>0</v>
      </c>
      <c r="AGZ877" s="10">
        <v>0</v>
      </c>
      <c r="AHA877" s="10">
        <v>0</v>
      </c>
      <c r="AHB877" s="10">
        <v>0</v>
      </c>
      <c r="AHC877" s="10">
        <v>0</v>
      </c>
      <c r="AHD877" s="10">
        <v>0</v>
      </c>
      <c r="AHE877" s="10">
        <v>0</v>
      </c>
      <c r="AHF877" s="10">
        <v>0</v>
      </c>
      <c r="AHG877" s="10">
        <v>0</v>
      </c>
      <c r="AHH877" s="10">
        <v>0</v>
      </c>
      <c r="AHI877" s="10">
        <v>0</v>
      </c>
      <c r="AHJ877" s="10">
        <v>0</v>
      </c>
      <c r="AHK877" s="10">
        <v>0</v>
      </c>
      <c r="AHL877" s="10">
        <v>0</v>
      </c>
      <c r="AHM877" s="10">
        <v>0</v>
      </c>
      <c r="AHN877" s="10">
        <v>0</v>
      </c>
      <c r="AHO877" s="10">
        <v>0</v>
      </c>
      <c r="AHP877" s="10">
        <v>0</v>
      </c>
      <c r="AHQ877" s="10">
        <v>0</v>
      </c>
      <c r="AHR877" s="10">
        <v>0</v>
      </c>
      <c r="AHS877" s="10">
        <v>0</v>
      </c>
      <c r="AHT877" s="10">
        <v>0</v>
      </c>
      <c r="AHU877" s="10">
        <v>0</v>
      </c>
      <c r="AHV877" s="10">
        <v>0</v>
      </c>
      <c r="AHW877" s="10">
        <v>0</v>
      </c>
      <c r="AHX877" s="10">
        <v>0</v>
      </c>
      <c r="AHY877" s="10">
        <v>0</v>
      </c>
      <c r="AHZ877" s="10">
        <v>0</v>
      </c>
      <c r="AIA877" s="10">
        <v>0</v>
      </c>
      <c r="AIB877" s="10">
        <v>0</v>
      </c>
      <c r="AIC877" s="10">
        <v>0</v>
      </c>
      <c r="AID877" s="10">
        <v>0</v>
      </c>
      <c r="AIE877" s="10">
        <v>0</v>
      </c>
      <c r="AIF877" s="10">
        <v>0</v>
      </c>
      <c r="AIG877" s="10">
        <v>0</v>
      </c>
      <c r="AIH877" s="10">
        <v>0</v>
      </c>
      <c r="AII877" s="10">
        <v>0</v>
      </c>
      <c r="AIJ877" s="10">
        <v>0</v>
      </c>
      <c r="AIK877" s="10">
        <v>0</v>
      </c>
      <c r="AIL877" s="10">
        <v>0</v>
      </c>
      <c r="AIM877" s="10">
        <v>0</v>
      </c>
      <c r="AIN877" s="10">
        <v>0</v>
      </c>
      <c r="AIO877" s="10">
        <v>0</v>
      </c>
      <c r="AIP877" s="10">
        <v>0</v>
      </c>
      <c r="AIQ877" s="10">
        <v>0</v>
      </c>
      <c r="AIR877" s="10">
        <v>0</v>
      </c>
      <c r="AIS877" s="10">
        <v>0</v>
      </c>
      <c r="AIT877" s="10">
        <v>0</v>
      </c>
      <c r="AIU877" s="10">
        <v>0</v>
      </c>
      <c r="AIV877" s="10">
        <v>0</v>
      </c>
      <c r="AIW877" s="10">
        <v>0</v>
      </c>
      <c r="AIX877" s="10">
        <v>0</v>
      </c>
      <c r="AIY877" s="10">
        <v>0</v>
      </c>
      <c r="AIZ877" s="10">
        <v>0</v>
      </c>
      <c r="AJA877" s="10">
        <v>0</v>
      </c>
      <c r="AJB877" s="10">
        <v>0</v>
      </c>
      <c r="AJC877" s="10">
        <v>0</v>
      </c>
      <c r="AJD877" s="10">
        <v>0</v>
      </c>
      <c r="AJE877" s="10">
        <v>0</v>
      </c>
      <c r="AJF877" s="10">
        <v>0</v>
      </c>
      <c r="AJG877" s="10">
        <v>0</v>
      </c>
      <c r="AJH877" s="10">
        <v>0</v>
      </c>
      <c r="AJI877" s="10">
        <v>0</v>
      </c>
      <c r="AJJ877" s="10">
        <v>0</v>
      </c>
      <c r="AJK877" s="10">
        <v>0</v>
      </c>
      <c r="AJL877" s="10">
        <v>0</v>
      </c>
      <c r="AJM877" s="10">
        <v>0</v>
      </c>
      <c r="AJN877" s="10">
        <v>0</v>
      </c>
      <c r="AJO877" s="10">
        <v>0</v>
      </c>
      <c r="AJP877" s="10">
        <v>0</v>
      </c>
      <c r="AJQ877" s="10">
        <v>0</v>
      </c>
      <c r="AJR877" s="10">
        <v>0</v>
      </c>
      <c r="AJS877" s="10">
        <v>0</v>
      </c>
      <c r="AJT877" s="10">
        <v>0</v>
      </c>
      <c r="AJU877" s="10">
        <v>0</v>
      </c>
      <c r="AJV877" s="10">
        <v>0</v>
      </c>
      <c r="AJW877" s="10">
        <v>0</v>
      </c>
      <c r="AJX877" s="10">
        <v>0</v>
      </c>
      <c r="AJY877" s="10">
        <v>0</v>
      </c>
      <c r="AJZ877" s="10">
        <v>0</v>
      </c>
      <c r="AKA877" s="10">
        <v>0</v>
      </c>
      <c r="AKB877" s="10">
        <v>0</v>
      </c>
      <c r="AKC877" s="10">
        <v>0</v>
      </c>
      <c r="AKD877" s="10">
        <v>0</v>
      </c>
      <c r="AKE877" s="10">
        <v>0</v>
      </c>
      <c r="AKF877" s="10">
        <v>0</v>
      </c>
      <c r="AKG877" s="10">
        <v>0</v>
      </c>
      <c r="AKH877" s="10">
        <v>0</v>
      </c>
      <c r="AKI877" s="10">
        <v>0</v>
      </c>
      <c r="AKJ877" s="10">
        <v>0</v>
      </c>
      <c r="AKK877" s="10">
        <v>0</v>
      </c>
      <c r="AKL877" s="10">
        <v>0</v>
      </c>
      <c r="AKM877" s="10">
        <v>0</v>
      </c>
      <c r="AKN877" s="10">
        <v>0</v>
      </c>
      <c r="AKO877" s="10">
        <v>0</v>
      </c>
      <c r="AKP877" s="10">
        <v>0</v>
      </c>
      <c r="AKQ877" s="10">
        <v>0</v>
      </c>
      <c r="AKR877" s="10">
        <v>0</v>
      </c>
      <c r="AKS877" s="10">
        <v>0</v>
      </c>
      <c r="AKT877" s="10">
        <v>0</v>
      </c>
      <c r="AKU877" s="10">
        <v>0</v>
      </c>
      <c r="AKV877" s="10">
        <v>0</v>
      </c>
      <c r="AKW877" s="10">
        <v>0</v>
      </c>
      <c r="AKX877" s="10">
        <v>0</v>
      </c>
      <c r="AKY877" s="10">
        <v>0</v>
      </c>
      <c r="AKZ877" s="10">
        <v>0</v>
      </c>
      <c r="ALA877" s="10">
        <v>0</v>
      </c>
      <c r="ALB877" s="10">
        <v>0</v>
      </c>
      <c r="ALC877" s="10">
        <v>0</v>
      </c>
      <c r="ALD877" s="10">
        <v>0</v>
      </c>
      <c r="ALE877" s="10">
        <v>0</v>
      </c>
      <c r="ALF877" s="10">
        <v>0</v>
      </c>
      <c r="ALG877" s="10">
        <v>0</v>
      </c>
      <c r="ALH877" s="10">
        <v>0</v>
      </c>
      <c r="ALI877" s="10">
        <v>0</v>
      </c>
      <c r="ALJ877" s="10">
        <v>0</v>
      </c>
      <c r="ALK877" s="10">
        <v>0</v>
      </c>
      <c r="ALL877" s="10">
        <v>0</v>
      </c>
      <c r="ALM877" s="10">
        <v>0</v>
      </c>
      <c r="ALN877" s="10">
        <v>0</v>
      </c>
      <c r="ALO877" s="10">
        <v>0</v>
      </c>
      <c r="ALP877" s="10">
        <v>0</v>
      </c>
      <c r="ALQ877" s="10">
        <v>0</v>
      </c>
      <c r="ALR877" s="10">
        <v>0</v>
      </c>
      <c r="ALS877" s="10">
        <v>0</v>
      </c>
      <c r="ALT877" s="10">
        <v>0</v>
      </c>
      <c r="ALU877" s="10">
        <v>2</v>
      </c>
      <c r="ALV877" s="10">
        <v>0</v>
      </c>
      <c r="ALW877" s="10">
        <v>0</v>
      </c>
      <c r="ALX877" s="10">
        <v>0</v>
      </c>
      <c r="ALY877" s="10">
        <v>0</v>
      </c>
      <c r="ALZ877" s="10">
        <v>0</v>
      </c>
      <c r="AMA877" s="10">
        <v>0</v>
      </c>
      <c r="AMB877" s="10">
        <v>0</v>
      </c>
      <c r="AMC877" s="10">
        <v>0</v>
      </c>
      <c r="AMD877" s="10">
        <v>0</v>
      </c>
      <c r="AME877" s="10">
        <v>0</v>
      </c>
      <c r="AMF877" s="10">
        <v>0</v>
      </c>
      <c r="AMG877" s="10">
        <v>0</v>
      </c>
      <c r="AMH877" s="10">
        <v>0</v>
      </c>
      <c r="AMI877" s="10">
        <v>0</v>
      </c>
      <c r="AMJ877" s="10">
        <v>0</v>
      </c>
      <c r="AMK877" s="10">
        <v>0</v>
      </c>
      <c r="AML877" s="10" t="s">
        <v>1968</v>
      </c>
      <c r="ANM877" s="10">
        <v>2897</v>
      </c>
      <c r="ANN877" s="10">
        <v>0</v>
      </c>
      <c r="ANO877" s="10" t="s">
        <v>1970</v>
      </c>
      <c r="ANP877" s="10" t="s">
        <v>1971</v>
      </c>
      <c r="ANQ877" s="10">
        <v>0</v>
      </c>
      <c r="ANR877" s="10">
        <v>0</v>
      </c>
      <c r="ANS877" s="10">
        <v>0</v>
      </c>
      <c r="ANT877" s="10">
        <v>0</v>
      </c>
      <c r="ANU877" s="10">
        <v>0</v>
      </c>
      <c r="ANV877" s="10">
        <v>0</v>
      </c>
      <c r="ANW877" s="10">
        <v>0</v>
      </c>
      <c r="ANX877" s="10">
        <v>0</v>
      </c>
      <c r="ANY877" s="10">
        <v>157</v>
      </c>
      <c r="ANZ877" s="10">
        <v>0</v>
      </c>
      <c r="AOA877" s="10">
        <v>230</v>
      </c>
      <c r="AOB877" s="10">
        <v>0</v>
      </c>
      <c r="AOC877" s="10">
        <v>45</v>
      </c>
      <c r="AOD877" s="10">
        <v>0</v>
      </c>
      <c r="AOE877" s="10">
        <v>32</v>
      </c>
      <c r="AOF877" s="10">
        <v>0</v>
      </c>
      <c r="AOG877" s="10">
        <v>15</v>
      </c>
      <c r="AOH877" s="10">
        <v>0</v>
      </c>
      <c r="AOI877" s="10">
        <v>0</v>
      </c>
      <c r="AOJ877" s="10">
        <v>0</v>
      </c>
      <c r="AOK877" s="10">
        <v>0</v>
      </c>
      <c r="AOL877" s="10">
        <v>0</v>
      </c>
      <c r="AOM877" s="10">
        <v>2639</v>
      </c>
      <c r="AON877" s="10">
        <v>0</v>
      </c>
      <c r="AOO877" s="10" t="s">
        <v>1970</v>
      </c>
      <c r="AOP877" s="10">
        <v>0</v>
      </c>
      <c r="AOQ877" s="10">
        <v>0</v>
      </c>
      <c r="AOR877" s="10">
        <v>0</v>
      </c>
      <c r="AOS877" s="10">
        <v>0</v>
      </c>
      <c r="AOT877" s="10">
        <v>0</v>
      </c>
      <c r="AOU877" s="10">
        <v>0</v>
      </c>
      <c r="AOV877" s="10">
        <v>0</v>
      </c>
      <c r="AOW877" s="10">
        <v>0</v>
      </c>
      <c r="AOX877" s="10">
        <v>157</v>
      </c>
      <c r="AOY877" s="10">
        <v>0</v>
      </c>
      <c r="AOZ877" s="10">
        <v>230</v>
      </c>
      <c r="APA877" s="10">
        <v>0</v>
      </c>
      <c r="APB877" s="10">
        <v>45</v>
      </c>
      <c r="APC877" s="10">
        <v>0</v>
      </c>
      <c r="APD877" s="10">
        <v>32</v>
      </c>
      <c r="APE877" s="10">
        <v>0</v>
      </c>
      <c r="APF877" s="10">
        <v>15</v>
      </c>
      <c r="APG877" s="10">
        <v>0</v>
      </c>
      <c r="APH877" s="10">
        <v>0</v>
      </c>
      <c r="API877" s="10">
        <v>0</v>
      </c>
      <c r="APJ877" s="10">
        <v>0</v>
      </c>
      <c r="APK877" s="10">
        <v>0</v>
      </c>
      <c r="APL877" s="10">
        <v>2639</v>
      </c>
      <c r="APM877" s="10">
        <v>0</v>
      </c>
      <c r="APN877" s="10" t="s">
        <v>1970</v>
      </c>
      <c r="APO877" s="10" t="s">
        <v>1990</v>
      </c>
      <c r="APP877" s="10">
        <v>3118</v>
      </c>
      <c r="APQ877" s="10">
        <v>0</v>
      </c>
      <c r="APR877" s="10">
        <v>48</v>
      </c>
      <c r="APS877" s="10">
        <v>0</v>
      </c>
      <c r="APT877" s="10">
        <v>53</v>
      </c>
      <c r="APU877" s="10">
        <v>0</v>
      </c>
      <c r="APV877" s="10">
        <v>986</v>
      </c>
      <c r="APW877" s="10">
        <v>0</v>
      </c>
      <c r="APX877" s="10">
        <v>0</v>
      </c>
      <c r="APY877" s="10">
        <v>0</v>
      </c>
      <c r="APZ877" s="10">
        <v>0</v>
      </c>
      <c r="AQA877" s="10">
        <v>0</v>
      </c>
      <c r="AQB877" s="10">
        <v>135</v>
      </c>
      <c r="AQC877" s="10">
        <v>0</v>
      </c>
      <c r="AQD877" s="10">
        <v>28</v>
      </c>
      <c r="AQE877" s="10">
        <v>0</v>
      </c>
      <c r="AQF877" s="10">
        <v>0</v>
      </c>
      <c r="AQG877" s="10">
        <v>0</v>
      </c>
      <c r="AQH877" s="10">
        <v>15</v>
      </c>
      <c r="AQI877" s="10">
        <v>0</v>
      </c>
      <c r="AQJ877" s="10">
        <v>52</v>
      </c>
      <c r="AQK877" s="10">
        <v>0</v>
      </c>
      <c r="AQL877" s="10">
        <v>70</v>
      </c>
      <c r="AQM877" s="10">
        <v>0</v>
      </c>
      <c r="AQN877" s="10">
        <v>435</v>
      </c>
      <c r="AQO877" s="10">
        <v>0</v>
      </c>
      <c r="AQP877" s="10">
        <v>92</v>
      </c>
      <c r="AQQ877" s="10">
        <v>0</v>
      </c>
      <c r="AQR877" s="10">
        <v>22</v>
      </c>
      <c r="AQS877" s="10">
        <v>0</v>
      </c>
      <c r="AQT877" s="10">
        <v>19</v>
      </c>
      <c r="AQU877" s="10">
        <v>0</v>
      </c>
      <c r="AQV877" s="10">
        <v>0</v>
      </c>
      <c r="AQW877" s="10">
        <v>0</v>
      </c>
      <c r="AQX877" s="10">
        <v>0</v>
      </c>
      <c r="AQY877" s="10">
        <v>0</v>
      </c>
      <c r="AQZ877" s="10">
        <v>218</v>
      </c>
      <c r="ARA877" s="10">
        <v>850</v>
      </c>
      <c r="ARB877" s="10">
        <v>111</v>
      </c>
      <c r="ARC877" s="10">
        <v>0</v>
      </c>
      <c r="ARD877" s="10">
        <v>0</v>
      </c>
      <c r="ARE877" s="10">
        <v>0</v>
      </c>
      <c r="ARF877" s="10">
        <v>0</v>
      </c>
      <c r="ARG877" s="10">
        <v>0</v>
      </c>
      <c r="ARH877" s="10">
        <v>314</v>
      </c>
      <c r="ARI877" s="10">
        <v>0</v>
      </c>
      <c r="ARJ877" s="10">
        <v>97</v>
      </c>
      <c r="ARK877" s="10">
        <v>0</v>
      </c>
      <c r="ARL877" s="10">
        <v>17</v>
      </c>
      <c r="ARM877" s="10">
        <v>0</v>
      </c>
      <c r="ARN877" s="10">
        <v>17</v>
      </c>
      <c r="ARO877" s="10">
        <v>0</v>
      </c>
      <c r="ARP877" s="10">
        <v>0</v>
      </c>
      <c r="ARQ877" s="10">
        <v>0</v>
      </c>
      <c r="ARR877" s="10">
        <v>0</v>
      </c>
      <c r="ARS877" s="10">
        <v>0</v>
      </c>
      <c r="ART877" s="10">
        <v>0</v>
      </c>
      <c r="ARU877" s="10">
        <v>0</v>
      </c>
      <c r="ARV877" s="10">
        <v>0</v>
      </c>
      <c r="ARW877" s="10">
        <v>0</v>
      </c>
      <c r="ARX877" s="10">
        <v>0</v>
      </c>
      <c r="ARY877" s="10">
        <v>0</v>
      </c>
      <c r="ARZ877" s="10">
        <v>0</v>
      </c>
      <c r="ASA877" s="10">
        <v>0</v>
      </c>
      <c r="ASB877" s="10">
        <v>231</v>
      </c>
      <c r="ASC877" s="10">
        <v>0</v>
      </c>
      <c r="ASD877" s="10">
        <v>8</v>
      </c>
      <c r="ASE877" s="10">
        <v>0</v>
      </c>
      <c r="ASF877" s="10">
        <v>0</v>
      </c>
      <c r="ASG877" s="10">
        <v>0</v>
      </c>
      <c r="ASH877" s="10">
        <v>0</v>
      </c>
      <c r="ASI877" s="10">
        <v>0</v>
      </c>
      <c r="ASJ877" s="10">
        <v>0</v>
      </c>
      <c r="ASK877" s="10">
        <v>0</v>
      </c>
      <c r="ASL877" s="10">
        <v>0</v>
      </c>
      <c r="ASM877" s="10">
        <v>0</v>
      </c>
      <c r="ASN877" s="10">
        <v>0</v>
      </c>
      <c r="ASO877" s="10">
        <v>0</v>
      </c>
      <c r="ASP877" s="10">
        <v>1547</v>
      </c>
      <c r="ASQ877" s="10">
        <v>0</v>
      </c>
      <c r="ASR877" s="10">
        <v>793</v>
      </c>
      <c r="ASS877" s="10">
        <v>0</v>
      </c>
      <c r="AST877" s="10">
        <v>27</v>
      </c>
      <c r="ASU877" s="10">
        <v>0</v>
      </c>
      <c r="ASV877" s="10">
        <v>81</v>
      </c>
      <c r="ASW877" s="10">
        <v>0</v>
      </c>
      <c r="ASX877" s="10">
        <v>0</v>
      </c>
      <c r="ASY877" s="10">
        <v>0</v>
      </c>
      <c r="ASZ877" s="10">
        <v>15</v>
      </c>
      <c r="ATA877" s="10">
        <v>0</v>
      </c>
      <c r="ATB877" s="10">
        <v>0</v>
      </c>
      <c r="ATC877" s="10">
        <v>0</v>
      </c>
      <c r="ATD877" s="10">
        <v>0</v>
      </c>
      <c r="ATE877" s="10">
        <v>0</v>
      </c>
      <c r="ATF877" s="10">
        <v>0</v>
      </c>
      <c r="ATG877" s="10">
        <v>0</v>
      </c>
      <c r="ATH877" s="10">
        <v>0</v>
      </c>
      <c r="ATI877" s="10">
        <v>0</v>
      </c>
      <c r="ATJ877" s="10">
        <v>0</v>
      </c>
      <c r="ATK877" s="10">
        <v>0</v>
      </c>
      <c r="ATL877" s="10">
        <v>0</v>
      </c>
      <c r="ATM877" s="10">
        <v>0</v>
      </c>
      <c r="ATN877" s="10">
        <v>0</v>
      </c>
      <c r="ATO877" s="10">
        <v>0</v>
      </c>
      <c r="ATP877" s="10">
        <v>0</v>
      </c>
      <c r="ATQ877" s="10">
        <v>0</v>
      </c>
      <c r="ATR877" s="10">
        <v>3118</v>
      </c>
      <c r="ATS877" s="10">
        <v>0</v>
      </c>
      <c r="ATT877" s="10">
        <v>0</v>
      </c>
      <c r="ATU877" s="10">
        <v>0</v>
      </c>
      <c r="ATV877" s="10" t="s">
        <v>1972</v>
      </c>
      <c r="ATW877" s="10">
        <v>0</v>
      </c>
      <c r="ATX877" s="10">
        <v>0</v>
      </c>
      <c r="ATY877" s="10">
        <v>0</v>
      </c>
      <c r="ATZ877" s="10">
        <v>0</v>
      </c>
      <c r="AUA877" s="10">
        <v>0</v>
      </c>
      <c r="AUB877" s="10">
        <v>0</v>
      </c>
      <c r="AUC877" s="10">
        <v>0</v>
      </c>
      <c r="AUD877" s="10">
        <v>0</v>
      </c>
      <c r="AUE877" s="64">
        <v>0</v>
      </c>
      <c r="AUF877" s="10">
        <v>0</v>
      </c>
      <c r="AUG877" s="10">
        <v>0</v>
      </c>
      <c r="AUH877" s="10">
        <v>0</v>
      </c>
      <c r="AUI877" s="10">
        <v>150</v>
      </c>
      <c r="AUJ877" s="10">
        <v>0</v>
      </c>
      <c r="AUK877" s="10">
        <v>0</v>
      </c>
      <c r="AUL877" s="10">
        <v>0</v>
      </c>
      <c r="AUM877" s="10">
        <v>0</v>
      </c>
      <c r="AUN877" s="10">
        <v>0</v>
      </c>
      <c r="AUO877" s="10">
        <v>0</v>
      </c>
      <c r="AUP877" s="10">
        <v>0</v>
      </c>
      <c r="AUQ877" s="10">
        <v>0</v>
      </c>
      <c r="AUR877" s="10">
        <v>0</v>
      </c>
      <c r="AUS877" s="10">
        <v>0</v>
      </c>
      <c r="AUT877" s="10">
        <v>0</v>
      </c>
      <c r="AUU877" s="10">
        <v>0</v>
      </c>
      <c r="AUV877" s="10">
        <v>0</v>
      </c>
      <c r="AUW877" s="10">
        <v>0</v>
      </c>
      <c r="AUX877" s="10">
        <v>0</v>
      </c>
      <c r="AUY877" s="10">
        <v>0</v>
      </c>
      <c r="AUZ877" s="10">
        <v>0</v>
      </c>
      <c r="AVA877" s="10">
        <v>0</v>
      </c>
      <c r="AVB877" s="10">
        <v>0</v>
      </c>
      <c r="AVC877" s="10">
        <v>0</v>
      </c>
      <c r="AVD877" s="10">
        <v>0</v>
      </c>
      <c r="AVE877" s="10">
        <v>0</v>
      </c>
      <c r="AVF877" s="10">
        <v>0</v>
      </c>
      <c r="AVG877" s="10">
        <v>0</v>
      </c>
      <c r="AVH877" s="10">
        <v>0</v>
      </c>
      <c r="AVI877" s="10">
        <v>0</v>
      </c>
      <c r="AVJ877" s="10">
        <v>0</v>
      </c>
      <c r="AVK877" s="10">
        <v>0</v>
      </c>
      <c r="AVL877" s="10">
        <v>0</v>
      </c>
      <c r="AVM877" s="10">
        <v>0</v>
      </c>
      <c r="AVN877" s="10">
        <v>0</v>
      </c>
      <c r="AVO877" s="10">
        <v>0</v>
      </c>
      <c r="AVP877" s="10">
        <v>0</v>
      </c>
      <c r="AVQ877" s="10">
        <v>0</v>
      </c>
      <c r="AVR877" s="10">
        <v>0</v>
      </c>
      <c r="AVS877" s="10">
        <v>0</v>
      </c>
      <c r="AVT877" s="10">
        <v>0</v>
      </c>
      <c r="AVU877" s="10" t="s">
        <v>1969</v>
      </c>
      <c r="AVV877" s="10">
        <v>0</v>
      </c>
      <c r="AVW877" s="10">
        <v>0</v>
      </c>
      <c r="AVX877" s="10">
        <v>0</v>
      </c>
      <c r="AVY877" s="10">
        <v>0</v>
      </c>
      <c r="AVZ877" s="10">
        <v>150</v>
      </c>
      <c r="AWA877" s="10">
        <v>0</v>
      </c>
      <c r="AWB877" s="10">
        <v>0</v>
      </c>
      <c r="AWC877" s="10">
        <v>0</v>
      </c>
      <c r="AWD877" s="10">
        <v>0</v>
      </c>
      <c r="AWE877" s="10">
        <v>0</v>
      </c>
      <c r="AWF877" s="10">
        <v>0</v>
      </c>
      <c r="AWG877" s="10">
        <v>0</v>
      </c>
      <c r="AWH877" s="10" t="s">
        <v>1972</v>
      </c>
      <c r="AWI877" s="10">
        <v>354</v>
      </c>
      <c r="AWJ877" s="10">
        <v>0</v>
      </c>
      <c r="AWK877" s="10">
        <v>0</v>
      </c>
      <c r="AWL877" s="10">
        <v>0</v>
      </c>
      <c r="AWM877" s="10">
        <v>0</v>
      </c>
      <c r="AWN877" s="10">
        <v>0</v>
      </c>
      <c r="AWO877" s="10">
        <v>51</v>
      </c>
      <c r="AWP877" s="10">
        <v>0</v>
      </c>
      <c r="AWQ877" s="10">
        <v>0</v>
      </c>
      <c r="AWR877" s="10">
        <v>0</v>
      </c>
      <c r="AWS877" s="10">
        <v>0</v>
      </c>
      <c r="AWT877" s="10">
        <v>0</v>
      </c>
      <c r="AWU877" s="10">
        <v>231</v>
      </c>
      <c r="AWV877" s="10">
        <v>0</v>
      </c>
      <c r="AWW877" s="10">
        <v>0</v>
      </c>
      <c r="AWX877" s="10">
        <v>0</v>
      </c>
      <c r="AWY877" s="10">
        <v>0</v>
      </c>
      <c r="AWZ877" s="10">
        <v>0</v>
      </c>
      <c r="AXA877" s="10">
        <v>72</v>
      </c>
      <c r="AXB877" s="10">
        <v>0</v>
      </c>
      <c r="AXC877" s="10">
        <v>0</v>
      </c>
      <c r="AXD877" s="10">
        <v>0</v>
      </c>
      <c r="AXE877" s="10">
        <v>0</v>
      </c>
      <c r="AXF877" s="10">
        <v>0</v>
      </c>
      <c r="AXG877" s="10">
        <v>0</v>
      </c>
      <c r="AXH877" s="10">
        <v>0</v>
      </c>
      <c r="AXI877" s="10">
        <v>0</v>
      </c>
      <c r="AXJ877" s="10">
        <v>0</v>
      </c>
      <c r="AXK877" s="10">
        <v>0</v>
      </c>
      <c r="AXL877" s="10">
        <v>0</v>
      </c>
      <c r="AXM877" s="10">
        <v>0</v>
      </c>
      <c r="AXN877" s="10">
        <v>0</v>
      </c>
      <c r="AXO877" s="10">
        <v>0</v>
      </c>
      <c r="AXP877" s="10">
        <v>0</v>
      </c>
      <c r="AXQ877" s="10">
        <v>0</v>
      </c>
      <c r="AXR877" s="10">
        <v>0</v>
      </c>
      <c r="AXS877" s="10">
        <v>0</v>
      </c>
      <c r="AXT877" s="10">
        <v>0</v>
      </c>
      <c r="AXU877" s="10">
        <v>0</v>
      </c>
      <c r="AXV877" s="10">
        <v>0</v>
      </c>
      <c r="AXW877" s="10">
        <v>0</v>
      </c>
      <c r="AXX877" s="10">
        <v>0</v>
      </c>
      <c r="AXY877" s="10">
        <v>0</v>
      </c>
      <c r="AXZ877" s="10">
        <v>0</v>
      </c>
      <c r="AYA877" s="10">
        <v>0</v>
      </c>
      <c r="AYB877" s="10">
        <v>0</v>
      </c>
      <c r="AYC877" s="10">
        <v>0</v>
      </c>
      <c r="AYD877" s="10">
        <v>0</v>
      </c>
      <c r="AYE877" s="10">
        <v>0</v>
      </c>
      <c r="AYF877" s="10">
        <v>0</v>
      </c>
      <c r="AYG877" s="10">
        <v>0</v>
      </c>
      <c r="AYH877" s="10">
        <v>0</v>
      </c>
      <c r="AYI877" s="10">
        <v>0</v>
      </c>
      <c r="AYJ877" s="10">
        <v>0</v>
      </c>
      <c r="AYK877" s="10">
        <v>0</v>
      </c>
      <c r="AYL877" s="10">
        <v>0</v>
      </c>
      <c r="AYM877" s="10">
        <v>0</v>
      </c>
      <c r="AYN877" s="10">
        <v>0</v>
      </c>
      <c r="AYO877" s="10">
        <v>0</v>
      </c>
      <c r="AYP877" s="10">
        <v>0</v>
      </c>
      <c r="AYQ877" s="10">
        <v>32</v>
      </c>
      <c r="AYR877" s="10">
        <v>0</v>
      </c>
      <c r="AYS877" s="10" t="s">
        <v>1968</v>
      </c>
      <c r="AYT877" s="10">
        <v>0</v>
      </c>
      <c r="AYU877" s="10">
        <v>0</v>
      </c>
      <c r="AYV877" s="10">
        <v>362</v>
      </c>
      <c r="AYW877" s="10">
        <v>0</v>
      </c>
      <c r="AYX877" s="10">
        <v>850</v>
      </c>
      <c r="AYY877" s="10">
        <v>0</v>
      </c>
      <c r="AYZ877" s="10">
        <v>1020</v>
      </c>
      <c r="AZA877" s="10">
        <v>0</v>
      </c>
      <c r="AZB877" s="10">
        <v>810</v>
      </c>
      <c r="AZC877" s="10">
        <v>0</v>
      </c>
      <c r="AZD877" s="10">
        <v>321</v>
      </c>
      <c r="AZE877" s="10">
        <v>0</v>
      </c>
      <c r="AZF877" s="10">
        <v>0</v>
      </c>
      <c r="AZG877" s="10">
        <v>0</v>
      </c>
      <c r="AZH877" s="10">
        <v>0</v>
      </c>
      <c r="AZI877" s="10">
        <v>0</v>
      </c>
      <c r="AZJ877" s="10">
        <v>151</v>
      </c>
      <c r="AZK877" s="10">
        <v>0</v>
      </c>
      <c r="AZL877" s="10">
        <v>56</v>
      </c>
      <c r="AZM877" s="10">
        <v>0</v>
      </c>
      <c r="AZN877" s="10">
        <v>0</v>
      </c>
      <c r="AZO877" s="10">
        <v>0</v>
      </c>
      <c r="AZP877" s="10">
        <v>54</v>
      </c>
      <c r="AZQ877" s="10">
        <v>0</v>
      </c>
      <c r="AZR877" s="10">
        <v>56</v>
      </c>
      <c r="AZS877" s="10">
        <v>0</v>
      </c>
      <c r="AZT877" s="10">
        <v>0</v>
      </c>
      <c r="AZU877" s="10">
        <v>0</v>
      </c>
      <c r="AZV877" s="10">
        <v>8</v>
      </c>
      <c r="AZW877" s="10">
        <v>0</v>
      </c>
      <c r="AZX877" s="10">
        <v>0</v>
      </c>
      <c r="AZY877" s="10">
        <v>0</v>
      </c>
      <c r="AZZ877" s="10">
        <v>0</v>
      </c>
      <c r="BAA877" s="10">
        <v>0</v>
      </c>
      <c r="BAB877" s="10">
        <v>0</v>
      </c>
      <c r="BAC877" s="10">
        <v>0</v>
      </c>
      <c r="BAD877" s="10">
        <v>0</v>
      </c>
      <c r="BAE877" s="10">
        <v>0</v>
      </c>
      <c r="BAF877" s="10">
        <v>3</v>
      </c>
      <c r="BAG877" s="10">
        <v>0</v>
      </c>
      <c r="BAH877" s="10">
        <v>0</v>
      </c>
      <c r="BAI877" s="10">
        <v>0</v>
      </c>
      <c r="BAJ877" s="10">
        <v>0</v>
      </c>
      <c r="BAK877" s="10">
        <v>0</v>
      </c>
      <c r="BAL877" s="10">
        <v>0</v>
      </c>
      <c r="BAM877" s="10">
        <v>0</v>
      </c>
      <c r="BAN877" s="10">
        <v>0</v>
      </c>
      <c r="BAO877" s="10">
        <v>0</v>
      </c>
      <c r="BAP877" s="10">
        <v>0</v>
      </c>
      <c r="BAQ877" s="10">
        <v>0</v>
      </c>
      <c r="BAR877" s="10">
        <v>0</v>
      </c>
      <c r="BAS877" s="10">
        <v>0</v>
      </c>
      <c r="BAT877" s="10">
        <v>0</v>
      </c>
      <c r="BAU877" s="10">
        <v>0</v>
      </c>
      <c r="BAV877" s="10">
        <v>0</v>
      </c>
      <c r="BAW877" s="10">
        <v>0</v>
      </c>
      <c r="BAX877" s="10">
        <v>0</v>
      </c>
      <c r="BAY877" s="10">
        <v>0</v>
      </c>
      <c r="BAZ877" s="10">
        <v>0</v>
      </c>
      <c r="BBA877" s="10" t="s">
        <v>1968</v>
      </c>
      <c r="BBB877" s="10">
        <v>0</v>
      </c>
      <c r="BBC877" s="10">
        <v>2800</v>
      </c>
      <c r="BBD877" s="10">
        <v>0</v>
      </c>
      <c r="BBE877" s="10">
        <v>350</v>
      </c>
      <c r="BBF877" s="10">
        <v>0</v>
      </c>
      <c r="BBG877" s="10">
        <v>1</v>
      </c>
      <c r="BBH877" s="10">
        <v>0</v>
      </c>
      <c r="BBI877" s="10">
        <v>3800</v>
      </c>
      <c r="BBJ877" s="10">
        <v>0</v>
      </c>
      <c r="BBK877" s="10">
        <v>286</v>
      </c>
      <c r="BBL877" s="10">
        <v>0</v>
      </c>
      <c r="BBM877" s="10">
        <v>210</v>
      </c>
      <c r="BBN877" s="10">
        <v>0</v>
      </c>
      <c r="BBO877" s="10" t="s">
        <v>1972</v>
      </c>
      <c r="BBQ877" s="10">
        <v>1</v>
      </c>
      <c r="BBS877" s="10">
        <v>1</v>
      </c>
      <c r="BBT877" s="10">
        <v>1</v>
      </c>
      <c r="BBV877" s="10">
        <v>1</v>
      </c>
    </row>
    <row r="878" spans="1:1428" x14ac:dyDescent="0.25">
      <c r="A878" s="10" t="s">
        <v>1965</v>
      </c>
      <c r="B878" s="10" t="s">
        <v>2468</v>
      </c>
      <c r="C878" s="10" t="s">
        <v>2001</v>
      </c>
      <c r="D878" s="10" t="s">
        <v>2469</v>
      </c>
      <c r="E878" s="10" t="s">
        <v>2470</v>
      </c>
      <c r="F878" s="10" t="s">
        <v>2471</v>
      </c>
      <c r="G878" s="10">
        <v>55270000</v>
      </c>
      <c r="H878" s="10" t="s">
        <v>2005</v>
      </c>
      <c r="I878" s="10" t="s">
        <v>2472</v>
      </c>
      <c r="J878" s="10" t="s">
        <v>2473</v>
      </c>
      <c r="K878" s="10" t="s">
        <v>5</v>
      </c>
      <c r="L878" s="10" t="s">
        <v>2508</v>
      </c>
      <c r="N878" s="10">
        <v>36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10">
        <v>0</v>
      </c>
      <c r="X878" s="10">
        <v>0</v>
      </c>
      <c r="Y878" s="10">
        <v>0</v>
      </c>
      <c r="Z878" s="10">
        <v>0</v>
      </c>
      <c r="AA878" s="10">
        <v>0</v>
      </c>
      <c r="AC878" s="10">
        <v>0</v>
      </c>
      <c r="AD878" s="10">
        <v>0</v>
      </c>
      <c r="AE878" s="10">
        <v>0</v>
      </c>
      <c r="AF878" s="10" t="s">
        <v>40</v>
      </c>
      <c r="AG878" s="10">
        <v>1</v>
      </c>
      <c r="AT878" s="10">
        <v>37520</v>
      </c>
      <c r="AU878" s="10" t="s">
        <v>2495</v>
      </c>
      <c r="AV878" s="10" t="s">
        <v>1968</v>
      </c>
      <c r="AY878" s="10" t="s">
        <v>1973</v>
      </c>
      <c r="BF878" s="10" t="s">
        <v>1968</v>
      </c>
      <c r="BI878" s="10" t="s">
        <v>1968</v>
      </c>
      <c r="BL878" s="10" t="s">
        <v>1968</v>
      </c>
      <c r="BO878" s="10" t="s">
        <v>1968</v>
      </c>
      <c r="BR878" s="10" t="s">
        <v>1968</v>
      </c>
      <c r="BU878" s="10" t="s">
        <v>1968</v>
      </c>
      <c r="BX878" s="10" t="s">
        <v>1968</v>
      </c>
      <c r="CA878" s="10" t="s">
        <v>1968</v>
      </c>
      <c r="CD878" s="10" t="s">
        <v>1968</v>
      </c>
      <c r="CG878" s="10" t="s">
        <v>1968</v>
      </c>
      <c r="CJ878" s="10" t="s">
        <v>1968</v>
      </c>
      <c r="CM878" s="10" t="s">
        <v>1968</v>
      </c>
      <c r="CP878" s="10" t="s">
        <v>1968</v>
      </c>
      <c r="CS878" s="10" t="s">
        <v>1968</v>
      </c>
      <c r="CV878" s="10" t="s">
        <v>1968</v>
      </c>
      <c r="CY878" s="10" t="s">
        <v>1968</v>
      </c>
      <c r="DB878" s="10" t="s">
        <v>1968</v>
      </c>
      <c r="DE878" s="10" t="s">
        <v>1968</v>
      </c>
      <c r="DH878" s="10" t="s">
        <v>1968</v>
      </c>
      <c r="DK878" s="10" t="s">
        <v>1968</v>
      </c>
      <c r="DN878" s="10" t="s">
        <v>1968</v>
      </c>
      <c r="EU878" s="10" t="s">
        <v>1968</v>
      </c>
      <c r="EX878" s="10" t="s">
        <v>1968</v>
      </c>
      <c r="FA878" s="10" t="s">
        <v>1968</v>
      </c>
      <c r="FD878" s="10" t="s">
        <v>1968</v>
      </c>
      <c r="FG878" s="10" t="s">
        <v>1968</v>
      </c>
      <c r="FJ878" s="10" t="s">
        <v>1968</v>
      </c>
      <c r="GQ878" s="10">
        <v>1</v>
      </c>
      <c r="II878" s="10" t="s">
        <v>1968</v>
      </c>
      <c r="IJ878" s="10" t="s">
        <v>1968</v>
      </c>
      <c r="IK878" s="10" t="s">
        <v>1968</v>
      </c>
      <c r="IL878" s="10" t="s">
        <v>1968</v>
      </c>
      <c r="IM878" s="10" t="s">
        <v>1968</v>
      </c>
      <c r="IN878" s="10" t="s">
        <v>1968</v>
      </c>
      <c r="IO878" s="10" t="s">
        <v>1968</v>
      </c>
      <c r="IP878" s="10" t="s">
        <v>1968</v>
      </c>
      <c r="IR878" s="10" t="s">
        <v>1968</v>
      </c>
      <c r="IT878" s="10" t="s">
        <v>1968</v>
      </c>
      <c r="IV878" s="10" t="s">
        <v>1968</v>
      </c>
      <c r="IX878" s="10" t="s">
        <v>1968</v>
      </c>
      <c r="IZ878" s="10" t="s">
        <v>1968</v>
      </c>
      <c r="JA878" s="10" t="s">
        <v>1968</v>
      </c>
      <c r="JD878" s="10" t="s">
        <v>1968</v>
      </c>
      <c r="JG878" s="10" t="s">
        <v>1968</v>
      </c>
      <c r="JJ878" s="10" t="s">
        <v>1968</v>
      </c>
      <c r="JM878" s="10" t="s">
        <v>1968</v>
      </c>
      <c r="JP878" s="10" t="s">
        <v>1968</v>
      </c>
      <c r="JS878" s="10" t="s">
        <v>1968</v>
      </c>
      <c r="KZ878" s="10" t="s">
        <v>1976</v>
      </c>
      <c r="LA878" s="10">
        <v>1</v>
      </c>
      <c r="LB878" s="10">
        <v>0</v>
      </c>
      <c r="LC878" s="10">
        <v>0</v>
      </c>
      <c r="LD878" s="10">
        <v>0</v>
      </c>
      <c r="LE878" s="10">
        <v>0</v>
      </c>
      <c r="LF878" s="10">
        <v>0</v>
      </c>
      <c r="LG878" s="10">
        <v>0</v>
      </c>
      <c r="LH878" s="10">
        <v>0</v>
      </c>
      <c r="LI878" s="10" t="s">
        <v>1966</v>
      </c>
      <c r="LJ878" s="10">
        <v>0</v>
      </c>
      <c r="LK878" s="10">
        <v>0</v>
      </c>
      <c r="LL878" s="10">
        <v>0</v>
      </c>
      <c r="LM878" s="10">
        <v>0</v>
      </c>
      <c r="LN878" s="10">
        <v>0</v>
      </c>
      <c r="LO878" s="10">
        <v>0</v>
      </c>
      <c r="LP878" s="10">
        <v>0</v>
      </c>
      <c r="LQ878" s="10">
        <v>0</v>
      </c>
      <c r="LR878" s="10" t="s">
        <v>1977</v>
      </c>
      <c r="LS878" s="10">
        <v>0</v>
      </c>
      <c r="LT878" s="10">
        <v>0</v>
      </c>
      <c r="LU878" s="10">
        <v>0</v>
      </c>
      <c r="LV878" s="10">
        <v>0</v>
      </c>
      <c r="LW878" s="10">
        <v>0</v>
      </c>
      <c r="LX878" s="10">
        <v>0</v>
      </c>
      <c r="LY878" s="10">
        <v>0</v>
      </c>
      <c r="LZ878" s="10">
        <v>0</v>
      </c>
      <c r="MA878" s="10" t="s">
        <v>1977</v>
      </c>
      <c r="MB878" s="10">
        <v>0</v>
      </c>
      <c r="MC878" s="10">
        <v>0</v>
      </c>
      <c r="MD878" s="10">
        <v>0</v>
      </c>
      <c r="ME878" s="10">
        <v>0</v>
      </c>
      <c r="MF878" s="10">
        <v>0</v>
      </c>
      <c r="MG878" s="10">
        <v>0</v>
      </c>
      <c r="MH878" s="10">
        <v>0</v>
      </c>
      <c r="MI878" s="10">
        <v>0</v>
      </c>
      <c r="MJ878" s="10" t="s">
        <v>1977</v>
      </c>
      <c r="MK878" s="10">
        <v>0</v>
      </c>
      <c r="ML878" s="10">
        <v>0</v>
      </c>
      <c r="MM878" s="10">
        <v>0</v>
      </c>
      <c r="MN878" s="10">
        <v>0</v>
      </c>
      <c r="MO878" s="10">
        <v>0</v>
      </c>
      <c r="MP878" s="10">
        <v>0</v>
      </c>
      <c r="MQ878" s="10">
        <v>0</v>
      </c>
      <c r="MR878" s="10">
        <v>0</v>
      </c>
      <c r="MS878" s="10" t="s">
        <v>1977</v>
      </c>
      <c r="MT878" s="10">
        <v>0</v>
      </c>
      <c r="MU878" s="10">
        <v>0</v>
      </c>
      <c r="MV878" s="10">
        <v>0</v>
      </c>
      <c r="MW878" s="10">
        <v>0</v>
      </c>
      <c r="MX878" s="10">
        <v>0</v>
      </c>
      <c r="MY878" s="10">
        <v>0</v>
      </c>
      <c r="MZ878" s="10">
        <v>0</v>
      </c>
      <c r="NA878" s="10">
        <v>0</v>
      </c>
      <c r="NB878" s="10" t="s">
        <v>1977</v>
      </c>
      <c r="NC878" s="10">
        <v>0</v>
      </c>
      <c r="ND878" s="10">
        <v>0</v>
      </c>
      <c r="NE878" s="10">
        <v>0</v>
      </c>
      <c r="NF878" s="10">
        <v>0</v>
      </c>
      <c r="NG878" s="10">
        <v>0</v>
      </c>
      <c r="NH878" s="10">
        <v>0</v>
      </c>
      <c r="NI878" s="10">
        <v>0</v>
      </c>
      <c r="NJ878" s="10">
        <v>0</v>
      </c>
      <c r="NK878" s="10" t="s">
        <v>1977</v>
      </c>
      <c r="NL878" s="10">
        <v>0</v>
      </c>
      <c r="NM878" s="10">
        <v>0</v>
      </c>
      <c r="NN878" s="10">
        <v>0</v>
      </c>
      <c r="NO878" s="10">
        <v>0</v>
      </c>
      <c r="NP878" s="10">
        <v>0</v>
      </c>
      <c r="NQ878" s="10">
        <v>0</v>
      </c>
      <c r="NR878" s="10">
        <v>0</v>
      </c>
      <c r="NS878" s="10">
        <v>0</v>
      </c>
      <c r="NT878" s="10" t="s">
        <v>1977</v>
      </c>
      <c r="NU878" s="10">
        <v>0</v>
      </c>
      <c r="NV878" s="10">
        <v>0</v>
      </c>
      <c r="NW878" s="10">
        <v>0</v>
      </c>
      <c r="NX878" s="10">
        <v>0</v>
      </c>
      <c r="NY878" s="10">
        <v>0</v>
      </c>
      <c r="NZ878" s="10">
        <v>0</v>
      </c>
      <c r="OA878" s="10">
        <v>0</v>
      </c>
      <c r="OB878" s="10">
        <v>0</v>
      </c>
      <c r="OC878" s="10" t="s">
        <v>1977</v>
      </c>
      <c r="OD878" s="10">
        <v>0</v>
      </c>
      <c r="OE878" s="10">
        <v>0</v>
      </c>
      <c r="OF878" s="10">
        <v>0</v>
      </c>
      <c r="OG878" s="10">
        <v>0</v>
      </c>
      <c r="OH878" s="10">
        <v>0</v>
      </c>
      <c r="OI878" s="10">
        <v>0</v>
      </c>
      <c r="OJ878" s="10">
        <v>0</v>
      </c>
      <c r="OK878" s="10">
        <v>0</v>
      </c>
      <c r="OL878" s="10" t="s">
        <v>1977</v>
      </c>
      <c r="OM878" s="10">
        <v>0</v>
      </c>
      <c r="ON878" s="10">
        <v>0</v>
      </c>
      <c r="OO878" s="10">
        <v>0</v>
      </c>
      <c r="OP878" s="10">
        <v>0</v>
      </c>
      <c r="OQ878" s="10">
        <v>0</v>
      </c>
      <c r="OR878" s="10">
        <v>0</v>
      </c>
      <c r="OS878" s="10">
        <v>0</v>
      </c>
      <c r="OT878" s="10">
        <v>0</v>
      </c>
      <c r="OU878" s="10" t="s">
        <v>1977</v>
      </c>
      <c r="OV878" s="10">
        <v>0</v>
      </c>
      <c r="OW878" s="10">
        <v>0</v>
      </c>
      <c r="OX878" s="10">
        <v>0</v>
      </c>
      <c r="OY878" s="10">
        <v>0</v>
      </c>
      <c r="OZ878" s="10">
        <v>0</v>
      </c>
      <c r="PA878" s="10">
        <v>0</v>
      </c>
      <c r="PB878" s="10">
        <v>0</v>
      </c>
      <c r="PC878" s="10">
        <v>0</v>
      </c>
      <c r="PD878" s="10" t="s">
        <v>1977</v>
      </c>
      <c r="PE878" s="10">
        <v>0</v>
      </c>
      <c r="PF878" s="10">
        <v>0</v>
      </c>
      <c r="PG878" s="10">
        <v>0</v>
      </c>
      <c r="PH878" s="10">
        <v>0</v>
      </c>
      <c r="PI878" s="10">
        <v>0</v>
      </c>
      <c r="PJ878" s="10">
        <v>0</v>
      </c>
      <c r="PK878" s="10">
        <v>0</v>
      </c>
      <c r="PL878" s="10">
        <v>0</v>
      </c>
      <c r="PM878" s="10" t="s">
        <v>1977</v>
      </c>
      <c r="PN878" s="10">
        <v>0</v>
      </c>
      <c r="PO878" s="10">
        <v>0</v>
      </c>
      <c r="PP878" s="10">
        <v>0</v>
      </c>
      <c r="PQ878" s="10">
        <v>0</v>
      </c>
      <c r="PR878" s="10">
        <v>0</v>
      </c>
      <c r="PS878" s="10">
        <v>0</v>
      </c>
      <c r="PT878" s="10">
        <v>0</v>
      </c>
      <c r="PU878" s="10">
        <v>0</v>
      </c>
      <c r="PV878" s="10" t="s">
        <v>1977</v>
      </c>
      <c r="PW878" s="10">
        <v>0</v>
      </c>
      <c r="PX878" s="10">
        <v>0</v>
      </c>
      <c r="PY878" s="10">
        <v>0</v>
      </c>
      <c r="PZ878" s="10">
        <v>0</v>
      </c>
      <c r="QA878" s="10">
        <v>0</v>
      </c>
      <c r="QB878" s="10">
        <v>0</v>
      </c>
      <c r="QC878" s="10">
        <v>0</v>
      </c>
      <c r="QD878" s="10">
        <v>0</v>
      </c>
      <c r="QE878" s="10" t="s">
        <v>1977</v>
      </c>
      <c r="QF878" s="10">
        <v>0</v>
      </c>
      <c r="QG878" s="10">
        <v>0</v>
      </c>
      <c r="QH878" s="10">
        <v>0</v>
      </c>
      <c r="QI878" s="10">
        <v>0</v>
      </c>
      <c r="QJ878" s="10">
        <v>0</v>
      </c>
      <c r="QK878" s="10">
        <v>0</v>
      </c>
      <c r="QL878" s="10">
        <v>0</v>
      </c>
      <c r="QM878" s="10">
        <v>0</v>
      </c>
      <c r="QN878" s="10" t="s">
        <v>1977</v>
      </c>
      <c r="QO878" s="10">
        <v>0</v>
      </c>
      <c r="QP878" s="10">
        <v>0</v>
      </c>
      <c r="QQ878" s="10">
        <v>0</v>
      </c>
      <c r="QR878" s="10">
        <v>0</v>
      </c>
      <c r="QS878" s="10">
        <v>0</v>
      </c>
      <c r="QT878" s="10">
        <v>0</v>
      </c>
      <c r="QU878" s="10">
        <v>0</v>
      </c>
      <c r="QV878" s="10">
        <v>0</v>
      </c>
      <c r="QW878" s="10" t="s">
        <v>1977</v>
      </c>
      <c r="QX878" s="10">
        <v>1</v>
      </c>
      <c r="QY878" s="10">
        <v>0</v>
      </c>
      <c r="QZ878" s="10">
        <v>0</v>
      </c>
      <c r="RA878" s="10">
        <v>0</v>
      </c>
      <c r="RB878" s="10">
        <v>0</v>
      </c>
      <c r="RC878" s="10">
        <v>0</v>
      </c>
      <c r="RD878" s="10">
        <v>0</v>
      </c>
      <c r="RE878" s="10">
        <v>0</v>
      </c>
      <c r="RF878" s="10" t="s">
        <v>1985</v>
      </c>
      <c r="RG878" s="10">
        <v>0</v>
      </c>
      <c r="RH878" s="10">
        <v>0</v>
      </c>
      <c r="RI878" s="10">
        <v>0</v>
      </c>
      <c r="RJ878" s="10">
        <v>0</v>
      </c>
      <c r="RK878" s="10">
        <v>0</v>
      </c>
      <c r="RL878" s="10">
        <v>0</v>
      </c>
      <c r="RM878" s="10">
        <v>0</v>
      </c>
      <c r="RN878" s="10">
        <v>0</v>
      </c>
      <c r="RO878" s="10" t="s">
        <v>1977</v>
      </c>
      <c r="VS878" s="10">
        <v>1</v>
      </c>
      <c r="VT878" s="10">
        <v>1</v>
      </c>
      <c r="VZ878" s="10">
        <v>8</v>
      </c>
      <c r="WA878" s="10">
        <v>0</v>
      </c>
      <c r="WB878" s="10">
        <v>0</v>
      </c>
      <c r="WC878" s="10">
        <v>0</v>
      </c>
      <c r="WD878" s="10">
        <v>0</v>
      </c>
      <c r="WE878" s="10">
        <v>0</v>
      </c>
      <c r="WF878" s="10">
        <v>0</v>
      </c>
      <c r="WG878" s="10">
        <v>0</v>
      </c>
      <c r="WH878" s="10">
        <v>0</v>
      </c>
      <c r="WI878" s="10">
        <v>0</v>
      </c>
      <c r="WJ878" s="10">
        <v>0</v>
      </c>
      <c r="WK878" s="10">
        <v>0</v>
      </c>
      <c r="WL878" s="10">
        <v>0</v>
      </c>
      <c r="WM878" s="10">
        <v>0</v>
      </c>
      <c r="WN878" s="10">
        <v>0</v>
      </c>
      <c r="WO878" s="10">
        <v>0</v>
      </c>
      <c r="WP878" s="10">
        <v>0</v>
      </c>
      <c r="WQ878" s="10">
        <v>0</v>
      </c>
      <c r="WR878" s="10">
        <v>0</v>
      </c>
      <c r="WS878" s="10">
        <v>0</v>
      </c>
      <c r="WT878" s="10">
        <v>0</v>
      </c>
      <c r="WU878" s="10">
        <v>0</v>
      </c>
      <c r="WV878" s="10">
        <v>0</v>
      </c>
      <c r="WW878" s="10">
        <v>0</v>
      </c>
      <c r="WX878" s="10">
        <v>0</v>
      </c>
      <c r="WY878" s="10">
        <v>0</v>
      </c>
      <c r="WZ878" s="10">
        <v>0</v>
      </c>
      <c r="XA878" s="10">
        <v>0</v>
      </c>
      <c r="XB878" s="10">
        <v>0</v>
      </c>
      <c r="XC878" s="10">
        <v>0</v>
      </c>
      <c r="XD878" s="10">
        <v>0</v>
      </c>
      <c r="XE878" s="10">
        <v>0</v>
      </c>
      <c r="XF878" s="10">
        <v>0</v>
      </c>
      <c r="XG878" s="10">
        <v>0</v>
      </c>
      <c r="XH878" s="10">
        <v>0</v>
      </c>
      <c r="XI878" s="10">
        <v>0</v>
      </c>
      <c r="XJ878" s="10">
        <v>0</v>
      </c>
      <c r="XK878" s="10" t="s">
        <v>1978</v>
      </c>
      <c r="XL878" s="10">
        <v>7</v>
      </c>
      <c r="XM878" s="10">
        <v>0</v>
      </c>
      <c r="XN878" s="10" t="s">
        <v>1967</v>
      </c>
      <c r="XQ878" s="10" t="s">
        <v>1978</v>
      </c>
      <c r="XR878" s="10">
        <v>0</v>
      </c>
      <c r="XS878" s="10">
        <v>0</v>
      </c>
      <c r="XT878" s="10" t="s">
        <v>1967</v>
      </c>
      <c r="XW878" s="10" t="s">
        <v>1992</v>
      </c>
      <c r="YA878" s="10">
        <v>4</v>
      </c>
      <c r="YB878" s="10">
        <v>0</v>
      </c>
      <c r="YC878" s="10">
        <v>4</v>
      </c>
      <c r="YD878" s="10">
        <v>0</v>
      </c>
      <c r="YE878" s="10">
        <v>0</v>
      </c>
      <c r="YF878" s="10">
        <v>0</v>
      </c>
      <c r="YG878" s="10">
        <v>0</v>
      </c>
      <c r="YH878" s="10">
        <v>0</v>
      </c>
      <c r="YI878" s="10">
        <v>0</v>
      </c>
      <c r="YJ878" s="10">
        <v>0</v>
      </c>
      <c r="YK878" s="10">
        <v>6</v>
      </c>
      <c r="YL878" s="10">
        <v>0</v>
      </c>
      <c r="YM878" s="10">
        <v>3</v>
      </c>
      <c r="YN878" s="10">
        <v>0</v>
      </c>
      <c r="YO878" s="10">
        <v>0</v>
      </c>
      <c r="YP878" s="10">
        <v>0</v>
      </c>
      <c r="YQ878" s="10">
        <v>0</v>
      </c>
      <c r="YR878" s="10">
        <v>0</v>
      </c>
      <c r="YS878" s="10" t="s">
        <v>1968</v>
      </c>
      <c r="ZJ878" s="10" t="s">
        <v>1968</v>
      </c>
      <c r="AAK878" s="10" t="s">
        <v>1968</v>
      </c>
      <c r="AAZ878" s="10" t="s">
        <v>1968</v>
      </c>
      <c r="ABO878" s="10" t="s">
        <v>1968</v>
      </c>
      <c r="ACJ878" s="10" t="s">
        <v>1968</v>
      </c>
      <c r="ADH878" s="10" t="s">
        <v>1968</v>
      </c>
      <c r="AMG878" s="10">
        <v>2</v>
      </c>
      <c r="AMH878" s="10">
        <v>1</v>
      </c>
      <c r="AMI878" s="10">
        <v>2</v>
      </c>
      <c r="AMJ878" s="10">
        <v>1</v>
      </c>
      <c r="AMK878" s="10">
        <v>5</v>
      </c>
      <c r="AML878" s="10" t="s">
        <v>1968</v>
      </c>
      <c r="ANM878" s="10">
        <v>8</v>
      </c>
      <c r="ANN878" s="10">
        <v>0</v>
      </c>
      <c r="ANO878" s="10" t="s">
        <v>1968</v>
      </c>
      <c r="ANP878" s="10" t="s">
        <v>1987</v>
      </c>
      <c r="AOO878" s="10" t="s">
        <v>1968</v>
      </c>
      <c r="AOP878" s="10">
        <v>0</v>
      </c>
      <c r="AOQ878" s="10">
        <v>0</v>
      </c>
      <c r="AOR878" s="10">
        <v>0</v>
      </c>
      <c r="AOS878" s="10">
        <v>0</v>
      </c>
      <c r="AOT878" s="10">
        <v>0</v>
      </c>
      <c r="AOU878" s="10">
        <v>0</v>
      </c>
      <c r="AOV878" s="10">
        <v>0</v>
      </c>
      <c r="AOW878" s="10">
        <v>0</v>
      </c>
      <c r="AOX878" s="10">
        <v>0</v>
      </c>
      <c r="AOY878" s="10">
        <v>0</v>
      </c>
      <c r="AOZ878" s="10">
        <v>0</v>
      </c>
      <c r="APA878" s="10">
        <v>0</v>
      </c>
      <c r="APB878" s="10">
        <v>0</v>
      </c>
      <c r="APC878" s="10">
        <v>0</v>
      </c>
      <c r="APD878" s="10">
        <v>0</v>
      </c>
      <c r="APE878" s="10">
        <v>0</v>
      </c>
      <c r="APF878" s="10">
        <v>0</v>
      </c>
      <c r="APG878" s="10">
        <v>0</v>
      </c>
      <c r="APH878" s="10">
        <v>0</v>
      </c>
      <c r="API878" s="10">
        <v>0</v>
      </c>
      <c r="APJ878" s="10">
        <v>0</v>
      </c>
      <c r="APK878" s="10">
        <v>0</v>
      </c>
      <c r="APL878" s="10">
        <v>0</v>
      </c>
      <c r="APM878" s="10">
        <v>0</v>
      </c>
      <c r="APN878" s="10" t="s">
        <v>1968</v>
      </c>
      <c r="ATV878" s="10" t="s">
        <v>1968</v>
      </c>
      <c r="ATW878" s="10">
        <v>0</v>
      </c>
      <c r="ATX878" s="10">
        <v>0</v>
      </c>
      <c r="ATY878" s="10">
        <v>0</v>
      </c>
      <c r="ATZ878" s="10">
        <v>0</v>
      </c>
      <c r="AUA878" s="10">
        <v>0</v>
      </c>
      <c r="AUB878" s="10">
        <v>0</v>
      </c>
      <c r="AUC878" s="10">
        <v>0</v>
      </c>
      <c r="AUD878" s="10">
        <v>0</v>
      </c>
      <c r="AUE878" s="64">
        <v>0</v>
      </c>
      <c r="AUF878" s="10">
        <v>0</v>
      </c>
      <c r="AUG878" s="10">
        <v>1</v>
      </c>
      <c r="AUH878" s="10">
        <v>0</v>
      </c>
      <c r="AVU878" s="10" t="s">
        <v>1968</v>
      </c>
      <c r="AWH878" s="10" t="s">
        <v>1968</v>
      </c>
      <c r="AWI878" s="10">
        <v>0</v>
      </c>
      <c r="AWJ878" s="10">
        <v>0</v>
      </c>
      <c r="AWK878" s="10">
        <v>0</v>
      </c>
      <c r="AWL878" s="10">
        <v>0</v>
      </c>
      <c r="AWM878" s="10">
        <v>0</v>
      </c>
      <c r="AWN878" s="10">
        <v>0</v>
      </c>
      <c r="AWO878" s="10">
        <v>0</v>
      </c>
      <c r="AWP878" s="10">
        <v>0</v>
      </c>
      <c r="AWQ878" s="10">
        <v>0</v>
      </c>
      <c r="AWR878" s="10">
        <v>0</v>
      </c>
      <c r="AWS878" s="10">
        <v>0</v>
      </c>
      <c r="AWT878" s="10">
        <v>0</v>
      </c>
      <c r="AWU878" s="10">
        <v>0</v>
      </c>
      <c r="AWV878" s="10">
        <v>0</v>
      </c>
      <c r="AWW878" s="10">
        <v>0</v>
      </c>
      <c r="AWX878" s="10">
        <v>0</v>
      </c>
      <c r="AWY878" s="10">
        <v>0</v>
      </c>
      <c r="AWZ878" s="10">
        <v>0</v>
      </c>
      <c r="AXA878" s="10">
        <v>0</v>
      </c>
      <c r="AXB878" s="10">
        <v>0</v>
      </c>
      <c r="AXC878" s="10">
        <v>0</v>
      </c>
      <c r="AXD878" s="10">
        <v>0</v>
      </c>
      <c r="AXE878" s="10">
        <v>0</v>
      </c>
      <c r="AXF878" s="10">
        <v>0</v>
      </c>
      <c r="AXG878" s="10">
        <v>0</v>
      </c>
      <c r="AXH878" s="10">
        <v>0</v>
      </c>
      <c r="AXI878" s="10">
        <v>0</v>
      </c>
      <c r="AXJ878" s="10">
        <v>0</v>
      </c>
      <c r="AXK878" s="10">
        <v>0</v>
      </c>
      <c r="AXL878" s="10">
        <v>0</v>
      </c>
      <c r="AXM878" s="10">
        <v>0</v>
      </c>
      <c r="AXN878" s="10">
        <v>0</v>
      </c>
      <c r="AXO878" s="10">
        <v>0</v>
      </c>
      <c r="AXP878" s="10">
        <v>0</v>
      </c>
      <c r="AXQ878" s="10">
        <v>0</v>
      </c>
      <c r="AXR878" s="10">
        <v>0</v>
      </c>
      <c r="AXS878" s="10">
        <v>0</v>
      </c>
      <c r="AXT878" s="10">
        <v>0</v>
      </c>
      <c r="AXU878" s="10">
        <v>0</v>
      </c>
      <c r="AXV878" s="10">
        <v>0</v>
      </c>
      <c r="AXW878" s="10">
        <v>0</v>
      </c>
      <c r="AXX878" s="10">
        <v>0</v>
      </c>
      <c r="AXY878" s="10">
        <v>0</v>
      </c>
      <c r="AXZ878" s="10">
        <v>0</v>
      </c>
      <c r="AYA878" s="10">
        <v>0</v>
      </c>
      <c r="AYB878" s="10">
        <v>0</v>
      </c>
      <c r="AYC878" s="10">
        <v>0</v>
      </c>
      <c r="AYD878" s="10">
        <v>0</v>
      </c>
      <c r="AYE878" s="10">
        <v>0</v>
      </c>
      <c r="AYF878" s="10">
        <v>0</v>
      </c>
      <c r="AYG878" s="10">
        <v>0</v>
      </c>
      <c r="AYH878" s="10">
        <v>0</v>
      </c>
      <c r="AYI878" s="10">
        <v>0</v>
      </c>
      <c r="AYJ878" s="10">
        <v>0</v>
      </c>
      <c r="AYK878" s="10">
        <v>0</v>
      </c>
      <c r="AYL878" s="10">
        <v>0</v>
      </c>
      <c r="AYM878" s="10">
        <v>0</v>
      </c>
      <c r="AYN878" s="10">
        <v>0</v>
      </c>
      <c r="AYO878" s="10">
        <v>0</v>
      </c>
      <c r="AYP878" s="10">
        <v>0</v>
      </c>
      <c r="AYQ878" s="10">
        <v>0</v>
      </c>
      <c r="AYR878" s="10">
        <v>0</v>
      </c>
      <c r="AYS878" s="10" t="s">
        <v>1969</v>
      </c>
      <c r="AYT878" s="10">
        <v>8</v>
      </c>
      <c r="AYU878" s="10">
        <v>0</v>
      </c>
      <c r="AYV878" s="10">
        <v>0</v>
      </c>
      <c r="AYW878" s="10">
        <v>0</v>
      </c>
      <c r="AYX878" s="10">
        <v>0</v>
      </c>
      <c r="AYY878" s="10">
        <v>0</v>
      </c>
      <c r="AYZ878" s="10">
        <v>0</v>
      </c>
      <c r="AZA878" s="10">
        <v>0</v>
      </c>
      <c r="AZB878" s="10">
        <v>0</v>
      </c>
      <c r="AZC878" s="10">
        <v>0</v>
      </c>
      <c r="AZD878" s="10">
        <v>0</v>
      </c>
      <c r="AZE878" s="10">
        <v>0</v>
      </c>
      <c r="AZF878" s="10">
        <v>0</v>
      </c>
      <c r="AZG878" s="10">
        <v>0</v>
      </c>
      <c r="AZH878" s="10">
        <v>0</v>
      </c>
      <c r="AZI878" s="10">
        <v>0</v>
      </c>
      <c r="AZJ878" s="10">
        <v>0</v>
      </c>
      <c r="AZK878" s="10">
        <v>0</v>
      </c>
      <c r="AZL878" s="10">
        <v>0</v>
      </c>
      <c r="AZM878" s="10">
        <v>0</v>
      </c>
      <c r="AZN878" s="10">
        <v>0</v>
      </c>
      <c r="AZO878" s="10">
        <v>0</v>
      </c>
      <c r="AZP878" s="10">
        <v>0</v>
      </c>
      <c r="AZQ878" s="10">
        <v>0</v>
      </c>
      <c r="AZR878" s="10">
        <v>0</v>
      </c>
      <c r="AZS878" s="10">
        <v>0</v>
      </c>
      <c r="AZT878" s="10">
        <v>0</v>
      </c>
      <c r="AZU878" s="10">
        <v>0</v>
      </c>
      <c r="AZV878" s="10">
        <v>0</v>
      </c>
      <c r="AZW878" s="10">
        <v>0</v>
      </c>
      <c r="AZX878" s="10">
        <v>0</v>
      </c>
      <c r="AZY878" s="10">
        <v>0</v>
      </c>
      <c r="AZZ878" s="10">
        <v>0</v>
      </c>
      <c r="BAA878" s="10">
        <v>0</v>
      </c>
      <c r="BAB878" s="10">
        <v>0</v>
      </c>
      <c r="BAC878" s="10">
        <v>0</v>
      </c>
      <c r="BAD878" s="10">
        <v>0</v>
      </c>
      <c r="BAE878" s="10">
        <v>0</v>
      </c>
      <c r="BAF878" s="10">
        <v>2</v>
      </c>
      <c r="BAG878" s="10">
        <v>0</v>
      </c>
      <c r="BAH878" s="10">
        <v>0</v>
      </c>
      <c r="BAI878" s="10">
        <v>0</v>
      </c>
      <c r="BAJ878" s="10">
        <v>0</v>
      </c>
      <c r="BAK878" s="10">
        <v>0</v>
      </c>
      <c r="BAL878" s="10">
        <v>0</v>
      </c>
      <c r="BAM878" s="10">
        <v>0</v>
      </c>
      <c r="BAN878" s="10">
        <v>0</v>
      </c>
      <c r="BAO878" s="10">
        <v>0</v>
      </c>
      <c r="BAP878" s="10">
        <v>0</v>
      </c>
      <c r="BAQ878" s="10">
        <v>0</v>
      </c>
      <c r="BAR878" s="10">
        <v>0</v>
      </c>
      <c r="BAS878" s="10">
        <v>0</v>
      </c>
      <c r="BAT878" s="10">
        <v>0</v>
      </c>
      <c r="BAU878" s="10">
        <v>0</v>
      </c>
      <c r="BAV878" s="10">
        <v>0</v>
      </c>
      <c r="BAW878" s="10">
        <v>0</v>
      </c>
      <c r="BAX878" s="10">
        <v>0</v>
      </c>
      <c r="BAY878" s="10">
        <v>0</v>
      </c>
      <c r="BAZ878" s="10">
        <v>0</v>
      </c>
      <c r="BBA878" s="10" t="s">
        <v>1969</v>
      </c>
      <c r="BBB878" s="10">
        <v>24</v>
      </c>
      <c r="BBC878" s="10">
        <v>8</v>
      </c>
      <c r="BBD878" s="10">
        <v>0</v>
      </c>
      <c r="BBE878" s="10">
        <v>0</v>
      </c>
      <c r="BBF878" s="10">
        <v>0</v>
      </c>
      <c r="BBG878" s="10">
        <v>0</v>
      </c>
      <c r="BBH878" s="10">
        <v>0</v>
      </c>
      <c r="BBI878" s="10">
        <v>0</v>
      </c>
      <c r="BBJ878" s="10">
        <v>0</v>
      </c>
      <c r="BBK878" s="10">
        <v>0</v>
      </c>
      <c r="BBL878" s="10">
        <v>0</v>
      </c>
      <c r="BBM878" s="10">
        <v>0</v>
      </c>
      <c r="BBN878" s="10">
        <v>0</v>
      </c>
      <c r="BBO878" s="10" t="s">
        <v>1972</v>
      </c>
      <c r="BBU878" s="10">
        <v>1</v>
      </c>
      <c r="BBV878" s="10">
        <v>1</v>
      </c>
    </row>
    <row r="879" spans="1:1428" x14ac:dyDescent="0.25">
      <c r="A879" s="10" t="s">
        <v>1965</v>
      </c>
      <c r="B879" s="10" t="s">
        <v>2474</v>
      </c>
      <c r="C879" s="10" t="s">
        <v>2001</v>
      </c>
      <c r="D879" s="10" t="s">
        <v>2475</v>
      </c>
      <c r="E879" s="10" t="s">
        <v>2476</v>
      </c>
      <c r="F879" s="10" t="s">
        <v>2477</v>
      </c>
      <c r="G879" s="10">
        <v>56640970</v>
      </c>
      <c r="H879" s="10" t="s">
        <v>2005</v>
      </c>
      <c r="I879" s="10" t="s">
        <v>2478</v>
      </c>
      <c r="J879" s="10">
        <v>8738483925</v>
      </c>
      <c r="K879" s="10" t="s">
        <v>5</v>
      </c>
      <c r="L879" s="10" t="s">
        <v>2508</v>
      </c>
      <c r="N879" s="10">
        <v>36</v>
      </c>
      <c r="O879" s="10">
        <v>0</v>
      </c>
      <c r="P879" s="10">
        <v>36</v>
      </c>
      <c r="Q879" s="10">
        <v>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10">
        <v>0</v>
      </c>
      <c r="X879" s="10">
        <v>0</v>
      </c>
      <c r="Y879" s="10">
        <v>0</v>
      </c>
      <c r="Z879" s="10">
        <v>0</v>
      </c>
      <c r="AA879" s="10">
        <v>0</v>
      </c>
      <c r="AC879" s="10">
        <v>4</v>
      </c>
      <c r="AD879" s="10">
        <v>36</v>
      </c>
      <c r="AE879" s="10">
        <v>0</v>
      </c>
      <c r="AF879" s="10" t="s">
        <v>40</v>
      </c>
      <c r="AG879" s="10">
        <v>1</v>
      </c>
      <c r="AT879" s="10">
        <v>37257</v>
      </c>
      <c r="AU879" s="10" t="s">
        <v>2495</v>
      </c>
      <c r="AV879" s="10" t="s">
        <v>1968</v>
      </c>
      <c r="AY879" s="10" t="s">
        <v>1973</v>
      </c>
      <c r="BF879" s="10" t="s">
        <v>1968</v>
      </c>
      <c r="BI879" s="10" t="s">
        <v>1968</v>
      </c>
      <c r="BL879" s="10" t="s">
        <v>1968</v>
      </c>
      <c r="BO879" s="10" t="s">
        <v>1968</v>
      </c>
      <c r="BR879" s="10" t="s">
        <v>1968</v>
      </c>
      <c r="BU879" s="10" t="s">
        <v>1968</v>
      </c>
      <c r="BX879" s="10" t="s">
        <v>1968</v>
      </c>
      <c r="CA879" s="10" t="s">
        <v>1968</v>
      </c>
      <c r="CD879" s="10" t="s">
        <v>1968</v>
      </c>
      <c r="CG879" s="10" t="s">
        <v>1968</v>
      </c>
      <c r="CJ879" s="10" t="s">
        <v>1968</v>
      </c>
      <c r="CM879" s="10" t="s">
        <v>1968</v>
      </c>
      <c r="CP879" s="10" t="s">
        <v>1968</v>
      </c>
      <c r="CS879" s="10" t="s">
        <v>1968</v>
      </c>
      <c r="CV879" s="10" t="s">
        <v>1968</v>
      </c>
      <c r="CY879" s="10" t="s">
        <v>1968</v>
      </c>
      <c r="DB879" s="10" t="s">
        <v>1968</v>
      </c>
      <c r="DE879" s="10" t="s">
        <v>1968</v>
      </c>
      <c r="DH879" s="10" t="s">
        <v>1968</v>
      </c>
      <c r="DK879" s="10" t="s">
        <v>1968</v>
      </c>
      <c r="DN879" s="10" t="s">
        <v>1968</v>
      </c>
      <c r="EU879" s="10" t="s">
        <v>1968</v>
      </c>
      <c r="EX879" s="10" t="s">
        <v>1968</v>
      </c>
      <c r="FA879" s="10" t="s">
        <v>1968</v>
      </c>
      <c r="FD879" s="10" t="s">
        <v>1968</v>
      </c>
      <c r="FG879" s="10" t="s">
        <v>1968</v>
      </c>
      <c r="FJ879" s="10" t="s">
        <v>1968</v>
      </c>
      <c r="GQ879" s="10">
        <v>1</v>
      </c>
      <c r="II879" s="10" t="s">
        <v>1972</v>
      </c>
      <c r="IJ879" s="10" t="s">
        <v>1968</v>
      </c>
      <c r="IK879" s="10" t="s">
        <v>1968</v>
      </c>
      <c r="IL879" s="10" t="s">
        <v>1968</v>
      </c>
      <c r="IM879" s="10" t="s">
        <v>1968</v>
      </c>
      <c r="IN879" s="10" t="s">
        <v>1968</v>
      </c>
      <c r="IO879" s="10" t="s">
        <v>1968</v>
      </c>
      <c r="IP879" s="10" t="s">
        <v>1968</v>
      </c>
      <c r="IR879" s="10" t="s">
        <v>1968</v>
      </c>
      <c r="IT879" s="10" t="s">
        <v>1968</v>
      </c>
      <c r="IV879" s="10" t="s">
        <v>1968</v>
      </c>
      <c r="IX879" s="10" t="s">
        <v>1968</v>
      </c>
      <c r="IZ879" s="10" t="s">
        <v>1968</v>
      </c>
      <c r="JA879" s="10" t="s">
        <v>1968</v>
      </c>
      <c r="JD879" s="10" t="s">
        <v>1968</v>
      </c>
      <c r="JG879" s="10" t="s">
        <v>1968</v>
      </c>
      <c r="JJ879" s="10" t="s">
        <v>1968</v>
      </c>
      <c r="JM879" s="10" t="s">
        <v>1968</v>
      </c>
      <c r="JP879" s="10" t="s">
        <v>1968</v>
      </c>
      <c r="JS879" s="10" t="s">
        <v>1968</v>
      </c>
      <c r="KZ879" s="10" t="s">
        <v>1976</v>
      </c>
      <c r="LA879" s="10">
        <v>0</v>
      </c>
      <c r="LB879" s="10">
        <v>0</v>
      </c>
      <c r="LC879" s="10">
        <v>0</v>
      </c>
      <c r="LD879" s="10">
        <v>0</v>
      </c>
      <c r="LE879" s="10">
        <v>0</v>
      </c>
      <c r="LF879" s="10">
        <v>0</v>
      </c>
      <c r="LG879" s="10">
        <v>0</v>
      </c>
      <c r="LH879" s="10">
        <v>0</v>
      </c>
      <c r="LI879" s="10" t="s">
        <v>1977</v>
      </c>
      <c r="LJ879" s="10">
        <v>0</v>
      </c>
      <c r="LK879" s="10">
        <v>0</v>
      </c>
      <c r="LL879" s="10">
        <v>0</v>
      </c>
      <c r="LM879" s="10">
        <v>0</v>
      </c>
      <c r="LN879" s="10">
        <v>0</v>
      </c>
      <c r="LO879" s="10">
        <v>0</v>
      </c>
      <c r="LP879" s="10">
        <v>0</v>
      </c>
      <c r="LQ879" s="10">
        <v>0</v>
      </c>
      <c r="LR879" s="10" t="s">
        <v>1977</v>
      </c>
      <c r="LS879" s="10">
        <v>0</v>
      </c>
      <c r="LT879" s="10">
        <v>0</v>
      </c>
      <c r="LU879" s="10">
        <v>0</v>
      </c>
      <c r="LV879" s="10">
        <v>0</v>
      </c>
      <c r="LW879" s="10">
        <v>0</v>
      </c>
      <c r="LX879" s="10">
        <v>0</v>
      </c>
      <c r="LY879" s="10">
        <v>0</v>
      </c>
      <c r="LZ879" s="10">
        <v>0</v>
      </c>
      <c r="MA879" s="10" t="s">
        <v>1977</v>
      </c>
      <c r="MB879" s="10">
        <v>0</v>
      </c>
      <c r="MC879" s="10">
        <v>0</v>
      </c>
      <c r="MD879" s="10">
        <v>0</v>
      </c>
      <c r="ME879" s="10">
        <v>0</v>
      </c>
      <c r="MF879" s="10">
        <v>0</v>
      </c>
      <c r="MG879" s="10">
        <v>0</v>
      </c>
      <c r="MH879" s="10">
        <v>0</v>
      </c>
      <c r="MI879" s="10">
        <v>0</v>
      </c>
      <c r="MJ879" s="10" t="s">
        <v>1977</v>
      </c>
      <c r="MK879" s="10">
        <v>0</v>
      </c>
      <c r="ML879" s="10">
        <v>0</v>
      </c>
      <c r="MM879" s="10">
        <v>0</v>
      </c>
      <c r="MN879" s="10">
        <v>0</v>
      </c>
      <c r="MO879" s="10">
        <v>0</v>
      </c>
      <c r="MP879" s="10">
        <v>0</v>
      </c>
      <c r="MQ879" s="10">
        <v>0</v>
      </c>
      <c r="MR879" s="10">
        <v>0</v>
      </c>
      <c r="MS879" s="10" t="s">
        <v>1977</v>
      </c>
      <c r="MT879" s="10">
        <v>0</v>
      </c>
      <c r="MU879" s="10">
        <v>0</v>
      </c>
      <c r="MV879" s="10">
        <v>0</v>
      </c>
      <c r="MW879" s="10">
        <v>0</v>
      </c>
      <c r="MX879" s="10">
        <v>0</v>
      </c>
      <c r="MY879" s="10">
        <v>0</v>
      </c>
      <c r="MZ879" s="10">
        <v>0</v>
      </c>
      <c r="NA879" s="10">
        <v>0</v>
      </c>
      <c r="NB879" s="10" t="s">
        <v>1977</v>
      </c>
      <c r="NC879" s="10">
        <v>0</v>
      </c>
      <c r="ND879" s="10">
        <v>0</v>
      </c>
      <c r="NE879" s="10">
        <v>0</v>
      </c>
      <c r="NF879" s="10">
        <v>0</v>
      </c>
      <c r="NG879" s="10">
        <v>0</v>
      </c>
      <c r="NH879" s="10">
        <v>0</v>
      </c>
      <c r="NI879" s="10">
        <v>0</v>
      </c>
      <c r="NJ879" s="10">
        <v>0</v>
      </c>
      <c r="NK879" s="10" t="s">
        <v>1977</v>
      </c>
      <c r="NL879" s="10">
        <v>0</v>
      </c>
      <c r="NM879" s="10">
        <v>0</v>
      </c>
      <c r="NN879" s="10">
        <v>0</v>
      </c>
      <c r="NO879" s="10">
        <v>0</v>
      </c>
      <c r="NP879" s="10">
        <v>0</v>
      </c>
      <c r="NQ879" s="10">
        <v>0</v>
      </c>
      <c r="NR879" s="10">
        <v>0</v>
      </c>
      <c r="NS879" s="10">
        <v>0</v>
      </c>
      <c r="NT879" s="10" t="s">
        <v>1977</v>
      </c>
      <c r="NU879" s="10">
        <v>0</v>
      </c>
      <c r="NV879" s="10">
        <v>0</v>
      </c>
      <c r="NW879" s="10">
        <v>0</v>
      </c>
      <c r="NX879" s="10">
        <v>0</v>
      </c>
      <c r="NY879" s="10">
        <v>0</v>
      </c>
      <c r="NZ879" s="10">
        <v>0</v>
      </c>
      <c r="OA879" s="10">
        <v>0</v>
      </c>
      <c r="OB879" s="10">
        <v>0</v>
      </c>
      <c r="OC879" s="10" t="s">
        <v>1977</v>
      </c>
      <c r="OD879" s="10">
        <v>0</v>
      </c>
      <c r="OE879" s="10">
        <v>0</v>
      </c>
      <c r="OF879" s="10">
        <v>0</v>
      </c>
      <c r="OG879" s="10">
        <v>0</v>
      </c>
      <c r="OH879" s="10">
        <v>0</v>
      </c>
      <c r="OI879" s="10">
        <v>0</v>
      </c>
      <c r="OJ879" s="10">
        <v>0</v>
      </c>
      <c r="OK879" s="10">
        <v>0</v>
      </c>
      <c r="OL879" s="10" t="s">
        <v>1977</v>
      </c>
      <c r="OM879" s="10">
        <v>0</v>
      </c>
      <c r="ON879" s="10">
        <v>0</v>
      </c>
      <c r="OO879" s="10">
        <v>0</v>
      </c>
      <c r="OP879" s="10">
        <v>0</v>
      </c>
      <c r="OQ879" s="10">
        <v>0</v>
      </c>
      <c r="OR879" s="10">
        <v>0</v>
      </c>
      <c r="OS879" s="10">
        <v>0</v>
      </c>
      <c r="OT879" s="10">
        <v>0</v>
      </c>
      <c r="OU879" s="10" t="s">
        <v>1977</v>
      </c>
      <c r="OV879" s="10">
        <v>0</v>
      </c>
      <c r="OW879" s="10">
        <v>0</v>
      </c>
      <c r="OX879" s="10">
        <v>0</v>
      </c>
      <c r="OY879" s="10">
        <v>0</v>
      </c>
      <c r="OZ879" s="10">
        <v>0</v>
      </c>
      <c r="PA879" s="10">
        <v>0</v>
      </c>
      <c r="PB879" s="10">
        <v>0</v>
      </c>
      <c r="PC879" s="10">
        <v>0</v>
      </c>
      <c r="PD879" s="10" t="s">
        <v>1977</v>
      </c>
      <c r="PE879" s="10">
        <v>0</v>
      </c>
      <c r="PF879" s="10">
        <v>0</v>
      </c>
      <c r="PG879" s="10">
        <v>0</v>
      </c>
      <c r="PH879" s="10">
        <v>0</v>
      </c>
      <c r="PI879" s="10">
        <v>0</v>
      </c>
      <c r="PJ879" s="10">
        <v>0</v>
      </c>
      <c r="PK879" s="10">
        <v>0</v>
      </c>
      <c r="PL879" s="10">
        <v>0</v>
      </c>
      <c r="PM879" s="10" t="s">
        <v>1977</v>
      </c>
      <c r="PN879" s="10">
        <v>0</v>
      </c>
      <c r="PO879" s="10">
        <v>0</v>
      </c>
      <c r="PP879" s="10">
        <v>0</v>
      </c>
      <c r="PQ879" s="10">
        <v>0</v>
      </c>
      <c r="PR879" s="10">
        <v>0</v>
      </c>
      <c r="PS879" s="10">
        <v>0</v>
      </c>
      <c r="PT879" s="10">
        <v>0</v>
      </c>
      <c r="PU879" s="10">
        <v>0</v>
      </c>
      <c r="PV879" s="10" t="s">
        <v>1977</v>
      </c>
      <c r="PW879" s="10">
        <v>0</v>
      </c>
      <c r="PX879" s="10">
        <v>0</v>
      </c>
      <c r="PY879" s="10">
        <v>0</v>
      </c>
      <c r="PZ879" s="10">
        <v>0</v>
      </c>
      <c r="QA879" s="10">
        <v>0</v>
      </c>
      <c r="QB879" s="10">
        <v>0</v>
      </c>
      <c r="QC879" s="10">
        <v>0</v>
      </c>
      <c r="QD879" s="10">
        <v>0</v>
      </c>
      <c r="QE879" s="10" t="s">
        <v>1977</v>
      </c>
      <c r="QF879" s="10">
        <v>0</v>
      </c>
      <c r="QG879" s="10">
        <v>0</v>
      </c>
      <c r="QH879" s="10">
        <v>0</v>
      </c>
      <c r="QI879" s="10">
        <v>0</v>
      </c>
      <c r="QJ879" s="10">
        <v>0</v>
      </c>
      <c r="QK879" s="10">
        <v>0</v>
      </c>
      <c r="QL879" s="10">
        <v>0</v>
      </c>
      <c r="QM879" s="10">
        <v>0</v>
      </c>
      <c r="QN879" s="10" t="s">
        <v>1977</v>
      </c>
      <c r="QO879" s="10">
        <v>0</v>
      </c>
      <c r="QP879" s="10">
        <v>0</v>
      </c>
      <c r="QQ879" s="10">
        <v>0</v>
      </c>
      <c r="QR879" s="10">
        <v>0</v>
      </c>
      <c r="QS879" s="10">
        <v>0</v>
      </c>
      <c r="QT879" s="10">
        <v>0</v>
      </c>
      <c r="QU879" s="10">
        <v>0</v>
      </c>
      <c r="QV879" s="10">
        <v>0</v>
      </c>
      <c r="QW879" s="10" t="s">
        <v>1977</v>
      </c>
      <c r="QX879" s="10">
        <v>0</v>
      </c>
      <c r="QY879" s="10">
        <v>0</v>
      </c>
      <c r="QZ879" s="10">
        <v>0</v>
      </c>
      <c r="RA879" s="10">
        <v>0</v>
      </c>
      <c r="RB879" s="10">
        <v>0</v>
      </c>
      <c r="RC879" s="10">
        <v>0</v>
      </c>
      <c r="RD879" s="10">
        <v>0</v>
      </c>
      <c r="RE879" s="10">
        <v>0</v>
      </c>
      <c r="RF879" s="10" t="s">
        <v>1977</v>
      </c>
      <c r="RG879" s="10">
        <v>0</v>
      </c>
      <c r="RH879" s="10">
        <v>0</v>
      </c>
      <c r="RI879" s="10">
        <v>0</v>
      </c>
      <c r="RJ879" s="10">
        <v>0</v>
      </c>
      <c r="RK879" s="10">
        <v>0</v>
      </c>
      <c r="RL879" s="10">
        <v>0</v>
      </c>
      <c r="RM879" s="10">
        <v>0</v>
      </c>
      <c r="RN879" s="10">
        <v>0</v>
      </c>
      <c r="RO879" s="10" t="s">
        <v>1977</v>
      </c>
      <c r="VS879" s="10">
        <v>1</v>
      </c>
      <c r="VT879" s="10">
        <v>1</v>
      </c>
      <c r="VZ879" s="10">
        <v>13</v>
      </c>
      <c r="WA879" s="10">
        <v>0</v>
      </c>
      <c r="WB879" s="10">
        <v>0</v>
      </c>
      <c r="WC879" s="10">
        <v>0</v>
      </c>
      <c r="WD879" s="10">
        <v>0</v>
      </c>
      <c r="WE879" s="10">
        <v>0</v>
      </c>
      <c r="WF879" s="10">
        <v>0</v>
      </c>
      <c r="WG879" s="10">
        <v>0</v>
      </c>
      <c r="WH879" s="10">
        <v>0</v>
      </c>
      <c r="WI879" s="10">
        <v>0</v>
      </c>
      <c r="WJ879" s="10">
        <v>0</v>
      </c>
      <c r="WK879" s="10">
        <v>0</v>
      </c>
      <c r="WL879" s="10">
        <v>0</v>
      </c>
      <c r="WM879" s="10">
        <v>0</v>
      </c>
      <c r="WN879" s="10">
        <v>0</v>
      </c>
      <c r="WO879" s="10">
        <v>0</v>
      </c>
      <c r="WP879" s="10">
        <v>0</v>
      </c>
      <c r="WQ879" s="10">
        <v>0</v>
      </c>
      <c r="WR879" s="10">
        <v>0</v>
      </c>
      <c r="WS879" s="10">
        <v>0</v>
      </c>
      <c r="WT879" s="10">
        <v>0</v>
      </c>
      <c r="WU879" s="10">
        <v>0</v>
      </c>
      <c r="WV879" s="10">
        <v>0</v>
      </c>
      <c r="WW879" s="10">
        <v>0</v>
      </c>
      <c r="WX879" s="10">
        <v>0</v>
      </c>
      <c r="WY879" s="10">
        <v>0</v>
      </c>
      <c r="WZ879" s="10">
        <v>0</v>
      </c>
      <c r="XA879" s="10">
        <v>0</v>
      </c>
      <c r="XB879" s="10">
        <v>0</v>
      </c>
      <c r="XC879" s="10">
        <v>0</v>
      </c>
      <c r="XD879" s="10">
        <v>0</v>
      </c>
      <c r="XE879" s="10">
        <v>0</v>
      </c>
      <c r="XF879" s="10">
        <v>0</v>
      </c>
      <c r="XG879" s="10">
        <v>0</v>
      </c>
      <c r="XH879" s="10">
        <v>0</v>
      </c>
      <c r="XI879" s="10">
        <v>0</v>
      </c>
      <c r="XJ879" s="10">
        <v>0</v>
      </c>
      <c r="XK879" s="10" t="s">
        <v>1967</v>
      </c>
      <c r="XN879" s="10" t="s">
        <v>1978</v>
      </c>
      <c r="XQ879" s="10" t="s">
        <v>1967</v>
      </c>
      <c r="XT879" s="10" t="s">
        <v>1978</v>
      </c>
      <c r="XW879" s="10" t="s">
        <v>1992</v>
      </c>
      <c r="YA879" s="10">
        <v>0</v>
      </c>
      <c r="YB879" s="10">
        <v>0</v>
      </c>
      <c r="YC879" s="10">
        <v>0</v>
      </c>
      <c r="YD879" s="10">
        <v>0</v>
      </c>
      <c r="YE879" s="10">
        <v>0</v>
      </c>
      <c r="YF879" s="10">
        <v>0</v>
      </c>
      <c r="YG879" s="10">
        <v>0</v>
      </c>
      <c r="YH879" s="10">
        <v>0</v>
      </c>
      <c r="YI879" s="10">
        <v>0</v>
      </c>
      <c r="YJ879" s="10">
        <v>0</v>
      </c>
      <c r="YK879" s="10">
        <v>0</v>
      </c>
      <c r="YL879" s="10">
        <v>0</v>
      </c>
      <c r="YM879" s="10">
        <v>0</v>
      </c>
      <c r="YN879" s="10">
        <v>0</v>
      </c>
      <c r="YO879" s="10">
        <v>0</v>
      </c>
      <c r="YP879" s="10">
        <v>0</v>
      </c>
      <c r="YQ879" s="10">
        <v>0</v>
      </c>
      <c r="YR879" s="10">
        <v>0</v>
      </c>
      <c r="YS879" s="10" t="s">
        <v>1968</v>
      </c>
      <c r="ZJ879" s="10" t="s">
        <v>1968</v>
      </c>
      <c r="AAK879" s="10" t="s">
        <v>1968</v>
      </c>
      <c r="AAZ879" s="10" t="s">
        <v>1968</v>
      </c>
      <c r="ABO879" s="10" t="s">
        <v>1968</v>
      </c>
      <c r="ACJ879" s="10" t="s">
        <v>1968</v>
      </c>
      <c r="ADH879" s="10" t="s">
        <v>1969</v>
      </c>
      <c r="ADI879" s="10">
        <v>13</v>
      </c>
      <c r="ADJ879" s="10">
        <v>0</v>
      </c>
      <c r="ADK879" s="10">
        <v>0</v>
      </c>
      <c r="ADL879" s="10">
        <v>0</v>
      </c>
      <c r="ADM879" s="10">
        <v>0</v>
      </c>
      <c r="ADN879" s="10">
        <v>0</v>
      </c>
      <c r="ADO879" s="10">
        <v>0</v>
      </c>
      <c r="ADP879" s="10">
        <v>0</v>
      </c>
      <c r="ADQ879" s="10">
        <v>0</v>
      </c>
      <c r="ADR879" s="10">
        <v>0</v>
      </c>
      <c r="ADS879" s="10">
        <v>0</v>
      </c>
      <c r="ADT879" s="10">
        <v>0</v>
      </c>
      <c r="ADU879" s="10">
        <v>0</v>
      </c>
      <c r="ADV879" s="10">
        <v>0</v>
      </c>
      <c r="ADW879" s="10">
        <v>0</v>
      </c>
      <c r="ADX879" s="10">
        <v>0</v>
      </c>
      <c r="ADY879" s="10">
        <v>0</v>
      </c>
      <c r="ADZ879" s="10">
        <v>0</v>
      </c>
      <c r="AEA879" s="10">
        <v>0</v>
      </c>
      <c r="AEB879" s="10">
        <v>0</v>
      </c>
      <c r="AEC879" s="10">
        <v>0</v>
      </c>
      <c r="AED879" s="10">
        <v>0</v>
      </c>
      <c r="AEE879" s="10">
        <v>0</v>
      </c>
      <c r="AEF879" s="10">
        <v>0</v>
      </c>
      <c r="AEG879" s="10">
        <v>0</v>
      </c>
      <c r="AEH879" s="10">
        <v>0</v>
      </c>
      <c r="AEI879" s="10">
        <v>0</v>
      </c>
      <c r="AEJ879" s="10">
        <v>0</v>
      </c>
      <c r="AEK879" s="10">
        <v>0</v>
      </c>
      <c r="AEL879" s="10">
        <v>0</v>
      </c>
      <c r="AEM879" s="10">
        <v>0</v>
      </c>
      <c r="AEN879" s="10">
        <v>0</v>
      </c>
      <c r="AEO879" s="10">
        <v>0</v>
      </c>
      <c r="AEP879" s="10">
        <v>0</v>
      </c>
      <c r="AEQ879" s="10">
        <v>0</v>
      </c>
      <c r="AER879" s="10">
        <v>0</v>
      </c>
      <c r="AES879" s="10">
        <v>0</v>
      </c>
      <c r="AET879" s="10">
        <v>0</v>
      </c>
      <c r="AEU879" s="10">
        <v>0</v>
      </c>
      <c r="AEV879" s="10">
        <v>0</v>
      </c>
      <c r="AEW879" s="10">
        <v>0</v>
      </c>
      <c r="AEX879" s="10">
        <v>0</v>
      </c>
      <c r="AEY879" s="10">
        <v>0</v>
      </c>
      <c r="AEZ879" s="10">
        <v>0</v>
      </c>
      <c r="AFA879" s="10">
        <v>0</v>
      </c>
      <c r="AFB879" s="10">
        <v>0</v>
      </c>
      <c r="AFC879" s="10">
        <v>0</v>
      </c>
      <c r="AFD879" s="10">
        <v>0</v>
      </c>
      <c r="AFE879" s="10">
        <v>0</v>
      </c>
      <c r="AFF879" s="10">
        <v>0</v>
      </c>
      <c r="AFG879" s="10">
        <v>0</v>
      </c>
      <c r="AFH879" s="10">
        <v>0</v>
      </c>
      <c r="AFI879" s="10">
        <v>0</v>
      </c>
      <c r="AFJ879" s="10">
        <v>0</v>
      </c>
      <c r="AFK879" s="10">
        <v>0</v>
      </c>
      <c r="AFL879" s="10">
        <v>0</v>
      </c>
      <c r="AFM879" s="10">
        <v>0</v>
      </c>
      <c r="AFN879" s="10">
        <v>0</v>
      </c>
      <c r="AFO879" s="10">
        <v>0</v>
      </c>
      <c r="AFP879" s="10">
        <v>0</v>
      </c>
      <c r="AFQ879" s="10">
        <v>0</v>
      </c>
      <c r="AFR879" s="10">
        <v>0</v>
      </c>
      <c r="AFS879" s="10">
        <v>0</v>
      </c>
      <c r="AFT879" s="10">
        <v>0</v>
      </c>
      <c r="AFU879" s="10">
        <v>0</v>
      </c>
      <c r="AFV879" s="10">
        <v>0</v>
      </c>
      <c r="AFW879" s="10">
        <v>0</v>
      </c>
      <c r="AFX879" s="10">
        <v>0</v>
      </c>
      <c r="AFY879" s="10">
        <v>0</v>
      </c>
      <c r="AFZ879" s="10">
        <v>0</v>
      </c>
      <c r="AGA879" s="10">
        <v>0</v>
      </c>
      <c r="AGB879" s="10">
        <v>0</v>
      </c>
      <c r="AGC879" s="10">
        <v>0</v>
      </c>
      <c r="AGD879" s="10">
        <v>0</v>
      </c>
      <c r="AGE879" s="10">
        <v>0</v>
      </c>
      <c r="AGF879" s="10">
        <v>0</v>
      </c>
      <c r="AGG879" s="10">
        <v>0</v>
      </c>
      <c r="AGH879" s="10">
        <v>0</v>
      </c>
      <c r="AGI879" s="10">
        <v>0</v>
      </c>
      <c r="AGJ879" s="10">
        <v>0</v>
      </c>
      <c r="AGK879" s="10">
        <v>0</v>
      </c>
      <c r="AGL879" s="10">
        <v>0</v>
      </c>
      <c r="AGM879" s="10">
        <v>0</v>
      </c>
      <c r="AGN879" s="10">
        <v>0</v>
      </c>
      <c r="AGO879" s="10">
        <v>0</v>
      </c>
      <c r="AGP879" s="10">
        <v>0</v>
      </c>
      <c r="AGQ879" s="10">
        <v>0</v>
      </c>
      <c r="AGR879" s="10">
        <v>0</v>
      </c>
      <c r="AGS879" s="10">
        <v>0</v>
      </c>
      <c r="AGT879" s="10">
        <v>0</v>
      </c>
      <c r="AGU879" s="10">
        <v>0</v>
      </c>
      <c r="AGV879" s="10">
        <v>0</v>
      </c>
      <c r="AGW879" s="10">
        <v>0</v>
      </c>
      <c r="AGX879" s="10">
        <v>0</v>
      </c>
      <c r="AGY879" s="10">
        <v>0</v>
      </c>
      <c r="AGZ879" s="10">
        <v>0</v>
      </c>
      <c r="AHA879" s="10">
        <v>0</v>
      </c>
      <c r="AHB879" s="10">
        <v>0</v>
      </c>
      <c r="AHC879" s="10">
        <v>0</v>
      </c>
      <c r="AHD879" s="10">
        <v>0</v>
      </c>
      <c r="AHE879" s="10">
        <v>0</v>
      </c>
      <c r="AHF879" s="10">
        <v>0</v>
      </c>
      <c r="AHG879" s="10">
        <v>0</v>
      </c>
      <c r="AHH879" s="10">
        <v>0</v>
      </c>
      <c r="AHI879" s="10">
        <v>0</v>
      </c>
      <c r="AHJ879" s="10">
        <v>0</v>
      </c>
      <c r="AHK879" s="10">
        <v>0</v>
      </c>
      <c r="AHL879" s="10">
        <v>0</v>
      </c>
      <c r="AHM879" s="10">
        <v>0</v>
      </c>
      <c r="AHN879" s="10">
        <v>0</v>
      </c>
      <c r="AHO879" s="10">
        <v>0</v>
      </c>
      <c r="AHP879" s="10">
        <v>0</v>
      </c>
      <c r="AHQ879" s="10">
        <v>0</v>
      </c>
      <c r="AHR879" s="10">
        <v>0</v>
      </c>
      <c r="AHS879" s="10">
        <v>0</v>
      </c>
      <c r="AHT879" s="10">
        <v>0</v>
      </c>
      <c r="AHU879" s="10">
        <v>0</v>
      </c>
      <c r="AHV879" s="10">
        <v>0</v>
      </c>
      <c r="AHW879" s="10">
        <v>0</v>
      </c>
      <c r="AHX879" s="10">
        <v>0</v>
      </c>
      <c r="AHY879" s="10">
        <v>0</v>
      </c>
      <c r="AHZ879" s="10">
        <v>0</v>
      </c>
      <c r="AIA879" s="10">
        <v>0</v>
      </c>
      <c r="AIB879" s="10">
        <v>0</v>
      </c>
      <c r="AIC879" s="10">
        <v>0</v>
      </c>
      <c r="AID879" s="10">
        <v>0</v>
      </c>
      <c r="AIE879" s="10">
        <v>0</v>
      </c>
      <c r="AIF879" s="10">
        <v>0</v>
      </c>
      <c r="AIG879" s="10">
        <v>0</v>
      </c>
      <c r="AIH879" s="10">
        <v>0</v>
      </c>
      <c r="AII879" s="10">
        <v>0</v>
      </c>
      <c r="AIJ879" s="10">
        <v>0</v>
      </c>
      <c r="AIK879" s="10">
        <v>0</v>
      </c>
      <c r="AIL879" s="10">
        <v>0</v>
      </c>
      <c r="AIM879" s="10">
        <v>0</v>
      </c>
      <c r="AIN879" s="10">
        <v>0</v>
      </c>
      <c r="AIO879" s="10">
        <v>0</v>
      </c>
      <c r="AIP879" s="10">
        <v>0</v>
      </c>
      <c r="AIQ879" s="10">
        <v>0</v>
      </c>
      <c r="AIR879" s="10">
        <v>0</v>
      </c>
      <c r="AIS879" s="10">
        <v>0</v>
      </c>
      <c r="AIT879" s="10">
        <v>0</v>
      </c>
      <c r="AIU879" s="10">
        <v>0</v>
      </c>
      <c r="AIV879" s="10">
        <v>0</v>
      </c>
      <c r="AIW879" s="10">
        <v>0</v>
      </c>
      <c r="AIX879" s="10">
        <v>0</v>
      </c>
      <c r="AIY879" s="10">
        <v>0</v>
      </c>
      <c r="AIZ879" s="10">
        <v>0</v>
      </c>
      <c r="AJA879" s="10">
        <v>0</v>
      </c>
      <c r="AJB879" s="10">
        <v>0</v>
      </c>
      <c r="AJC879" s="10">
        <v>0</v>
      </c>
      <c r="AJD879" s="10">
        <v>0</v>
      </c>
      <c r="AJE879" s="10">
        <v>0</v>
      </c>
      <c r="AJF879" s="10">
        <v>0</v>
      </c>
      <c r="AJG879" s="10">
        <v>0</v>
      </c>
      <c r="AJH879" s="10">
        <v>0</v>
      </c>
      <c r="AJI879" s="10">
        <v>0</v>
      </c>
      <c r="AJJ879" s="10">
        <v>0</v>
      </c>
      <c r="AJK879" s="10">
        <v>0</v>
      </c>
      <c r="AJL879" s="10">
        <v>0</v>
      </c>
      <c r="AJM879" s="10">
        <v>0</v>
      </c>
      <c r="AJN879" s="10">
        <v>0</v>
      </c>
      <c r="AJO879" s="10">
        <v>0</v>
      </c>
      <c r="AJP879" s="10">
        <v>0</v>
      </c>
      <c r="AJQ879" s="10">
        <v>0</v>
      </c>
      <c r="AJR879" s="10">
        <v>0</v>
      </c>
      <c r="AJS879" s="10">
        <v>0</v>
      </c>
      <c r="AJT879" s="10">
        <v>0</v>
      </c>
      <c r="AJU879" s="10">
        <v>0</v>
      </c>
      <c r="AJV879" s="10">
        <v>0</v>
      </c>
      <c r="AJW879" s="10">
        <v>0</v>
      </c>
      <c r="AJX879" s="10">
        <v>0</v>
      </c>
      <c r="AJY879" s="10">
        <v>0</v>
      </c>
      <c r="AJZ879" s="10">
        <v>0</v>
      </c>
      <c r="AKA879" s="10">
        <v>0</v>
      </c>
      <c r="AKB879" s="10">
        <v>0</v>
      </c>
      <c r="AKC879" s="10">
        <v>0</v>
      </c>
      <c r="AKD879" s="10">
        <v>0</v>
      </c>
      <c r="AKE879" s="10">
        <v>0</v>
      </c>
      <c r="AKF879" s="10">
        <v>0</v>
      </c>
      <c r="AKG879" s="10">
        <v>0</v>
      </c>
      <c r="AKH879" s="10">
        <v>0</v>
      </c>
      <c r="AKI879" s="10">
        <v>0</v>
      </c>
      <c r="AKJ879" s="10">
        <v>0</v>
      </c>
      <c r="AKK879" s="10">
        <v>0</v>
      </c>
      <c r="AKL879" s="10">
        <v>0</v>
      </c>
      <c r="AKM879" s="10">
        <v>0</v>
      </c>
      <c r="AKN879" s="10">
        <v>0</v>
      </c>
      <c r="AKO879" s="10">
        <v>0</v>
      </c>
      <c r="AKP879" s="10">
        <v>0</v>
      </c>
      <c r="AKQ879" s="10">
        <v>0</v>
      </c>
      <c r="AKR879" s="10">
        <v>0</v>
      </c>
      <c r="AKS879" s="10">
        <v>0</v>
      </c>
      <c r="AKT879" s="10">
        <v>0</v>
      </c>
      <c r="AKU879" s="10">
        <v>0</v>
      </c>
      <c r="AKV879" s="10">
        <v>0</v>
      </c>
      <c r="AKW879" s="10">
        <v>0</v>
      </c>
      <c r="AKX879" s="10">
        <v>0</v>
      </c>
      <c r="AKY879" s="10">
        <v>0</v>
      </c>
      <c r="AKZ879" s="10">
        <v>0</v>
      </c>
      <c r="ALA879" s="10">
        <v>0</v>
      </c>
      <c r="ALB879" s="10">
        <v>0</v>
      </c>
      <c r="ALC879" s="10">
        <v>0</v>
      </c>
      <c r="ALD879" s="10">
        <v>0</v>
      </c>
      <c r="ALE879" s="10">
        <v>0</v>
      </c>
      <c r="ALF879" s="10">
        <v>0</v>
      </c>
      <c r="ALG879" s="10">
        <v>0</v>
      </c>
      <c r="ALH879" s="10">
        <v>0</v>
      </c>
      <c r="ALI879" s="10">
        <v>0</v>
      </c>
      <c r="ALJ879" s="10">
        <v>0</v>
      </c>
      <c r="ALK879" s="10">
        <v>0</v>
      </c>
      <c r="ALL879" s="10">
        <v>0</v>
      </c>
      <c r="ALM879" s="10">
        <v>0</v>
      </c>
      <c r="ALN879" s="10">
        <v>0</v>
      </c>
      <c r="ALO879" s="10">
        <v>0</v>
      </c>
      <c r="ALP879" s="10">
        <v>0</v>
      </c>
      <c r="ALQ879" s="10">
        <v>0</v>
      </c>
      <c r="ALR879" s="10">
        <v>0</v>
      </c>
      <c r="ALS879" s="10">
        <v>0</v>
      </c>
      <c r="ALT879" s="10">
        <v>0</v>
      </c>
      <c r="ALU879" s="10">
        <v>0</v>
      </c>
      <c r="ALV879" s="10">
        <v>0</v>
      </c>
      <c r="ALW879" s="10">
        <v>0</v>
      </c>
      <c r="ALX879" s="10">
        <v>0</v>
      </c>
      <c r="ALY879" s="10">
        <v>0</v>
      </c>
      <c r="ALZ879" s="10">
        <v>0</v>
      </c>
      <c r="AMA879" s="10">
        <v>0</v>
      </c>
      <c r="AMB879" s="10">
        <v>0</v>
      </c>
      <c r="AMC879" s="10">
        <v>0</v>
      </c>
      <c r="AMD879" s="10">
        <v>0</v>
      </c>
      <c r="AME879" s="10">
        <v>0</v>
      </c>
      <c r="AMF879" s="10">
        <v>0</v>
      </c>
      <c r="AMG879" s="10">
        <v>0</v>
      </c>
      <c r="AMH879" s="10">
        <v>0</v>
      </c>
      <c r="AMI879" s="10">
        <v>0</v>
      </c>
      <c r="AMJ879" s="10">
        <v>0</v>
      </c>
      <c r="AMK879" s="10">
        <v>0</v>
      </c>
      <c r="AML879" s="10" t="s">
        <v>1968</v>
      </c>
      <c r="ANM879" s="10">
        <v>0</v>
      </c>
      <c r="ANN879" s="10">
        <v>0</v>
      </c>
      <c r="ANO879" s="10" t="s">
        <v>1969</v>
      </c>
      <c r="ANP879" s="10" t="s">
        <v>1987</v>
      </c>
      <c r="AOO879" s="10" t="s">
        <v>1968</v>
      </c>
      <c r="APN879" s="10" t="s">
        <v>1968</v>
      </c>
      <c r="ATV879" s="10" t="s">
        <v>1968</v>
      </c>
      <c r="AVU879" s="10" t="s">
        <v>1968</v>
      </c>
      <c r="AWH879" s="10" t="s">
        <v>1968</v>
      </c>
      <c r="AYQ879" s="10">
        <v>0</v>
      </c>
      <c r="AYR879" s="10">
        <v>0</v>
      </c>
      <c r="AYS879" s="10" t="s">
        <v>1968</v>
      </c>
      <c r="AYT879" s="10">
        <v>0</v>
      </c>
      <c r="AYU879" s="10">
        <v>0</v>
      </c>
      <c r="AYV879" s="10">
        <v>0</v>
      </c>
      <c r="AYW879" s="10">
        <v>0</v>
      </c>
      <c r="AYX879" s="10">
        <v>0</v>
      </c>
      <c r="AYY879" s="10">
        <v>0</v>
      </c>
      <c r="AYZ879" s="10">
        <v>0</v>
      </c>
      <c r="AZA879" s="10">
        <v>0</v>
      </c>
      <c r="AZB879" s="10">
        <v>0</v>
      </c>
      <c r="AZC879" s="10">
        <v>0</v>
      </c>
      <c r="AZD879" s="10">
        <v>0</v>
      </c>
      <c r="AZE879" s="10">
        <v>0</v>
      </c>
      <c r="AZF879" s="10">
        <v>0</v>
      </c>
      <c r="AZG879" s="10">
        <v>0</v>
      </c>
      <c r="AZH879" s="10">
        <v>0</v>
      </c>
      <c r="AZI879" s="10">
        <v>0</v>
      </c>
      <c r="AZJ879" s="10">
        <v>0</v>
      </c>
      <c r="AZK879" s="10">
        <v>0</v>
      </c>
      <c r="AZL879" s="10">
        <v>0</v>
      </c>
      <c r="AZM879" s="10">
        <v>0</v>
      </c>
      <c r="AZN879" s="10">
        <v>0</v>
      </c>
      <c r="AZO879" s="10">
        <v>0</v>
      </c>
      <c r="AZP879" s="10">
        <v>0</v>
      </c>
      <c r="AZQ879" s="10">
        <v>0</v>
      </c>
      <c r="AZR879" s="10">
        <v>0</v>
      </c>
      <c r="AZS879" s="10">
        <v>0</v>
      </c>
      <c r="AZT879" s="10">
        <v>0</v>
      </c>
      <c r="AZU879" s="10">
        <v>0</v>
      </c>
      <c r="AZV879" s="10">
        <v>0</v>
      </c>
      <c r="AZW879" s="10">
        <v>0</v>
      </c>
      <c r="AZX879" s="10">
        <v>0</v>
      </c>
      <c r="AZY879" s="10">
        <v>0</v>
      </c>
      <c r="AZZ879" s="10">
        <v>0</v>
      </c>
      <c r="BAA879" s="10">
        <v>0</v>
      </c>
      <c r="BAB879" s="10">
        <v>0</v>
      </c>
      <c r="BAC879" s="10">
        <v>0</v>
      </c>
      <c r="BAD879" s="10">
        <v>0</v>
      </c>
      <c r="BAE879" s="10">
        <v>0</v>
      </c>
      <c r="BAF879" s="10">
        <v>0</v>
      </c>
      <c r="BAG879" s="10">
        <v>0</v>
      </c>
      <c r="BAH879" s="10">
        <v>0</v>
      </c>
      <c r="BAI879" s="10">
        <v>0</v>
      </c>
      <c r="BAJ879" s="10">
        <v>0</v>
      </c>
      <c r="BAK879" s="10">
        <v>0</v>
      </c>
      <c r="BAL879" s="10">
        <v>0</v>
      </c>
      <c r="BAM879" s="10">
        <v>0</v>
      </c>
      <c r="BAN879" s="10">
        <v>0</v>
      </c>
      <c r="BAO879" s="10">
        <v>0</v>
      </c>
      <c r="BAP879" s="10">
        <v>0</v>
      </c>
      <c r="BAQ879" s="10">
        <v>0</v>
      </c>
      <c r="BAR879" s="10">
        <v>0</v>
      </c>
      <c r="BAS879" s="10">
        <v>0</v>
      </c>
      <c r="BAT879" s="10">
        <v>0</v>
      </c>
      <c r="BAU879" s="10">
        <v>0</v>
      </c>
      <c r="BAV879" s="10">
        <v>0</v>
      </c>
      <c r="BAW879" s="10">
        <v>0</v>
      </c>
      <c r="BAX879" s="10">
        <v>0</v>
      </c>
      <c r="BAY879" s="10">
        <v>0</v>
      </c>
      <c r="BAZ879" s="10">
        <v>0</v>
      </c>
      <c r="BBA879" s="10" t="s">
        <v>1968</v>
      </c>
      <c r="BBB879" s="10">
        <v>48</v>
      </c>
      <c r="BBC879" s="10">
        <v>13</v>
      </c>
      <c r="BBD879" s="10">
        <v>0</v>
      </c>
      <c r="BBE879" s="10">
        <v>0</v>
      </c>
      <c r="BBF879" s="10">
        <v>0</v>
      </c>
      <c r="BBG879" s="10">
        <v>0</v>
      </c>
      <c r="BBH879" s="10">
        <v>0</v>
      </c>
      <c r="BBI879" s="10">
        <v>0</v>
      </c>
      <c r="BBJ879" s="10">
        <v>0</v>
      </c>
      <c r="BBK879" s="10">
        <v>0</v>
      </c>
      <c r="BBL879" s="10">
        <v>0</v>
      </c>
      <c r="BBM879" s="10">
        <v>0</v>
      </c>
      <c r="BBN879" s="10">
        <v>0</v>
      </c>
      <c r="BBO879" s="10" t="s">
        <v>1972</v>
      </c>
      <c r="BBU879" s="10">
        <v>1</v>
      </c>
      <c r="BBV879" s="10">
        <v>1</v>
      </c>
    </row>
    <row r="880" spans="1:1428" x14ac:dyDescent="0.25">
      <c r="A880" s="10" t="s">
        <v>1965</v>
      </c>
      <c r="B880" s="10" t="s">
        <v>2479</v>
      </c>
      <c r="C880" s="10" t="s">
        <v>2001</v>
      </c>
      <c r="D880" s="10" t="s">
        <v>2480</v>
      </c>
      <c r="E880" s="10" t="s">
        <v>2470</v>
      </c>
      <c r="F880" s="10" t="s">
        <v>2481</v>
      </c>
      <c r="G880" s="10">
        <v>55365000</v>
      </c>
      <c r="H880" s="10" t="s">
        <v>2005</v>
      </c>
      <c r="I880" s="10" t="s">
        <v>2482</v>
      </c>
      <c r="J880" s="10" t="s">
        <v>2483</v>
      </c>
      <c r="K880" s="10" t="s">
        <v>5</v>
      </c>
      <c r="L880" s="10" t="s">
        <v>2508</v>
      </c>
      <c r="N880" s="10">
        <v>25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0</v>
      </c>
      <c r="AA880" s="10">
        <v>0</v>
      </c>
      <c r="AC880" s="10">
        <v>0</v>
      </c>
      <c r="AD880" s="10">
        <v>0</v>
      </c>
      <c r="AE880" s="10">
        <v>0</v>
      </c>
      <c r="AF880" s="10" t="s">
        <v>40</v>
      </c>
      <c r="AG880" s="10">
        <v>1</v>
      </c>
      <c r="AT880" s="10">
        <v>44484</v>
      </c>
      <c r="AU880" s="10" t="s">
        <v>2495</v>
      </c>
      <c r="AV880" s="10" t="s">
        <v>1968</v>
      </c>
      <c r="AY880" s="10" t="s">
        <v>1973</v>
      </c>
      <c r="BF880" s="10" t="s">
        <v>1968</v>
      </c>
      <c r="BI880" s="10" t="s">
        <v>1968</v>
      </c>
      <c r="BL880" s="10" t="s">
        <v>1968</v>
      </c>
      <c r="BO880" s="10" t="s">
        <v>1968</v>
      </c>
      <c r="BR880" s="10" t="s">
        <v>1968</v>
      </c>
      <c r="BU880" s="10" t="s">
        <v>1968</v>
      </c>
      <c r="BX880" s="10" t="s">
        <v>1968</v>
      </c>
      <c r="CA880" s="10" t="s">
        <v>1968</v>
      </c>
      <c r="CD880" s="10" t="s">
        <v>1968</v>
      </c>
      <c r="CG880" s="10" t="s">
        <v>1968</v>
      </c>
      <c r="CJ880" s="10" t="s">
        <v>1968</v>
      </c>
      <c r="CM880" s="10" t="s">
        <v>1968</v>
      </c>
      <c r="CP880" s="10" t="s">
        <v>1968</v>
      </c>
      <c r="CS880" s="10" t="s">
        <v>1968</v>
      </c>
      <c r="CV880" s="10" t="s">
        <v>1968</v>
      </c>
      <c r="CY880" s="10" t="s">
        <v>1968</v>
      </c>
      <c r="DB880" s="10" t="s">
        <v>1968</v>
      </c>
      <c r="DE880" s="10" t="s">
        <v>1968</v>
      </c>
      <c r="DH880" s="10" t="s">
        <v>1968</v>
      </c>
      <c r="DK880" s="10" t="s">
        <v>1968</v>
      </c>
      <c r="DN880" s="10" t="s">
        <v>1968</v>
      </c>
      <c r="EU880" s="10" t="s">
        <v>1968</v>
      </c>
      <c r="EX880" s="10" t="s">
        <v>1968</v>
      </c>
      <c r="FA880" s="10" t="s">
        <v>1968</v>
      </c>
      <c r="FD880" s="10" t="s">
        <v>1968</v>
      </c>
      <c r="FG880" s="10" t="s">
        <v>1968</v>
      </c>
      <c r="FJ880" s="10" t="s">
        <v>1968</v>
      </c>
      <c r="GQ880" s="10">
        <v>1</v>
      </c>
      <c r="II880" s="10" t="s">
        <v>1968</v>
      </c>
      <c r="IJ880" s="10" t="s">
        <v>1968</v>
      </c>
      <c r="IK880" s="10" t="s">
        <v>1968</v>
      </c>
      <c r="IL880" s="10" t="s">
        <v>1968</v>
      </c>
      <c r="IM880" s="10" t="s">
        <v>1968</v>
      </c>
      <c r="IN880" s="10" t="s">
        <v>1968</v>
      </c>
      <c r="IO880" s="10" t="s">
        <v>1968</v>
      </c>
      <c r="IP880" s="10" t="s">
        <v>1968</v>
      </c>
      <c r="IR880" s="10" t="s">
        <v>1968</v>
      </c>
      <c r="IT880" s="10" t="s">
        <v>1968</v>
      </c>
      <c r="IV880" s="10" t="s">
        <v>1968</v>
      </c>
      <c r="IX880" s="10" t="s">
        <v>1968</v>
      </c>
      <c r="IZ880" s="10" t="s">
        <v>1968</v>
      </c>
      <c r="JA880" s="10" t="s">
        <v>1968</v>
      </c>
      <c r="JD880" s="10" t="s">
        <v>1968</v>
      </c>
      <c r="JG880" s="10" t="s">
        <v>1968</v>
      </c>
      <c r="JJ880" s="10" t="s">
        <v>1968</v>
      </c>
      <c r="JM880" s="10" t="s">
        <v>1968</v>
      </c>
      <c r="JP880" s="10" t="s">
        <v>1968</v>
      </c>
      <c r="JS880" s="10" t="s">
        <v>1968</v>
      </c>
      <c r="KZ880" s="10" t="s">
        <v>1976</v>
      </c>
      <c r="LA880" s="10">
        <v>1</v>
      </c>
      <c r="LB880" s="10">
        <v>0</v>
      </c>
      <c r="LC880" s="10">
        <v>0</v>
      </c>
      <c r="LD880" s="10">
        <v>0</v>
      </c>
      <c r="LE880" s="10">
        <v>0</v>
      </c>
      <c r="LF880" s="10">
        <v>0</v>
      </c>
      <c r="LG880" s="10">
        <v>0</v>
      </c>
      <c r="LH880" s="10">
        <v>0</v>
      </c>
      <c r="LI880" s="10" t="s">
        <v>1966</v>
      </c>
      <c r="LJ880" s="10">
        <v>0</v>
      </c>
      <c r="LK880" s="10">
        <v>0</v>
      </c>
      <c r="LL880" s="10">
        <v>0</v>
      </c>
      <c r="LM880" s="10">
        <v>0</v>
      </c>
      <c r="LN880" s="10">
        <v>0</v>
      </c>
      <c r="LO880" s="10">
        <v>0</v>
      </c>
      <c r="LP880" s="10">
        <v>0</v>
      </c>
      <c r="LQ880" s="10">
        <v>0</v>
      </c>
      <c r="LR880" s="10" t="s">
        <v>1977</v>
      </c>
      <c r="LS880" s="10">
        <v>0</v>
      </c>
      <c r="LT880" s="10">
        <v>0</v>
      </c>
      <c r="LU880" s="10">
        <v>0</v>
      </c>
      <c r="LV880" s="10">
        <v>0</v>
      </c>
      <c r="LW880" s="10">
        <v>0</v>
      </c>
      <c r="LX880" s="10">
        <v>0</v>
      </c>
      <c r="LY880" s="10">
        <v>0</v>
      </c>
      <c r="LZ880" s="10">
        <v>0</v>
      </c>
      <c r="MA880" s="10" t="s">
        <v>1977</v>
      </c>
      <c r="MB880" s="10">
        <v>0</v>
      </c>
      <c r="MC880" s="10">
        <v>0</v>
      </c>
      <c r="MD880" s="10">
        <v>0</v>
      </c>
      <c r="ME880" s="10">
        <v>0</v>
      </c>
      <c r="MF880" s="10">
        <v>0</v>
      </c>
      <c r="MG880" s="10">
        <v>0</v>
      </c>
      <c r="MH880" s="10">
        <v>0</v>
      </c>
      <c r="MI880" s="10">
        <v>0</v>
      </c>
      <c r="MJ880" s="10" t="s">
        <v>1977</v>
      </c>
      <c r="MK880" s="10">
        <v>0</v>
      </c>
      <c r="ML880" s="10">
        <v>0</v>
      </c>
      <c r="MM880" s="10">
        <v>0</v>
      </c>
      <c r="MN880" s="10">
        <v>0</v>
      </c>
      <c r="MO880" s="10">
        <v>0</v>
      </c>
      <c r="MP880" s="10">
        <v>0</v>
      </c>
      <c r="MQ880" s="10">
        <v>0</v>
      </c>
      <c r="MR880" s="10">
        <v>0</v>
      </c>
      <c r="MS880" s="10" t="s">
        <v>1977</v>
      </c>
      <c r="MT880" s="10">
        <v>0</v>
      </c>
      <c r="MU880" s="10">
        <v>0</v>
      </c>
      <c r="MV880" s="10">
        <v>0</v>
      </c>
      <c r="MW880" s="10">
        <v>0</v>
      </c>
      <c r="MX880" s="10">
        <v>0</v>
      </c>
      <c r="MY880" s="10">
        <v>0</v>
      </c>
      <c r="MZ880" s="10">
        <v>0</v>
      </c>
      <c r="NA880" s="10">
        <v>0</v>
      </c>
      <c r="NB880" s="10" t="s">
        <v>1977</v>
      </c>
      <c r="NC880" s="10">
        <v>0</v>
      </c>
      <c r="ND880" s="10">
        <v>0</v>
      </c>
      <c r="NE880" s="10">
        <v>0</v>
      </c>
      <c r="NF880" s="10">
        <v>0</v>
      </c>
      <c r="NG880" s="10">
        <v>0</v>
      </c>
      <c r="NH880" s="10">
        <v>0</v>
      </c>
      <c r="NI880" s="10">
        <v>0</v>
      </c>
      <c r="NJ880" s="10">
        <v>0</v>
      </c>
      <c r="NK880" s="10" t="s">
        <v>1977</v>
      </c>
      <c r="NL880" s="10">
        <v>0</v>
      </c>
      <c r="NM880" s="10">
        <v>0</v>
      </c>
      <c r="NN880" s="10">
        <v>0</v>
      </c>
      <c r="NO880" s="10">
        <v>0</v>
      </c>
      <c r="NP880" s="10">
        <v>0</v>
      </c>
      <c r="NQ880" s="10">
        <v>0</v>
      </c>
      <c r="NR880" s="10">
        <v>0</v>
      </c>
      <c r="NS880" s="10">
        <v>0</v>
      </c>
      <c r="NT880" s="10" t="s">
        <v>1977</v>
      </c>
      <c r="NU880" s="10">
        <v>0</v>
      </c>
      <c r="NV880" s="10">
        <v>0</v>
      </c>
      <c r="NW880" s="10">
        <v>0</v>
      </c>
      <c r="NX880" s="10">
        <v>0</v>
      </c>
      <c r="NY880" s="10">
        <v>0</v>
      </c>
      <c r="NZ880" s="10">
        <v>0</v>
      </c>
      <c r="OA880" s="10">
        <v>0</v>
      </c>
      <c r="OB880" s="10">
        <v>0</v>
      </c>
      <c r="OC880" s="10" t="s">
        <v>1977</v>
      </c>
      <c r="OD880" s="10">
        <v>0</v>
      </c>
      <c r="OE880" s="10">
        <v>0</v>
      </c>
      <c r="OF880" s="10">
        <v>0</v>
      </c>
      <c r="OG880" s="10">
        <v>0</v>
      </c>
      <c r="OH880" s="10">
        <v>0</v>
      </c>
      <c r="OI880" s="10">
        <v>0</v>
      </c>
      <c r="OJ880" s="10">
        <v>0</v>
      </c>
      <c r="OK880" s="10">
        <v>0</v>
      </c>
      <c r="OL880" s="10" t="s">
        <v>1977</v>
      </c>
      <c r="OM880" s="10">
        <v>0</v>
      </c>
      <c r="ON880" s="10">
        <v>0</v>
      </c>
      <c r="OO880" s="10">
        <v>0</v>
      </c>
      <c r="OP880" s="10">
        <v>0</v>
      </c>
      <c r="OQ880" s="10">
        <v>0</v>
      </c>
      <c r="OR880" s="10">
        <v>0</v>
      </c>
      <c r="OS880" s="10">
        <v>0</v>
      </c>
      <c r="OT880" s="10">
        <v>0</v>
      </c>
      <c r="OU880" s="10" t="s">
        <v>1977</v>
      </c>
      <c r="OV880" s="10">
        <v>0</v>
      </c>
      <c r="OW880" s="10">
        <v>0</v>
      </c>
      <c r="OX880" s="10">
        <v>0</v>
      </c>
      <c r="OY880" s="10">
        <v>0</v>
      </c>
      <c r="OZ880" s="10">
        <v>0</v>
      </c>
      <c r="PA880" s="10">
        <v>0</v>
      </c>
      <c r="PB880" s="10">
        <v>0</v>
      </c>
      <c r="PC880" s="10">
        <v>0</v>
      </c>
      <c r="PD880" s="10" t="s">
        <v>1977</v>
      </c>
      <c r="PE880" s="10">
        <v>0</v>
      </c>
      <c r="PF880" s="10">
        <v>0</v>
      </c>
      <c r="PG880" s="10">
        <v>0</v>
      </c>
      <c r="PH880" s="10">
        <v>0</v>
      </c>
      <c r="PI880" s="10">
        <v>0</v>
      </c>
      <c r="PJ880" s="10">
        <v>0</v>
      </c>
      <c r="PK880" s="10">
        <v>0</v>
      </c>
      <c r="PL880" s="10">
        <v>0</v>
      </c>
      <c r="PM880" s="10" t="s">
        <v>1977</v>
      </c>
      <c r="PN880" s="10">
        <v>0</v>
      </c>
      <c r="PO880" s="10">
        <v>0</v>
      </c>
      <c r="PP880" s="10">
        <v>0</v>
      </c>
      <c r="PQ880" s="10">
        <v>0</v>
      </c>
      <c r="PR880" s="10">
        <v>0</v>
      </c>
      <c r="PS880" s="10">
        <v>0</v>
      </c>
      <c r="PT880" s="10">
        <v>0</v>
      </c>
      <c r="PU880" s="10">
        <v>0</v>
      </c>
      <c r="PV880" s="10" t="s">
        <v>1977</v>
      </c>
      <c r="PW880" s="10">
        <v>0</v>
      </c>
      <c r="PX880" s="10">
        <v>0</v>
      </c>
      <c r="PY880" s="10">
        <v>0</v>
      </c>
      <c r="PZ880" s="10">
        <v>0</v>
      </c>
      <c r="QA880" s="10">
        <v>0</v>
      </c>
      <c r="QB880" s="10">
        <v>0</v>
      </c>
      <c r="QC880" s="10">
        <v>0</v>
      </c>
      <c r="QD880" s="10">
        <v>0</v>
      </c>
      <c r="QE880" s="10" t="s">
        <v>1977</v>
      </c>
      <c r="QF880" s="10">
        <v>0</v>
      </c>
      <c r="QG880" s="10">
        <v>0</v>
      </c>
      <c r="QH880" s="10">
        <v>0</v>
      </c>
      <c r="QI880" s="10">
        <v>0</v>
      </c>
      <c r="QJ880" s="10">
        <v>0</v>
      </c>
      <c r="QK880" s="10">
        <v>0</v>
      </c>
      <c r="QL880" s="10">
        <v>0</v>
      </c>
      <c r="QM880" s="10">
        <v>0</v>
      </c>
      <c r="QN880" s="10" t="s">
        <v>1977</v>
      </c>
      <c r="QO880" s="10">
        <v>0</v>
      </c>
      <c r="QP880" s="10">
        <v>0</v>
      </c>
      <c r="QQ880" s="10">
        <v>0</v>
      </c>
      <c r="QR880" s="10">
        <v>0</v>
      </c>
      <c r="QS880" s="10">
        <v>0</v>
      </c>
      <c r="QT880" s="10">
        <v>0</v>
      </c>
      <c r="QU880" s="10">
        <v>0</v>
      </c>
      <c r="QV880" s="10">
        <v>0</v>
      </c>
      <c r="QW880" s="10" t="s">
        <v>1977</v>
      </c>
      <c r="QX880" s="10">
        <v>1</v>
      </c>
      <c r="QY880" s="10">
        <v>0</v>
      </c>
      <c r="QZ880" s="10">
        <v>0</v>
      </c>
      <c r="RA880" s="10">
        <v>0</v>
      </c>
      <c r="RB880" s="10">
        <v>0</v>
      </c>
      <c r="RC880" s="10">
        <v>0</v>
      </c>
      <c r="RD880" s="10">
        <v>0</v>
      </c>
      <c r="RE880" s="10">
        <v>0</v>
      </c>
      <c r="RF880" s="10" t="s">
        <v>1977</v>
      </c>
      <c r="RG880" s="10">
        <v>0</v>
      </c>
      <c r="RH880" s="10">
        <v>0</v>
      </c>
      <c r="RI880" s="10">
        <v>0</v>
      </c>
      <c r="RJ880" s="10">
        <v>0</v>
      </c>
      <c r="RK880" s="10">
        <v>0</v>
      </c>
      <c r="RL880" s="10">
        <v>0</v>
      </c>
      <c r="RM880" s="10">
        <v>0</v>
      </c>
      <c r="RN880" s="10">
        <v>0</v>
      </c>
      <c r="RO880" s="10" t="s">
        <v>1977</v>
      </c>
      <c r="VS880" s="10">
        <v>1</v>
      </c>
      <c r="VT880" s="10">
        <v>1</v>
      </c>
      <c r="VZ880" s="10">
        <v>16</v>
      </c>
      <c r="WA880" s="10">
        <v>0</v>
      </c>
      <c r="WB880" s="10">
        <v>0</v>
      </c>
      <c r="WC880" s="10">
        <v>0</v>
      </c>
      <c r="WD880" s="10">
        <v>0</v>
      </c>
      <c r="WE880" s="10">
        <v>0</v>
      </c>
      <c r="WF880" s="10">
        <v>0</v>
      </c>
      <c r="WG880" s="10">
        <v>0</v>
      </c>
      <c r="WH880" s="10">
        <v>0</v>
      </c>
      <c r="WI880" s="10">
        <v>0</v>
      </c>
      <c r="WJ880" s="10">
        <v>0</v>
      </c>
      <c r="WK880" s="10">
        <v>0</v>
      </c>
      <c r="WL880" s="10">
        <v>0</v>
      </c>
      <c r="WM880" s="10">
        <v>0</v>
      </c>
      <c r="WN880" s="10">
        <v>0</v>
      </c>
      <c r="WO880" s="10">
        <v>0</v>
      </c>
      <c r="WP880" s="10">
        <v>0</v>
      </c>
      <c r="WQ880" s="10">
        <v>0</v>
      </c>
      <c r="WR880" s="10">
        <v>0</v>
      </c>
      <c r="WS880" s="10">
        <v>0</v>
      </c>
      <c r="WT880" s="10">
        <v>0</v>
      </c>
      <c r="WU880" s="10">
        <v>0</v>
      </c>
      <c r="WV880" s="10">
        <v>0</v>
      </c>
      <c r="WW880" s="10">
        <v>0</v>
      </c>
      <c r="WX880" s="10">
        <v>0</v>
      </c>
      <c r="WY880" s="10">
        <v>0</v>
      </c>
      <c r="WZ880" s="10">
        <v>0</v>
      </c>
      <c r="XA880" s="10">
        <v>0</v>
      </c>
      <c r="XB880" s="10">
        <v>0</v>
      </c>
      <c r="XC880" s="10">
        <v>0</v>
      </c>
      <c r="XD880" s="10">
        <v>0</v>
      </c>
      <c r="XE880" s="10">
        <v>0</v>
      </c>
      <c r="XF880" s="10">
        <v>0</v>
      </c>
      <c r="XG880" s="10">
        <v>0</v>
      </c>
      <c r="XH880" s="10">
        <v>0</v>
      </c>
      <c r="XI880" s="10">
        <v>0</v>
      </c>
      <c r="XJ880" s="10">
        <v>0</v>
      </c>
      <c r="XK880" s="10" t="s">
        <v>1978</v>
      </c>
      <c r="XL880" s="10">
        <v>14</v>
      </c>
      <c r="XM880" s="10">
        <v>0</v>
      </c>
      <c r="XN880" s="10" t="s">
        <v>1967</v>
      </c>
      <c r="XQ880" s="10" t="s">
        <v>1978</v>
      </c>
      <c r="XR880" s="10">
        <v>2</v>
      </c>
      <c r="XS880" s="10">
        <v>0</v>
      </c>
      <c r="XT880" s="10" t="s">
        <v>1967</v>
      </c>
      <c r="XW880" s="10" t="s">
        <v>1992</v>
      </c>
      <c r="YA880" s="10">
        <v>39</v>
      </c>
      <c r="YB880" s="10">
        <v>0</v>
      </c>
      <c r="YC880" s="10">
        <v>23</v>
      </c>
      <c r="YD880" s="10">
        <v>0</v>
      </c>
      <c r="YE880" s="10">
        <v>0</v>
      </c>
      <c r="YF880" s="10">
        <v>0</v>
      </c>
      <c r="YG880" s="10">
        <v>0</v>
      </c>
      <c r="YH880" s="10">
        <v>0</v>
      </c>
      <c r="YI880" s="10">
        <v>0</v>
      </c>
      <c r="YJ880" s="10">
        <v>0</v>
      </c>
      <c r="YK880" s="10">
        <v>9</v>
      </c>
      <c r="YL880" s="10">
        <v>0</v>
      </c>
      <c r="YM880" s="10">
        <v>6</v>
      </c>
      <c r="YN880" s="10">
        <v>0</v>
      </c>
      <c r="YO880" s="10">
        <v>0</v>
      </c>
      <c r="YP880" s="10">
        <v>0</v>
      </c>
      <c r="YQ880" s="10">
        <v>0</v>
      </c>
      <c r="YR880" s="10">
        <v>0</v>
      </c>
      <c r="YS880" s="10" t="s">
        <v>1968</v>
      </c>
      <c r="ZJ880" s="10" t="s">
        <v>1968</v>
      </c>
      <c r="AAK880" s="10" t="s">
        <v>1968</v>
      </c>
      <c r="AAZ880" s="10" t="s">
        <v>1968</v>
      </c>
      <c r="ABO880" s="10" t="s">
        <v>1968</v>
      </c>
      <c r="ACJ880" s="10" t="s">
        <v>1968</v>
      </c>
      <c r="ADH880" s="10" t="s">
        <v>1968</v>
      </c>
      <c r="AMG880" s="10">
        <v>4</v>
      </c>
      <c r="AMH880" s="10">
        <v>3</v>
      </c>
      <c r="AMI880" s="10">
        <v>4</v>
      </c>
      <c r="AMJ880" s="10">
        <v>4</v>
      </c>
      <c r="AMK880" s="10">
        <v>6</v>
      </c>
      <c r="AML880" s="10" t="s">
        <v>1968</v>
      </c>
      <c r="ANM880" s="10">
        <v>16</v>
      </c>
      <c r="ANN880" s="10">
        <v>0</v>
      </c>
      <c r="ANO880" s="10" t="s">
        <v>1968</v>
      </c>
      <c r="ANP880" s="10" t="s">
        <v>1987</v>
      </c>
      <c r="ANQ880" s="10">
        <v>0</v>
      </c>
      <c r="ANR880" s="10">
        <v>0</v>
      </c>
      <c r="ANS880" s="10">
        <v>0</v>
      </c>
      <c r="ANT880" s="10">
        <v>0</v>
      </c>
      <c r="ANU880" s="10">
        <v>0</v>
      </c>
      <c r="ANV880" s="10">
        <v>0</v>
      </c>
      <c r="ANW880" s="10">
        <v>0</v>
      </c>
      <c r="ANX880" s="10">
        <v>0</v>
      </c>
      <c r="ANY880" s="10">
        <v>0</v>
      </c>
      <c r="ANZ880" s="10">
        <v>0</v>
      </c>
      <c r="AOA880" s="10">
        <v>0</v>
      </c>
      <c r="AOB880" s="10">
        <v>0</v>
      </c>
      <c r="AOC880" s="10">
        <v>0</v>
      </c>
      <c r="AOD880" s="10">
        <v>0</v>
      </c>
      <c r="AOE880" s="10">
        <v>0</v>
      </c>
      <c r="AOF880" s="10">
        <v>0</v>
      </c>
      <c r="AOG880" s="10">
        <v>0</v>
      </c>
      <c r="AOH880" s="10">
        <v>0</v>
      </c>
      <c r="AOI880" s="10">
        <v>0</v>
      </c>
      <c r="AOJ880" s="10">
        <v>0</v>
      </c>
      <c r="AOK880" s="10">
        <v>0</v>
      </c>
      <c r="AOL880" s="10">
        <v>0</v>
      </c>
      <c r="AOM880" s="10">
        <v>0</v>
      </c>
      <c r="AON880" s="10">
        <v>0</v>
      </c>
      <c r="AOO880" s="10" t="s">
        <v>1968</v>
      </c>
      <c r="AOP880" s="10">
        <v>0</v>
      </c>
      <c r="AOQ880" s="10">
        <v>0</v>
      </c>
      <c r="AOR880" s="10">
        <v>0</v>
      </c>
      <c r="AOS880" s="10">
        <v>0</v>
      </c>
      <c r="AOT880" s="10">
        <v>0</v>
      </c>
      <c r="AOU880" s="10">
        <v>0</v>
      </c>
      <c r="AOV880" s="10">
        <v>0</v>
      </c>
      <c r="AOW880" s="10">
        <v>0</v>
      </c>
      <c r="AOX880" s="10">
        <v>0</v>
      </c>
      <c r="AOY880" s="10">
        <v>0</v>
      </c>
      <c r="AOZ880" s="10">
        <v>0</v>
      </c>
      <c r="APA880" s="10">
        <v>0</v>
      </c>
      <c r="APB880" s="10">
        <v>0</v>
      </c>
      <c r="APC880" s="10">
        <v>0</v>
      </c>
      <c r="APD880" s="10">
        <v>0</v>
      </c>
      <c r="APE880" s="10">
        <v>0</v>
      </c>
      <c r="APF880" s="10">
        <v>0</v>
      </c>
      <c r="APG880" s="10">
        <v>0</v>
      </c>
      <c r="APH880" s="10">
        <v>0</v>
      </c>
      <c r="API880" s="10">
        <v>0</v>
      </c>
      <c r="APJ880" s="10">
        <v>0</v>
      </c>
      <c r="APK880" s="10">
        <v>0</v>
      </c>
      <c r="APL880" s="10">
        <v>0</v>
      </c>
      <c r="APM880" s="10">
        <v>0</v>
      </c>
      <c r="APN880" s="10" t="s">
        <v>1968</v>
      </c>
      <c r="ATV880" s="10" t="s">
        <v>1972</v>
      </c>
      <c r="ATW880" s="10">
        <v>0</v>
      </c>
      <c r="ATX880" s="10">
        <v>0</v>
      </c>
      <c r="ATY880" s="10">
        <v>0</v>
      </c>
      <c r="ATZ880" s="10">
        <v>0</v>
      </c>
      <c r="AUA880" s="10">
        <v>0</v>
      </c>
      <c r="AUB880" s="10">
        <v>0</v>
      </c>
      <c r="AUC880" s="10">
        <v>0</v>
      </c>
      <c r="AUD880" s="10">
        <v>0</v>
      </c>
      <c r="AUE880" s="64">
        <v>0</v>
      </c>
      <c r="AUF880" s="10">
        <v>0</v>
      </c>
      <c r="AUG880" s="10">
        <v>1</v>
      </c>
      <c r="AUH880" s="10">
        <v>0</v>
      </c>
      <c r="AUI880" s="10">
        <v>1</v>
      </c>
      <c r="AUJ880" s="10">
        <v>0</v>
      </c>
      <c r="AUK880" s="10">
        <v>0</v>
      </c>
      <c r="AUL880" s="10">
        <v>0</v>
      </c>
      <c r="AUM880" s="10">
        <v>0</v>
      </c>
      <c r="AUN880" s="10">
        <v>0</v>
      </c>
      <c r="AUO880" s="10">
        <v>0</v>
      </c>
      <c r="AUP880" s="10">
        <v>0</v>
      </c>
      <c r="AUQ880" s="10">
        <v>0</v>
      </c>
      <c r="AUR880" s="10">
        <v>0</v>
      </c>
      <c r="AUS880" s="10">
        <v>0</v>
      </c>
      <c r="AUT880" s="10">
        <v>0</v>
      </c>
      <c r="AUU880" s="10">
        <v>1</v>
      </c>
      <c r="AUV880" s="10">
        <v>0</v>
      </c>
      <c r="AUW880" s="10">
        <v>0</v>
      </c>
      <c r="AUX880" s="10">
        <v>0</v>
      </c>
      <c r="AUY880" s="10">
        <v>0</v>
      </c>
      <c r="AUZ880" s="10">
        <v>0</v>
      </c>
      <c r="AVA880" s="10">
        <v>0</v>
      </c>
      <c r="AVB880" s="10">
        <v>0</v>
      </c>
      <c r="AVC880" s="10">
        <v>0</v>
      </c>
      <c r="AVD880" s="10">
        <v>0</v>
      </c>
      <c r="AVE880" s="10">
        <v>0</v>
      </c>
      <c r="AVF880" s="10">
        <v>0</v>
      </c>
      <c r="AVG880" s="10">
        <v>0</v>
      </c>
      <c r="AVH880" s="10">
        <v>0</v>
      </c>
      <c r="AVI880" s="10">
        <v>0</v>
      </c>
      <c r="AVJ880" s="10">
        <v>0</v>
      </c>
      <c r="AVK880" s="10">
        <v>0</v>
      </c>
      <c r="AVL880" s="10">
        <v>0</v>
      </c>
      <c r="AVM880" s="10">
        <v>0</v>
      </c>
      <c r="AVN880" s="10">
        <v>0</v>
      </c>
      <c r="AVO880" s="10">
        <v>0</v>
      </c>
      <c r="AVP880" s="10">
        <v>0</v>
      </c>
      <c r="AVQ880" s="10">
        <v>0</v>
      </c>
      <c r="AVR880" s="10">
        <v>0</v>
      </c>
      <c r="AVS880" s="10">
        <v>0</v>
      </c>
      <c r="AVT880" s="10">
        <v>0</v>
      </c>
      <c r="AVU880" s="10" t="s">
        <v>1970</v>
      </c>
      <c r="AVV880" s="10">
        <v>0</v>
      </c>
      <c r="AVW880" s="10">
        <v>0</v>
      </c>
      <c r="AVX880" s="10">
        <v>1</v>
      </c>
      <c r="AVY880" s="10">
        <v>0</v>
      </c>
      <c r="AVZ880" s="10">
        <v>0</v>
      </c>
      <c r="AWA880" s="10">
        <v>0</v>
      </c>
      <c r="AWB880" s="10">
        <v>0</v>
      </c>
      <c r="AWC880" s="10">
        <v>0</v>
      </c>
      <c r="AWD880" s="10">
        <v>0</v>
      </c>
      <c r="AWE880" s="10">
        <v>0</v>
      </c>
      <c r="AWF880" s="10">
        <v>0</v>
      </c>
      <c r="AWG880" s="10">
        <v>0</v>
      </c>
      <c r="AWH880" s="10" t="s">
        <v>1968</v>
      </c>
      <c r="AWI880" s="10">
        <v>0</v>
      </c>
      <c r="AWJ880" s="10">
        <v>0</v>
      </c>
      <c r="AWK880" s="10">
        <v>0</v>
      </c>
      <c r="AWL880" s="10">
        <v>0</v>
      </c>
      <c r="AWM880" s="10">
        <v>0</v>
      </c>
      <c r="AWN880" s="10">
        <v>0</v>
      </c>
      <c r="AWO880" s="10">
        <v>0</v>
      </c>
      <c r="AWP880" s="10">
        <v>0</v>
      </c>
      <c r="AWQ880" s="10">
        <v>0</v>
      </c>
      <c r="AWR880" s="10">
        <v>0</v>
      </c>
      <c r="AWS880" s="10">
        <v>0</v>
      </c>
      <c r="AWT880" s="10">
        <v>0</v>
      </c>
      <c r="AWU880" s="10">
        <v>0</v>
      </c>
      <c r="AWV880" s="10">
        <v>0</v>
      </c>
      <c r="AWW880" s="10">
        <v>0</v>
      </c>
      <c r="AWX880" s="10">
        <v>0</v>
      </c>
      <c r="AWY880" s="10">
        <v>0</v>
      </c>
      <c r="AWZ880" s="10">
        <v>0</v>
      </c>
      <c r="AXA880" s="10">
        <v>0</v>
      </c>
      <c r="AXB880" s="10">
        <v>0</v>
      </c>
      <c r="AXC880" s="10">
        <v>0</v>
      </c>
      <c r="AXD880" s="10">
        <v>0</v>
      </c>
      <c r="AXE880" s="10">
        <v>0</v>
      </c>
      <c r="AXF880" s="10">
        <v>0</v>
      </c>
      <c r="AXG880" s="10">
        <v>0</v>
      </c>
      <c r="AXH880" s="10">
        <v>0</v>
      </c>
      <c r="AXI880" s="10">
        <v>0</v>
      </c>
      <c r="AXJ880" s="10">
        <v>0</v>
      </c>
      <c r="AXK880" s="10">
        <v>0</v>
      </c>
      <c r="AXL880" s="10">
        <v>0</v>
      </c>
      <c r="AXM880" s="10">
        <v>0</v>
      </c>
      <c r="AXN880" s="10">
        <v>0</v>
      </c>
      <c r="AXO880" s="10">
        <v>0</v>
      </c>
      <c r="AXP880" s="10">
        <v>0</v>
      </c>
      <c r="AXQ880" s="10">
        <v>0</v>
      </c>
      <c r="AXR880" s="10">
        <v>0</v>
      </c>
      <c r="AXS880" s="10">
        <v>0</v>
      </c>
      <c r="AXT880" s="10">
        <v>0</v>
      </c>
      <c r="AXU880" s="10">
        <v>0</v>
      </c>
      <c r="AXV880" s="10">
        <v>0</v>
      </c>
      <c r="AXW880" s="10">
        <v>0</v>
      </c>
      <c r="AXX880" s="10">
        <v>0</v>
      </c>
      <c r="AXY880" s="10">
        <v>0</v>
      </c>
      <c r="AXZ880" s="10">
        <v>0</v>
      </c>
      <c r="AYA880" s="10">
        <v>0</v>
      </c>
      <c r="AYB880" s="10">
        <v>0</v>
      </c>
      <c r="AYC880" s="10">
        <v>0</v>
      </c>
      <c r="AYD880" s="10">
        <v>0</v>
      </c>
      <c r="AYE880" s="10">
        <v>0</v>
      </c>
      <c r="AYF880" s="10">
        <v>0</v>
      </c>
      <c r="AYG880" s="10">
        <v>0</v>
      </c>
      <c r="AYH880" s="10">
        <v>0</v>
      </c>
      <c r="AYI880" s="10">
        <v>0</v>
      </c>
      <c r="AYJ880" s="10">
        <v>0</v>
      </c>
      <c r="AYK880" s="10">
        <v>0</v>
      </c>
      <c r="AYL880" s="10">
        <v>0</v>
      </c>
      <c r="AYM880" s="10">
        <v>0</v>
      </c>
      <c r="AYN880" s="10">
        <v>0</v>
      </c>
      <c r="AYO880" s="10">
        <v>0</v>
      </c>
      <c r="AYP880" s="10">
        <v>0</v>
      </c>
      <c r="AYQ880" s="10">
        <v>0</v>
      </c>
      <c r="AYR880" s="10">
        <v>0</v>
      </c>
      <c r="AYS880" s="10" t="s">
        <v>1969</v>
      </c>
      <c r="AYT880" s="10">
        <v>16</v>
      </c>
      <c r="AYU880" s="10">
        <v>0</v>
      </c>
      <c r="AYV880" s="10">
        <v>5</v>
      </c>
      <c r="AYW880" s="10">
        <v>0</v>
      </c>
      <c r="AYX880" s="10">
        <v>0</v>
      </c>
      <c r="AYY880" s="10">
        <v>0</v>
      </c>
      <c r="AYZ880" s="10">
        <v>2</v>
      </c>
      <c r="AZA880" s="10">
        <v>0</v>
      </c>
      <c r="AZB880" s="10">
        <v>2</v>
      </c>
      <c r="AZC880" s="10">
        <v>0</v>
      </c>
      <c r="AZD880" s="10">
        <v>0</v>
      </c>
      <c r="AZE880" s="10">
        <v>0</v>
      </c>
      <c r="AZF880" s="10">
        <v>0</v>
      </c>
      <c r="AZG880" s="10">
        <v>0</v>
      </c>
      <c r="AZH880" s="10">
        <v>0</v>
      </c>
      <c r="AZI880" s="10">
        <v>0</v>
      </c>
      <c r="AZJ880" s="10">
        <v>0</v>
      </c>
      <c r="AZK880" s="10">
        <v>0</v>
      </c>
      <c r="AZL880" s="10">
        <v>0</v>
      </c>
      <c r="AZM880" s="10">
        <v>0</v>
      </c>
      <c r="AZN880" s="10">
        <v>0</v>
      </c>
      <c r="AZO880" s="10">
        <v>0</v>
      </c>
      <c r="AZP880" s="10">
        <v>0</v>
      </c>
      <c r="AZQ880" s="10">
        <v>0</v>
      </c>
      <c r="AZR880" s="10">
        <v>0</v>
      </c>
      <c r="AZS880" s="10">
        <v>0</v>
      </c>
      <c r="AZT880" s="10">
        <v>0</v>
      </c>
      <c r="AZU880" s="10">
        <v>0</v>
      </c>
      <c r="AZV880" s="10">
        <v>0</v>
      </c>
      <c r="AZW880" s="10">
        <v>0</v>
      </c>
      <c r="AZX880" s="10">
        <v>0</v>
      </c>
      <c r="AZY880" s="10">
        <v>0</v>
      </c>
      <c r="AZZ880" s="10">
        <v>0</v>
      </c>
      <c r="BAA880" s="10">
        <v>0</v>
      </c>
      <c r="BAB880" s="10">
        <v>0</v>
      </c>
      <c r="BAC880" s="10">
        <v>0</v>
      </c>
      <c r="BAD880" s="10">
        <v>0</v>
      </c>
      <c r="BAE880" s="10">
        <v>0</v>
      </c>
      <c r="BAF880" s="10">
        <v>2</v>
      </c>
      <c r="BAG880" s="10">
        <v>0</v>
      </c>
      <c r="BAH880" s="10">
        <v>0</v>
      </c>
      <c r="BAI880" s="10">
        <v>0</v>
      </c>
      <c r="BAJ880" s="10">
        <v>0</v>
      </c>
      <c r="BAK880" s="10">
        <v>0</v>
      </c>
      <c r="BAL880" s="10">
        <v>0</v>
      </c>
      <c r="BAM880" s="10">
        <v>0</v>
      </c>
      <c r="BAN880" s="10">
        <v>0</v>
      </c>
      <c r="BAO880" s="10">
        <v>0</v>
      </c>
      <c r="BAP880" s="10">
        <v>0</v>
      </c>
      <c r="BAQ880" s="10">
        <v>0</v>
      </c>
      <c r="BAR880" s="10">
        <v>0</v>
      </c>
      <c r="BAS880" s="10">
        <v>0</v>
      </c>
      <c r="BAT880" s="10">
        <v>0</v>
      </c>
      <c r="BAU880" s="10">
        <v>0</v>
      </c>
      <c r="BAV880" s="10">
        <v>0</v>
      </c>
      <c r="BAW880" s="10">
        <v>0</v>
      </c>
      <c r="BAX880" s="10">
        <v>0</v>
      </c>
      <c r="BAY880" s="10">
        <v>0</v>
      </c>
      <c r="BAZ880" s="10">
        <v>0</v>
      </c>
      <c r="BBA880" s="10" t="s">
        <v>1969</v>
      </c>
      <c r="BBB880" s="10">
        <v>24</v>
      </c>
      <c r="BBC880" s="10">
        <v>39</v>
      </c>
      <c r="BBD880" s="10">
        <v>0</v>
      </c>
      <c r="BBE880" s="10">
        <v>0</v>
      </c>
      <c r="BBF880" s="10">
        <v>0</v>
      </c>
      <c r="BBG880" s="10">
        <v>0</v>
      </c>
      <c r="BBH880" s="10">
        <v>0</v>
      </c>
      <c r="BBI880" s="10">
        <v>0</v>
      </c>
      <c r="BBJ880" s="10">
        <v>0</v>
      </c>
      <c r="BBK880" s="10">
        <v>3</v>
      </c>
      <c r="BBL880" s="10">
        <v>0</v>
      </c>
      <c r="BBM880" s="10">
        <v>0</v>
      </c>
      <c r="BBN880" s="10">
        <v>0</v>
      </c>
      <c r="BBO880" s="10" t="s">
        <v>1972</v>
      </c>
      <c r="BBU880" s="10">
        <v>1</v>
      </c>
      <c r="BBV880" s="10">
        <v>1</v>
      </c>
    </row>
    <row r="881" spans="1:1426" x14ac:dyDescent="0.25">
      <c r="A881" s="10" t="s">
        <v>1965</v>
      </c>
      <c r="B881" s="10" t="s">
        <v>2484</v>
      </c>
      <c r="C881" s="10" t="s">
        <v>2001</v>
      </c>
      <c r="D881" s="10" t="s">
        <v>2485</v>
      </c>
      <c r="E881" s="10" t="s">
        <v>2486</v>
      </c>
      <c r="F881" s="10" t="s">
        <v>2487</v>
      </c>
      <c r="G881" s="10">
        <v>56950000</v>
      </c>
      <c r="H881" s="10" t="s">
        <v>2005</v>
      </c>
      <c r="I881" s="10" t="s">
        <v>2488</v>
      </c>
      <c r="J881" s="10">
        <v>8798843430</v>
      </c>
      <c r="K881" s="10" t="s">
        <v>5</v>
      </c>
      <c r="L881" s="10" t="s">
        <v>2508</v>
      </c>
      <c r="N881" s="10">
        <v>30</v>
      </c>
      <c r="O881" s="10">
        <v>0</v>
      </c>
      <c r="P881" s="10">
        <v>0</v>
      </c>
      <c r="Q881" s="10">
        <v>0</v>
      </c>
      <c r="R881" s="10">
        <v>0</v>
      </c>
      <c r="S881" s="10">
        <v>0</v>
      </c>
      <c r="T881" s="10">
        <v>0</v>
      </c>
      <c r="U881" s="10">
        <v>0</v>
      </c>
      <c r="V881" s="10">
        <v>0</v>
      </c>
      <c r="W881" s="10">
        <v>0</v>
      </c>
      <c r="X881" s="10">
        <v>0</v>
      </c>
      <c r="Y881" s="10">
        <v>0</v>
      </c>
      <c r="Z881" s="10">
        <v>0</v>
      </c>
      <c r="AA881" s="10">
        <v>0</v>
      </c>
      <c r="AC881" s="10">
        <v>0</v>
      </c>
      <c r="AD881" s="10">
        <v>0</v>
      </c>
      <c r="AE881" s="10">
        <v>0</v>
      </c>
      <c r="AF881" s="10" t="s">
        <v>40</v>
      </c>
      <c r="AG881" s="10">
        <v>1</v>
      </c>
      <c r="AT881" s="10">
        <v>37288</v>
      </c>
      <c r="AU881" s="10" t="s">
        <v>2495</v>
      </c>
      <c r="AV881" s="10" t="s">
        <v>1968</v>
      </c>
      <c r="AY881" s="10" t="s">
        <v>1973</v>
      </c>
      <c r="BF881" s="10" t="s">
        <v>1968</v>
      </c>
      <c r="BI881" s="10" t="s">
        <v>1968</v>
      </c>
      <c r="BL881" s="10" t="s">
        <v>1968</v>
      </c>
      <c r="BO881" s="10" t="s">
        <v>1968</v>
      </c>
      <c r="BR881" s="10" t="s">
        <v>1968</v>
      </c>
      <c r="BU881" s="10" t="s">
        <v>1968</v>
      </c>
      <c r="BX881" s="10" t="s">
        <v>1968</v>
      </c>
      <c r="CA881" s="10" t="s">
        <v>1968</v>
      </c>
      <c r="CD881" s="10" t="s">
        <v>1968</v>
      </c>
      <c r="CG881" s="10" t="s">
        <v>1968</v>
      </c>
      <c r="CJ881" s="10" t="s">
        <v>1968</v>
      </c>
      <c r="CM881" s="10" t="s">
        <v>1968</v>
      </c>
      <c r="CP881" s="10" t="s">
        <v>1968</v>
      </c>
      <c r="CS881" s="10" t="s">
        <v>1968</v>
      </c>
      <c r="CV881" s="10" t="s">
        <v>1968</v>
      </c>
      <c r="CY881" s="10" t="s">
        <v>1968</v>
      </c>
      <c r="DB881" s="10" t="s">
        <v>1968</v>
      </c>
      <c r="DE881" s="10" t="s">
        <v>1968</v>
      </c>
      <c r="DH881" s="10" t="s">
        <v>1968</v>
      </c>
      <c r="DK881" s="10" t="s">
        <v>1968</v>
      </c>
      <c r="DN881" s="10" t="s">
        <v>1968</v>
      </c>
      <c r="EU881" s="10" t="s">
        <v>1968</v>
      </c>
      <c r="EX881" s="10" t="s">
        <v>1968</v>
      </c>
      <c r="FA881" s="10" t="s">
        <v>1968</v>
      </c>
      <c r="FD881" s="10" t="s">
        <v>1968</v>
      </c>
      <c r="FG881" s="10" t="s">
        <v>1968</v>
      </c>
      <c r="FJ881" s="10" t="s">
        <v>1968</v>
      </c>
      <c r="GQ881" s="10">
        <v>1</v>
      </c>
      <c r="II881" s="10" t="s">
        <v>1972</v>
      </c>
      <c r="IJ881" s="10" t="s">
        <v>1968</v>
      </c>
      <c r="IK881" s="10" t="s">
        <v>1968</v>
      </c>
      <c r="IL881" s="10" t="s">
        <v>1968</v>
      </c>
      <c r="IM881" s="10" t="s">
        <v>1968</v>
      </c>
      <c r="IN881" s="10" t="s">
        <v>1968</v>
      </c>
      <c r="IO881" s="10" t="s">
        <v>1968</v>
      </c>
      <c r="IP881" s="10" t="s">
        <v>1968</v>
      </c>
      <c r="IR881" s="10" t="s">
        <v>1968</v>
      </c>
      <c r="IT881" s="10" t="s">
        <v>1968</v>
      </c>
      <c r="IV881" s="10" t="s">
        <v>1968</v>
      </c>
      <c r="IX881" s="10" t="s">
        <v>1968</v>
      </c>
      <c r="IZ881" s="10" t="s">
        <v>1968</v>
      </c>
      <c r="JA881" s="10" t="s">
        <v>1968</v>
      </c>
      <c r="JD881" s="10" t="s">
        <v>1968</v>
      </c>
      <c r="JG881" s="10" t="s">
        <v>1968</v>
      </c>
      <c r="JJ881" s="10" t="s">
        <v>1968</v>
      </c>
      <c r="JM881" s="10" t="s">
        <v>1968</v>
      </c>
      <c r="JP881" s="10" t="s">
        <v>1968</v>
      </c>
      <c r="KZ881" s="10" t="s">
        <v>1976</v>
      </c>
      <c r="LA881" s="10">
        <v>0</v>
      </c>
      <c r="LB881" s="10">
        <v>0</v>
      </c>
      <c r="LC881" s="10">
        <v>0</v>
      </c>
      <c r="LD881" s="10">
        <v>0</v>
      </c>
      <c r="LE881" s="10">
        <v>0</v>
      </c>
      <c r="LF881" s="10">
        <v>0</v>
      </c>
      <c r="LG881" s="10">
        <v>0</v>
      </c>
      <c r="LH881" s="10">
        <v>0</v>
      </c>
      <c r="LI881" s="10" t="s">
        <v>1977</v>
      </c>
      <c r="LJ881" s="10">
        <v>1</v>
      </c>
      <c r="LK881" s="10">
        <v>0</v>
      </c>
      <c r="LL881" s="10">
        <v>0</v>
      </c>
      <c r="LM881" s="10">
        <v>0</v>
      </c>
      <c r="LN881" s="10">
        <v>0</v>
      </c>
      <c r="LO881" s="10">
        <v>0</v>
      </c>
      <c r="LP881" s="10">
        <v>0</v>
      </c>
      <c r="LQ881" s="10">
        <v>0</v>
      </c>
      <c r="LR881" s="10" t="s">
        <v>1985</v>
      </c>
      <c r="LS881" s="10">
        <v>0</v>
      </c>
      <c r="LT881" s="10">
        <v>0</v>
      </c>
      <c r="LU881" s="10">
        <v>0</v>
      </c>
      <c r="LV881" s="10">
        <v>0</v>
      </c>
      <c r="LW881" s="10">
        <v>0</v>
      </c>
      <c r="LX881" s="10">
        <v>0</v>
      </c>
      <c r="LY881" s="10">
        <v>0</v>
      </c>
      <c r="LZ881" s="10">
        <v>0</v>
      </c>
      <c r="MA881" s="10" t="s">
        <v>1977</v>
      </c>
      <c r="MB881" s="10">
        <v>0</v>
      </c>
      <c r="MC881" s="10">
        <v>0</v>
      </c>
      <c r="MD881" s="10">
        <v>0</v>
      </c>
      <c r="ME881" s="10">
        <v>0</v>
      </c>
      <c r="MF881" s="10">
        <v>0</v>
      </c>
      <c r="MG881" s="10">
        <v>0</v>
      </c>
      <c r="MH881" s="10">
        <v>0</v>
      </c>
      <c r="MI881" s="10">
        <v>0</v>
      </c>
      <c r="MJ881" s="10" t="s">
        <v>1977</v>
      </c>
      <c r="MK881" s="10">
        <v>0</v>
      </c>
      <c r="ML881" s="10">
        <v>0</v>
      </c>
      <c r="MM881" s="10">
        <v>0</v>
      </c>
      <c r="MN881" s="10">
        <v>0</v>
      </c>
      <c r="MO881" s="10">
        <v>0</v>
      </c>
      <c r="MP881" s="10">
        <v>0</v>
      </c>
      <c r="MQ881" s="10">
        <v>0</v>
      </c>
      <c r="MR881" s="10">
        <v>0</v>
      </c>
      <c r="MS881" s="10" t="s">
        <v>1977</v>
      </c>
      <c r="MT881" s="10">
        <v>0</v>
      </c>
      <c r="MU881" s="10">
        <v>0</v>
      </c>
      <c r="MV881" s="10">
        <v>0</v>
      </c>
      <c r="MW881" s="10">
        <v>0</v>
      </c>
      <c r="MX881" s="10">
        <v>0</v>
      </c>
      <c r="MY881" s="10">
        <v>0</v>
      </c>
      <c r="MZ881" s="10">
        <v>0</v>
      </c>
      <c r="NA881" s="10">
        <v>0</v>
      </c>
      <c r="NB881" s="10" t="s">
        <v>1977</v>
      </c>
      <c r="NC881" s="10">
        <v>0</v>
      </c>
      <c r="ND881" s="10">
        <v>0</v>
      </c>
      <c r="NE881" s="10">
        <v>0</v>
      </c>
      <c r="NF881" s="10">
        <v>0</v>
      </c>
      <c r="NG881" s="10">
        <v>0</v>
      </c>
      <c r="NH881" s="10">
        <v>0</v>
      </c>
      <c r="NI881" s="10">
        <v>0</v>
      </c>
      <c r="NJ881" s="10">
        <v>0</v>
      </c>
      <c r="NK881" s="10" t="s">
        <v>1977</v>
      </c>
      <c r="NL881" s="10">
        <v>0</v>
      </c>
      <c r="NM881" s="10">
        <v>0</v>
      </c>
      <c r="NN881" s="10">
        <v>0</v>
      </c>
      <c r="NO881" s="10">
        <v>0</v>
      </c>
      <c r="NP881" s="10">
        <v>0</v>
      </c>
      <c r="NQ881" s="10">
        <v>0</v>
      </c>
      <c r="NR881" s="10">
        <v>0</v>
      </c>
      <c r="NS881" s="10">
        <v>0</v>
      </c>
      <c r="NT881" s="10" t="s">
        <v>1977</v>
      </c>
      <c r="NU881" s="10">
        <v>0</v>
      </c>
      <c r="NV881" s="10">
        <v>0</v>
      </c>
      <c r="NW881" s="10">
        <v>0</v>
      </c>
      <c r="NX881" s="10">
        <v>0</v>
      </c>
      <c r="NY881" s="10">
        <v>0</v>
      </c>
      <c r="NZ881" s="10">
        <v>0</v>
      </c>
      <c r="OA881" s="10">
        <v>0</v>
      </c>
      <c r="OB881" s="10">
        <v>0</v>
      </c>
      <c r="OC881" s="10" t="s">
        <v>1977</v>
      </c>
      <c r="OD881" s="10">
        <v>0</v>
      </c>
      <c r="OE881" s="10">
        <v>0</v>
      </c>
      <c r="OF881" s="10">
        <v>0</v>
      </c>
      <c r="OG881" s="10">
        <v>0</v>
      </c>
      <c r="OH881" s="10">
        <v>0</v>
      </c>
      <c r="OI881" s="10">
        <v>0</v>
      </c>
      <c r="OJ881" s="10">
        <v>0</v>
      </c>
      <c r="OK881" s="10">
        <v>0</v>
      </c>
      <c r="OL881" s="10" t="s">
        <v>1977</v>
      </c>
      <c r="OM881" s="10">
        <v>0</v>
      </c>
      <c r="ON881" s="10">
        <v>0</v>
      </c>
      <c r="OO881" s="10">
        <v>0</v>
      </c>
      <c r="OP881" s="10">
        <v>0</v>
      </c>
      <c r="OQ881" s="10">
        <v>0</v>
      </c>
      <c r="OR881" s="10">
        <v>0</v>
      </c>
      <c r="OS881" s="10">
        <v>0</v>
      </c>
      <c r="OT881" s="10">
        <v>0</v>
      </c>
      <c r="OU881" s="10" t="s">
        <v>1977</v>
      </c>
      <c r="OV881" s="10">
        <v>0</v>
      </c>
      <c r="OW881" s="10">
        <v>0</v>
      </c>
      <c r="OX881" s="10">
        <v>0</v>
      </c>
      <c r="OY881" s="10">
        <v>0</v>
      </c>
      <c r="OZ881" s="10">
        <v>0</v>
      </c>
      <c r="PA881" s="10">
        <v>0</v>
      </c>
      <c r="PB881" s="10">
        <v>0</v>
      </c>
      <c r="PC881" s="10">
        <v>0</v>
      </c>
      <c r="PD881" s="10" t="s">
        <v>1977</v>
      </c>
      <c r="PE881" s="10">
        <v>0</v>
      </c>
      <c r="PF881" s="10">
        <v>0</v>
      </c>
      <c r="PG881" s="10">
        <v>0</v>
      </c>
      <c r="PH881" s="10">
        <v>0</v>
      </c>
      <c r="PI881" s="10">
        <v>0</v>
      </c>
      <c r="PJ881" s="10">
        <v>0</v>
      </c>
      <c r="PK881" s="10">
        <v>0</v>
      </c>
      <c r="PL881" s="10">
        <v>0</v>
      </c>
      <c r="PM881" s="10" t="s">
        <v>1977</v>
      </c>
      <c r="PN881" s="10">
        <v>0</v>
      </c>
      <c r="PO881" s="10">
        <v>0</v>
      </c>
      <c r="PP881" s="10">
        <v>0</v>
      </c>
      <c r="PQ881" s="10">
        <v>0</v>
      </c>
      <c r="PR881" s="10">
        <v>0</v>
      </c>
      <c r="PS881" s="10">
        <v>0</v>
      </c>
      <c r="PT881" s="10">
        <v>0</v>
      </c>
      <c r="PU881" s="10">
        <v>0</v>
      </c>
      <c r="PV881" s="10" t="s">
        <v>1977</v>
      </c>
      <c r="PW881" s="10">
        <v>0</v>
      </c>
      <c r="PX881" s="10">
        <v>0</v>
      </c>
      <c r="PY881" s="10">
        <v>0</v>
      </c>
      <c r="PZ881" s="10">
        <v>0</v>
      </c>
      <c r="QA881" s="10">
        <v>0</v>
      </c>
      <c r="QB881" s="10">
        <v>0</v>
      </c>
      <c r="QC881" s="10">
        <v>0</v>
      </c>
      <c r="QD881" s="10">
        <v>0</v>
      </c>
      <c r="QE881" s="10" t="s">
        <v>1977</v>
      </c>
      <c r="QF881" s="10">
        <v>0</v>
      </c>
      <c r="QG881" s="10">
        <v>0</v>
      </c>
      <c r="QH881" s="10">
        <v>0</v>
      </c>
      <c r="QI881" s="10">
        <v>0</v>
      </c>
      <c r="QJ881" s="10">
        <v>0</v>
      </c>
      <c r="QK881" s="10">
        <v>0</v>
      </c>
      <c r="QL881" s="10">
        <v>0</v>
      </c>
      <c r="QM881" s="10">
        <v>0</v>
      </c>
      <c r="QN881" s="10" t="s">
        <v>1977</v>
      </c>
      <c r="QO881" s="10">
        <v>0</v>
      </c>
      <c r="QP881" s="10">
        <v>0</v>
      </c>
      <c r="QQ881" s="10">
        <v>0</v>
      </c>
      <c r="QR881" s="10">
        <v>0</v>
      </c>
      <c r="QS881" s="10">
        <v>0</v>
      </c>
      <c r="QT881" s="10">
        <v>0</v>
      </c>
      <c r="QU881" s="10">
        <v>0</v>
      </c>
      <c r="QV881" s="10">
        <v>0</v>
      </c>
      <c r="QW881" s="10" t="s">
        <v>1977</v>
      </c>
      <c r="QX881" s="10">
        <v>0</v>
      </c>
      <c r="QY881" s="10">
        <v>0</v>
      </c>
      <c r="QZ881" s="10">
        <v>0</v>
      </c>
      <c r="RA881" s="10">
        <v>0</v>
      </c>
      <c r="RB881" s="10">
        <v>0</v>
      </c>
      <c r="RC881" s="10">
        <v>0</v>
      </c>
      <c r="RD881" s="10">
        <v>0</v>
      </c>
      <c r="RE881" s="10">
        <v>0</v>
      </c>
      <c r="RF881" s="10" t="s">
        <v>1985</v>
      </c>
      <c r="RG881" s="10">
        <v>0</v>
      </c>
      <c r="RH881" s="10">
        <v>0</v>
      </c>
      <c r="RI881" s="10">
        <v>0</v>
      </c>
      <c r="RJ881" s="10">
        <v>0</v>
      </c>
      <c r="RK881" s="10">
        <v>0</v>
      </c>
      <c r="RL881" s="10">
        <v>0</v>
      </c>
      <c r="RM881" s="10">
        <v>0</v>
      </c>
      <c r="RN881" s="10">
        <v>0</v>
      </c>
      <c r="RO881" s="10" t="s">
        <v>1977</v>
      </c>
      <c r="VS881" s="10">
        <v>1</v>
      </c>
      <c r="VT881" s="10">
        <v>1</v>
      </c>
      <c r="VZ881" s="10">
        <v>12</v>
      </c>
      <c r="WA881" s="10">
        <v>0</v>
      </c>
      <c r="WB881" s="10">
        <v>0</v>
      </c>
      <c r="WC881" s="10">
        <v>0</v>
      </c>
      <c r="WD881" s="10">
        <v>0</v>
      </c>
      <c r="WE881" s="10">
        <v>0</v>
      </c>
      <c r="WF881" s="10">
        <v>0</v>
      </c>
      <c r="WG881" s="10">
        <v>0</v>
      </c>
      <c r="WH881" s="10">
        <v>0</v>
      </c>
      <c r="WI881" s="10">
        <v>0</v>
      </c>
      <c r="WJ881" s="10">
        <v>0</v>
      </c>
      <c r="WK881" s="10">
        <v>0</v>
      </c>
      <c r="WL881" s="10">
        <v>0</v>
      </c>
      <c r="WM881" s="10">
        <v>0</v>
      </c>
      <c r="WN881" s="10">
        <v>0</v>
      </c>
      <c r="WO881" s="10">
        <v>0</v>
      </c>
      <c r="WP881" s="10">
        <v>0</v>
      </c>
      <c r="WQ881" s="10">
        <v>0</v>
      </c>
      <c r="WR881" s="10">
        <v>0</v>
      </c>
      <c r="WS881" s="10">
        <v>0</v>
      </c>
      <c r="WT881" s="10">
        <v>0</v>
      </c>
      <c r="WU881" s="10">
        <v>0</v>
      </c>
      <c r="WV881" s="10">
        <v>0</v>
      </c>
      <c r="WW881" s="10">
        <v>0</v>
      </c>
      <c r="WX881" s="10">
        <v>0</v>
      </c>
      <c r="WY881" s="10">
        <v>0</v>
      </c>
      <c r="WZ881" s="10">
        <v>0</v>
      </c>
      <c r="XA881" s="10">
        <v>0</v>
      </c>
      <c r="XB881" s="10">
        <v>0</v>
      </c>
      <c r="XC881" s="10">
        <v>0</v>
      </c>
      <c r="XD881" s="10">
        <v>0</v>
      </c>
      <c r="XE881" s="10">
        <v>0</v>
      </c>
      <c r="XF881" s="10">
        <v>0</v>
      </c>
      <c r="XG881" s="10">
        <v>0</v>
      </c>
      <c r="XH881" s="10">
        <v>0</v>
      </c>
      <c r="XI881" s="10">
        <v>0</v>
      </c>
      <c r="XJ881" s="10">
        <v>0</v>
      </c>
      <c r="XK881" s="10" t="s">
        <v>1967</v>
      </c>
      <c r="XL881" s="10">
        <v>0</v>
      </c>
      <c r="XN881" s="10" t="s">
        <v>1978</v>
      </c>
      <c r="XO881" s="10">
        <v>0</v>
      </c>
      <c r="XQ881" s="10" t="s">
        <v>1967</v>
      </c>
      <c r="XR881" s="10">
        <v>0</v>
      </c>
      <c r="XS881" s="10">
        <v>0</v>
      </c>
      <c r="XT881" s="10" t="s">
        <v>1978</v>
      </c>
      <c r="XU881" s="10">
        <v>0</v>
      </c>
      <c r="XV881" s="10">
        <v>0</v>
      </c>
      <c r="XW881" s="10" t="s">
        <v>1991</v>
      </c>
      <c r="YA881" s="10">
        <v>0</v>
      </c>
      <c r="YB881" s="10">
        <v>0</v>
      </c>
      <c r="YC881" s="10">
        <v>0</v>
      </c>
      <c r="YD881" s="10">
        <v>0</v>
      </c>
      <c r="YE881" s="10">
        <v>0</v>
      </c>
      <c r="YF881" s="10">
        <v>0</v>
      </c>
      <c r="YG881" s="10">
        <v>0</v>
      </c>
      <c r="YH881" s="10">
        <v>0</v>
      </c>
      <c r="YI881" s="10">
        <v>0</v>
      </c>
      <c r="YJ881" s="10">
        <v>0</v>
      </c>
      <c r="YK881" s="10">
        <v>0</v>
      </c>
      <c r="YL881" s="10">
        <v>0</v>
      </c>
      <c r="YM881" s="10">
        <v>0</v>
      </c>
      <c r="YN881" s="10">
        <v>0</v>
      </c>
      <c r="YO881" s="10">
        <v>0</v>
      </c>
      <c r="YP881" s="10">
        <v>0</v>
      </c>
      <c r="YQ881" s="10">
        <v>0</v>
      </c>
      <c r="YR881" s="10">
        <v>0</v>
      </c>
      <c r="YS881" s="10" t="s">
        <v>1968</v>
      </c>
      <c r="ZJ881" s="10" t="s">
        <v>1968</v>
      </c>
      <c r="AAK881" s="10" t="s">
        <v>1968</v>
      </c>
      <c r="AAZ881" s="10" t="s">
        <v>1968</v>
      </c>
      <c r="ABO881" s="10" t="s">
        <v>1968</v>
      </c>
      <c r="ACJ881" s="10" t="s">
        <v>1968</v>
      </c>
      <c r="ADH881" s="10" t="s">
        <v>1968</v>
      </c>
      <c r="AMG881" s="10">
        <v>0</v>
      </c>
      <c r="AMH881" s="10">
        <v>0</v>
      </c>
      <c r="AMI881" s="10">
        <v>0</v>
      </c>
      <c r="AMJ881" s="10">
        <v>0</v>
      </c>
      <c r="AMK881" s="10">
        <v>0</v>
      </c>
      <c r="AML881" s="10" t="s">
        <v>1968</v>
      </c>
      <c r="ANM881" s="10">
        <v>0</v>
      </c>
      <c r="ANN881" s="10">
        <v>0</v>
      </c>
      <c r="ANO881" s="10" t="s">
        <v>1968</v>
      </c>
      <c r="ANP881" s="10" t="s">
        <v>1987</v>
      </c>
      <c r="ANQ881" s="10">
        <v>0</v>
      </c>
      <c r="ANR881" s="10">
        <v>0</v>
      </c>
      <c r="ANS881" s="10">
        <v>0</v>
      </c>
      <c r="ANT881" s="10">
        <v>0</v>
      </c>
      <c r="ANU881" s="10">
        <v>0</v>
      </c>
      <c r="ANV881" s="10">
        <v>0</v>
      </c>
      <c r="ANW881" s="10">
        <v>0</v>
      </c>
      <c r="ANX881" s="10">
        <v>0</v>
      </c>
      <c r="ANY881" s="10">
        <v>0</v>
      </c>
      <c r="ANZ881" s="10">
        <v>0</v>
      </c>
      <c r="AOA881" s="10">
        <v>0</v>
      </c>
      <c r="AOB881" s="10">
        <v>0</v>
      </c>
      <c r="AOC881" s="10">
        <v>0</v>
      </c>
      <c r="AOD881" s="10">
        <v>0</v>
      </c>
      <c r="AOE881" s="10">
        <v>0</v>
      </c>
      <c r="AOG881" s="10">
        <v>0</v>
      </c>
      <c r="AOH881" s="10">
        <v>0</v>
      </c>
      <c r="AOI881" s="10">
        <v>0</v>
      </c>
      <c r="AOJ881" s="10">
        <v>0</v>
      </c>
      <c r="AOK881" s="10">
        <v>0</v>
      </c>
      <c r="AOL881" s="10">
        <v>0</v>
      </c>
      <c r="AOM881" s="10">
        <v>12</v>
      </c>
      <c r="AON881" s="10">
        <v>0</v>
      </c>
      <c r="AOO881" s="10" t="s">
        <v>1968</v>
      </c>
      <c r="AOP881" s="10">
        <v>0</v>
      </c>
      <c r="AOQ881" s="10">
        <v>0</v>
      </c>
      <c r="AOR881" s="10">
        <v>0</v>
      </c>
      <c r="AOS881" s="10">
        <v>0</v>
      </c>
      <c r="AOT881" s="10">
        <v>0</v>
      </c>
      <c r="AOU881" s="10">
        <v>0</v>
      </c>
      <c r="AOV881" s="10">
        <v>0</v>
      </c>
      <c r="AOW881" s="10">
        <v>0</v>
      </c>
      <c r="AOX881" s="10">
        <v>0</v>
      </c>
      <c r="AOY881" s="10">
        <v>0</v>
      </c>
      <c r="AOZ881" s="10">
        <v>0</v>
      </c>
      <c r="APA881" s="10">
        <v>0</v>
      </c>
      <c r="APB881" s="10">
        <v>0</v>
      </c>
      <c r="APC881" s="10">
        <v>0</v>
      </c>
      <c r="APD881" s="10">
        <v>0</v>
      </c>
      <c r="APE881" s="10">
        <v>0</v>
      </c>
      <c r="APF881" s="10">
        <v>0</v>
      </c>
      <c r="APG881" s="10">
        <v>0</v>
      </c>
      <c r="APH881" s="10">
        <v>0</v>
      </c>
      <c r="API881" s="10">
        <v>0</v>
      </c>
      <c r="APJ881" s="10">
        <v>0</v>
      </c>
      <c r="APK881" s="10">
        <v>0</v>
      </c>
      <c r="APL881" s="10">
        <v>0</v>
      </c>
      <c r="APM881" s="10">
        <v>0</v>
      </c>
      <c r="APN881" s="10" t="s">
        <v>1968</v>
      </c>
      <c r="APO881" s="10" t="s">
        <v>1990</v>
      </c>
      <c r="APP881" s="10">
        <v>12</v>
      </c>
      <c r="APQ881" s="10">
        <v>0</v>
      </c>
      <c r="APR881" s="10">
        <v>0</v>
      </c>
      <c r="APS881" s="10">
        <v>0</v>
      </c>
      <c r="APT881" s="10">
        <v>0</v>
      </c>
      <c r="APU881" s="10">
        <v>0</v>
      </c>
      <c r="APV881" s="10">
        <v>0</v>
      </c>
      <c r="APW881" s="10">
        <v>0</v>
      </c>
      <c r="APX881" s="10">
        <v>0</v>
      </c>
      <c r="APY881" s="10">
        <v>0</v>
      </c>
      <c r="APZ881" s="10">
        <v>0</v>
      </c>
      <c r="AQA881" s="10">
        <v>0</v>
      </c>
      <c r="AQB881" s="10">
        <v>0</v>
      </c>
      <c r="AQC881" s="10">
        <v>0</v>
      </c>
      <c r="AQD881" s="10">
        <v>0</v>
      </c>
      <c r="AQE881" s="10">
        <v>0</v>
      </c>
      <c r="AQF881" s="10">
        <v>0</v>
      </c>
      <c r="AQG881" s="10">
        <v>0</v>
      </c>
      <c r="AQH881" s="10">
        <v>0</v>
      </c>
      <c r="AQI881" s="10">
        <v>0</v>
      </c>
      <c r="AQJ881" s="10">
        <v>0</v>
      </c>
      <c r="AQK881" s="10">
        <v>0</v>
      </c>
      <c r="AQL881" s="10">
        <v>0</v>
      </c>
      <c r="AQM881" s="10">
        <v>0</v>
      </c>
      <c r="AQN881" s="10">
        <v>0</v>
      </c>
      <c r="AQO881" s="10">
        <v>0</v>
      </c>
      <c r="AQP881" s="10">
        <v>0</v>
      </c>
      <c r="AQQ881" s="10">
        <v>0</v>
      </c>
      <c r="AQR881" s="10">
        <v>0</v>
      </c>
      <c r="AQS881" s="10">
        <v>0</v>
      </c>
      <c r="AQT881" s="10">
        <v>0</v>
      </c>
      <c r="AQU881" s="10">
        <v>0</v>
      </c>
      <c r="AQV881" s="10">
        <v>0</v>
      </c>
      <c r="AQW881" s="10">
        <v>0</v>
      </c>
      <c r="AQX881" s="10">
        <v>0</v>
      </c>
      <c r="AQY881" s="10">
        <v>0</v>
      </c>
      <c r="AQZ881" s="10">
        <v>0</v>
      </c>
      <c r="ARA881" s="10">
        <v>0</v>
      </c>
      <c r="ARB881" s="10">
        <v>0</v>
      </c>
      <c r="ARC881" s="10">
        <v>0</v>
      </c>
      <c r="ARD881" s="10">
        <v>0</v>
      </c>
      <c r="ARE881" s="10">
        <v>0</v>
      </c>
      <c r="ARF881" s="10">
        <v>0</v>
      </c>
      <c r="ARG881" s="10">
        <v>0</v>
      </c>
      <c r="ARH881" s="10">
        <v>0</v>
      </c>
      <c r="ARI881" s="10">
        <v>0</v>
      </c>
      <c r="ARJ881" s="10">
        <v>0</v>
      </c>
      <c r="ARK881" s="10">
        <v>0</v>
      </c>
      <c r="ARL881" s="10">
        <v>0</v>
      </c>
      <c r="ARM881" s="10">
        <v>0</v>
      </c>
      <c r="ARN881" s="10">
        <v>0</v>
      </c>
      <c r="ARO881" s="10">
        <v>0</v>
      </c>
      <c r="ARP881" s="10">
        <v>0</v>
      </c>
      <c r="ARQ881" s="10">
        <v>0</v>
      </c>
      <c r="ARR881" s="10">
        <v>0</v>
      </c>
      <c r="ARS881" s="10">
        <v>0</v>
      </c>
      <c r="ART881" s="10">
        <v>0</v>
      </c>
      <c r="ARU881" s="10">
        <v>0</v>
      </c>
      <c r="ARV881" s="10">
        <v>0</v>
      </c>
      <c r="ARW881" s="10">
        <v>0</v>
      </c>
      <c r="ARX881" s="10">
        <v>0</v>
      </c>
      <c r="ARY881" s="10">
        <v>0</v>
      </c>
      <c r="ARZ881" s="10">
        <v>0</v>
      </c>
      <c r="ASA881" s="10">
        <v>0</v>
      </c>
      <c r="ASB881" s="10">
        <v>0</v>
      </c>
      <c r="ASC881" s="10">
        <v>0</v>
      </c>
      <c r="ASD881" s="10">
        <v>0</v>
      </c>
      <c r="ASE881" s="10">
        <v>0</v>
      </c>
      <c r="ASF881" s="10">
        <v>0</v>
      </c>
      <c r="ASG881" s="10">
        <v>0</v>
      </c>
      <c r="ASH881" s="10">
        <v>0</v>
      </c>
      <c r="ASI881" s="10">
        <v>0</v>
      </c>
      <c r="ASJ881" s="10">
        <v>0</v>
      </c>
      <c r="ASK881" s="10">
        <v>0</v>
      </c>
      <c r="ASL881" s="10">
        <v>0</v>
      </c>
      <c r="ASM881" s="10">
        <v>0</v>
      </c>
      <c r="ASN881" s="10">
        <v>0</v>
      </c>
      <c r="ASO881" s="10">
        <v>0</v>
      </c>
      <c r="ASP881" s="10">
        <v>0</v>
      </c>
      <c r="ASQ881" s="10">
        <v>0</v>
      </c>
      <c r="ASR881" s="10">
        <v>0</v>
      </c>
      <c r="ASS881" s="10">
        <v>0</v>
      </c>
      <c r="AST881" s="10">
        <v>0</v>
      </c>
      <c r="ASU881" s="10">
        <v>0</v>
      </c>
      <c r="ASV881" s="10">
        <v>0</v>
      </c>
      <c r="ASW881" s="10">
        <v>0</v>
      </c>
      <c r="ASX881" s="10">
        <v>0</v>
      </c>
      <c r="ASY881" s="10">
        <v>0</v>
      </c>
      <c r="ASZ881" s="10">
        <v>0</v>
      </c>
      <c r="ATA881" s="10">
        <v>0</v>
      </c>
      <c r="ATB881" s="10">
        <v>0</v>
      </c>
      <c r="ATC881" s="10">
        <v>0</v>
      </c>
      <c r="ATD881" s="10">
        <v>0</v>
      </c>
      <c r="ATE881" s="10">
        <v>0</v>
      </c>
      <c r="ATF881" s="10">
        <v>0</v>
      </c>
      <c r="ATG881" s="10">
        <v>0</v>
      </c>
      <c r="ATH881" s="10">
        <v>0</v>
      </c>
      <c r="ATI881" s="10">
        <v>0</v>
      </c>
      <c r="ATJ881" s="10">
        <v>0</v>
      </c>
      <c r="ATK881" s="10">
        <v>0</v>
      </c>
      <c r="ATL881" s="10">
        <v>0</v>
      </c>
      <c r="ATM881" s="10">
        <v>0</v>
      </c>
      <c r="ATN881" s="10">
        <v>0</v>
      </c>
      <c r="ATO881" s="10">
        <v>0</v>
      </c>
      <c r="ATP881" s="10">
        <v>0</v>
      </c>
      <c r="ATQ881" s="10">
        <v>0</v>
      </c>
      <c r="ATR881" s="10">
        <v>0</v>
      </c>
      <c r="ATS881" s="10">
        <v>0</v>
      </c>
      <c r="ATT881" s="10">
        <v>0</v>
      </c>
      <c r="ATU881" s="10">
        <v>0</v>
      </c>
      <c r="ATV881" s="10" t="s">
        <v>1968</v>
      </c>
      <c r="AVU881" s="10" t="s">
        <v>1968</v>
      </c>
      <c r="AWH881" s="10" t="s">
        <v>1968</v>
      </c>
      <c r="AYQ881" s="10">
        <v>0</v>
      </c>
      <c r="AYR881" s="10">
        <v>0</v>
      </c>
      <c r="AYS881" s="10" t="s">
        <v>1968</v>
      </c>
      <c r="AYT881" s="10">
        <v>0</v>
      </c>
      <c r="AYU881" s="10">
        <v>0</v>
      </c>
      <c r="AYV881" s="10">
        <v>0</v>
      </c>
      <c r="AYW881" s="10">
        <v>0</v>
      </c>
      <c r="AYX881" s="10">
        <v>0</v>
      </c>
      <c r="AYY881" s="10">
        <v>0</v>
      </c>
      <c r="AYZ881" s="10">
        <v>0</v>
      </c>
      <c r="AZA881" s="10">
        <v>0</v>
      </c>
      <c r="AZB881" s="10">
        <v>0</v>
      </c>
      <c r="AZC881" s="10">
        <v>0</v>
      </c>
      <c r="AZD881" s="10">
        <v>0</v>
      </c>
      <c r="AZE881" s="10">
        <v>0</v>
      </c>
      <c r="AZF881" s="10">
        <v>0</v>
      </c>
      <c r="AZG881" s="10">
        <v>0</v>
      </c>
      <c r="AZH881" s="10">
        <v>0</v>
      </c>
      <c r="AZI881" s="10">
        <v>0</v>
      </c>
      <c r="AZJ881" s="10">
        <v>0</v>
      </c>
      <c r="AZK881" s="10">
        <v>0</v>
      </c>
      <c r="AZL881" s="10">
        <v>0</v>
      </c>
      <c r="AZM881" s="10">
        <v>0</v>
      </c>
      <c r="AZN881" s="10">
        <v>0</v>
      </c>
      <c r="AZO881" s="10">
        <v>0</v>
      </c>
      <c r="AZP881" s="10">
        <v>0</v>
      </c>
      <c r="AZQ881" s="10">
        <v>0</v>
      </c>
      <c r="AZR881" s="10">
        <v>0</v>
      </c>
      <c r="AZS881" s="10">
        <v>0</v>
      </c>
      <c r="AZT881" s="10">
        <v>0</v>
      </c>
      <c r="AZU881" s="10">
        <v>0</v>
      </c>
      <c r="AZV881" s="10">
        <v>0</v>
      </c>
      <c r="AZW881" s="10">
        <v>0</v>
      </c>
      <c r="AZX881" s="10">
        <v>0</v>
      </c>
      <c r="AZY881" s="10">
        <v>0</v>
      </c>
      <c r="AZZ881" s="10">
        <v>0</v>
      </c>
      <c r="BAA881" s="10">
        <v>0</v>
      </c>
      <c r="BAB881" s="10">
        <v>0</v>
      </c>
      <c r="BAC881" s="10">
        <v>0</v>
      </c>
      <c r="BAD881" s="10">
        <v>0</v>
      </c>
      <c r="BAE881" s="10">
        <v>0</v>
      </c>
      <c r="BAF881" s="10">
        <v>0</v>
      </c>
      <c r="BAG881" s="10">
        <v>0</v>
      </c>
      <c r="BAH881" s="10">
        <v>0</v>
      </c>
      <c r="BAI881" s="10">
        <v>0</v>
      </c>
      <c r="BAJ881" s="10">
        <v>0</v>
      </c>
      <c r="BAK881" s="10">
        <v>0</v>
      </c>
      <c r="BAL881" s="10">
        <v>0</v>
      </c>
      <c r="BAM881" s="10">
        <v>0</v>
      </c>
      <c r="BAN881" s="10">
        <v>0</v>
      </c>
      <c r="BAO881" s="10">
        <v>0</v>
      </c>
      <c r="BAP881" s="10">
        <v>0</v>
      </c>
      <c r="BAQ881" s="10">
        <v>0</v>
      </c>
      <c r="BAR881" s="10">
        <v>0</v>
      </c>
      <c r="BAS881" s="10">
        <v>0</v>
      </c>
      <c r="BAT881" s="10">
        <v>0</v>
      </c>
      <c r="BAU881" s="10">
        <v>0</v>
      </c>
      <c r="BAV881" s="10">
        <v>0</v>
      </c>
      <c r="BAW881" s="10">
        <v>0</v>
      </c>
      <c r="BAX881" s="10">
        <v>0</v>
      </c>
      <c r="BAY881" s="10">
        <v>0</v>
      </c>
      <c r="BAZ881" s="10">
        <v>0</v>
      </c>
      <c r="BBA881" s="10" t="s">
        <v>1968</v>
      </c>
      <c r="BBB881" s="10">
        <v>0</v>
      </c>
      <c r="BBC881" s="10">
        <v>0</v>
      </c>
      <c r="BBD881" s="10">
        <v>0</v>
      </c>
      <c r="BBE881" s="10">
        <v>0</v>
      </c>
      <c r="BBF881" s="10">
        <v>0</v>
      </c>
      <c r="BBG881" s="10">
        <v>0</v>
      </c>
      <c r="BBH881" s="10">
        <v>0</v>
      </c>
      <c r="BBI881" s="10">
        <v>0</v>
      </c>
      <c r="BBJ881" s="10">
        <v>0</v>
      </c>
      <c r="BBK881" s="10">
        <v>0</v>
      </c>
      <c r="BBL881" s="10">
        <v>0</v>
      </c>
      <c r="BBM881" s="10">
        <v>0</v>
      </c>
      <c r="BBN881" s="10">
        <v>0</v>
      </c>
      <c r="BBO881" s="10" t="s">
        <v>1972</v>
      </c>
      <c r="BBU881" s="10">
        <v>1</v>
      </c>
      <c r="BBV881" s="10">
        <v>1</v>
      </c>
    </row>
    <row r="882" spans="1:1426" hidden="1" x14ac:dyDescent="0.25">
      <c r="B882" s="17"/>
      <c r="C882" s="17"/>
      <c r="G882" s="10"/>
      <c r="AT882" s="18"/>
    </row>
    <row r="883" spans="1:1426" hidden="1" x14ac:dyDescent="0.25">
      <c r="B883" s="17"/>
      <c r="C883" s="17"/>
      <c r="G883" s="10"/>
      <c r="AT883" s="18"/>
    </row>
    <row r="884" spans="1:1426" hidden="1" x14ac:dyDescent="0.25">
      <c r="B884" s="17"/>
      <c r="C884" s="17"/>
      <c r="G884" s="10"/>
      <c r="AT884" s="18"/>
    </row>
    <row r="885" spans="1:1426" hidden="1" x14ac:dyDescent="0.25">
      <c r="B885" s="17"/>
      <c r="C885" s="17"/>
      <c r="G885" s="10"/>
      <c r="AT885" s="18"/>
    </row>
    <row r="886" spans="1:1426" hidden="1" x14ac:dyDescent="0.25">
      <c r="B886" s="17"/>
      <c r="C886" s="17"/>
      <c r="G886" s="10"/>
      <c r="AT886" s="18"/>
    </row>
    <row r="887" spans="1:1426" hidden="1" x14ac:dyDescent="0.25">
      <c r="B887" s="17"/>
      <c r="C887" s="17"/>
      <c r="G887" s="10"/>
      <c r="AT887" s="18"/>
    </row>
    <row r="888" spans="1:1426" hidden="1" x14ac:dyDescent="0.25">
      <c r="B888" s="17"/>
      <c r="C888" s="17"/>
      <c r="G888" s="10"/>
      <c r="AT888" s="18"/>
    </row>
    <row r="889" spans="1:1426" hidden="1" x14ac:dyDescent="0.25">
      <c r="B889" s="17"/>
      <c r="C889" s="17"/>
      <c r="G889" s="10"/>
      <c r="AT889" s="18"/>
    </row>
    <row r="890" spans="1:1426" hidden="1" x14ac:dyDescent="0.25">
      <c r="B890" s="17"/>
      <c r="C890" s="17"/>
      <c r="G890" s="10"/>
      <c r="AT890" s="18"/>
    </row>
    <row r="891" spans="1:1426" hidden="1" x14ac:dyDescent="0.25">
      <c r="B891" s="17"/>
      <c r="C891" s="17"/>
      <c r="G891" s="10"/>
      <c r="AT891" s="18"/>
    </row>
    <row r="892" spans="1:1426" hidden="1" x14ac:dyDescent="0.25">
      <c r="B892" s="17"/>
      <c r="C892" s="17"/>
      <c r="G892" s="10"/>
      <c r="AT892" s="18"/>
    </row>
    <row r="893" spans="1:1426" hidden="1" x14ac:dyDescent="0.25">
      <c r="B893" s="17"/>
      <c r="C893" s="17"/>
      <c r="G893" s="10"/>
      <c r="AT893" s="18"/>
    </row>
    <row r="894" spans="1:1426" hidden="1" x14ac:dyDescent="0.25">
      <c r="B894" s="17"/>
      <c r="C894" s="17"/>
      <c r="G894" s="10"/>
      <c r="AT894" s="18"/>
    </row>
    <row r="895" spans="1:1426" hidden="1" x14ac:dyDescent="0.25">
      <c r="A895" s="43"/>
      <c r="B895" s="17"/>
      <c r="C895" s="17"/>
      <c r="G895" s="10"/>
      <c r="AT895" s="18"/>
    </row>
    <row r="896" spans="1:1426" hidden="1" x14ac:dyDescent="0.25">
      <c r="A896" s="43"/>
      <c r="B896" s="17"/>
      <c r="C896" s="17"/>
      <c r="G896" s="10"/>
      <c r="AT896" s="18"/>
    </row>
    <row r="897" spans="1:46" hidden="1" x14ac:dyDescent="0.25">
      <c r="A897" s="43"/>
      <c r="B897" s="17"/>
      <c r="C897" s="17"/>
      <c r="G897" s="10"/>
      <c r="AT897" s="18"/>
    </row>
    <row r="898" spans="1:46" hidden="1" x14ac:dyDescent="0.25">
      <c r="A898" s="43"/>
      <c r="B898" s="17"/>
      <c r="C898" s="17"/>
      <c r="G898" s="10"/>
      <c r="AT898" s="18"/>
    </row>
    <row r="899" spans="1:46" hidden="1" x14ac:dyDescent="0.25">
      <c r="A899" s="43"/>
      <c r="B899" s="17"/>
      <c r="C899" s="17"/>
      <c r="G899" s="10"/>
      <c r="AT899" s="18"/>
    </row>
    <row r="900" spans="1:46" hidden="1" x14ac:dyDescent="0.25">
      <c r="A900" s="43"/>
      <c r="B900" s="17"/>
      <c r="C900" s="17"/>
      <c r="G900" s="10"/>
      <c r="AT900" s="18"/>
    </row>
    <row r="901" spans="1:46" hidden="1" x14ac:dyDescent="0.25">
      <c r="A901" s="43"/>
      <c r="B901" s="17"/>
      <c r="C901" s="17"/>
      <c r="G901" s="10"/>
      <c r="AT901" s="18"/>
    </row>
    <row r="902" spans="1:46" hidden="1" x14ac:dyDescent="0.25">
      <c r="A902" s="43"/>
      <c r="B902" s="17"/>
      <c r="C902" s="17"/>
      <c r="G902" s="10"/>
      <c r="AT902" s="18"/>
    </row>
    <row r="903" spans="1:46" hidden="1" x14ac:dyDescent="0.25">
      <c r="A903" s="43"/>
      <c r="B903" s="17"/>
      <c r="C903" s="17"/>
      <c r="G903" s="10"/>
      <c r="AT903" s="18"/>
    </row>
    <row r="904" spans="1:46" hidden="1" x14ac:dyDescent="0.25">
      <c r="A904" s="43"/>
      <c r="B904" s="17"/>
      <c r="C904" s="17"/>
      <c r="G904" s="10"/>
      <c r="AT904" s="18"/>
    </row>
    <row r="905" spans="1:46" hidden="1" x14ac:dyDescent="0.25">
      <c r="A905" s="43"/>
      <c r="B905" s="17"/>
      <c r="C905" s="17"/>
      <c r="G905" s="10"/>
      <c r="AT905" s="18"/>
    </row>
    <row r="906" spans="1:46" hidden="1" x14ac:dyDescent="0.25">
      <c r="A906" s="43"/>
      <c r="B906" s="17"/>
      <c r="C906" s="17"/>
      <c r="G906" s="10"/>
      <c r="AT906" s="18"/>
    </row>
    <row r="907" spans="1:46" hidden="1" x14ac:dyDescent="0.25">
      <c r="A907" s="43"/>
      <c r="B907" s="17"/>
      <c r="C907" s="17"/>
      <c r="G907" s="10"/>
      <c r="AT907" s="18"/>
    </row>
    <row r="908" spans="1:46" hidden="1" x14ac:dyDescent="0.25">
      <c r="A908" s="43"/>
      <c r="B908" s="17"/>
      <c r="C908" s="17"/>
      <c r="G908" s="10"/>
      <c r="AT908" s="18"/>
    </row>
    <row r="909" spans="1:46" hidden="1" x14ac:dyDescent="0.25">
      <c r="A909" s="43"/>
      <c r="B909" s="17"/>
      <c r="C909" s="17"/>
      <c r="G909" s="10"/>
      <c r="AT909" s="18"/>
    </row>
    <row r="910" spans="1:46" hidden="1" x14ac:dyDescent="0.25">
      <c r="A910" s="43"/>
      <c r="B910" s="17"/>
      <c r="C910" s="17"/>
      <c r="G910" s="10"/>
      <c r="AT910" s="18"/>
    </row>
    <row r="911" spans="1:46" hidden="1" x14ac:dyDescent="0.25">
      <c r="A911" s="43"/>
      <c r="B911" s="17"/>
      <c r="C911" s="17"/>
      <c r="G911" s="10"/>
      <c r="AT911" s="18"/>
    </row>
    <row r="912" spans="1:46" hidden="1" x14ac:dyDescent="0.25">
      <c r="A912" s="43"/>
      <c r="B912" s="17"/>
      <c r="C912" s="17"/>
      <c r="G912" s="10"/>
      <c r="AT912" s="18"/>
    </row>
    <row r="913" spans="1:46" hidden="1" x14ac:dyDescent="0.25">
      <c r="A913" s="43"/>
      <c r="B913" s="17"/>
      <c r="C913" s="17"/>
      <c r="G913" s="10"/>
      <c r="AT913" s="18"/>
    </row>
    <row r="914" spans="1:46" hidden="1" x14ac:dyDescent="0.25">
      <c r="A914" s="43"/>
      <c r="B914" s="17"/>
      <c r="C914" s="17"/>
      <c r="G914" s="10"/>
      <c r="AT914" s="18"/>
    </row>
    <row r="915" spans="1:46" hidden="1" x14ac:dyDescent="0.25">
      <c r="A915" s="43"/>
      <c r="B915" s="17"/>
      <c r="C915" s="17"/>
      <c r="G915" s="10"/>
      <c r="AT915" s="18"/>
    </row>
    <row r="916" spans="1:46" hidden="1" x14ac:dyDescent="0.25">
      <c r="A916" s="43"/>
      <c r="B916" s="17"/>
      <c r="C916" s="17"/>
      <c r="G916" s="10"/>
      <c r="AT916" s="18"/>
    </row>
    <row r="917" spans="1:46" hidden="1" x14ac:dyDescent="0.25">
      <c r="A917" s="43"/>
      <c r="B917" s="17"/>
      <c r="C917" s="17"/>
      <c r="G917" s="10"/>
      <c r="AT917" s="18"/>
    </row>
    <row r="918" spans="1:46" hidden="1" x14ac:dyDescent="0.25">
      <c r="A918" s="43"/>
      <c r="B918" s="17"/>
      <c r="C918" s="17"/>
      <c r="G918" s="10"/>
      <c r="AT918" s="18"/>
    </row>
    <row r="919" spans="1:46" hidden="1" x14ac:dyDescent="0.25">
      <c r="A919" s="43"/>
      <c r="B919" s="17"/>
      <c r="C919" s="17"/>
      <c r="G919" s="10"/>
      <c r="AT919" s="18"/>
    </row>
    <row r="920" spans="1:46" hidden="1" x14ac:dyDescent="0.25">
      <c r="A920" s="43"/>
      <c r="B920" s="17"/>
      <c r="C920" s="17"/>
      <c r="G920" s="10"/>
      <c r="AT920" s="18"/>
    </row>
    <row r="921" spans="1:46" hidden="1" x14ac:dyDescent="0.25">
      <c r="A921" s="43"/>
      <c r="B921" s="17"/>
      <c r="C921" s="17"/>
      <c r="G921" s="10"/>
      <c r="AT921" s="18"/>
    </row>
    <row r="922" spans="1:46" hidden="1" x14ac:dyDescent="0.25">
      <c r="A922" s="43"/>
      <c r="B922" s="17"/>
      <c r="C922" s="17"/>
      <c r="G922" s="10"/>
      <c r="AT922" s="18"/>
    </row>
    <row r="923" spans="1:46" hidden="1" x14ac:dyDescent="0.25">
      <c r="A923" s="43"/>
      <c r="B923" s="17"/>
      <c r="C923" s="17"/>
      <c r="G923" s="10"/>
      <c r="AT923" s="18"/>
    </row>
    <row r="924" spans="1:46" hidden="1" x14ac:dyDescent="0.25">
      <c r="A924" s="43"/>
      <c r="B924" s="17"/>
      <c r="C924" s="17"/>
      <c r="G924" s="10"/>
      <c r="AF924" s="19"/>
      <c r="AT924" s="18"/>
    </row>
    <row r="925" spans="1:46" hidden="1" x14ac:dyDescent="0.25">
      <c r="A925" s="43"/>
      <c r="B925" s="17"/>
      <c r="C925" s="17"/>
      <c r="G925" s="10"/>
      <c r="AT925" s="18"/>
    </row>
    <row r="926" spans="1:46" hidden="1" x14ac:dyDescent="0.25">
      <c r="A926" s="43"/>
      <c r="B926" s="17"/>
      <c r="C926" s="17"/>
      <c r="G926" s="10"/>
      <c r="AT926" s="18"/>
    </row>
    <row r="927" spans="1:46" hidden="1" x14ac:dyDescent="0.25">
      <c r="A927" s="43"/>
      <c r="B927" s="17"/>
      <c r="C927" s="17"/>
      <c r="G927" s="10"/>
      <c r="AT927" s="18"/>
    </row>
    <row r="928" spans="1:46" hidden="1" x14ac:dyDescent="0.25">
      <c r="A928" s="43"/>
      <c r="B928" s="17"/>
      <c r="C928" s="17"/>
      <c r="G928" s="10"/>
      <c r="AT928" s="18"/>
    </row>
    <row r="929" spans="1:46" hidden="1" x14ac:dyDescent="0.25">
      <c r="A929" s="43"/>
      <c r="B929" s="44"/>
      <c r="C929" s="44"/>
      <c r="G929" s="10"/>
      <c r="AT929" s="18"/>
    </row>
    <row r="930" spans="1:46" hidden="1" x14ac:dyDescent="0.25">
      <c r="B930" s="17"/>
      <c r="C930" s="17"/>
      <c r="G930" s="10"/>
      <c r="N930" s="45"/>
      <c r="O930" s="45"/>
      <c r="P930" s="45"/>
      <c r="Q930" s="45"/>
      <c r="R930" s="45"/>
      <c r="S930" s="45"/>
      <c r="T930" s="46"/>
      <c r="U930" s="47"/>
      <c r="V930" s="45"/>
      <c r="W930" s="45"/>
      <c r="X930" s="45"/>
      <c r="Y930" s="45"/>
      <c r="Z930" s="45"/>
      <c r="AA930" s="45"/>
      <c r="AT930" s="18"/>
    </row>
    <row r="931" spans="1:46" hidden="1" x14ac:dyDescent="0.25">
      <c r="B931" s="17"/>
      <c r="C931" s="17"/>
      <c r="G931" s="10"/>
      <c r="N931" s="45"/>
      <c r="O931" s="45"/>
      <c r="P931" s="45"/>
      <c r="Q931" s="45"/>
      <c r="R931" s="45"/>
      <c r="S931" s="45"/>
      <c r="T931" s="46"/>
      <c r="U931" s="47"/>
      <c r="V931" s="45"/>
      <c r="W931" s="45"/>
      <c r="X931" s="45"/>
      <c r="Y931" s="45"/>
      <c r="Z931" s="45"/>
      <c r="AA931" s="45"/>
      <c r="AT931" s="18"/>
    </row>
    <row r="932" spans="1:46" hidden="1" x14ac:dyDescent="0.25">
      <c r="B932" s="17"/>
      <c r="C932" s="17"/>
      <c r="G932" s="10"/>
      <c r="N932" s="45"/>
      <c r="O932" s="45"/>
      <c r="P932" s="45"/>
      <c r="Q932" s="45"/>
      <c r="R932" s="45"/>
      <c r="S932" s="45"/>
      <c r="T932" s="46"/>
      <c r="U932" s="47"/>
      <c r="V932" s="45"/>
      <c r="W932" s="45"/>
      <c r="X932" s="45"/>
      <c r="Y932" s="45"/>
      <c r="Z932" s="45"/>
      <c r="AA932" s="45"/>
      <c r="AT932" s="18"/>
    </row>
    <row r="933" spans="1:46" hidden="1" x14ac:dyDescent="0.25">
      <c r="B933" s="17"/>
      <c r="C933" s="17"/>
      <c r="G933" s="10"/>
      <c r="N933" s="45"/>
      <c r="O933" s="45"/>
      <c r="P933" s="45"/>
      <c r="Q933" s="45"/>
      <c r="R933" s="45"/>
      <c r="S933" s="45"/>
      <c r="T933" s="46"/>
      <c r="U933" s="47"/>
      <c r="V933" s="45"/>
      <c r="W933" s="45"/>
      <c r="X933" s="45"/>
      <c r="Y933" s="45"/>
      <c r="Z933" s="45"/>
      <c r="AA933" s="45"/>
      <c r="AT933" s="18"/>
    </row>
    <row r="934" spans="1:46" hidden="1" x14ac:dyDescent="0.25">
      <c r="B934" s="17"/>
      <c r="C934" s="17"/>
      <c r="G934" s="10"/>
      <c r="N934" s="45"/>
      <c r="O934" s="45"/>
      <c r="P934" s="45"/>
      <c r="Q934" s="45"/>
      <c r="R934" s="45"/>
      <c r="S934" s="45"/>
      <c r="T934" s="46"/>
      <c r="U934" s="47"/>
      <c r="V934" s="45"/>
      <c r="W934" s="45"/>
      <c r="X934" s="45"/>
      <c r="Y934" s="45"/>
      <c r="Z934" s="45"/>
      <c r="AA934" s="45"/>
      <c r="AT934" s="18"/>
    </row>
    <row r="935" spans="1:46" hidden="1" x14ac:dyDescent="0.25">
      <c r="B935" s="17"/>
      <c r="C935" s="17"/>
      <c r="G935" s="10"/>
      <c r="N935" s="45"/>
      <c r="O935" s="45"/>
      <c r="P935" s="45"/>
      <c r="Q935" s="45"/>
      <c r="R935" s="45"/>
      <c r="S935" s="45"/>
      <c r="T935" s="46"/>
      <c r="U935" s="47"/>
      <c r="V935" s="45"/>
      <c r="W935" s="45"/>
      <c r="X935" s="45"/>
      <c r="Y935" s="45"/>
      <c r="Z935" s="45"/>
      <c r="AA935" s="45"/>
      <c r="AT935" s="18"/>
    </row>
    <row r="936" spans="1:46" hidden="1" x14ac:dyDescent="0.25">
      <c r="B936" s="17"/>
      <c r="C936" s="17"/>
      <c r="G936" s="10"/>
      <c r="N936" s="45"/>
      <c r="O936" s="45"/>
      <c r="P936" s="45"/>
      <c r="Q936" s="45"/>
      <c r="R936" s="45"/>
      <c r="S936" s="45"/>
      <c r="T936" s="46"/>
      <c r="U936" s="47"/>
      <c r="V936" s="45"/>
      <c r="W936" s="45"/>
      <c r="X936" s="45"/>
      <c r="Y936" s="45"/>
      <c r="Z936" s="45"/>
      <c r="AA936" s="45"/>
      <c r="AT936" s="18"/>
    </row>
    <row r="937" spans="1:46" hidden="1" x14ac:dyDescent="0.25">
      <c r="B937" s="17"/>
      <c r="C937" s="17"/>
      <c r="G937" s="10"/>
      <c r="N937" s="45"/>
      <c r="O937" s="45"/>
      <c r="P937" s="45"/>
      <c r="Q937" s="45"/>
      <c r="R937" s="45"/>
      <c r="S937" s="45"/>
      <c r="T937" s="46"/>
      <c r="U937" s="47"/>
      <c r="V937" s="45"/>
      <c r="W937" s="45"/>
      <c r="X937" s="45"/>
      <c r="Y937" s="45"/>
      <c r="Z937" s="45"/>
      <c r="AA937" s="45"/>
      <c r="AT937" s="18"/>
    </row>
    <row r="938" spans="1:46" hidden="1" x14ac:dyDescent="0.25">
      <c r="B938" s="17"/>
      <c r="C938" s="17"/>
      <c r="G938" s="10"/>
      <c r="N938" s="45"/>
      <c r="O938" s="45"/>
      <c r="P938" s="45"/>
      <c r="Q938" s="45"/>
      <c r="R938" s="45"/>
      <c r="S938" s="45"/>
      <c r="T938" s="46"/>
      <c r="U938" s="47"/>
      <c r="V938" s="45"/>
      <c r="W938" s="45"/>
      <c r="X938" s="45"/>
      <c r="Y938" s="45"/>
      <c r="Z938" s="45"/>
      <c r="AA938" s="45"/>
      <c r="AT938" s="18"/>
    </row>
    <row r="939" spans="1:46" hidden="1" x14ac:dyDescent="0.25">
      <c r="B939" s="17"/>
      <c r="C939" s="17"/>
      <c r="G939" s="10"/>
      <c r="N939" s="45"/>
      <c r="O939" s="45"/>
      <c r="P939" s="45"/>
      <c r="Q939" s="45"/>
      <c r="R939" s="45"/>
      <c r="S939" s="45"/>
      <c r="T939" s="46"/>
      <c r="U939" s="47"/>
      <c r="V939" s="45"/>
      <c r="W939" s="45"/>
      <c r="X939" s="45"/>
      <c r="Y939" s="45"/>
      <c r="Z939" s="45"/>
      <c r="AA939" s="45"/>
      <c r="AT939" s="18"/>
    </row>
    <row r="940" spans="1:46" hidden="1" x14ac:dyDescent="0.25">
      <c r="B940" s="17"/>
      <c r="C940" s="17"/>
      <c r="G940" s="10"/>
      <c r="N940" s="45"/>
      <c r="O940" s="45"/>
      <c r="P940" s="45"/>
      <c r="Q940" s="45"/>
      <c r="R940" s="45"/>
      <c r="S940" s="45"/>
      <c r="T940" s="46"/>
      <c r="U940" s="47"/>
      <c r="V940" s="45"/>
      <c r="W940" s="45"/>
      <c r="X940" s="45"/>
      <c r="Y940" s="45"/>
      <c r="Z940" s="45"/>
      <c r="AA940" s="45"/>
      <c r="AT940" s="18"/>
    </row>
    <row r="941" spans="1:46" hidden="1" x14ac:dyDescent="0.25">
      <c r="B941" s="17"/>
      <c r="C941" s="17"/>
      <c r="G941" s="10"/>
      <c r="N941" s="45"/>
      <c r="O941" s="45"/>
      <c r="P941" s="45"/>
      <c r="Q941" s="45"/>
      <c r="R941" s="45"/>
      <c r="S941" s="45"/>
      <c r="T941" s="46"/>
      <c r="U941" s="47"/>
      <c r="V941" s="45"/>
      <c r="W941" s="45"/>
      <c r="X941" s="45"/>
      <c r="Y941" s="45"/>
      <c r="Z941" s="45"/>
      <c r="AA941" s="45"/>
      <c r="AT941" s="18"/>
    </row>
    <row r="942" spans="1:46" hidden="1" x14ac:dyDescent="0.25">
      <c r="B942" s="17"/>
      <c r="C942" s="17"/>
      <c r="G942" s="10"/>
      <c r="N942" s="45"/>
      <c r="O942" s="45"/>
      <c r="P942" s="45"/>
      <c r="Q942" s="45"/>
      <c r="R942" s="45"/>
      <c r="S942" s="45"/>
      <c r="T942" s="46"/>
      <c r="U942" s="47"/>
      <c r="V942" s="45"/>
      <c r="W942" s="45"/>
      <c r="X942" s="45"/>
      <c r="Y942" s="45"/>
      <c r="Z942" s="45"/>
      <c r="AA942" s="45"/>
      <c r="AT942" s="18"/>
    </row>
    <row r="943" spans="1:46" hidden="1" x14ac:dyDescent="0.25">
      <c r="B943" s="17"/>
      <c r="C943" s="17"/>
      <c r="G943" s="10"/>
      <c r="N943" s="45"/>
      <c r="O943" s="45"/>
      <c r="P943" s="45"/>
      <c r="Q943" s="45"/>
      <c r="R943" s="45"/>
      <c r="S943" s="45"/>
      <c r="T943" s="46"/>
      <c r="U943" s="47"/>
      <c r="V943" s="45"/>
      <c r="W943" s="45"/>
      <c r="X943" s="45"/>
      <c r="Y943" s="45"/>
      <c r="Z943" s="45"/>
      <c r="AA943" s="45"/>
      <c r="AT943" s="18"/>
    </row>
    <row r="944" spans="1:46" hidden="1" x14ac:dyDescent="0.25">
      <c r="B944" s="17"/>
      <c r="C944" s="17"/>
      <c r="G944" s="10"/>
      <c r="N944" s="45"/>
      <c r="O944" s="45"/>
      <c r="P944" s="45"/>
      <c r="Q944" s="45"/>
      <c r="R944" s="45"/>
      <c r="S944" s="45"/>
      <c r="T944" s="46"/>
      <c r="U944" s="47"/>
      <c r="V944" s="45"/>
      <c r="W944" s="45"/>
      <c r="X944" s="45"/>
      <c r="Y944" s="45"/>
      <c r="Z944" s="45"/>
      <c r="AA944" s="45"/>
      <c r="AT944" s="18"/>
    </row>
    <row r="945" spans="2:46" hidden="1" x14ac:dyDescent="0.25">
      <c r="B945" s="17"/>
      <c r="C945" s="17"/>
      <c r="G945" s="10"/>
      <c r="N945" s="45"/>
      <c r="O945" s="45"/>
      <c r="P945" s="45"/>
      <c r="Q945" s="45"/>
      <c r="R945" s="45"/>
      <c r="S945" s="45"/>
      <c r="T945" s="46"/>
      <c r="U945" s="47"/>
      <c r="V945" s="45"/>
      <c r="W945" s="45"/>
      <c r="X945" s="45"/>
      <c r="Y945" s="45"/>
      <c r="Z945" s="45"/>
      <c r="AA945" s="45"/>
      <c r="AT945" s="18"/>
    </row>
    <row r="946" spans="2:46" hidden="1" x14ac:dyDescent="0.25">
      <c r="B946" s="17"/>
      <c r="C946" s="17"/>
      <c r="G946" s="10"/>
      <c r="N946" s="45"/>
      <c r="O946" s="45"/>
      <c r="P946" s="45"/>
      <c r="Q946" s="45"/>
      <c r="R946" s="45"/>
      <c r="S946" s="45"/>
      <c r="T946" s="46"/>
      <c r="U946" s="47"/>
      <c r="V946" s="45"/>
      <c r="W946" s="45"/>
      <c r="X946" s="45"/>
      <c r="Y946" s="45"/>
      <c r="Z946" s="45"/>
      <c r="AA946" s="45"/>
      <c r="AT946" s="18"/>
    </row>
    <row r="947" spans="2:46" hidden="1" x14ac:dyDescent="0.25">
      <c r="B947" s="17"/>
      <c r="C947" s="17"/>
      <c r="G947" s="10"/>
      <c r="N947" s="45"/>
      <c r="O947" s="45"/>
      <c r="P947" s="45"/>
      <c r="Q947" s="45"/>
      <c r="R947" s="45"/>
      <c r="S947" s="45"/>
      <c r="V947" s="45"/>
      <c r="W947" s="45"/>
      <c r="X947" s="45"/>
      <c r="Y947" s="45"/>
      <c r="Z947" s="45"/>
      <c r="AT947" s="18"/>
    </row>
    <row r="948" spans="2:46" hidden="1" x14ac:dyDescent="0.25">
      <c r="B948" s="17"/>
      <c r="C948" s="17"/>
      <c r="G948" s="10"/>
      <c r="N948" s="45"/>
      <c r="O948" s="45"/>
      <c r="P948" s="45"/>
      <c r="Q948" s="45"/>
      <c r="R948" s="45"/>
      <c r="S948" s="45"/>
      <c r="V948" s="45"/>
      <c r="W948" s="45"/>
      <c r="X948" s="45"/>
      <c r="Y948" s="45"/>
      <c r="Z948" s="45"/>
      <c r="AT948" s="18"/>
    </row>
    <row r="949" spans="2:46" hidden="1" x14ac:dyDescent="0.25">
      <c r="B949" s="17"/>
      <c r="C949" s="17"/>
      <c r="G949" s="10"/>
      <c r="N949" s="45"/>
      <c r="O949" s="45"/>
      <c r="P949" s="45"/>
      <c r="Q949" s="45"/>
      <c r="R949" s="45"/>
      <c r="S949" s="45"/>
      <c r="V949" s="45"/>
      <c r="W949" s="45"/>
      <c r="X949" s="45"/>
      <c r="Y949" s="45"/>
      <c r="Z949" s="45"/>
      <c r="AT949" s="18"/>
    </row>
    <row r="950" spans="2:46" hidden="1" x14ac:dyDescent="0.25">
      <c r="B950" s="17"/>
      <c r="C950" s="17"/>
      <c r="G950" s="10"/>
      <c r="N950" s="45"/>
      <c r="O950" s="45"/>
      <c r="P950" s="45"/>
      <c r="Q950" s="45"/>
      <c r="R950" s="45"/>
      <c r="S950" s="45"/>
      <c r="V950" s="45"/>
      <c r="W950" s="45"/>
      <c r="X950" s="45"/>
      <c r="Y950" s="45"/>
      <c r="Z950" s="45"/>
      <c r="AT950" s="18"/>
    </row>
    <row r="951" spans="2:46" hidden="1" x14ac:dyDescent="0.25">
      <c r="B951" s="17"/>
      <c r="C951" s="17"/>
      <c r="G951" s="10"/>
      <c r="N951" s="45"/>
      <c r="O951" s="45"/>
      <c r="P951" s="45"/>
      <c r="Q951" s="45"/>
      <c r="R951" s="45"/>
      <c r="S951" s="45"/>
      <c r="T951" s="46"/>
      <c r="U951" s="47"/>
      <c r="V951" s="45"/>
      <c r="W951" s="45"/>
      <c r="X951" s="45"/>
      <c r="Y951" s="45"/>
      <c r="Z951" s="45"/>
      <c r="AA951" s="45"/>
      <c r="AT951" s="18"/>
    </row>
    <row r="952" spans="2:46" hidden="1" x14ac:dyDescent="0.25">
      <c r="B952" s="17"/>
      <c r="C952" s="17"/>
      <c r="G952" s="10"/>
      <c r="N952" s="45"/>
      <c r="O952" s="45"/>
      <c r="P952" s="45"/>
      <c r="Q952" s="45"/>
      <c r="R952" s="45"/>
      <c r="S952" s="45"/>
      <c r="T952" s="46"/>
      <c r="U952" s="47"/>
      <c r="V952" s="45"/>
      <c r="W952" s="45"/>
      <c r="X952" s="45"/>
      <c r="Y952" s="45"/>
      <c r="Z952" s="45"/>
      <c r="AA952" s="45"/>
      <c r="AT952" s="18"/>
    </row>
    <row r="953" spans="2:46" hidden="1" x14ac:dyDescent="0.25">
      <c r="B953" s="17"/>
      <c r="C953" s="17"/>
      <c r="G953" s="10"/>
      <c r="N953" s="45"/>
      <c r="O953" s="45"/>
      <c r="P953" s="45"/>
      <c r="Q953" s="45"/>
      <c r="R953" s="45"/>
      <c r="S953" s="45"/>
      <c r="T953" s="46"/>
      <c r="U953" s="47"/>
      <c r="V953" s="45"/>
      <c r="W953" s="45"/>
      <c r="X953" s="45"/>
      <c r="Y953" s="45"/>
      <c r="Z953" s="45"/>
      <c r="AA953" s="45"/>
      <c r="AT953" s="18"/>
    </row>
    <row r="954" spans="2:46" hidden="1" x14ac:dyDescent="0.25">
      <c r="B954" s="17"/>
      <c r="C954" s="17"/>
      <c r="G954" s="10"/>
      <c r="N954" s="45"/>
      <c r="O954" s="45"/>
      <c r="P954" s="45"/>
      <c r="Q954" s="45"/>
      <c r="R954" s="45"/>
      <c r="S954" s="45"/>
      <c r="T954" s="46"/>
      <c r="U954" s="47"/>
      <c r="V954" s="45"/>
      <c r="W954" s="45"/>
      <c r="X954" s="45"/>
      <c r="Y954" s="45"/>
      <c r="Z954" s="45"/>
      <c r="AA954" s="45"/>
      <c r="AT954" s="18"/>
    </row>
    <row r="955" spans="2:46" hidden="1" x14ac:dyDescent="0.25">
      <c r="B955" s="17"/>
      <c r="C955" s="17"/>
      <c r="G955" s="10"/>
      <c r="N955" s="45"/>
      <c r="O955" s="45"/>
      <c r="P955" s="45"/>
      <c r="Q955" s="45"/>
      <c r="R955" s="45"/>
      <c r="S955" s="45"/>
      <c r="T955" s="46"/>
      <c r="U955" s="47"/>
      <c r="V955" s="45"/>
      <c r="W955" s="45"/>
      <c r="X955" s="45"/>
      <c r="Y955" s="45"/>
      <c r="Z955" s="45"/>
      <c r="AA955" s="45"/>
      <c r="AT955" s="18"/>
    </row>
    <row r="956" spans="2:46" hidden="1" x14ac:dyDescent="0.25">
      <c r="B956" s="17"/>
      <c r="C956" s="17"/>
      <c r="G956" s="10"/>
      <c r="N956" s="45"/>
      <c r="O956" s="45"/>
      <c r="P956" s="45"/>
      <c r="Q956" s="45"/>
      <c r="R956" s="45"/>
      <c r="S956" s="45"/>
      <c r="T956" s="46"/>
      <c r="U956" s="47"/>
      <c r="V956" s="45"/>
      <c r="W956" s="45"/>
      <c r="X956" s="45"/>
      <c r="Y956" s="45"/>
      <c r="Z956" s="45"/>
      <c r="AA956" s="45"/>
      <c r="AT956" s="18"/>
    </row>
    <row r="957" spans="2:46" hidden="1" x14ac:dyDescent="0.25">
      <c r="B957" s="17"/>
      <c r="C957" s="17"/>
      <c r="G957" s="10"/>
      <c r="N957" s="45"/>
      <c r="O957" s="45"/>
      <c r="P957" s="45"/>
      <c r="Q957" s="45"/>
      <c r="R957" s="45"/>
      <c r="S957" s="45"/>
      <c r="T957" s="46"/>
      <c r="U957" s="47"/>
      <c r="V957" s="45"/>
      <c r="W957" s="45"/>
      <c r="X957" s="45"/>
      <c r="Y957" s="45"/>
      <c r="Z957" s="45"/>
      <c r="AA957" s="45"/>
      <c r="AT957" s="18"/>
    </row>
    <row r="958" spans="2:46" hidden="1" x14ac:dyDescent="0.25">
      <c r="B958" s="17"/>
      <c r="C958" s="17"/>
      <c r="G958" s="10"/>
      <c r="N958" s="45"/>
      <c r="O958" s="45"/>
      <c r="P958" s="45"/>
      <c r="Q958" s="45"/>
      <c r="R958" s="45"/>
      <c r="S958" s="45"/>
      <c r="T958" s="46"/>
      <c r="U958" s="47"/>
      <c r="V958" s="45"/>
      <c r="W958" s="45"/>
      <c r="X958" s="45"/>
      <c r="Y958" s="45"/>
      <c r="Z958" s="45"/>
      <c r="AA958" s="45"/>
      <c r="AT958" s="18"/>
    </row>
    <row r="959" spans="2:46" hidden="1" x14ac:dyDescent="0.25">
      <c r="B959" s="17"/>
      <c r="C959" s="17"/>
      <c r="G959" s="10"/>
      <c r="N959" s="45"/>
      <c r="O959" s="45"/>
      <c r="P959" s="45"/>
      <c r="Q959" s="45"/>
      <c r="R959" s="45"/>
      <c r="S959" s="45"/>
      <c r="T959" s="46"/>
      <c r="U959" s="47"/>
      <c r="V959" s="45"/>
      <c r="W959" s="45"/>
      <c r="X959" s="45"/>
      <c r="Y959" s="45"/>
      <c r="Z959" s="45"/>
      <c r="AA959" s="45"/>
      <c r="AT959" s="18"/>
    </row>
    <row r="960" spans="2:46" hidden="1" x14ac:dyDescent="0.25">
      <c r="B960" s="17"/>
      <c r="C960" s="17"/>
      <c r="G960" s="10"/>
      <c r="N960" s="45"/>
      <c r="O960" s="45"/>
      <c r="P960" s="45"/>
      <c r="Q960" s="45"/>
      <c r="R960" s="45"/>
      <c r="S960" s="45"/>
      <c r="T960" s="46"/>
      <c r="U960" s="47"/>
      <c r="V960" s="45"/>
      <c r="W960" s="45"/>
      <c r="X960" s="45"/>
      <c r="Y960" s="45"/>
      <c r="Z960" s="45"/>
      <c r="AA960" s="45"/>
      <c r="AT960" s="18"/>
    </row>
    <row r="961" spans="2:46" hidden="1" x14ac:dyDescent="0.25">
      <c r="B961" s="17"/>
      <c r="C961" s="17"/>
      <c r="G961" s="10"/>
      <c r="N961" s="45"/>
      <c r="O961" s="45"/>
      <c r="P961" s="45"/>
      <c r="Q961" s="45"/>
      <c r="R961" s="45"/>
      <c r="S961" s="45"/>
      <c r="T961" s="46"/>
      <c r="U961" s="47"/>
      <c r="V961" s="45"/>
      <c r="W961" s="45"/>
      <c r="X961" s="45"/>
      <c r="Y961" s="45"/>
      <c r="Z961" s="45"/>
      <c r="AA961" s="45"/>
      <c r="AT961" s="18"/>
    </row>
    <row r="962" spans="2:46" hidden="1" x14ac:dyDescent="0.25">
      <c r="B962" s="17"/>
      <c r="C962" s="17"/>
      <c r="G962" s="10"/>
      <c r="N962" s="45"/>
      <c r="O962" s="45"/>
      <c r="P962" s="45"/>
      <c r="Q962" s="45"/>
      <c r="R962" s="45"/>
      <c r="S962" s="45"/>
      <c r="T962" s="46"/>
      <c r="U962" s="47"/>
      <c r="V962" s="45"/>
      <c r="W962" s="45"/>
      <c r="X962" s="45"/>
      <c r="Y962" s="45"/>
      <c r="Z962" s="45"/>
      <c r="AA962" s="45"/>
      <c r="AT962" s="18"/>
    </row>
    <row r="963" spans="2:46" hidden="1" x14ac:dyDescent="0.25">
      <c r="B963" s="17"/>
      <c r="C963" s="17"/>
      <c r="G963" s="10"/>
      <c r="N963" s="45"/>
      <c r="O963" s="45"/>
      <c r="P963" s="45"/>
      <c r="Q963" s="45"/>
      <c r="R963" s="45"/>
      <c r="S963" s="45"/>
      <c r="T963" s="46"/>
      <c r="U963" s="47"/>
      <c r="V963" s="45"/>
      <c r="W963" s="45"/>
      <c r="X963" s="45"/>
      <c r="Y963" s="45"/>
      <c r="Z963" s="45"/>
      <c r="AA963" s="45"/>
      <c r="AT963" s="18"/>
    </row>
    <row r="964" spans="2:46" hidden="1" x14ac:dyDescent="0.25">
      <c r="B964" s="17"/>
      <c r="C964" s="17"/>
      <c r="G964" s="10"/>
      <c r="N964" s="45"/>
      <c r="O964" s="45"/>
      <c r="P964" s="45"/>
      <c r="Q964" s="45"/>
      <c r="R964" s="45"/>
      <c r="S964" s="45"/>
      <c r="T964" s="46"/>
      <c r="U964" s="47"/>
      <c r="V964" s="45"/>
      <c r="W964" s="45"/>
      <c r="X964" s="45"/>
      <c r="Y964" s="45"/>
      <c r="Z964" s="45"/>
      <c r="AA964" s="45"/>
      <c r="AT964" s="18"/>
    </row>
    <row r="965" spans="2:46" hidden="1" x14ac:dyDescent="0.25">
      <c r="B965" s="17"/>
      <c r="C965" s="17"/>
      <c r="G965" s="10"/>
      <c r="N965" s="45"/>
      <c r="O965" s="45"/>
      <c r="P965" s="45"/>
      <c r="Q965" s="45"/>
      <c r="R965" s="45"/>
      <c r="S965" s="45"/>
      <c r="T965" s="46"/>
      <c r="U965" s="47"/>
      <c r="V965" s="45"/>
      <c r="W965" s="45"/>
      <c r="X965" s="45"/>
      <c r="Y965" s="45"/>
      <c r="Z965" s="45"/>
      <c r="AA965" s="45"/>
      <c r="AT965" s="18"/>
    </row>
    <row r="966" spans="2:46" hidden="1" x14ac:dyDescent="0.25">
      <c r="B966" s="17"/>
      <c r="C966" s="17"/>
      <c r="G966" s="10"/>
      <c r="N966" s="45"/>
      <c r="O966" s="45"/>
      <c r="P966" s="45"/>
      <c r="Q966" s="45"/>
      <c r="R966" s="45"/>
      <c r="S966" s="45"/>
      <c r="T966" s="46"/>
      <c r="U966" s="47"/>
      <c r="V966" s="45"/>
      <c r="W966" s="45"/>
      <c r="X966" s="45"/>
      <c r="Y966" s="45"/>
      <c r="Z966" s="45"/>
      <c r="AA966" s="45"/>
      <c r="AT966" s="18"/>
    </row>
    <row r="967" spans="2:46" hidden="1" x14ac:dyDescent="0.25">
      <c r="B967" s="17"/>
      <c r="C967" s="17"/>
      <c r="G967" s="10"/>
      <c r="N967" s="45"/>
      <c r="O967" s="45"/>
      <c r="P967" s="45"/>
      <c r="Q967" s="45"/>
      <c r="R967" s="45"/>
      <c r="S967" s="45"/>
      <c r="T967" s="46"/>
      <c r="U967" s="47"/>
      <c r="V967" s="45"/>
      <c r="W967" s="45"/>
      <c r="X967" s="45"/>
      <c r="Y967" s="45"/>
      <c r="Z967" s="45"/>
      <c r="AA967" s="45"/>
      <c r="AT967" s="18"/>
    </row>
    <row r="968" spans="2:46" hidden="1" x14ac:dyDescent="0.25">
      <c r="B968" s="17"/>
      <c r="C968" s="17"/>
      <c r="G968" s="10"/>
      <c r="N968" s="45"/>
      <c r="O968" s="45"/>
      <c r="P968" s="45"/>
      <c r="Q968" s="45"/>
      <c r="R968" s="45"/>
      <c r="S968" s="45"/>
      <c r="T968" s="46"/>
      <c r="U968" s="47"/>
      <c r="V968" s="45"/>
      <c r="W968" s="45"/>
      <c r="X968" s="45"/>
      <c r="Y968" s="45"/>
      <c r="Z968" s="45"/>
      <c r="AA968" s="45"/>
      <c r="AT968" s="18"/>
    </row>
    <row r="969" spans="2:46" hidden="1" x14ac:dyDescent="0.25">
      <c r="B969" s="17"/>
      <c r="C969" s="17"/>
      <c r="G969" s="10"/>
      <c r="N969" s="45"/>
      <c r="O969" s="45"/>
      <c r="P969" s="45"/>
      <c r="Q969" s="45"/>
      <c r="R969" s="45"/>
      <c r="S969" s="45"/>
      <c r="T969" s="46"/>
      <c r="U969" s="47"/>
      <c r="V969" s="45"/>
      <c r="W969" s="45"/>
      <c r="X969" s="45"/>
      <c r="Y969" s="45"/>
      <c r="Z969" s="45"/>
      <c r="AA969" s="45"/>
      <c r="AT969" s="18"/>
    </row>
    <row r="970" spans="2:46" hidden="1" x14ac:dyDescent="0.25">
      <c r="B970" s="17"/>
      <c r="C970" s="17"/>
      <c r="G970" s="10"/>
      <c r="N970" s="45"/>
      <c r="O970" s="45"/>
      <c r="P970" s="45"/>
      <c r="Q970" s="45"/>
      <c r="R970" s="45"/>
      <c r="S970" s="45"/>
      <c r="T970" s="46"/>
      <c r="U970" s="47"/>
      <c r="V970" s="45"/>
      <c r="W970" s="45"/>
      <c r="X970" s="45"/>
      <c r="Y970" s="45"/>
      <c r="Z970" s="45"/>
      <c r="AA970" s="45"/>
      <c r="AT970" s="18"/>
    </row>
    <row r="971" spans="2:46" hidden="1" x14ac:dyDescent="0.25">
      <c r="B971" s="17"/>
      <c r="C971" s="17"/>
      <c r="G971" s="10"/>
      <c r="N971" s="45"/>
      <c r="O971" s="45"/>
      <c r="P971" s="45"/>
      <c r="Q971" s="45"/>
      <c r="R971" s="45"/>
      <c r="S971" s="45"/>
      <c r="T971" s="46"/>
      <c r="U971" s="47"/>
      <c r="V971" s="45"/>
      <c r="W971" s="45"/>
      <c r="X971" s="45"/>
      <c r="Y971" s="45"/>
      <c r="Z971" s="45"/>
      <c r="AA971" s="45"/>
      <c r="AT971" s="18"/>
    </row>
    <row r="972" spans="2:46" hidden="1" x14ac:dyDescent="0.25">
      <c r="B972" s="17"/>
      <c r="C972" s="17"/>
      <c r="G972" s="10"/>
      <c r="N972" s="45"/>
      <c r="O972" s="45"/>
      <c r="P972" s="45"/>
      <c r="Q972" s="45"/>
      <c r="R972" s="45"/>
      <c r="S972" s="45"/>
      <c r="T972" s="46"/>
      <c r="U972" s="47"/>
      <c r="V972" s="45"/>
      <c r="W972" s="45"/>
      <c r="X972" s="45"/>
      <c r="Y972" s="45"/>
      <c r="Z972" s="45"/>
      <c r="AA972" s="45"/>
      <c r="AT972" s="18"/>
    </row>
    <row r="973" spans="2:46" hidden="1" x14ac:dyDescent="0.25">
      <c r="B973" s="17"/>
      <c r="C973" s="17"/>
      <c r="G973" s="10"/>
      <c r="N973" s="45"/>
      <c r="O973" s="45"/>
      <c r="P973" s="45"/>
      <c r="Q973" s="45"/>
      <c r="R973" s="45"/>
      <c r="S973" s="45"/>
      <c r="T973" s="46"/>
      <c r="U973" s="47"/>
      <c r="V973" s="45"/>
      <c r="W973" s="45"/>
      <c r="X973" s="45"/>
      <c r="Y973" s="45"/>
      <c r="Z973" s="45"/>
      <c r="AA973" s="45"/>
      <c r="AT973" s="18"/>
    </row>
    <row r="974" spans="2:46" hidden="1" x14ac:dyDescent="0.25">
      <c r="B974" s="17"/>
      <c r="C974" s="17"/>
      <c r="G974" s="10"/>
      <c r="N974" s="45"/>
      <c r="O974" s="45"/>
      <c r="P974" s="45"/>
      <c r="Q974" s="45"/>
      <c r="R974" s="45"/>
      <c r="S974" s="45"/>
      <c r="T974" s="46"/>
      <c r="U974" s="47"/>
      <c r="V974" s="45"/>
      <c r="W974" s="45"/>
      <c r="X974" s="45"/>
      <c r="Y974" s="45"/>
      <c r="Z974" s="45"/>
      <c r="AA974" s="45"/>
      <c r="AT974" s="18"/>
    </row>
    <row r="975" spans="2:46" hidden="1" x14ac:dyDescent="0.25">
      <c r="B975" s="17"/>
      <c r="C975" s="17"/>
      <c r="G975" s="10"/>
      <c r="N975" s="45"/>
      <c r="O975" s="45"/>
      <c r="P975" s="45"/>
      <c r="Q975" s="45"/>
      <c r="R975" s="45"/>
      <c r="S975" s="45"/>
      <c r="T975" s="46"/>
      <c r="U975" s="47"/>
      <c r="V975" s="45"/>
      <c r="W975" s="45"/>
      <c r="X975" s="45"/>
      <c r="Y975" s="45"/>
      <c r="Z975" s="45"/>
      <c r="AA975" s="45"/>
      <c r="AT975" s="18"/>
    </row>
    <row r="976" spans="2:46" hidden="1" x14ac:dyDescent="0.25">
      <c r="B976" s="17"/>
      <c r="C976" s="17"/>
      <c r="G976" s="10"/>
      <c r="N976" s="45"/>
      <c r="O976" s="45"/>
      <c r="P976" s="45"/>
      <c r="Q976" s="45"/>
      <c r="R976" s="45"/>
      <c r="S976" s="45"/>
      <c r="T976" s="46"/>
      <c r="U976" s="47"/>
      <c r="V976" s="45"/>
      <c r="W976" s="45"/>
      <c r="X976" s="45"/>
      <c r="Y976" s="45"/>
      <c r="Z976" s="45"/>
      <c r="AA976" s="45"/>
      <c r="AT976" s="18"/>
    </row>
    <row r="977" spans="2:46" hidden="1" x14ac:dyDescent="0.25">
      <c r="B977" s="17"/>
      <c r="C977" s="17"/>
      <c r="G977" s="10"/>
      <c r="N977" s="45"/>
      <c r="O977" s="45"/>
      <c r="P977" s="45"/>
      <c r="Q977" s="45"/>
      <c r="R977" s="45"/>
      <c r="S977" s="45"/>
      <c r="T977" s="46"/>
      <c r="U977" s="47"/>
      <c r="V977" s="45"/>
      <c r="W977" s="45"/>
      <c r="X977" s="45"/>
      <c r="Y977" s="45"/>
      <c r="Z977" s="45"/>
      <c r="AA977" s="45"/>
      <c r="AT977" s="18"/>
    </row>
    <row r="978" spans="2:46" hidden="1" x14ac:dyDescent="0.25">
      <c r="B978" s="17"/>
      <c r="C978" s="17"/>
      <c r="G978" s="10"/>
      <c r="N978" s="45"/>
      <c r="O978" s="45"/>
      <c r="P978" s="45"/>
      <c r="Q978" s="45"/>
      <c r="R978" s="45"/>
      <c r="S978" s="45"/>
      <c r="T978" s="46"/>
      <c r="U978" s="47"/>
      <c r="V978" s="45"/>
      <c r="W978" s="45"/>
      <c r="X978" s="45"/>
      <c r="Y978" s="45"/>
      <c r="Z978" s="45"/>
      <c r="AA978" s="45"/>
      <c r="AT978" s="18"/>
    </row>
    <row r="979" spans="2:46" hidden="1" x14ac:dyDescent="0.25">
      <c r="B979" s="17"/>
      <c r="C979" s="17"/>
      <c r="G979" s="10"/>
      <c r="N979" s="45"/>
      <c r="O979" s="45"/>
      <c r="P979" s="45"/>
      <c r="Q979" s="45"/>
      <c r="R979" s="45"/>
      <c r="S979" s="45"/>
      <c r="T979" s="46"/>
      <c r="U979" s="47"/>
      <c r="V979" s="45"/>
      <c r="W979" s="45"/>
      <c r="X979" s="45"/>
      <c r="Y979" s="45"/>
      <c r="Z979" s="45"/>
      <c r="AA979" s="45"/>
      <c r="AT979" s="18"/>
    </row>
    <row r="980" spans="2:46" hidden="1" x14ac:dyDescent="0.25">
      <c r="B980" s="17"/>
      <c r="C980" s="17"/>
      <c r="G980" s="10"/>
      <c r="AT980" s="18"/>
    </row>
    <row r="981" spans="2:46" hidden="1" x14ac:dyDescent="0.25">
      <c r="B981" s="17"/>
      <c r="C981" s="17"/>
      <c r="G981" s="10"/>
      <c r="AT981" s="18"/>
    </row>
    <row r="982" spans="2:46" hidden="1" x14ac:dyDescent="0.25">
      <c r="B982" s="17"/>
      <c r="C982" s="17"/>
      <c r="G982" s="10"/>
      <c r="AT982" s="18"/>
    </row>
    <row r="983" spans="2:46" hidden="1" x14ac:dyDescent="0.25">
      <c r="B983" s="17"/>
      <c r="C983" s="17"/>
      <c r="G983" s="10"/>
      <c r="AT983" s="18"/>
    </row>
    <row r="984" spans="2:46" hidden="1" x14ac:dyDescent="0.25">
      <c r="B984" s="17"/>
      <c r="C984" s="17"/>
      <c r="G984" s="10"/>
      <c r="AT984" s="18"/>
    </row>
    <row r="985" spans="2:46" hidden="1" x14ac:dyDescent="0.25">
      <c r="B985" s="17"/>
      <c r="C985" s="17"/>
      <c r="G985" s="10"/>
      <c r="AT985" s="18"/>
    </row>
    <row r="986" spans="2:46" hidden="1" x14ac:dyDescent="0.25">
      <c r="B986" s="17"/>
      <c r="C986" s="17"/>
      <c r="G986" s="10"/>
      <c r="AT986" s="18"/>
    </row>
    <row r="987" spans="2:46" hidden="1" x14ac:dyDescent="0.25">
      <c r="B987" s="17"/>
      <c r="C987" s="17"/>
      <c r="G987" s="10"/>
      <c r="AT987" s="18"/>
    </row>
    <row r="988" spans="2:46" hidden="1" x14ac:dyDescent="0.25">
      <c r="B988" s="17"/>
      <c r="C988" s="17"/>
      <c r="G988" s="10"/>
      <c r="AT988" s="18"/>
    </row>
    <row r="989" spans="2:46" hidden="1" x14ac:dyDescent="0.25">
      <c r="B989" s="17"/>
      <c r="C989" s="17"/>
      <c r="G989" s="10"/>
      <c r="AT989" s="18"/>
    </row>
    <row r="990" spans="2:46" hidden="1" x14ac:dyDescent="0.25">
      <c r="B990" s="17"/>
      <c r="C990" s="17"/>
      <c r="G990" s="10"/>
      <c r="AT990" s="18"/>
    </row>
    <row r="991" spans="2:46" hidden="1" x14ac:dyDescent="0.25">
      <c r="B991" s="17"/>
      <c r="C991" s="17"/>
      <c r="G991" s="10"/>
      <c r="AT991" s="18"/>
    </row>
    <row r="992" spans="2:46" hidden="1" x14ac:dyDescent="0.25">
      <c r="B992" s="17"/>
      <c r="C992" s="17"/>
      <c r="G992" s="10"/>
      <c r="AT992" s="18"/>
    </row>
    <row r="993" spans="2:46" hidden="1" x14ac:dyDescent="0.25">
      <c r="B993" s="17"/>
      <c r="C993" s="17"/>
      <c r="G993" s="10"/>
      <c r="AT993" s="18"/>
    </row>
    <row r="994" spans="2:46" hidden="1" x14ac:dyDescent="0.25">
      <c r="B994" s="17"/>
      <c r="C994" s="17"/>
      <c r="G994" s="10"/>
      <c r="AT994" s="18"/>
    </row>
    <row r="995" spans="2:46" hidden="1" x14ac:dyDescent="0.25">
      <c r="B995" s="17"/>
      <c r="C995" s="17"/>
      <c r="G995" s="10"/>
      <c r="AT995" s="18"/>
    </row>
    <row r="996" spans="2:46" hidden="1" x14ac:dyDescent="0.25">
      <c r="B996" s="17"/>
      <c r="C996" s="17"/>
      <c r="G996" s="10"/>
      <c r="AT996" s="18"/>
    </row>
    <row r="997" spans="2:46" hidden="1" x14ac:dyDescent="0.25">
      <c r="B997" s="17"/>
      <c r="C997" s="17"/>
      <c r="G997" s="10"/>
      <c r="AT997" s="18"/>
    </row>
    <row r="998" spans="2:46" hidden="1" x14ac:dyDescent="0.25">
      <c r="B998" s="17"/>
      <c r="C998" s="17"/>
      <c r="G998" s="10"/>
      <c r="AT998" s="18"/>
    </row>
    <row r="999" spans="2:46" hidden="1" x14ac:dyDescent="0.25">
      <c r="B999" s="17"/>
      <c r="C999" s="17"/>
      <c r="G999" s="10"/>
      <c r="AT999" s="18"/>
    </row>
    <row r="1000" spans="2:46" hidden="1" x14ac:dyDescent="0.25">
      <c r="B1000" s="17"/>
      <c r="C1000" s="17"/>
      <c r="G1000" s="10"/>
      <c r="AT1000" s="18"/>
    </row>
    <row r="1001" spans="2:46" hidden="1" x14ac:dyDescent="0.25">
      <c r="B1001" s="17"/>
      <c r="C1001" s="17"/>
      <c r="G1001" s="10"/>
      <c r="AT1001" s="18"/>
    </row>
    <row r="1002" spans="2:46" hidden="1" x14ac:dyDescent="0.25">
      <c r="B1002" s="17"/>
      <c r="C1002" s="17"/>
      <c r="G1002" s="10"/>
      <c r="AT1002" s="18"/>
    </row>
    <row r="1003" spans="2:46" hidden="1" x14ac:dyDescent="0.25">
      <c r="B1003" s="17"/>
      <c r="C1003" s="17"/>
      <c r="G1003" s="10"/>
      <c r="AT1003" s="18"/>
    </row>
    <row r="1004" spans="2:46" hidden="1" x14ac:dyDescent="0.25">
      <c r="B1004" s="17"/>
      <c r="C1004" s="17"/>
      <c r="G1004" s="10"/>
      <c r="AT1004" s="18"/>
    </row>
    <row r="1005" spans="2:46" hidden="1" x14ac:dyDescent="0.25">
      <c r="B1005" s="17"/>
      <c r="C1005" s="17"/>
      <c r="G1005" s="10"/>
      <c r="AT1005" s="18"/>
    </row>
    <row r="1006" spans="2:46" hidden="1" x14ac:dyDescent="0.25">
      <c r="B1006" s="17"/>
      <c r="C1006" s="17"/>
      <c r="G1006" s="10"/>
      <c r="AT1006" s="18"/>
    </row>
    <row r="1007" spans="2:46" hidden="1" x14ac:dyDescent="0.25">
      <c r="B1007" s="17"/>
      <c r="C1007" s="17"/>
      <c r="G1007" s="10"/>
      <c r="AT1007" s="18"/>
    </row>
    <row r="1008" spans="2:46" hidden="1" x14ac:dyDescent="0.25">
      <c r="B1008" s="17"/>
      <c r="C1008" s="17"/>
      <c r="G1008" s="10"/>
      <c r="AT1008" s="18"/>
    </row>
    <row r="1009" spans="1:46" hidden="1" x14ac:dyDescent="0.25">
      <c r="B1009" s="17"/>
      <c r="C1009" s="17"/>
      <c r="G1009" s="10"/>
      <c r="AT1009" s="18"/>
    </row>
    <row r="1010" spans="1:46" hidden="1" x14ac:dyDescent="0.25">
      <c r="B1010" s="17"/>
      <c r="C1010" s="17"/>
      <c r="G1010" s="10"/>
      <c r="AT1010" s="18"/>
    </row>
    <row r="1011" spans="1:46" hidden="1" x14ac:dyDescent="0.25">
      <c r="B1011" s="17"/>
      <c r="C1011" s="17"/>
      <c r="G1011" s="10"/>
      <c r="AT1011" s="18"/>
    </row>
    <row r="1012" spans="1:46" hidden="1" x14ac:dyDescent="0.25">
      <c r="A1012" s="20"/>
      <c r="B1012" s="25"/>
      <c r="C1012" s="25"/>
      <c r="G1012" s="10"/>
      <c r="AT1012" s="18"/>
    </row>
    <row r="1013" spans="1:46" hidden="1" x14ac:dyDescent="0.25">
      <c r="A1013" s="20"/>
      <c r="B1013" s="25"/>
      <c r="C1013" s="25"/>
      <c r="G1013" s="10"/>
      <c r="AT1013" s="18"/>
    </row>
    <row r="1014" spans="1:46" hidden="1" x14ac:dyDescent="0.25">
      <c r="A1014" s="20"/>
      <c r="B1014" s="25"/>
      <c r="C1014" s="25"/>
      <c r="G1014" s="10"/>
      <c r="AT1014" s="18"/>
    </row>
    <row r="1015" spans="1:46" hidden="1" x14ac:dyDescent="0.25">
      <c r="A1015" s="20"/>
      <c r="B1015" s="25"/>
      <c r="C1015" s="25"/>
      <c r="G1015" s="10"/>
      <c r="AT1015" s="18"/>
    </row>
    <row r="1016" spans="1:46" hidden="1" x14ac:dyDescent="0.25">
      <c r="A1016" s="20"/>
      <c r="B1016" s="25"/>
      <c r="C1016" s="25"/>
      <c r="G1016" s="10"/>
      <c r="AT1016" s="18"/>
    </row>
    <row r="1017" spans="1:46" hidden="1" x14ac:dyDescent="0.25">
      <c r="A1017" s="20"/>
      <c r="B1017" s="25"/>
      <c r="C1017" s="25"/>
      <c r="G1017" s="10"/>
      <c r="AT1017" s="18"/>
    </row>
    <row r="1018" spans="1:46" hidden="1" x14ac:dyDescent="0.25">
      <c r="A1018" s="20"/>
      <c r="B1018" s="25"/>
      <c r="C1018" s="25"/>
      <c r="G1018" s="10"/>
      <c r="AT1018" s="18"/>
    </row>
    <row r="1019" spans="1:46" hidden="1" x14ac:dyDescent="0.25">
      <c r="A1019" s="20"/>
      <c r="B1019" s="25"/>
      <c r="C1019" s="25"/>
      <c r="G1019" s="10"/>
      <c r="AT1019" s="18"/>
    </row>
    <row r="1020" spans="1:46" hidden="1" x14ac:dyDescent="0.25">
      <c r="A1020" s="20"/>
      <c r="B1020" s="25"/>
      <c r="C1020" s="25"/>
      <c r="G1020" s="10"/>
      <c r="AT1020" s="18"/>
    </row>
    <row r="1021" spans="1:46" hidden="1" x14ac:dyDescent="0.25">
      <c r="A1021" s="20"/>
      <c r="B1021" s="25"/>
      <c r="C1021" s="25"/>
      <c r="G1021" s="10"/>
      <c r="AF1021" s="19"/>
      <c r="AT1021" s="18"/>
    </row>
    <row r="1022" spans="1:46" hidden="1" x14ac:dyDescent="0.25">
      <c r="A1022" s="20"/>
      <c r="B1022" s="25"/>
      <c r="C1022" s="25"/>
      <c r="G1022" s="10"/>
      <c r="AT1022" s="18"/>
    </row>
    <row r="1023" spans="1:46" hidden="1" x14ac:dyDescent="0.25">
      <c r="A1023" s="20"/>
      <c r="B1023" s="25"/>
      <c r="C1023" s="25"/>
      <c r="G1023" s="10"/>
      <c r="AT1023" s="18"/>
    </row>
    <row r="1024" spans="1:46" hidden="1" x14ac:dyDescent="0.25">
      <c r="A1024" s="20"/>
      <c r="B1024" s="25"/>
      <c r="C1024" s="25"/>
      <c r="G1024" s="10"/>
      <c r="AT1024" s="18"/>
    </row>
    <row r="1025" spans="1:46" hidden="1" x14ac:dyDescent="0.25">
      <c r="A1025" s="20"/>
      <c r="B1025" s="25"/>
      <c r="C1025" s="25"/>
      <c r="G1025" s="10"/>
      <c r="AT1025" s="18"/>
    </row>
    <row r="1026" spans="1:46" hidden="1" x14ac:dyDescent="0.25">
      <c r="A1026" s="20"/>
      <c r="B1026" s="25"/>
      <c r="C1026" s="25"/>
      <c r="G1026" s="10"/>
      <c r="AT1026" s="18"/>
    </row>
    <row r="1027" spans="1:46" hidden="1" x14ac:dyDescent="0.25">
      <c r="A1027" s="20"/>
      <c r="B1027" s="25"/>
      <c r="C1027" s="25"/>
      <c r="G1027" s="10"/>
      <c r="AT1027" s="18"/>
    </row>
    <row r="1028" spans="1:46" hidden="1" x14ac:dyDescent="0.25">
      <c r="A1028" s="20"/>
      <c r="B1028" s="25"/>
      <c r="C1028" s="25"/>
      <c r="G1028" s="10"/>
      <c r="AT1028" s="18"/>
    </row>
    <row r="1029" spans="1:46" hidden="1" x14ac:dyDescent="0.25">
      <c r="A1029" s="20"/>
      <c r="B1029" s="25"/>
      <c r="C1029" s="25"/>
      <c r="G1029" s="10"/>
      <c r="AT1029" s="18"/>
    </row>
    <row r="1030" spans="1:46" hidden="1" x14ac:dyDescent="0.25">
      <c r="A1030" s="20"/>
      <c r="B1030" s="25"/>
      <c r="C1030" s="25"/>
      <c r="G1030" s="10"/>
      <c r="AT1030" s="18"/>
    </row>
    <row r="1031" spans="1:46" hidden="1" x14ac:dyDescent="0.25">
      <c r="A1031" s="20"/>
      <c r="B1031" s="25"/>
      <c r="C1031" s="25"/>
      <c r="G1031" s="10"/>
      <c r="AT1031" s="18"/>
    </row>
    <row r="1032" spans="1:46" hidden="1" x14ac:dyDescent="0.25">
      <c r="A1032" s="20"/>
      <c r="B1032" s="25"/>
      <c r="C1032" s="25"/>
      <c r="G1032" s="10"/>
      <c r="AT1032" s="18"/>
    </row>
    <row r="1033" spans="1:46" hidden="1" x14ac:dyDescent="0.25">
      <c r="A1033" s="20"/>
      <c r="B1033" s="25"/>
      <c r="C1033" s="25"/>
      <c r="G1033" s="10"/>
      <c r="AT1033" s="18"/>
    </row>
    <row r="1034" spans="1:46" hidden="1" x14ac:dyDescent="0.25">
      <c r="A1034" s="20"/>
      <c r="B1034" s="25"/>
      <c r="C1034" s="25"/>
      <c r="G1034" s="10"/>
      <c r="AT1034" s="18"/>
    </row>
    <row r="1035" spans="1:46" hidden="1" x14ac:dyDescent="0.25">
      <c r="A1035" s="20"/>
      <c r="B1035" s="25"/>
      <c r="C1035" s="25"/>
      <c r="G1035" s="10"/>
      <c r="AT1035" s="18"/>
    </row>
    <row r="1036" spans="1:46" hidden="1" x14ac:dyDescent="0.25">
      <c r="A1036" s="20"/>
      <c r="B1036" s="25"/>
      <c r="C1036" s="25"/>
      <c r="G1036" s="10"/>
      <c r="AT1036" s="18"/>
    </row>
    <row r="1037" spans="1:46" hidden="1" x14ac:dyDescent="0.25">
      <c r="A1037" s="20"/>
      <c r="B1037" s="25"/>
      <c r="C1037" s="25"/>
      <c r="G1037" s="10"/>
      <c r="AT1037" s="18"/>
    </row>
    <row r="1038" spans="1:46" hidden="1" x14ac:dyDescent="0.25">
      <c r="A1038" s="20"/>
      <c r="B1038" s="25"/>
      <c r="C1038" s="25"/>
      <c r="G1038" s="10"/>
      <c r="AT1038" s="18"/>
    </row>
    <row r="1039" spans="1:46" hidden="1" x14ac:dyDescent="0.25">
      <c r="A1039" s="20"/>
      <c r="B1039" s="25"/>
      <c r="C1039" s="25"/>
      <c r="G1039" s="10"/>
      <c r="AT1039" s="18"/>
    </row>
    <row r="1040" spans="1:46" hidden="1" x14ac:dyDescent="0.25">
      <c r="A1040" s="20"/>
      <c r="B1040" s="25"/>
      <c r="C1040" s="25"/>
      <c r="G1040" s="10"/>
      <c r="AT1040" s="18"/>
    </row>
    <row r="1041" spans="1:46" hidden="1" x14ac:dyDescent="0.25">
      <c r="A1041" s="20"/>
      <c r="B1041" s="25"/>
      <c r="C1041" s="25"/>
      <c r="G1041" s="10"/>
      <c r="AT1041" s="18"/>
    </row>
    <row r="1042" spans="1:46" hidden="1" x14ac:dyDescent="0.25">
      <c r="A1042" s="20"/>
      <c r="B1042" s="25"/>
      <c r="C1042" s="25"/>
      <c r="G1042" s="10"/>
      <c r="AT1042" s="18"/>
    </row>
    <row r="1043" spans="1:46" hidden="1" x14ac:dyDescent="0.25">
      <c r="A1043" s="20"/>
      <c r="B1043" s="25"/>
      <c r="C1043" s="25"/>
      <c r="G1043" s="10"/>
    </row>
    <row r="1044" spans="1:46" hidden="1" x14ac:dyDescent="0.25">
      <c r="A1044" s="20"/>
      <c r="B1044" s="25"/>
      <c r="C1044" s="25"/>
      <c r="G1044" s="10"/>
      <c r="AT1044" s="18"/>
    </row>
    <row r="1045" spans="1:46" hidden="1" x14ac:dyDescent="0.25">
      <c r="A1045" s="20"/>
      <c r="B1045" s="25"/>
      <c r="C1045" s="25"/>
      <c r="G1045" s="10"/>
      <c r="AF1045" s="19"/>
      <c r="AT1045" s="18"/>
    </row>
    <row r="1046" spans="1:46" hidden="1" x14ac:dyDescent="0.25">
      <c r="A1046" s="20"/>
      <c r="B1046" s="25"/>
      <c r="C1046" s="25"/>
      <c r="G1046" s="10"/>
      <c r="AT1046" s="18"/>
    </row>
    <row r="1047" spans="1:46" hidden="1" x14ac:dyDescent="0.25">
      <c r="A1047" s="20"/>
      <c r="B1047" s="25"/>
      <c r="C1047" s="25"/>
      <c r="G1047" s="10"/>
      <c r="AT1047" s="18"/>
    </row>
    <row r="1048" spans="1:46" hidden="1" x14ac:dyDescent="0.25">
      <c r="A1048" s="20"/>
      <c r="B1048" s="25"/>
      <c r="C1048" s="25"/>
      <c r="G1048" s="10"/>
      <c r="AT1048" s="18"/>
    </row>
    <row r="1049" spans="1:46" hidden="1" x14ac:dyDescent="0.25">
      <c r="A1049" s="20"/>
      <c r="B1049" s="25"/>
      <c r="C1049" s="25"/>
      <c r="G1049" s="10"/>
      <c r="AT1049" s="18"/>
    </row>
    <row r="1050" spans="1:46" hidden="1" x14ac:dyDescent="0.25">
      <c r="A1050" s="20"/>
      <c r="B1050" s="25"/>
      <c r="C1050" s="25"/>
      <c r="G1050" s="10"/>
      <c r="AT1050" s="18"/>
    </row>
    <row r="1051" spans="1:46" hidden="1" x14ac:dyDescent="0.25">
      <c r="A1051" s="20"/>
      <c r="B1051" s="25"/>
      <c r="C1051" s="25"/>
      <c r="G1051" s="10"/>
      <c r="AT1051" s="18"/>
    </row>
    <row r="1052" spans="1:46" hidden="1" x14ac:dyDescent="0.25">
      <c r="A1052" s="20"/>
      <c r="B1052" s="25"/>
      <c r="C1052" s="25"/>
      <c r="G1052" s="10"/>
      <c r="AT1052" s="18"/>
    </row>
    <row r="1053" spans="1:46" hidden="1" x14ac:dyDescent="0.25">
      <c r="A1053" s="20"/>
      <c r="B1053" s="25"/>
      <c r="C1053" s="25"/>
      <c r="G1053" s="10"/>
      <c r="AT1053" s="18"/>
    </row>
    <row r="1054" spans="1:46" hidden="1" x14ac:dyDescent="0.25">
      <c r="A1054" s="20"/>
      <c r="B1054" s="25"/>
      <c r="C1054" s="25"/>
      <c r="G1054" s="10"/>
      <c r="AT1054" s="18"/>
    </row>
    <row r="1055" spans="1:46" hidden="1" x14ac:dyDescent="0.25">
      <c r="A1055" s="20"/>
      <c r="B1055" s="25"/>
      <c r="C1055" s="25"/>
      <c r="G1055" s="10"/>
      <c r="AT1055" s="18"/>
    </row>
    <row r="1056" spans="1:46" hidden="1" x14ac:dyDescent="0.25">
      <c r="A1056" s="20"/>
      <c r="B1056" s="25"/>
      <c r="C1056" s="25"/>
      <c r="G1056" s="10"/>
      <c r="AT1056" s="18"/>
    </row>
    <row r="1057" spans="1:46" hidden="1" x14ac:dyDescent="0.25">
      <c r="A1057" s="20"/>
      <c r="B1057" s="25"/>
      <c r="C1057" s="25"/>
      <c r="G1057" s="10"/>
      <c r="AT1057" s="18"/>
    </row>
    <row r="1058" spans="1:46" hidden="1" x14ac:dyDescent="0.25">
      <c r="A1058" s="20"/>
      <c r="B1058" s="25"/>
      <c r="C1058" s="25"/>
      <c r="G1058" s="10"/>
      <c r="AT1058" s="18"/>
    </row>
    <row r="1059" spans="1:46" hidden="1" x14ac:dyDescent="0.25">
      <c r="A1059" s="20"/>
      <c r="B1059" s="29"/>
      <c r="C1059" s="29"/>
      <c r="G1059" s="10"/>
      <c r="AT1059" s="18"/>
    </row>
    <row r="1060" spans="1:46" hidden="1" x14ac:dyDescent="0.25">
      <c r="A1060" s="20"/>
      <c r="B1060" s="25"/>
      <c r="C1060" s="25"/>
      <c r="G1060" s="10"/>
      <c r="AT1060" s="18"/>
    </row>
    <row r="1061" spans="1:46" hidden="1" x14ac:dyDescent="0.25">
      <c r="A1061" s="20"/>
      <c r="B1061" s="25"/>
      <c r="C1061" s="25"/>
      <c r="G1061" s="10"/>
      <c r="AT1061" s="18"/>
    </row>
    <row r="1062" spans="1:46" hidden="1" x14ac:dyDescent="0.25">
      <c r="B1062" s="17"/>
      <c r="C1062" s="17"/>
      <c r="G1062" s="10"/>
      <c r="AT1062" s="18"/>
    </row>
    <row r="1063" spans="1:46" hidden="1" x14ac:dyDescent="0.25">
      <c r="B1063" s="17"/>
      <c r="C1063" s="17"/>
      <c r="G1063" s="10"/>
      <c r="AT1063" s="18"/>
    </row>
    <row r="1064" spans="1:46" hidden="1" x14ac:dyDescent="0.25">
      <c r="B1064" s="17"/>
      <c r="C1064" s="17"/>
      <c r="G1064" s="10"/>
      <c r="AT1064" s="18"/>
    </row>
    <row r="1065" spans="1:46" hidden="1" x14ac:dyDescent="0.25">
      <c r="B1065" s="17"/>
      <c r="C1065" s="17"/>
      <c r="G1065" s="10"/>
      <c r="AT1065" s="18"/>
    </row>
    <row r="1066" spans="1:46" hidden="1" x14ac:dyDescent="0.25">
      <c r="A1066" s="20"/>
      <c r="B1066" s="25"/>
      <c r="C1066" s="25"/>
      <c r="G1066" s="10"/>
      <c r="AT1066" s="18"/>
    </row>
    <row r="1067" spans="1:46" hidden="1" x14ac:dyDescent="0.25">
      <c r="A1067" s="20"/>
      <c r="B1067" s="25"/>
      <c r="C1067" s="25"/>
      <c r="G1067" s="10"/>
      <c r="AT1067" s="18"/>
    </row>
    <row r="1068" spans="1:46" hidden="1" x14ac:dyDescent="0.25">
      <c r="A1068" s="20"/>
      <c r="B1068" s="25"/>
      <c r="C1068" s="25"/>
      <c r="G1068" s="10"/>
      <c r="AT1068" s="18"/>
    </row>
    <row r="1069" spans="1:46" hidden="1" x14ac:dyDescent="0.25">
      <c r="A1069" s="20"/>
      <c r="B1069" s="25"/>
      <c r="C1069" s="25"/>
      <c r="G1069" s="10"/>
      <c r="AT1069" s="18"/>
    </row>
    <row r="1070" spans="1:46" hidden="1" x14ac:dyDescent="0.25">
      <c r="A1070" s="20"/>
      <c r="B1070" s="25"/>
      <c r="C1070" s="25"/>
      <c r="G1070" s="10"/>
      <c r="AT1070" s="18"/>
    </row>
    <row r="1071" spans="1:46" hidden="1" x14ac:dyDescent="0.25">
      <c r="A1071" s="20"/>
      <c r="B1071" s="25"/>
      <c r="C1071" s="25"/>
      <c r="G1071" s="10"/>
      <c r="AT1071" s="18"/>
    </row>
    <row r="1072" spans="1:46" hidden="1" x14ac:dyDescent="0.25">
      <c r="A1072" s="20"/>
      <c r="B1072" s="25"/>
      <c r="C1072" s="25"/>
      <c r="G1072" s="10"/>
      <c r="AT1072" s="18"/>
    </row>
    <row r="1073" spans="1:46" hidden="1" x14ac:dyDescent="0.25">
      <c r="A1073" s="20"/>
      <c r="B1073" s="25"/>
      <c r="C1073" s="25"/>
      <c r="G1073" s="10"/>
      <c r="AT1073" s="18"/>
    </row>
    <row r="1074" spans="1:46" hidden="1" x14ac:dyDescent="0.25">
      <c r="A1074" s="20"/>
      <c r="B1074" s="25"/>
      <c r="C1074" s="25"/>
      <c r="G1074" s="10"/>
      <c r="AT1074" s="18"/>
    </row>
    <row r="1075" spans="1:46" hidden="1" x14ac:dyDescent="0.25">
      <c r="A1075" s="20"/>
      <c r="B1075" s="25"/>
      <c r="C1075" s="25"/>
      <c r="G1075" s="10"/>
      <c r="AT1075" s="18"/>
    </row>
    <row r="1076" spans="1:46" hidden="1" x14ac:dyDescent="0.25">
      <c r="A1076" s="20"/>
      <c r="B1076" s="25"/>
      <c r="C1076" s="25"/>
      <c r="G1076" s="10"/>
      <c r="AT1076" s="18"/>
    </row>
    <row r="1077" spans="1:46" hidden="1" x14ac:dyDescent="0.25">
      <c r="A1077" s="20"/>
      <c r="B1077" s="25"/>
      <c r="C1077" s="25"/>
      <c r="G1077" s="10"/>
      <c r="AT1077" s="18"/>
    </row>
    <row r="1078" spans="1:46" hidden="1" x14ac:dyDescent="0.25">
      <c r="A1078" s="20"/>
      <c r="B1078" s="25"/>
      <c r="C1078" s="25"/>
      <c r="G1078" s="10"/>
      <c r="AT1078" s="18"/>
    </row>
    <row r="1079" spans="1:46" hidden="1" x14ac:dyDescent="0.25">
      <c r="A1079" s="20"/>
      <c r="B1079" s="25"/>
      <c r="C1079" s="25"/>
      <c r="G1079" s="10"/>
      <c r="AT1079" s="18"/>
    </row>
    <row r="1080" spans="1:46" hidden="1" x14ac:dyDescent="0.25">
      <c r="A1080" s="20"/>
      <c r="B1080" s="25"/>
      <c r="C1080" s="25"/>
      <c r="G1080" s="10"/>
      <c r="AT1080" s="18"/>
    </row>
    <row r="1081" spans="1:46" hidden="1" x14ac:dyDescent="0.25">
      <c r="A1081" s="20"/>
      <c r="B1081" s="25"/>
      <c r="C1081" s="25"/>
      <c r="G1081" s="10"/>
      <c r="AT1081" s="18"/>
    </row>
    <row r="1082" spans="1:46" hidden="1" x14ac:dyDescent="0.25">
      <c r="A1082" s="20"/>
      <c r="B1082" s="25"/>
      <c r="C1082" s="25"/>
      <c r="G1082" s="10"/>
      <c r="AT1082" s="18"/>
    </row>
    <row r="1083" spans="1:46" hidden="1" x14ac:dyDescent="0.25">
      <c r="A1083" s="20"/>
      <c r="B1083" s="25"/>
      <c r="C1083" s="25"/>
      <c r="G1083" s="10"/>
      <c r="AT1083" s="18"/>
    </row>
    <row r="1084" spans="1:46" hidden="1" x14ac:dyDescent="0.25">
      <c r="A1084" s="20"/>
      <c r="B1084" s="25"/>
      <c r="C1084" s="25"/>
      <c r="G1084" s="10"/>
      <c r="AT1084" s="18"/>
    </row>
    <row r="1085" spans="1:46" hidden="1" x14ac:dyDescent="0.25">
      <c r="A1085" s="20"/>
      <c r="B1085" s="25"/>
      <c r="C1085" s="25"/>
      <c r="G1085" s="10"/>
      <c r="AT1085" s="18"/>
    </row>
    <row r="1086" spans="1:46" hidden="1" x14ac:dyDescent="0.25">
      <c r="A1086" s="20"/>
      <c r="B1086" s="25"/>
      <c r="C1086" s="25"/>
      <c r="G1086" s="10"/>
      <c r="AT1086" s="18"/>
    </row>
    <row r="1087" spans="1:46" hidden="1" x14ac:dyDescent="0.25">
      <c r="A1087" s="20"/>
      <c r="B1087" s="25"/>
      <c r="C1087" s="25"/>
      <c r="G1087" s="10"/>
      <c r="AT1087" s="18"/>
    </row>
    <row r="1088" spans="1:46" hidden="1" x14ac:dyDescent="0.25">
      <c r="A1088" s="20"/>
      <c r="B1088" s="25"/>
      <c r="C1088" s="25"/>
      <c r="G1088" s="10"/>
      <c r="AT1088" s="18"/>
    </row>
    <row r="1089" spans="1:46" hidden="1" x14ac:dyDescent="0.25">
      <c r="A1089" s="20"/>
      <c r="B1089" s="25"/>
      <c r="C1089" s="25"/>
      <c r="G1089" s="10"/>
      <c r="AT1089" s="18"/>
    </row>
    <row r="1090" spans="1:46" hidden="1" x14ac:dyDescent="0.25">
      <c r="A1090" s="20"/>
      <c r="B1090" s="25"/>
      <c r="C1090" s="25"/>
      <c r="G1090" s="10"/>
      <c r="AT1090" s="18"/>
    </row>
    <row r="1091" spans="1:46" hidden="1" x14ac:dyDescent="0.25">
      <c r="A1091" s="20"/>
      <c r="B1091" s="25"/>
      <c r="C1091" s="25"/>
      <c r="G1091" s="10"/>
      <c r="AT1091" s="18"/>
    </row>
    <row r="1092" spans="1:46" hidden="1" x14ac:dyDescent="0.25">
      <c r="A1092" s="20"/>
      <c r="B1092" s="25"/>
      <c r="C1092" s="25"/>
      <c r="G1092" s="10"/>
      <c r="AT1092" s="18"/>
    </row>
    <row r="1093" spans="1:46" hidden="1" x14ac:dyDescent="0.25">
      <c r="A1093" s="20"/>
      <c r="B1093" s="25"/>
      <c r="C1093" s="25"/>
      <c r="G1093" s="10"/>
      <c r="AT1093" s="18"/>
    </row>
    <row r="1094" spans="1:46" hidden="1" x14ac:dyDescent="0.25">
      <c r="A1094" s="20"/>
      <c r="B1094" s="25"/>
      <c r="C1094" s="25"/>
      <c r="G1094" s="10"/>
      <c r="AT1094" s="18"/>
    </row>
    <row r="1095" spans="1:46" hidden="1" x14ac:dyDescent="0.25">
      <c r="A1095" s="20"/>
      <c r="B1095" s="25"/>
      <c r="C1095" s="25"/>
      <c r="G1095" s="10"/>
      <c r="AT1095" s="18"/>
    </row>
    <row r="1096" spans="1:46" hidden="1" x14ac:dyDescent="0.25">
      <c r="A1096" s="20"/>
      <c r="B1096" s="25"/>
      <c r="C1096" s="25"/>
      <c r="G1096" s="10"/>
      <c r="AT1096" s="18"/>
    </row>
    <row r="1097" spans="1:46" hidden="1" x14ac:dyDescent="0.25">
      <c r="A1097" s="20"/>
      <c r="B1097" s="25"/>
      <c r="C1097" s="25"/>
      <c r="G1097" s="10"/>
      <c r="AT1097" s="18"/>
    </row>
    <row r="1098" spans="1:46" hidden="1" x14ac:dyDescent="0.25">
      <c r="A1098" s="20"/>
      <c r="B1098" s="25"/>
      <c r="C1098" s="25"/>
      <c r="G1098" s="10"/>
      <c r="AT1098" s="18"/>
    </row>
    <row r="1099" spans="1:46" hidden="1" x14ac:dyDescent="0.25">
      <c r="A1099" s="20"/>
      <c r="B1099" s="25"/>
      <c r="C1099" s="25"/>
      <c r="G1099" s="10"/>
      <c r="AT1099" s="18"/>
    </row>
    <row r="1100" spans="1:46" hidden="1" x14ac:dyDescent="0.25">
      <c r="A1100" s="20"/>
      <c r="B1100" s="25"/>
      <c r="C1100" s="25"/>
      <c r="G1100" s="10"/>
      <c r="AT1100" s="18"/>
    </row>
    <row r="1101" spans="1:46" hidden="1" x14ac:dyDescent="0.25">
      <c r="A1101" s="20"/>
      <c r="B1101" s="25"/>
      <c r="C1101" s="25"/>
      <c r="G1101" s="10"/>
      <c r="AT1101" s="18"/>
    </row>
    <row r="1102" spans="1:46" hidden="1" x14ac:dyDescent="0.25">
      <c r="A1102" s="20"/>
      <c r="B1102" s="25"/>
      <c r="C1102" s="25"/>
      <c r="G1102" s="10"/>
      <c r="AT1102" s="18"/>
    </row>
    <row r="1103" spans="1:46" hidden="1" x14ac:dyDescent="0.25">
      <c r="A1103" s="20"/>
      <c r="B1103" s="25"/>
      <c r="C1103" s="25"/>
      <c r="G1103" s="10"/>
      <c r="AT1103" s="18"/>
    </row>
    <row r="1104" spans="1:46" hidden="1" x14ac:dyDescent="0.25">
      <c r="A1104" s="20"/>
      <c r="B1104" s="25"/>
      <c r="C1104" s="25"/>
      <c r="G1104" s="10"/>
      <c r="AF1104" s="19"/>
      <c r="AT1104" s="18"/>
    </row>
    <row r="1105" spans="1:46" hidden="1" x14ac:dyDescent="0.25">
      <c r="A1105" s="20"/>
      <c r="B1105" s="25"/>
      <c r="C1105" s="25"/>
      <c r="G1105" s="10"/>
      <c r="AT1105" s="18"/>
    </row>
    <row r="1106" spans="1:46" hidden="1" x14ac:dyDescent="0.25">
      <c r="A1106" s="20"/>
      <c r="B1106" s="25"/>
      <c r="C1106" s="25"/>
      <c r="G1106" s="10"/>
      <c r="AT1106" s="18"/>
    </row>
    <row r="1107" spans="1:46" hidden="1" x14ac:dyDescent="0.25">
      <c r="A1107" s="20"/>
      <c r="B1107" s="25"/>
      <c r="C1107" s="25"/>
      <c r="G1107" s="10"/>
      <c r="AT1107" s="18"/>
    </row>
    <row r="1108" spans="1:46" hidden="1" x14ac:dyDescent="0.25">
      <c r="A1108" s="20"/>
      <c r="B1108" s="25"/>
      <c r="C1108" s="25"/>
      <c r="G1108" s="10"/>
      <c r="AT1108" s="18"/>
    </row>
    <row r="1109" spans="1:46" hidden="1" x14ac:dyDescent="0.25">
      <c r="A1109" s="20"/>
      <c r="B1109" s="25"/>
      <c r="C1109" s="25"/>
      <c r="G1109" s="10"/>
      <c r="AT1109" s="18"/>
    </row>
    <row r="1110" spans="1:46" hidden="1" x14ac:dyDescent="0.25">
      <c r="A1110" s="20"/>
      <c r="B1110" s="25"/>
      <c r="C1110" s="25"/>
      <c r="G1110" s="10"/>
      <c r="AT1110" s="18"/>
    </row>
    <row r="1111" spans="1:46" hidden="1" x14ac:dyDescent="0.25">
      <c r="A1111" s="20"/>
      <c r="B1111" s="25"/>
      <c r="C1111" s="25"/>
      <c r="G1111" s="10"/>
      <c r="AT1111" s="18"/>
    </row>
    <row r="1112" spans="1:46" hidden="1" x14ac:dyDescent="0.25">
      <c r="A1112" s="20"/>
      <c r="B1112" s="25"/>
      <c r="C1112" s="25"/>
      <c r="G1112" s="10"/>
      <c r="AT1112" s="18"/>
    </row>
    <row r="1113" spans="1:46" hidden="1" x14ac:dyDescent="0.25">
      <c r="A1113" s="20"/>
      <c r="B1113" s="25"/>
      <c r="C1113" s="25"/>
      <c r="G1113" s="10"/>
      <c r="AT1113" s="18"/>
    </row>
    <row r="1114" spans="1:46" hidden="1" x14ac:dyDescent="0.25">
      <c r="A1114" s="20"/>
      <c r="B1114" s="25"/>
      <c r="C1114" s="25"/>
      <c r="G1114" s="10"/>
      <c r="AT1114" s="18"/>
    </row>
    <row r="1115" spans="1:46" hidden="1" x14ac:dyDescent="0.25">
      <c r="A1115" s="20"/>
      <c r="B1115" s="25"/>
      <c r="C1115" s="25"/>
      <c r="G1115" s="10"/>
      <c r="AT1115" s="18"/>
    </row>
    <row r="1116" spans="1:46" hidden="1" x14ac:dyDescent="0.25">
      <c r="A1116" s="20"/>
      <c r="B1116" s="25"/>
      <c r="C1116" s="25"/>
      <c r="G1116" s="10"/>
      <c r="AT1116" s="18"/>
    </row>
    <row r="1117" spans="1:46" hidden="1" x14ac:dyDescent="0.25">
      <c r="A1117" s="20"/>
      <c r="B1117" s="25"/>
      <c r="C1117" s="25"/>
      <c r="G1117" s="10"/>
      <c r="AT1117" s="18"/>
    </row>
    <row r="1118" spans="1:46" hidden="1" x14ac:dyDescent="0.25">
      <c r="A1118" s="20"/>
      <c r="B1118" s="25"/>
      <c r="C1118" s="25"/>
      <c r="G1118" s="10"/>
      <c r="AT1118" s="18"/>
    </row>
    <row r="1119" spans="1:46" hidden="1" x14ac:dyDescent="0.25">
      <c r="A1119" s="20"/>
      <c r="B1119" s="25"/>
      <c r="C1119" s="25"/>
      <c r="G1119" s="10"/>
      <c r="AT1119" s="18"/>
    </row>
    <row r="1120" spans="1:46" hidden="1" x14ac:dyDescent="0.25">
      <c r="A1120" s="20"/>
      <c r="B1120" s="25"/>
      <c r="C1120" s="25"/>
      <c r="G1120" s="10"/>
      <c r="AT1120" s="18"/>
    </row>
    <row r="1121" spans="1:46" hidden="1" x14ac:dyDescent="0.25">
      <c r="A1121" s="20"/>
      <c r="B1121" s="25"/>
      <c r="C1121" s="25"/>
      <c r="G1121" s="10"/>
      <c r="AT1121" s="18"/>
    </row>
    <row r="1122" spans="1:46" hidden="1" x14ac:dyDescent="0.25">
      <c r="A1122" s="20"/>
      <c r="B1122" s="25"/>
      <c r="C1122" s="25"/>
      <c r="G1122" s="10"/>
      <c r="AT1122" s="18"/>
    </row>
    <row r="1123" spans="1:46" hidden="1" x14ac:dyDescent="0.25">
      <c r="A1123" s="20"/>
      <c r="B1123" s="25"/>
      <c r="C1123" s="25"/>
      <c r="G1123" s="10"/>
      <c r="AT1123" s="18"/>
    </row>
    <row r="1124" spans="1:46" hidden="1" x14ac:dyDescent="0.25">
      <c r="A1124" s="20"/>
      <c r="B1124" s="25"/>
      <c r="C1124" s="25"/>
      <c r="G1124" s="10"/>
      <c r="AT1124" s="18"/>
    </row>
    <row r="1125" spans="1:46" hidden="1" x14ac:dyDescent="0.25">
      <c r="A1125" s="20"/>
      <c r="B1125" s="25"/>
      <c r="C1125" s="25"/>
      <c r="G1125" s="10"/>
      <c r="AT1125" s="18"/>
    </row>
    <row r="1126" spans="1:46" hidden="1" x14ac:dyDescent="0.25">
      <c r="A1126" s="20"/>
      <c r="B1126" s="25"/>
      <c r="C1126" s="25"/>
      <c r="G1126" s="10"/>
      <c r="AT1126" s="18"/>
    </row>
    <row r="1127" spans="1:46" hidden="1" x14ac:dyDescent="0.25">
      <c r="A1127" s="20"/>
      <c r="B1127" s="25"/>
      <c r="C1127" s="25"/>
      <c r="G1127" s="10"/>
      <c r="AT1127" s="18"/>
    </row>
    <row r="1128" spans="1:46" hidden="1" x14ac:dyDescent="0.25">
      <c r="A1128" s="20"/>
      <c r="B1128" s="25"/>
      <c r="C1128" s="25"/>
      <c r="G1128" s="10"/>
      <c r="AT1128" s="18"/>
    </row>
    <row r="1129" spans="1:46" hidden="1" x14ac:dyDescent="0.25">
      <c r="A1129" s="20"/>
      <c r="B1129" s="25"/>
      <c r="C1129" s="25"/>
      <c r="G1129" s="10"/>
      <c r="AT1129" s="18"/>
    </row>
    <row r="1130" spans="1:46" hidden="1" x14ac:dyDescent="0.25">
      <c r="A1130" s="20"/>
      <c r="B1130" s="25"/>
      <c r="C1130" s="25"/>
      <c r="G1130" s="10"/>
      <c r="AT1130" s="18"/>
    </row>
    <row r="1131" spans="1:46" hidden="1" x14ac:dyDescent="0.25">
      <c r="A1131" s="20"/>
      <c r="B1131" s="25"/>
      <c r="C1131" s="25"/>
      <c r="G1131" s="10"/>
      <c r="AT1131" s="18"/>
    </row>
    <row r="1132" spans="1:46" hidden="1" x14ac:dyDescent="0.25">
      <c r="A1132" s="20"/>
      <c r="B1132" s="25"/>
      <c r="C1132" s="25"/>
      <c r="G1132" s="10"/>
      <c r="AT1132" s="18"/>
    </row>
    <row r="1133" spans="1:46" hidden="1" x14ac:dyDescent="0.25">
      <c r="A1133" s="20"/>
      <c r="B1133" s="25"/>
      <c r="C1133" s="25"/>
      <c r="G1133" s="10"/>
      <c r="AT1133" s="18"/>
    </row>
    <row r="1134" spans="1:46" hidden="1" x14ac:dyDescent="0.25">
      <c r="A1134" s="20"/>
      <c r="B1134" s="25"/>
      <c r="C1134" s="25"/>
      <c r="G1134" s="10"/>
      <c r="AT1134" s="18"/>
    </row>
    <row r="1135" spans="1:46" hidden="1" x14ac:dyDescent="0.25">
      <c r="A1135" s="20"/>
      <c r="B1135" s="25"/>
      <c r="C1135" s="25"/>
      <c r="G1135" s="10"/>
      <c r="AT1135" s="18"/>
    </row>
    <row r="1136" spans="1:46" hidden="1" x14ac:dyDescent="0.25">
      <c r="A1136" s="20"/>
      <c r="B1136" s="28"/>
      <c r="C1136" s="29"/>
      <c r="G1136" s="10"/>
      <c r="AT1136" s="18"/>
    </row>
    <row r="1137" spans="1:46" hidden="1" x14ac:dyDescent="0.25">
      <c r="A1137" s="20"/>
      <c r="B1137" s="29"/>
      <c r="C1137" s="29"/>
      <c r="G1137" s="10"/>
      <c r="AT1137" s="18"/>
    </row>
    <row r="1138" spans="1:46" hidden="1" x14ac:dyDescent="0.25">
      <c r="A1138" s="20"/>
      <c r="B1138" s="29"/>
      <c r="C1138" s="29"/>
      <c r="G1138" s="10"/>
      <c r="AT1138" s="18"/>
    </row>
    <row r="1139" spans="1:46" hidden="1" x14ac:dyDescent="0.25">
      <c r="A1139" s="20"/>
      <c r="B1139" s="28"/>
      <c r="C1139" s="29"/>
      <c r="G1139" s="10"/>
      <c r="AT1139" s="18"/>
    </row>
    <row r="1140" spans="1:46" hidden="1" x14ac:dyDescent="0.25">
      <c r="A1140" s="20"/>
      <c r="B1140" s="29"/>
      <c r="C1140" s="29"/>
      <c r="G1140" s="10"/>
      <c r="AT1140" s="18"/>
    </row>
    <row r="1141" spans="1:46" hidden="1" x14ac:dyDescent="0.25">
      <c r="A1141" s="20"/>
      <c r="B1141" s="29"/>
      <c r="C1141" s="29"/>
      <c r="G1141" s="10"/>
      <c r="AT1141" s="18"/>
    </row>
    <row r="1142" spans="1:46" hidden="1" x14ac:dyDescent="0.25">
      <c r="A1142" s="20"/>
      <c r="B1142" s="28"/>
      <c r="C1142" s="29"/>
      <c r="G1142" s="10"/>
      <c r="AT1142" s="18"/>
    </row>
    <row r="1143" spans="1:46" hidden="1" x14ac:dyDescent="0.25">
      <c r="A1143" s="20"/>
      <c r="B1143" s="29"/>
      <c r="C1143" s="29"/>
      <c r="G1143" s="10"/>
      <c r="AT1143" s="18"/>
    </row>
    <row r="1144" spans="1:46" hidden="1" x14ac:dyDescent="0.25">
      <c r="A1144" s="20"/>
      <c r="B1144" s="29"/>
      <c r="C1144" s="29"/>
      <c r="G1144" s="10"/>
      <c r="AT1144" s="18"/>
    </row>
    <row r="1145" spans="1:46" hidden="1" x14ac:dyDescent="0.25">
      <c r="A1145" s="20"/>
      <c r="B1145" s="28"/>
      <c r="C1145" s="29"/>
      <c r="G1145" s="10"/>
      <c r="AT1145" s="18"/>
    </row>
    <row r="1146" spans="1:46" hidden="1" x14ac:dyDescent="0.25">
      <c r="A1146" s="20"/>
      <c r="B1146" s="28"/>
      <c r="C1146" s="29"/>
      <c r="G1146" s="10"/>
      <c r="AT1146" s="18"/>
    </row>
    <row r="1147" spans="1:46" hidden="1" x14ac:dyDescent="0.25">
      <c r="A1147" s="20"/>
      <c r="B1147" s="29"/>
      <c r="C1147" s="29"/>
      <c r="G1147" s="10"/>
      <c r="AT1147" s="18"/>
    </row>
    <row r="1148" spans="1:46" hidden="1" x14ac:dyDescent="0.25">
      <c r="A1148" s="20"/>
      <c r="B1148" s="28"/>
      <c r="C1148" s="29"/>
      <c r="G1148" s="10"/>
      <c r="AT1148" s="18"/>
    </row>
    <row r="1149" spans="1:46" hidden="1" x14ac:dyDescent="0.25">
      <c r="A1149" s="20"/>
      <c r="B1149" s="25"/>
      <c r="C1149" s="29"/>
      <c r="G1149" s="10"/>
      <c r="AT1149" s="18"/>
    </row>
    <row r="1150" spans="1:46" hidden="1" x14ac:dyDescent="0.25">
      <c r="A1150" s="20"/>
      <c r="B1150" s="29"/>
      <c r="C1150" s="29"/>
      <c r="G1150" s="10"/>
      <c r="AT1150" s="18"/>
    </row>
    <row r="1151" spans="1:46" hidden="1" x14ac:dyDescent="0.25">
      <c r="A1151" s="20"/>
      <c r="B1151" s="29"/>
      <c r="C1151" s="29"/>
      <c r="G1151" s="10"/>
      <c r="AT1151" s="18"/>
    </row>
    <row r="1152" spans="1:46" hidden="1" x14ac:dyDescent="0.25">
      <c r="A1152" s="20"/>
      <c r="B1152" s="29"/>
      <c r="C1152" s="29"/>
      <c r="G1152" s="10"/>
      <c r="AT1152" s="18"/>
    </row>
    <row r="1153" spans="1:46" hidden="1" x14ac:dyDescent="0.25">
      <c r="A1153" s="20"/>
      <c r="B1153" s="29"/>
      <c r="C1153" s="29"/>
      <c r="G1153" s="10"/>
      <c r="AT1153" s="18"/>
    </row>
    <row r="1154" spans="1:46" hidden="1" x14ac:dyDescent="0.25">
      <c r="A1154" s="20"/>
      <c r="B1154" s="29"/>
      <c r="C1154" s="29"/>
      <c r="G1154" s="10"/>
      <c r="AT1154" s="18"/>
    </row>
    <row r="1155" spans="1:46" hidden="1" x14ac:dyDescent="0.25">
      <c r="A1155" s="20"/>
      <c r="B1155" s="28"/>
      <c r="C1155" s="29"/>
      <c r="G1155" s="10"/>
      <c r="AT1155" s="18"/>
    </row>
    <row r="1156" spans="1:46" hidden="1" x14ac:dyDescent="0.25">
      <c r="A1156" s="20"/>
      <c r="B1156" s="29"/>
      <c r="C1156" s="29"/>
      <c r="G1156" s="10"/>
      <c r="AT1156" s="18"/>
    </row>
    <row r="1157" spans="1:46" hidden="1" x14ac:dyDescent="0.25">
      <c r="A1157" s="20"/>
      <c r="B1157" s="28"/>
      <c r="C1157" s="29"/>
      <c r="G1157" s="10"/>
      <c r="AT1157" s="18"/>
    </row>
    <row r="1158" spans="1:46" hidden="1" x14ac:dyDescent="0.25">
      <c r="A1158" s="20"/>
      <c r="B1158" s="29"/>
      <c r="C1158" s="29"/>
      <c r="G1158" s="10"/>
      <c r="AT1158" s="18"/>
    </row>
    <row r="1159" spans="1:46" hidden="1" x14ac:dyDescent="0.25">
      <c r="A1159" s="20"/>
      <c r="B1159" s="29"/>
      <c r="C1159" s="29"/>
      <c r="G1159" s="10"/>
      <c r="AT1159" s="18"/>
    </row>
    <row r="1160" spans="1:46" hidden="1" x14ac:dyDescent="0.25">
      <c r="A1160" s="20"/>
      <c r="B1160" s="29"/>
      <c r="C1160" s="29"/>
      <c r="G1160" s="10"/>
      <c r="AT1160" s="18"/>
    </row>
    <row r="1161" spans="1:46" hidden="1" x14ac:dyDescent="0.25">
      <c r="A1161" s="20"/>
      <c r="B1161" s="29"/>
      <c r="C1161" s="29"/>
      <c r="G1161" s="10"/>
      <c r="AT1161" s="18"/>
    </row>
    <row r="1162" spans="1:46" hidden="1" x14ac:dyDescent="0.25">
      <c r="B1162" s="17"/>
      <c r="C1162" s="17"/>
      <c r="G1162" s="10"/>
      <c r="AT1162" s="18"/>
    </row>
    <row r="1163" spans="1:46" hidden="1" x14ac:dyDescent="0.25">
      <c r="B1163" s="17"/>
      <c r="C1163" s="17"/>
      <c r="G1163" s="10"/>
      <c r="AT1163" s="18"/>
    </row>
    <row r="1164" spans="1:46" hidden="1" x14ac:dyDescent="0.25">
      <c r="B1164" s="17"/>
      <c r="C1164" s="17"/>
      <c r="G1164" s="10"/>
      <c r="AT1164" s="18"/>
    </row>
    <row r="1165" spans="1:46" hidden="1" x14ac:dyDescent="0.25">
      <c r="B1165" s="17"/>
      <c r="C1165" s="17"/>
      <c r="G1165" s="10"/>
      <c r="AT1165" s="18"/>
    </row>
    <row r="1166" spans="1:46" hidden="1" x14ac:dyDescent="0.25">
      <c r="B1166" s="17"/>
      <c r="C1166" s="17"/>
      <c r="G1166" s="10"/>
      <c r="AT1166" s="18"/>
    </row>
    <row r="1167" spans="1:46" hidden="1" x14ac:dyDescent="0.25">
      <c r="B1167" s="17"/>
      <c r="C1167" s="17"/>
      <c r="G1167" s="10"/>
      <c r="AT1167" s="18"/>
    </row>
    <row r="1168" spans="1:46" hidden="1" x14ac:dyDescent="0.25">
      <c r="B1168" s="17"/>
      <c r="C1168" s="17"/>
      <c r="G1168" s="10"/>
      <c r="AT1168" s="18"/>
    </row>
    <row r="1169" spans="2:605" hidden="1" x14ac:dyDescent="0.25">
      <c r="B1169" s="17"/>
      <c r="C1169" s="17"/>
      <c r="G1169" s="10"/>
      <c r="AT1169" s="18"/>
    </row>
    <row r="1170" spans="2:605" hidden="1" x14ac:dyDescent="0.25">
      <c r="B1170" s="17"/>
      <c r="C1170" s="17"/>
      <c r="G1170" s="10"/>
      <c r="AT1170" s="18"/>
    </row>
    <row r="1171" spans="2:605" hidden="1" x14ac:dyDescent="0.25">
      <c r="B1171" s="17"/>
      <c r="C1171" s="17"/>
      <c r="G1171" s="10"/>
      <c r="AF1171" s="19"/>
      <c r="AT1171" s="18"/>
    </row>
    <row r="1172" spans="2:605" hidden="1" x14ac:dyDescent="0.25">
      <c r="B1172" s="17"/>
      <c r="C1172" s="17"/>
      <c r="G1172" s="10"/>
      <c r="AT1172" s="18"/>
    </row>
    <row r="1173" spans="2:605" hidden="1" x14ac:dyDescent="0.25">
      <c r="B1173" s="17"/>
      <c r="C1173" s="17"/>
      <c r="G1173" s="10"/>
      <c r="AT1173" s="18"/>
    </row>
    <row r="1174" spans="2:605" hidden="1" x14ac:dyDescent="0.25">
      <c r="B1174" s="17"/>
      <c r="C1174" s="17"/>
      <c r="G1174" s="10"/>
      <c r="AT1174" s="18"/>
    </row>
    <row r="1175" spans="2:605" hidden="1" x14ac:dyDescent="0.25">
      <c r="B1175" s="17"/>
      <c r="C1175" s="17"/>
      <c r="G1175" s="10"/>
      <c r="AT1175" s="18"/>
    </row>
    <row r="1176" spans="2:605" hidden="1" x14ac:dyDescent="0.25">
      <c r="B1176" s="17"/>
      <c r="C1176" s="17"/>
      <c r="G1176" s="10"/>
      <c r="AT1176" s="18"/>
    </row>
    <row r="1177" spans="2:605" hidden="1" x14ac:dyDescent="0.25">
      <c r="B1177" s="17"/>
      <c r="C1177" s="17"/>
      <c r="G1177" s="10"/>
    </row>
    <row r="1178" spans="2:605" hidden="1" x14ac:dyDescent="0.25">
      <c r="B1178" s="17"/>
      <c r="C1178" s="17"/>
      <c r="G1178" s="10"/>
      <c r="AT1178" s="18"/>
    </row>
    <row r="1179" spans="2:605" hidden="1" x14ac:dyDescent="0.25">
      <c r="B1179" s="17"/>
      <c r="C1179" s="17"/>
      <c r="G1179" s="10"/>
      <c r="AT1179" s="18"/>
    </row>
    <row r="1180" spans="2:605" hidden="1" x14ac:dyDescent="0.25">
      <c r="B1180" s="17"/>
      <c r="C1180" s="17"/>
      <c r="G1180" s="10"/>
      <c r="AT1180" s="18"/>
    </row>
    <row r="1181" spans="2:605" hidden="1" x14ac:dyDescent="0.25">
      <c r="B1181" s="17"/>
      <c r="C1181" s="17"/>
      <c r="G1181" s="10"/>
      <c r="AF1181" s="19"/>
      <c r="AT1181" s="18"/>
    </row>
    <row r="1182" spans="2:605" hidden="1" x14ac:dyDescent="0.25">
      <c r="B1182" s="17"/>
      <c r="C1182" s="17"/>
      <c r="G1182" s="10"/>
      <c r="AT1182" s="18"/>
    </row>
    <row r="1183" spans="2:605" hidden="1" x14ac:dyDescent="0.25">
      <c r="B1183" s="17"/>
      <c r="C1183" s="17"/>
      <c r="G1183" s="10"/>
      <c r="AT1183" s="18"/>
    </row>
    <row r="1184" spans="2:605" hidden="1" x14ac:dyDescent="0.25">
      <c r="B1184" s="17"/>
      <c r="C1184" s="17"/>
      <c r="G1184" s="10"/>
      <c r="AT1184" s="18"/>
      <c r="VZ1184" s="22"/>
      <c r="WA1184" s="22"/>
      <c r="WF1184" s="22"/>
      <c r="WG1184" s="22"/>
    </row>
    <row r="1185" spans="2:46" hidden="1" x14ac:dyDescent="0.25">
      <c r="B1185" s="17"/>
      <c r="C1185" s="17"/>
      <c r="G1185" s="10"/>
      <c r="AT1185" s="18"/>
    </row>
    <row r="1186" spans="2:46" hidden="1" x14ac:dyDescent="0.25">
      <c r="B1186" s="17"/>
      <c r="C1186" s="17"/>
      <c r="G1186" s="10"/>
      <c r="AT1186" s="18"/>
    </row>
    <row r="1187" spans="2:46" hidden="1" x14ac:dyDescent="0.25">
      <c r="B1187" s="17"/>
      <c r="C1187" s="17"/>
      <c r="G1187" s="10"/>
      <c r="AT1187" s="18"/>
    </row>
    <row r="1188" spans="2:46" hidden="1" x14ac:dyDescent="0.25">
      <c r="B1188" s="17"/>
      <c r="C1188" s="17"/>
      <c r="G1188" s="10"/>
      <c r="AT1188" s="18"/>
    </row>
    <row r="1189" spans="2:46" hidden="1" x14ac:dyDescent="0.25">
      <c r="B1189" s="17"/>
      <c r="C1189" s="17"/>
      <c r="G1189" s="10"/>
      <c r="AT1189" s="18"/>
    </row>
    <row r="1190" spans="2:46" hidden="1" x14ac:dyDescent="0.25">
      <c r="B1190" s="17"/>
      <c r="C1190" s="17"/>
      <c r="G1190" s="10"/>
      <c r="AT1190" s="18"/>
    </row>
    <row r="1191" spans="2:46" hidden="1" x14ac:dyDescent="0.25">
      <c r="B1191" s="17"/>
      <c r="C1191" s="17"/>
      <c r="G1191" s="10"/>
      <c r="AF1191" s="19"/>
      <c r="AT1191" s="18"/>
    </row>
    <row r="1192" spans="2:46" hidden="1" x14ac:dyDescent="0.25">
      <c r="B1192" s="17"/>
      <c r="C1192" s="17"/>
      <c r="G1192" s="10"/>
      <c r="AF1192" s="19"/>
      <c r="AT1192" s="18"/>
    </row>
    <row r="1193" spans="2:46" hidden="1" x14ac:dyDescent="0.25">
      <c r="B1193" s="17"/>
      <c r="C1193" s="17"/>
      <c r="G1193" s="10"/>
      <c r="AT1193" s="18"/>
    </row>
    <row r="1194" spans="2:46" hidden="1" x14ac:dyDescent="0.25">
      <c r="B1194" s="17"/>
      <c r="C1194" s="17"/>
      <c r="G1194" s="10"/>
      <c r="AT1194" s="18"/>
    </row>
    <row r="1195" spans="2:46" hidden="1" x14ac:dyDescent="0.25">
      <c r="B1195" s="17"/>
      <c r="C1195" s="17"/>
      <c r="G1195" s="10"/>
      <c r="AT1195" s="18"/>
    </row>
    <row r="1196" spans="2:46" hidden="1" x14ac:dyDescent="0.25">
      <c r="B1196" s="17"/>
      <c r="C1196" s="17"/>
      <c r="G1196" s="10"/>
      <c r="AT1196" s="18"/>
    </row>
    <row r="1197" spans="2:46" hidden="1" x14ac:dyDescent="0.25">
      <c r="B1197" s="17"/>
      <c r="C1197" s="17"/>
      <c r="G1197" s="10"/>
      <c r="AT1197" s="18"/>
    </row>
    <row r="1198" spans="2:46" hidden="1" x14ac:dyDescent="0.25">
      <c r="B1198" s="17"/>
      <c r="C1198" s="17"/>
      <c r="G1198" s="10"/>
      <c r="AT1198" s="18"/>
    </row>
    <row r="1199" spans="2:46" hidden="1" x14ac:dyDescent="0.25">
      <c r="B1199" s="17"/>
      <c r="C1199" s="17"/>
      <c r="G1199" s="10"/>
      <c r="AF1199" s="19"/>
      <c r="AT1199" s="18"/>
    </row>
    <row r="1200" spans="2:46" hidden="1" x14ac:dyDescent="0.25">
      <c r="B1200" s="17"/>
      <c r="C1200" s="17"/>
      <c r="G1200" s="10"/>
      <c r="AT1200" s="18"/>
    </row>
    <row r="1201" spans="1:46" hidden="1" x14ac:dyDescent="0.25">
      <c r="B1201" s="17"/>
      <c r="C1201" s="17"/>
      <c r="G1201" s="10"/>
      <c r="AT1201" s="18"/>
    </row>
    <row r="1202" spans="1:46" hidden="1" x14ac:dyDescent="0.25">
      <c r="B1202" s="17"/>
      <c r="C1202" s="17"/>
      <c r="G1202" s="10"/>
      <c r="AT1202" s="18"/>
    </row>
    <row r="1203" spans="1:46" hidden="1" x14ac:dyDescent="0.25">
      <c r="B1203" s="17"/>
      <c r="C1203" s="17"/>
      <c r="G1203" s="10"/>
      <c r="AT1203" s="18"/>
    </row>
    <row r="1204" spans="1:46" hidden="1" x14ac:dyDescent="0.25">
      <c r="B1204" s="17"/>
      <c r="C1204" s="17"/>
      <c r="G1204" s="10"/>
      <c r="AT1204" s="18"/>
    </row>
    <row r="1205" spans="1:46" hidden="1" x14ac:dyDescent="0.25">
      <c r="B1205" s="17"/>
      <c r="C1205" s="17"/>
      <c r="G1205" s="10"/>
      <c r="AT1205" s="18"/>
    </row>
    <row r="1206" spans="1:46" hidden="1" x14ac:dyDescent="0.25">
      <c r="B1206" s="17"/>
      <c r="C1206" s="17"/>
      <c r="G1206" s="10"/>
      <c r="AT1206" s="18"/>
    </row>
    <row r="1207" spans="1:46" hidden="1" x14ac:dyDescent="0.25">
      <c r="B1207" s="37"/>
      <c r="C1207" s="21"/>
      <c r="G1207" s="10"/>
      <c r="AT1207" s="18"/>
    </row>
    <row r="1208" spans="1:46" hidden="1" x14ac:dyDescent="0.25">
      <c r="A1208" s="20"/>
      <c r="B1208" s="25"/>
      <c r="C1208" s="25"/>
      <c r="G1208" s="10"/>
      <c r="AF1208" s="19"/>
      <c r="AT1208" s="18"/>
    </row>
    <row r="1209" spans="1:46" hidden="1" x14ac:dyDescent="0.25">
      <c r="A1209" s="20"/>
      <c r="B1209" s="25"/>
      <c r="C1209" s="25"/>
      <c r="G1209" s="10"/>
      <c r="AT1209" s="18"/>
    </row>
    <row r="1210" spans="1:46" hidden="1" x14ac:dyDescent="0.25">
      <c r="A1210" s="20"/>
      <c r="B1210" s="25"/>
      <c r="C1210" s="25"/>
      <c r="G1210" s="10"/>
      <c r="AT1210" s="18"/>
    </row>
    <row r="1211" spans="1:46" hidden="1" x14ac:dyDescent="0.25">
      <c r="A1211" s="20"/>
      <c r="B1211" s="25"/>
      <c r="C1211" s="25"/>
      <c r="G1211" s="10"/>
      <c r="AT1211" s="18"/>
    </row>
    <row r="1212" spans="1:46" hidden="1" x14ac:dyDescent="0.25">
      <c r="A1212" s="20"/>
      <c r="B1212" s="25"/>
      <c r="C1212" s="25"/>
      <c r="G1212" s="10"/>
      <c r="AT1212" s="18"/>
    </row>
    <row r="1213" spans="1:46" hidden="1" x14ac:dyDescent="0.25">
      <c r="A1213" s="20"/>
      <c r="B1213" s="25"/>
      <c r="C1213" s="25"/>
      <c r="G1213" s="10"/>
      <c r="AT1213" s="18"/>
    </row>
    <row r="1214" spans="1:46" hidden="1" x14ac:dyDescent="0.25">
      <c r="A1214" s="20"/>
      <c r="B1214" s="25"/>
      <c r="C1214" s="25"/>
      <c r="G1214" s="10"/>
      <c r="AT1214" s="18"/>
    </row>
    <row r="1215" spans="1:46" hidden="1" x14ac:dyDescent="0.25">
      <c r="A1215" s="20"/>
      <c r="B1215" s="25"/>
      <c r="C1215" s="25"/>
      <c r="G1215" s="10"/>
      <c r="AT1215" s="18"/>
    </row>
    <row r="1216" spans="1:46" hidden="1" x14ac:dyDescent="0.25">
      <c r="A1216" s="43"/>
      <c r="B1216" s="17"/>
      <c r="C1216" s="17"/>
    </row>
    <row r="1217" spans="1:46" hidden="1" x14ac:dyDescent="0.25">
      <c r="A1217" s="43"/>
      <c r="B1217" s="17"/>
      <c r="C1217" s="17"/>
      <c r="G1217" s="10"/>
    </row>
    <row r="1218" spans="1:46" hidden="1" x14ac:dyDescent="0.25">
      <c r="A1218" s="43"/>
      <c r="B1218" s="17"/>
      <c r="C1218" s="17"/>
      <c r="G1218" s="49"/>
    </row>
    <row r="1219" spans="1:46" hidden="1" x14ac:dyDescent="0.25">
      <c r="A1219" s="43"/>
      <c r="B1219" s="17"/>
      <c r="C1219" s="17"/>
      <c r="D1219" s="17"/>
      <c r="F1219" s="17"/>
    </row>
    <row r="1220" spans="1:46" hidden="1" x14ac:dyDescent="0.25">
      <c r="A1220" s="43"/>
      <c r="B1220" s="17"/>
      <c r="C1220" s="17"/>
      <c r="G1220" s="50"/>
    </row>
    <row r="1221" spans="1:46" hidden="1" x14ac:dyDescent="0.25">
      <c r="A1221" s="43"/>
      <c r="B1221" s="17"/>
      <c r="C1221" s="17"/>
    </row>
    <row r="1222" spans="1:46" hidden="1" x14ac:dyDescent="0.25">
      <c r="A1222" s="43"/>
      <c r="B1222" s="17"/>
      <c r="C1222" s="17"/>
    </row>
    <row r="1223" spans="1:46" hidden="1" x14ac:dyDescent="0.25">
      <c r="A1223" s="43"/>
      <c r="B1223" s="17"/>
      <c r="C1223" s="17"/>
      <c r="F1223" s="17"/>
    </row>
    <row r="1224" spans="1:46" hidden="1" x14ac:dyDescent="0.25">
      <c r="A1224" s="43"/>
      <c r="B1224" s="17"/>
      <c r="C1224" s="17"/>
    </row>
    <row r="1225" spans="1:46" hidden="1" x14ac:dyDescent="0.25">
      <c r="A1225" s="43"/>
      <c r="B1225" s="17"/>
      <c r="C1225" s="17"/>
    </row>
    <row r="1226" spans="1:46" hidden="1" x14ac:dyDescent="0.25">
      <c r="A1226" s="43"/>
      <c r="B1226" s="17"/>
      <c r="C1226" s="17"/>
      <c r="G1226" s="49"/>
    </row>
    <row r="1227" spans="1:46" hidden="1" x14ac:dyDescent="0.25">
      <c r="A1227" s="43"/>
      <c r="B1227" s="17"/>
      <c r="C1227" s="17"/>
      <c r="F1227" s="17"/>
    </row>
    <row r="1228" spans="1:46" hidden="1" x14ac:dyDescent="0.25">
      <c r="A1228" s="43"/>
      <c r="B1228" s="17"/>
      <c r="C1228" s="17"/>
      <c r="F1228" s="17"/>
    </row>
    <row r="1229" spans="1:46" hidden="1" x14ac:dyDescent="0.25">
      <c r="A1229" s="43"/>
      <c r="B1229" s="17"/>
      <c r="C1229" s="17"/>
      <c r="AT1229" s="18"/>
    </row>
    <row r="1230" spans="1:46" hidden="1" x14ac:dyDescent="0.25">
      <c r="A1230" s="43"/>
      <c r="B1230" s="17"/>
      <c r="C1230" s="17"/>
      <c r="G1230" s="49"/>
    </row>
    <row r="1231" spans="1:46" hidden="1" x14ac:dyDescent="0.25">
      <c r="A1231" s="43"/>
      <c r="B1231" s="17"/>
      <c r="C1231" s="17"/>
    </row>
    <row r="1232" spans="1:46" hidden="1" x14ac:dyDescent="0.25">
      <c r="A1232" s="43"/>
      <c r="B1232" s="17"/>
      <c r="C1232" s="17"/>
      <c r="F1232" s="17"/>
    </row>
    <row r="1233" spans="1:46" hidden="1" x14ac:dyDescent="0.25">
      <c r="A1233" s="43"/>
      <c r="B1233" s="17"/>
      <c r="C1233" s="17"/>
    </row>
    <row r="1234" spans="1:46" hidden="1" x14ac:dyDescent="0.25">
      <c r="A1234" s="43"/>
      <c r="B1234" s="17"/>
      <c r="C1234" s="17"/>
    </row>
    <row r="1235" spans="1:46" hidden="1" x14ac:dyDescent="0.25">
      <c r="A1235" s="43"/>
      <c r="B1235" s="17"/>
      <c r="C1235" s="17"/>
      <c r="G1235" s="10"/>
      <c r="AT1235" s="18"/>
    </row>
    <row r="1236" spans="1:46" hidden="1" x14ac:dyDescent="0.25">
      <c r="A1236" s="43"/>
      <c r="B1236" s="17"/>
      <c r="C1236" s="17"/>
      <c r="F1236" s="17"/>
    </row>
    <row r="1237" spans="1:46" hidden="1" x14ac:dyDescent="0.25">
      <c r="A1237" s="43"/>
      <c r="B1237" s="17"/>
      <c r="C1237" s="17"/>
      <c r="AT1237" s="18"/>
    </row>
    <row r="1238" spans="1:46" hidden="1" x14ac:dyDescent="0.25">
      <c r="A1238" s="43"/>
      <c r="B1238" s="17"/>
      <c r="C1238" s="17"/>
    </row>
    <row r="1239" spans="1:46" hidden="1" x14ac:dyDescent="0.25">
      <c r="A1239" s="43"/>
      <c r="B1239" s="17"/>
      <c r="C1239" s="17"/>
      <c r="G1239" s="10"/>
    </row>
    <row r="1240" spans="1:46" hidden="1" x14ac:dyDescent="0.25">
      <c r="A1240" s="43"/>
      <c r="B1240" s="17"/>
      <c r="C1240" s="17"/>
    </row>
    <row r="1241" spans="1:46" hidden="1" x14ac:dyDescent="0.25">
      <c r="A1241" s="43"/>
      <c r="B1241" s="17"/>
      <c r="C1241" s="17"/>
      <c r="G1241" s="49"/>
    </row>
    <row r="1242" spans="1:46" hidden="1" x14ac:dyDescent="0.25">
      <c r="A1242" s="43"/>
      <c r="B1242" s="17"/>
      <c r="C1242" s="17"/>
    </row>
    <row r="1243" spans="1:46" hidden="1" x14ac:dyDescent="0.25">
      <c r="A1243" s="43"/>
      <c r="B1243" s="17"/>
      <c r="C1243" s="17"/>
      <c r="G1243" s="10"/>
    </row>
    <row r="1244" spans="1:46" hidden="1" x14ac:dyDescent="0.25">
      <c r="A1244" s="43"/>
      <c r="B1244" s="17"/>
      <c r="C1244" s="17"/>
      <c r="G1244" s="10"/>
    </row>
    <row r="1245" spans="1:46" hidden="1" x14ac:dyDescent="0.25">
      <c r="A1245" s="43"/>
      <c r="B1245" s="17"/>
      <c r="C1245" s="17"/>
      <c r="F1245" s="17"/>
    </row>
    <row r="1246" spans="1:46" hidden="1" x14ac:dyDescent="0.25">
      <c r="B1246" s="17"/>
      <c r="C1246" s="17"/>
    </row>
    <row r="1247" spans="1:46" hidden="1" x14ac:dyDescent="0.25">
      <c r="B1247" s="17"/>
      <c r="C1247" s="17"/>
    </row>
    <row r="1248" spans="1:46" hidden="1" x14ac:dyDescent="0.25">
      <c r="B1248" s="17"/>
      <c r="C1248" s="17"/>
    </row>
    <row r="1249" spans="2:7" hidden="1" x14ac:dyDescent="0.25">
      <c r="B1249" s="17"/>
      <c r="C1249" s="17"/>
      <c r="G1249" s="50"/>
    </row>
    <row r="1250" spans="2:7" hidden="1" x14ac:dyDescent="0.25">
      <c r="B1250" s="17"/>
      <c r="C1250" s="17"/>
    </row>
    <row r="1251" spans="2:7" hidden="1" x14ac:dyDescent="0.25">
      <c r="B1251" s="17"/>
      <c r="C1251" s="17"/>
      <c r="G1251" s="50"/>
    </row>
    <row r="1252" spans="2:7" hidden="1" x14ac:dyDescent="0.25">
      <c r="B1252" s="17"/>
      <c r="C1252" s="17"/>
    </row>
    <row r="1253" spans="2:7" hidden="1" x14ac:dyDescent="0.25">
      <c r="B1253" s="17"/>
      <c r="C1253" s="17"/>
    </row>
    <row r="1254" spans="2:7" hidden="1" x14ac:dyDescent="0.25">
      <c r="B1254" s="17"/>
      <c r="C1254" s="17"/>
    </row>
    <row r="1255" spans="2:7" hidden="1" x14ac:dyDescent="0.25">
      <c r="B1255" s="17"/>
      <c r="C1255" s="17"/>
    </row>
    <row r="1256" spans="2:7" hidden="1" x14ac:dyDescent="0.25">
      <c r="B1256" s="17"/>
      <c r="C1256" s="17"/>
      <c r="G1256" s="50"/>
    </row>
    <row r="1257" spans="2:7" hidden="1" x14ac:dyDescent="0.25">
      <c r="B1257" s="17"/>
      <c r="C1257" s="17"/>
    </row>
    <row r="1258" spans="2:7" hidden="1" x14ac:dyDescent="0.25">
      <c r="B1258" s="17"/>
      <c r="C1258" s="17"/>
    </row>
    <row r="1259" spans="2:7" hidden="1" x14ac:dyDescent="0.25">
      <c r="B1259" s="17"/>
      <c r="C1259" s="17"/>
    </row>
    <row r="1260" spans="2:7" hidden="1" x14ac:dyDescent="0.25">
      <c r="C1260" s="17"/>
    </row>
    <row r="1261" spans="2:7" hidden="1" x14ac:dyDescent="0.25">
      <c r="C1261" s="17"/>
    </row>
    <row r="1262" spans="2:7" hidden="1" x14ac:dyDescent="0.25">
      <c r="C1262" s="17"/>
    </row>
    <row r="1263" spans="2:7" hidden="1" x14ac:dyDescent="0.25">
      <c r="C1263" s="17"/>
      <c r="G1263" s="50"/>
    </row>
    <row r="1264" spans="2:7" hidden="1" x14ac:dyDescent="0.25">
      <c r="C1264" s="17"/>
    </row>
    <row r="1265" spans="3:7" hidden="1" x14ac:dyDescent="0.25">
      <c r="C1265" s="17"/>
    </row>
    <row r="1266" spans="3:7" hidden="1" x14ac:dyDescent="0.25">
      <c r="C1266" s="17"/>
      <c r="G1266" s="50"/>
    </row>
    <row r="1267" spans="3:7" hidden="1" x14ac:dyDescent="0.25">
      <c r="C1267" s="17"/>
    </row>
    <row r="1268" spans="3:7" hidden="1" x14ac:dyDescent="0.25">
      <c r="C1268" s="17"/>
    </row>
    <row r="1269" spans="3:7" hidden="1" x14ac:dyDescent="0.25">
      <c r="C1269" s="17"/>
      <c r="G1269" s="50"/>
    </row>
    <row r="1270" spans="3:7" hidden="1" x14ac:dyDescent="0.25">
      <c r="C1270" s="17"/>
      <c r="G1270" s="50"/>
    </row>
    <row r="1271" spans="3:7" hidden="1" x14ac:dyDescent="0.25">
      <c r="C1271" s="17"/>
      <c r="G1271" s="50"/>
    </row>
    <row r="1272" spans="3:7" hidden="1" x14ac:dyDescent="0.25">
      <c r="C1272" s="17"/>
      <c r="G1272" s="50"/>
    </row>
    <row r="1273" spans="3:7" hidden="1" x14ac:dyDescent="0.25">
      <c r="C1273" s="17"/>
    </row>
    <row r="1274" spans="3:7" hidden="1" x14ac:dyDescent="0.25">
      <c r="C1274" s="17"/>
    </row>
    <row r="1275" spans="3:7" hidden="1" x14ac:dyDescent="0.25">
      <c r="C1275" s="17"/>
    </row>
    <row r="1276" spans="3:7" hidden="1" x14ac:dyDescent="0.25">
      <c r="C1276" s="17"/>
    </row>
    <row r="1277" spans="3:7" hidden="1" x14ac:dyDescent="0.25">
      <c r="C1277" s="17"/>
      <c r="G1277" s="50"/>
    </row>
    <row r="1278" spans="3:7" hidden="1" x14ac:dyDescent="0.25">
      <c r="C1278" s="17"/>
    </row>
    <row r="1279" spans="3:7" hidden="1" x14ac:dyDescent="0.25">
      <c r="C1279" s="17"/>
    </row>
    <row r="1280" spans="3:7" hidden="1" x14ac:dyDescent="0.25">
      <c r="C1280" s="17"/>
    </row>
    <row r="1281" spans="1:46" hidden="1" x14ac:dyDescent="0.25">
      <c r="C1281" s="17"/>
    </row>
    <row r="1282" spans="1:46" hidden="1" x14ac:dyDescent="0.25">
      <c r="C1282" s="17"/>
    </row>
    <row r="1283" spans="1:46" hidden="1" x14ac:dyDescent="0.25">
      <c r="C1283" s="17"/>
    </row>
    <row r="1284" spans="1:46" hidden="1" x14ac:dyDescent="0.25">
      <c r="C1284" s="17"/>
    </row>
    <row r="1285" spans="1:46" hidden="1" x14ac:dyDescent="0.25">
      <c r="C1285" s="17"/>
    </row>
    <row r="1286" spans="1:46" hidden="1" x14ac:dyDescent="0.25">
      <c r="C1286" s="17"/>
    </row>
    <row r="1287" spans="1:46" hidden="1" x14ac:dyDescent="0.25">
      <c r="C1287" s="17"/>
      <c r="G1287" s="50"/>
    </row>
    <row r="1288" spans="1:46" hidden="1" x14ac:dyDescent="0.25">
      <c r="C1288" s="17"/>
      <c r="G1288" s="50"/>
    </row>
    <row r="1289" spans="1:46" hidden="1" x14ac:dyDescent="0.25">
      <c r="C1289" s="17"/>
    </row>
    <row r="1290" spans="1:46" hidden="1" x14ac:dyDescent="0.25">
      <c r="C1290" s="17"/>
      <c r="G1290" s="50"/>
    </row>
    <row r="1291" spans="1:46" hidden="1" x14ac:dyDescent="0.25">
      <c r="A1291" s="43"/>
      <c r="B1291" s="17"/>
      <c r="C1291" s="17"/>
      <c r="G1291" s="10"/>
      <c r="AT1291" s="18"/>
    </row>
    <row r="1292" spans="1:46" hidden="1" x14ac:dyDescent="0.25">
      <c r="A1292" s="43"/>
      <c r="B1292" s="17"/>
      <c r="C1292" s="17"/>
      <c r="G1292" s="10"/>
      <c r="AT1292" s="18"/>
    </row>
    <row r="1293" spans="1:46" hidden="1" x14ac:dyDescent="0.25">
      <c r="A1293" s="43"/>
      <c r="B1293" s="17"/>
      <c r="C1293" s="17"/>
      <c r="AT1293" s="18"/>
    </row>
    <row r="1294" spans="1:46" hidden="1" x14ac:dyDescent="0.25">
      <c r="A1294" s="43"/>
      <c r="B1294" s="17"/>
      <c r="C1294" s="17"/>
      <c r="AT1294" s="18"/>
    </row>
    <row r="1295" spans="1:46" hidden="1" x14ac:dyDescent="0.25">
      <c r="A1295" s="43"/>
      <c r="B1295" s="17"/>
      <c r="C1295" s="17"/>
      <c r="AT1295" s="18"/>
    </row>
    <row r="1296" spans="1:46" hidden="1" x14ac:dyDescent="0.25">
      <c r="A1296" s="43"/>
      <c r="B1296" s="17"/>
      <c r="C1296" s="17"/>
      <c r="G1296" s="10"/>
      <c r="AT1296" s="18"/>
    </row>
    <row r="1297" spans="1:46" hidden="1" x14ac:dyDescent="0.25">
      <c r="A1297" s="43"/>
      <c r="B1297" s="17"/>
      <c r="C1297" s="17"/>
      <c r="G1297" s="10"/>
      <c r="AT1297" s="18"/>
    </row>
    <row r="1298" spans="1:46" hidden="1" x14ac:dyDescent="0.25">
      <c r="A1298" s="43"/>
      <c r="B1298" s="17"/>
      <c r="C1298" s="17"/>
      <c r="AT1298" s="18"/>
    </row>
    <row r="1299" spans="1:46" hidden="1" x14ac:dyDescent="0.25">
      <c r="A1299" s="43"/>
      <c r="B1299" s="17"/>
      <c r="C1299" s="17"/>
      <c r="G1299" s="10"/>
      <c r="AT1299" s="18"/>
    </row>
    <row r="1300" spans="1:46" hidden="1" x14ac:dyDescent="0.25">
      <c r="A1300" s="43"/>
      <c r="B1300" s="17"/>
      <c r="C1300" s="17"/>
      <c r="G1300" s="10"/>
      <c r="AT1300" s="18"/>
    </row>
    <row r="1301" spans="1:46" hidden="1" x14ac:dyDescent="0.25">
      <c r="A1301" s="43"/>
      <c r="B1301" s="17"/>
      <c r="C1301" s="17"/>
      <c r="G1301" s="10"/>
      <c r="AT1301" s="18"/>
    </row>
    <row r="1302" spans="1:46" hidden="1" x14ac:dyDescent="0.25">
      <c r="A1302" s="43"/>
      <c r="B1302" s="17"/>
      <c r="C1302" s="17"/>
      <c r="G1302" s="10"/>
      <c r="AT1302" s="18"/>
    </row>
    <row r="1303" spans="1:46" hidden="1" x14ac:dyDescent="0.25">
      <c r="A1303" s="43"/>
      <c r="B1303" s="17"/>
      <c r="C1303" s="17"/>
      <c r="G1303" s="10"/>
      <c r="AT1303" s="18"/>
    </row>
    <row r="1304" spans="1:46" hidden="1" x14ac:dyDescent="0.25">
      <c r="A1304" s="43"/>
      <c r="B1304" s="17"/>
      <c r="C1304" s="17"/>
      <c r="G1304" s="10"/>
      <c r="AT1304" s="18"/>
    </row>
    <row r="1305" spans="1:46" hidden="1" x14ac:dyDescent="0.25">
      <c r="A1305" s="43"/>
      <c r="B1305" s="17"/>
      <c r="C1305" s="17"/>
      <c r="G1305" s="10"/>
      <c r="AT1305" s="18"/>
    </row>
    <row r="1306" spans="1:46" hidden="1" x14ac:dyDescent="0.25">
      <c r="A1306" s="43"/>
      <c r="B1306" s="17"/>
      <c r="C1306" s="17"/>
      <c r="G1306" s="10"/>
      <c r="AT1306" s="18"/>
    </row>
    <row r="1307" spans="1:46" hidden="1" x14ac:dyDescent="0.25">
      <c r="A1307" s="43"/>
      <c r="B1307" s="17"/>
      <c r="C1307" s="17"/>
      <c r="G1307" s="10"/>
      <c r="AT1307" s="18"/>
    </row>
    <row r="1308" spans="1:46" hidden="1" x14ac:dyDescent="0.25">
      <c r="A1308" s="43"/>
      <c r="B1308" s="17"/>
      <c r="C1308" s="17"/>
      <c r="AT1308" s="18"/>
    </row>
    <row r="1309" spans="1:46" hidden="1" x14ac:dyDescent="0.25">
      <c r="A1309" s="43"/>
      <c r="B1309" s="17"/>
      <c r="C1309" s="17"/>
      <c r="G1309" s="10"/>
      <c r="AT1309" s="18"/>
    </row>
    <row r="1310" spans="1:46" hidden="1" x14ac:dyDescent="0.25">
      <c r="A1310" s="43"/>
      <c r="B1310" s="17"/>
      <c r="C1310" s="17"/>
      <c r="AT1310" s="18"/>
    </row>
    <row r="1311" spans="1:46" hidden="1" x14ac:dyDescent="0.25">
      <c r="A1311" s="43"/>
      <c r="B1311" s="17"/>
      <c r="C1311" s="17"/>
      <c r="G1311" s="10"/>
      <c r="AT1311" s="18"/>
    </row>
    <row r="1312" spans="1:46" hidden="1" x14ac:dyDescent="0.25">
      <c r="A1312" s="43"/>
      <c r="B1312" s="17"/>
      <c r="C1312" s="17"/>
      <c r="G1312" s="10"/>
      <c r="AT1312" s="18"/>
    </row>
    <row r="1313" spans="1:46" hidden="1" x14ac:dyDescent="0.25">
      <c r="A1313" s="43"/>
      <c r="B1313" s="17"/>
      <c r="C1313" s="17"/>
      <c r="G1313" s="10"/>
      <c r="AT1313" s="18"/>
    </row>
    <row r="1314" spans="1:46" hidden="1" x14ac:dyDescent="0.25">
      <c r="A1314" s="43"/>
      <c r="B1314" s="17"/>
      <c r="C1314" s="17"/>
      <c r="G1314" s="10"/>
      <c r="AT1314" s="18"/>
    </row>
    <row r="1315" spans="1:46" hidden="1" x14ac:dyDescent="0.25">
      <c r="A1315" s="43"/>
      <c r="B1315" s="17"/>
      <c r="C1315" s="17"/>
      <c r="G1315" s="10"/>
      <c r="AT1315" s="18"/>
    </row>
    <row r="1316" spans="1:46" hidden="1" x14ac:dyDescent="0.25">
      <c r="A1316" s="43"/>
      <c r="B1316" s="17"/>
      <c r="C1316" s="17"/>
      <c r="G1316" s="10"/>
      <c r="AT1316" s="18"/>
    </row>
    <row r="1317" spans="1:46" hidden="1" x14ac:dyDescent="0.25">
      <c r="A1317" s="43"/>
      <c r="B1317" s="17"/>
      <c r="C1317" s="17"/>
      <c r="G1317" s="10"/>
      <c r="AT1317" s="18"/>
    </row>
    <row r="1318" spans="1:46" hidden="1" x14ac:dyDescent="0.25">
      <c r="A1318" s="43"/>
      <c r="B1318" s="17"/>
      <c r="C1318" s="17"/>
      <c r="G1318" s="10"/>
      <c r="AT1318" s="18"/>
    </row>
    <row r="1319" spans="1:46" hidden="1" x14ac:dyDescent="0.25">
      <c r="A1319" s="43"/>
      <c r="B1319" s="17"/>
      <c r="C1319" s="17"/>
      <c r="G1319" s="10"/>
      <c r="AT1319" s="18"/>
    </row>
    <row r="1320" spans="1:46" hidden="1" x14ac:dyDescent="0.25">
      <c r="A1320" s="43"/>
      <c r="B1320" s="17"/>
      <c r="C1320" s="17"/>
      <c r="G1320" s="10"/>
      <c r="AT1320" s="18"/>
    </row>
    <row r="1321" spans="1:46" hidden="1" x14ac:dyDescent="0.25">
      <c r="A1321" s="43"/>
      <c r="B1321" s="17"/>
      <c r="C1321" s="17"/>
      <c r="G1321" s="10"/>
      <c r="AT1321" s="18"/>
    </row>
    <row r="1322" spans="1:46" hidden="1" x14ac:dyDescent="0.25">
      <c r="A1322" s="43"/>
      <c r="B1322" s="17"/>
      <c r="C1322" s="17"/>
      <c r="AT1322" s="18"/>
    </row>
    <row r="1323" spans="1:46" hidden="1" x14ac:dyDescent="0.25">
      <c r="A1323" s="43"/>
      <c r="B1323" s="17"/>
      <c r="C1323" s="17"/>
      <c r="AT1323" s="18"/>
    </row>
    <row r="1324" spans="1:46" hidden="1" x14ac:dyDescent="0.25">
      <c r="A1324" s="43"/>
      <c r="B1324" s="17"/>
      <c r="C1324" s="17"/>
      <c r="G1324" s="10"/>
      <c r="AT1324" s="18"/>
    </row>
    <row r="1325" spans="1:46" hidden="1" x14ac:dyDescent="0.25">
      <c r="A1325" s="43"/>
      <c r="B1325" s="17"/>
      <c r="C1325" s="17"/>
      <c r="AT1325" s="18"/>
    </row>
    <row r="1326" spans="1:46" hidden="1" x14ac:dyDescent="0.25">
      <c r="A1326" s="43"/>
      <c r="B1326" s="17"/>
      <c r="C1326" s="17"/>
      <c r="AT1326" s="18"/>
    </row>
    <row r="1327" spans="1:46" hidden="1" x14ac:dyDescent="0.25">
      <c r="A1327" s="43"/>
      <c r="B1327" s="17"/>
      <c r="C1327" s="17"/>
      <c r="AT1327" s="18"/>
    </row>
    <row r="1328" spans="1:46" hidden="1" x14ac:dyDescent="0.25">
      <c r="A1328" s="43"/>
      <c r="B1328" s="17"/>
      <c r="C1328" s="17"/>
      <c r="G1328" s="10"/>
      <c r="AT1328" s="18"/>
    </row>
    <row r="1329" spans="1:46" hidden="1" x14ac:dyDescent="0.25">
      <c r="A1329" s="43"/>
      <c r="B1329" s="17"/>
      <c r="C1329" s="17"/>
      <c r="AT1329" s="18"/>
    </row>
    <row r="1330" spans="1:46" hidden="1" x14ac:dyDescent="0.25">
      <c r="A1330" s="43"/>
      <c r="B1330" s="17"/>
      <c r="C1330" s="17"/>
      <c r="G1330" s="10"/>
      <c r="AT1330" s="18"/>
    </row>
    <row r="1331" spans="1:46" hidden="1" x14ac:dyDescent="0.25">
      <c r="A1331" s="43"/>
      <c r="B1331" s="17"/>
      <c r="C1331" s="17"/>
      <c r="G1331" s="10"/>
      <c r="AT1331" s="18"/>
    </row>
    <row r="1332" spans="1:46" hidden="1" x14ac:dyDescent="0.25">
      <c r="A1332" s="43"/>
      <c r="B1332" s="17"/>
      <c r="C1332" s="17"/>
      <c r="G1332" s="10"/>
      <c r="AT1332" s="18"/>
    </row>
    <row r="1333" spans="1:46" hidden="1" x14ac:dyDescent="0.25">
      <c r="A1333" s="43"/>
      <c r="B1333" s="17"/>
      <c r="C1333" s="17"/>
      <c r="AT1333" s="18"/>
    </row>
    <row r="1334" spans="1:46" hidden="1" x14ac:dyDescent="0.25">
      <c r="A1334" s="43"/>
      <c r="B1334" s="17"/>
      <c r="C1334" s="17"/>
      <c r="AT1334" s="18"/>
    </row>
    <row r="1335" spans="1:46" hidden="1" x14ac:dyDescent="0.25">
      <c r="A1335" s="43"/>
      <c r="B1335" s="17"/>
      <c r="C1335" s="17"/>
      <c r="G1335" s="10"/>
      <c r="AT1335" s="18"/>
    </row>
    <row r="1336" spans="1:46" hidden="1" x14ac:dyDescent="0.25">
      <c r="A1336" s="43"/>
      <c r="B1336" s="17"/>
      <c r="C1336" s="17"/>
      <c r="AT1336" s="18"/>
    </row>
    <row r="1337" spans="1:46" hidden="1" x14ac:dyDescent="0.25">
      <c r="A1337" s="43"/>
      <c r="B1337" s="17"/>
      <c r="C1337" s="17"/>
      <c r="AT1337" s="18"/>
    </row>
    <row r="1338" spans="1:46" hidden="1" x14ac:dyDescent="0.25">
      <c r="A1338" s="43"/>
      <c r="B1338" s="17"/>
      <c r="C1338" s="17"/>
      <c r="AT1338" s="18"/>
    </row>
    <row r="1339" spans="1:46" hidden="1" x14ac:dyDescent="0.25">
      <c r="A1339" s="43"/>
      <c r="B1339" s="17"/>
      <c r="C1339" s="17"/>
      <c r="AT1339" s="18"/>
    </row>
    <row r="1340" spans="1:46" hidden="1" x14ac:dyDescent="0.25">
      <c r="A1340" s="43"/>
      <c r="B1340" s="17"/>
      <c r="C1340" s="17"/>
      <c r="AT1340" s="18"/>
    </row>
    <row r="1341" spans="1:46" hidden="1" x14ac:dyDescent="0.25">
      <c r="A1341" s="43"/>
      <c r="B1341" s="17"/>
      <c r="C1341" s="17"/>
      <c r="G1341" s="10"/>
      <c r="AT1341" s="18"/>
    </row>
    <row r="1342" spans="1:46" hidden="1" x14ac:dyDescent="0.25">
      <c r="A1342" s="43"/>
      <c r="B1342" s="17"/>
      <c r="C1342" s="17"/>
      <c r="AT1342" s="18"/>
    </row>
    <row r="1343" spans="1:46" hidden="1" x14ac:dyDescent="0.25">
      <c r="A1343" s="43"/>
      <c r="B1343" s="17"/>
      <c r="C1343" s="17"/>
      <c r="G1343" s="10"/>
      <c r="AT1343" s="18"/>
    </row>
    <row r="1344" spans="1:46" hidden="1" x14ac:dyDescent="0.25">
      <c r="A1344" s="43"/>
      <c r="B1344" s="17"/>
      <c r="C1344" s="17"/>
      <c r="G1344" s="10"/>
      <c r="AT1344" s="18"/>
    </row>
    <row r="1345" spans="1:46" hidden="1" x14ac:dyDescent="0.25">
      <c r="A1345" s="43"/>
      <c r="B1345" s="17"/>
      <c r="C1345" s="17"/>
      <c r="G1345" s="10"/>
      <c r="AT1345" s="18"/>
    </row>
    <row r="1346" spans="1:46" hidden="1" x14ac:dyDescent="0.25">
      <c r="A1346" s="43"/>
      <c r="B1346" s="17"/>
      <c r="C1346" s="17"/>
      <c r="G1346" s="10"/>
      <c r="AT1346" s="18"/>
    </row>
    <row r="1347" spans="1:46" hidden="1" x14ac:dyDescent="0.25">
      <c r="A1347" s="43"/>
      <c r="B1347" s="17"/>
      <c r="C1347" s="17"/>
      <c r="G1347" s="10"/>
      <c r="AT1347" s="18"/>
    </row>
    <row r="1348" spans="1:46" hidden="1" x14ac:dyDescent="0.25">
      <c r="A1348" s="43"/>
      <c r="B1348" s="17"/>
      <c r="C1348" s="17"/>
      <c r="G1348" s="10"/>
      <c r="AT1348" s="18"/>
    </row>
    <row r="1349" spans="1:46" hidden="1" x14ac:dyDescent="0.25">
      <c r="A1349" s="43"/>
      <c r="B1349" s="17"/>
      <c r="C1349" s="17"/>
      <c r="AT1349" s="18"/>
    </row>
    <row r="1350" spans="1:46" hidden="1" x14ac:dyDescent="0.25">
      <c r="A1350" s="43"/>
      <c r="B1350" s="17"/>
      <c r="C1350" s="17"/>
      <c r="G1350" s="10"/>
      <c r="AT1350" s="18"/>
    </row>
    <row r="1351" spans="1:46" hidden="1" x14ac:dyDescent="0.25">
      <c r="A1351" s="43"/>
      <c r="B1351" s="17"/>
      <c r="C1351" s="17"/>
      <c r="G1351" s="10"/>
      <c r="AT1351" s="18"/>
    </row>
    <row r="1352" spans="1:46" hidden="1" x14ac:dyDescent="0.25">
      <c r="A1352" s="43"/>
      <c r="B1352" s="17"/>
      <c r="C1352" s="17"/>
      <c r="AT1352" s="18"/>
    </row>
    <row r="1353" spans="1:46" hidden="1" x14ac:dyDescent="0.25">
      <c r="A1353" s="43"/>
      <c r="B1353" s="17"/>
      <c r="C1353" s="17"/>
      <c r="G1353" s="10"/>
      <c r="AT1353" s="18"/>
    </row>
    <row r="1354" spans="1:46" hidden="1" x14ac:dyDescent="0.25">
      <c r="A1354" s="43"/>
      <c r="B1354" s="17"/>
      <c r="C1354" s="17"/>
      <c r="G1354" s="10"/>
      <c r="AT1354" s="18"/>
    </row>
    <row r="1355" spans="1:46" hidden="1" x14ac:dyDescent="0.25">
      <c r="A1355" s="43"/>
      <c r="B1355" s="17"/>
      <c r="C1355" s="17"/>
      <c r="AT1355" s="18"/>
    </row>
    <row r="1356" spans="1:46" hidden="1" x14ac:dyDescent="0.25">
      <c r="A1356" s="43"/>
      <c r="B1356" s="17"/>
      <c r="C1356" s="17"/>
      <c r="AT1356" s="18"/>
    </row>
    <row r="1357" spans="1:46" hidden="1" x14ac:dyDescent="0.25">
      <c r="A1357" s="43"/>
      <c r="B1357" s="17"/>
      <c r="C1357" s="17"/>
      <c r="G1357" s="10"/>
      <c r="AT1357" s="18"/>
    </row>
    <row r="1358" spans="1:46" hidden="1" x14ac:dyDescent="0.25">
      <c r="A1358" s="43"/>
      <c r="B1358" s="17"/>
      <c r="C1358" s="17"/>
      <c r="AT1358" s="18"/>
    </row>
    <row r="1359" spans="1:46" hidden="1" x14ac:dyDescent="0.25">
      <c r="A1359" s="43"/>
      <c r="B1359" s="17"/>
      <c r="C1359" s="17"/>
      <c r="G1359" s="10"/>
      <c r="AT1359" s="18"/>
    </row>
    <row r="1360" spans="1:46" hidden="1" x14ac:dyDescent="0.25">
      <c r="A1360" s="43"/>
      <c r="B1360" s="17"/>
      <c r="C1360" s="17"/>
      <c r="G1360" s="10"/>
      <c r="AT1360" s="18"/>
    </row>
    <row r="1361" spans="1:46" hidden="1" x14ac:dyDescent="0.25">
      <c r="A1361" s="43"/>
      <c r="B1361" s="17"/>
      <c r="C1361" s="17"/>
      <c r="G1361" s="10"/>
      <c r="AT1361" s="18"/>
    </row>
    <row r="1362" spans="1:46" hidden="1" x14ac:dyDescent="0.25">
      <c r="A1362" s="43"/>
      <c r="B1362" s="17"/>
      <c r="C1362" s="17"/>
      <c r="G1362" s="10"/>
      <c r="AT1362" s="18"/>
    </row>
    <row r="1363" spans="1:46" hidden="1" x14ac:dyDescent="0.25">
      <c r="A1363" s="43"/>
      <c r="B1363" s="17"/>
      <c r="C1363" s="17"/>
      <c r="AT1363" s="18"/>
    </row>
    <row r="1364" spans="1:46" hidden="1" x14ac:dyDescent="0.25">
      <c r="A1364" s="43"/>
      <c r="B1364" s="17"/>
      <c r="C1364" s="17"/>
      <c r="G1364" s="10"/>
      <c r="AT1364" s="18"/>
    </row>
    <row r="1365" spans="1:46" hidden="1" x14ac:dyDescent="0.25">
      <c r="A1365" s="43"/>
      <c r="B1365" s="17"/>
      <c r="C1365" s="17"/>
      <c r="AT1365" s="18"/>
    </row>
    <row r="1366" spans="1:46" hidden="1" x14ac:dyDescent="0.25">
      <c r="A1366" s="43"/>
      <c r="B1366" s="17"/>
      <c r="C1366" s="17"/>
      <c r="G1366" s="10"/>
      <c r="AT1366" s="18"/>
    </row>
    <row r="1367" spans="1:46" hidden="1" x14ac:dyDescent="0.25">
      <c r="A1367" s="43"/>
      <c r="B1367" s="17"/>
      <c r="C1367" s="17"/>
      <c r="G1367" s="10"/>
      <c r="AT1367" s="18"/>
    </row>
    <row r="1368" spans="1:46" hidden="1" x14ac:dyDescent="0.25">
      <c r="A1368" s="43"/>
      <c r="B1368" s="17"/>
      <c r="C1368" s="17"/>
      <c r="G1368" s="10"/>
      <c r="AT1368" s="18"/>
    </row>
    <row r="1369" spans="1:46" hidden="1" x14ac:dyDescent="0.25">
      <c r="A1369" s="43"/>
      <c r="B1369" s="17"/>
      <c r="C1369" s="17"/>
      <c r="AT1369" s="18"/>
    </row>
    <row r="1370" spans="1:46" hidden="1" x14ac:dyDescent="0.25">
      <c r="A1370" s="43"/>
      <c r="B1370" s="17"/>
      <c r="C1370" s="17"/>
      <c r="G1370" s="10"/>
      <c r="AT1370" s="18"/>
    </row>
    <row r="1371" spans="1:46" hidden="1" x14ac:dyDescent="0.25">
      <c r="A1371" s="43"/>
      <c r="B1371" s="17"/>
      <c r="C1371" s="17"/>
      <c r="G1371" s="10"/>
      <c r="AT1371" s="18"/>
    </row>
    <row r="1372" spans="1:46" hidden="1" x14ac:dyDescent="0.25">
      <c r="A1372" s="43"/>
      <c r="B1372" s="17"/>
      <c r="C1372" s="17"/>
      <c r="AT1372" s="18"/>
    </row>
    <row r="1373" spans="1:46" hidden="1" x14ac:dyDescent="0.25">
      <c r="A1373" s="43"/>
      <c r="B1373" s="17"/>
      <c r="C1373" s="17"/>
      <c r="G1373" s="10"/>
      <c r="AT1373" s="18"/>
    </row>
    <row r="1374" spans="1:46" hidden="1" x14ac:dyDescent="0.25">
      <c r="A1374" s="43"/>
      <c r="B1374" s="17"/>
      <c r="C1374" s="17"/>
      <c r="AT1374" s="18"/>
    </row>
    <row r="1375" spans="1:46" hidden="1" x14ac:dyDescent="0.25">
      <c r="A1375" s="43"/>
      <c r="B1375" s="17"/>
      <c r="C1375" s="17"/>
      <c r="G1375" s="10"/>
      <c r="AT1375" s="18"/>
    </row>
    <row r="1376" spans="1:46" hidden="1" x14ac:dyDescent="0.25">
      <c r="A1376" s="43"/>
      <c r="B1376" s="17"/>
      <c r="C1376" s="17"/>
      <c r="G1376" s="10"/>
      <c r="AT1376" s="18"/>
    </row>
    <row r="1377" spans="1:46" hidden="1" x14ac:dyDescent="0.25">
      <c r="A1377" s="43"/>
      <c r="B1377" s="17"/>
      <c r="C1377" s="17"/>
      <c r="G1377" s="10"/>
      <c r="AT1377" s="18"/>
    </row>
    <row r="1378" spans="1:46" hidden="1" x14ac:dyDescent="0.25">
      <c r="B1378" s="17"/>
      <c r="C1378" s="17"/>
      <c r="G1378" s="10"/>
      <c r="AT1378" s="18"/>
    </row>
    <row r="1379" spans="1:46" hidden="1" x14ac:dyDescent="0.25">
      <c r="B1379" s="17"/>
      <c r="C1379" s="17"/>
      <c r="G1379" s="10"/>
      <c r="AT1379" s="18"/>
    </row>
    <row r="1380" spans="1:46" hidden="1" x14ac:dyDescent="0.25">
      <c r="B1380" s="17"/>
      <c r="C1380" s="17"/>
      <c r="G1380" s="10"/>
      <c r="AT1380" s="18"/>
    </row>
    <row r="1381" spans="1:46" hidden="1" x14ac:dyDescent="0.25">
      <c r="B1381" s="17"/>
      <c r="C1381" s="17"/>
      <c r="G1381" s="10"/>
      <c r="AT1381" s="18"/>
    </row>
    <row r="1382" spans="1:46" hidden="1" x14ac:dyDescent="0.25">
      <c r="B1382" s="17"/>
      <c r="C1382" s="17"/>
      <c r="G1382" s="10"/>
      <c r="AT1382" s="18"/>
    </row>
    <row r="1383" spans="1:46" hidden="1" x14ac:dyDescent="0.25">
      <c r="B1383" s="17"/>
      <c r="C1383" s="17"/>
      <c r="G1383" s="10"/>
      <c r="AT1383" s="18"/>
    </row>
    <row r="1384" spans="1:46" hidden="1" x14ac:dyDescent="0.25">
      <c r="B1384" s="17"/>
      <c r="C1384" s="17"/>
      <c r="G1384" s="10"/>
      <c r="AT1384" s="18"/>
    </row>
    <row r="1385" spans="1:46" hidden="1" x14ac:dyDescent="0.25">
      <c r="B1385" s="17"/>
      <c r="C1385" s="17"/>
      <c r="G1385" s="10"/>
      <c r="AT1385" s="18"/>
    </row>
    <row r="1386" spans="1:46" hidden="1" x14ac:dyDescent="0.25">
      <c r="B1386" s="17"/>
      <c r="C1386" s="17"/>
      <c r="G1386" s="10"/>
      <c r="AT1386" s="18"/>
    </row>
    <row r="1387" spans="1:46" hidden="1" x14ac:dyDescent="0.25">
      <c r="B1387" s="17"/>
      <c r="C1387" s="17"/>
      <c r="G1387" s="10"/>
      <c r="AT1387" s="18"/>
    </row>
    <row r="1388" spans="1:46" hidden="1" x14ac:dyDescent="0.25">
      <c r="B1388" s="17"/>
      <c r="C1388" s="17"/>
      <c r="G1388" s="10"/>
      <c r="AT1388" s="18"/>
    </row>
    <row r="1389" spans="1:46" hidden="1" x14ac:dyDescent="0.25">
      <c r="B1389" s="17"/>
      <c r="C1389" s="17"/>
      <c r="G1389" s="10"/>
      <c r="AT1389" s="18"/>
    </row>
    <row r="1390" spans="1:46" hidden="1" x14ac:dyDescent="0.25">
      <c r="B1390" s="17"/>
      <c r="C1390" s="17"/>
      <c r="G1390" s="10"/>
      <c r="AT1390" s="18"/>
    </row>
    <row r="1391" spans="1:46" hidden="1" x14ac:dyDescent="0.25">
      <c r="B1391" s="17"/>
      <c r="C1391" s="17"/>
      <c r="G1391" s="10"/>
      <c r="AT1391" s="18"/>
    </row>
    <row r="1392" spans="1:46" hidden="1" x14ac:dyDescent="0.25">
      <c r="B1392" s="17"/>
      <c r="C1392" s="17"/>
      <c r="G1392" s="10"/>
      <c r="AT1392" s="18"/>
    </row>
    <row r="1393" spans="2:46" hidden="1" x14ac:dyDescent="0.25">
      <c r="B1393" s="17"/>
      <c r="C1393" s="17"/>
      <c r="G1393" s="10"/>
      <c r="AT1393" s="18"/>
    </row>
    <row r="1394" spans="2:46" hidden="1" x14ac:dyDescent="0.25">
      <c r="B1394" s="17"/>
      <c r="C1394" s="17"/>
      <c r="G1394" s="10"/>
      <c r="AT1394" s="18"/>
    </row>
    <row r="1395" spans="2:46" hidden="1" x14ac:dyDescent="0.25">
      <c r="B1395" s="17"/>
      <c r="C1395" s="21"/>
      <c r="G1395" s="10"/>
    </row>
    <row r="1396" spans="2:46" hidden="1" x14ac:dyDescent="0.25">
      <c r="B1396" s="21"/>
      <c r="C1396" s="21"/>
      <c r="G1396" s="10"/>
      <c r="AT1396" s="18"/>
    </row>
    <row r="1397" spans="2:46" hidden="1" x14ac:dyDescent="0.25">
      <c r="G1397" s="10"/>
    </row>
    <row r="1398" spans="2:46" hidden="1" x14ac:dyDescent="0.25">
      <c r="G1398" s="10"/>
    </row>
    <row r="1399" spans="2:46" hidden="1" x14ac:dyDescent="0.25">
      <c r="G1399" s="10"/>
      <c r="AF1399" s="19"/>
    </row>
    <row r="1400" spans="2:46" hidden="1" x14ac:dyDescent="0.25">
      <c r="G1400" s="10"/>
    </row>
    <row r="1401" spans="2:46" hidden="1" x14ac:dyDescent="0.25">
      <c r="G1401" s="10"/>
    </row>
    <row r="1402" spans="2:46" hidden="1" x14ac:dyDescent="0.25">
      <c r="G1402" s="10"/>
    </row>
    <row r="1403" spans="2:46" hidden="1" x14ac:dyDescent="0.25">
      <c r="G1403" s="10"/>
    </row>
    <row r="1404" spans="2:46" hidden="1" x14ac:dyDescent="0.25">
      <c r="G1404" s="10"/>
    </row>
    <row r="1405" spans="2:46" hidden="1" x14ac:dyDescent="0.25">
      <c r="G1405" s="10"/>
    </row>
    <row r="1406" spans="2:46" hidden="1" x14ac:dyDescent="0.25">
      <c r="G1406" s="10"/>
    </row>
    <row r="1407" spans="2:46" hidden="1" x14ac:dyDescent="0.25">
      <c r="G1407" s="10"/>
    </row>
    <row r="1408" spans="2:46" hidden="1" x14ac:dyDescent="0.25">
      <c r="G1408" s="10"/>
    </row>
    <row r="1409" spans="1:46" hidden="1" x14ac:dyDescent="0.25">
      <c r="G1409" s="10"/>
    </row>
    <row r="1410" spans="1:46" hidden="1" x14ac:dyDescent="0.25">
      <c r="G1410" s="10"/>
    </row>
    <row r="1411" spans="1:46" hidden="1" x14ac:dyDescent="0.25">
      <c r="G1411" s="10"/>
    </row>
    <row r="1412" spans="1:46" hidden="1" x14ac:dyDescent="0.25">
      <c r="G1412" s="10"/>
    </row>
    <row r="1413" spans="1:46" hidden="1" x14ac:dyDescent="0.25">
      <c r="G1413" s="10"/>
    </row>
    <row r="1414" spans="1:46" hidden="1" x14ac:dyDescent="0.25">
      <c r="G1414" s="10"/>
      <c r="AF1414" s="19"/>
    </row>
    <row r="1415" spans="1:46" hidden="1" x14ac:dyDescent="0.25">
      <c r="G1415" s="10"/>
    </row>
    <row r="1416" spans="1:46" hidden="1" x14ac:dyDescent="0.25">
      <c r="G1416" s="10"/>
    </row>
    <row r="1417" spans="1:46" hidden="1" x14ac:dyDescent="0.25">
      <c r="G1417" s="10"/>
    </row>
    <row r="1418" spans="1:46" hidden="1" x14ac:dyDescent="0.25">
      <c r="G1418" s="10"/>
    </row>
    <row r="1419" spans="1:46" hidden="1" x14ac:dyDescent="0.25">
      <c r="G1419" s="10"/>
    </row>
    <row r="1420" spans="1:46" hidden="1" x14ac:dyDescent="0.25">
      <c r="G1420" s="10"/>
    </row>
    <row r="1421" spans="1:46" hidden="1" x14ac:dyDescent="0.25">
      <c r="A1421" s="20"/>
      <c r="B1421" s="25"/>
      <c r="C1421" s="25"/>
      <c r="G1421" s="10"/>
      <c r="AT1421" s="18"/>
    </row>
    <row r="1422" spans="1:46" hidden="1" x14ac:dyDescent="0.25">
      <c r="B1422" s="17"/>
      <c r="C1422" s="17"/>
      <c r="G1422" s="10"/>
      <c r="AT1422" s="18"/>
    </row>
    <row r="1423" spans="1:46" hidden="1" x14ac:dyDescent="0.25">
      <c r="B1423" s="17"/>
      <c r="C1423" s="17"/>
      <c r="G1423" s="10"/>
      <c r="AT1423" s="18"/>
    </row>
    <row r="1424" spans="1:46" hidden="1" x14ac:dyDescent="0.25">
      <c r="B1424" s="37"/>
      <c r="C1424" s="21"/>
      <c r="G1424" s="10"/>
      <c r="AT1424" s="18"/>
    </row>
    <row r="1425" spans="1:46" hidden="1" x14ac:dyDescent="0.25">
      <c r="A1425" s="51"/>
      <c r="B1425" s="52"/>
      <c r="C1425" s="52"/>
      <c r="G1425" s="10"/>
      <c r="AT1425" s="18"/>
    </row>
    <row r="1439" spans="1:46" x14ac:dyDescent="0.25">
      <c r="G1439" s="10"/>
    </row>
    <row r="1440" spans="1:46" x14ac:dyDescent="0.25">
      <c r="G1440" s="10"/>
    </row>
    <row r="1441" spans="7:7" x14ac:dyDescent="0.25">
      <c r="G1441" s="10"/>
    </row>
    <row r="1442" spans="7:7" x14ac:dyDescent="0.25">
      <c r="G1442" s="10"/>
    </row>
    <row r="1443" spans="7:7" x14ac:dyDescent="0.25">
      <c r="G1443" s="10"/>
    </row>
    <row r="1444" spans="7:7" x14ac:dyDescent="0.25">
      <c r="G1444" s="10"/>
    </row>
    <row r="1445" spans="7:7" x14ac:dyDescent="0.25">
      <c r="G1445" s="10"/>
    </row>
    <row r="1446" spans="7:7" x14ac:dyDescent="0.25">
      <c r="G1446" s="10"/>
    </row>
    <row r="1447" spans="7:7" x14ac:dyDescent="0.25">
      <c r="G1447" s="10"/>
    </row>
    <row r="1448" spans="7:7" x14ac:dyDescent="0.25">
      <c r="G1448" s="10"/>
    </row>
    <row r="1449" spans="7:7" x14ac:dyDescent="0.25">
      <c r="G1449" s="10"/>
    </row>
    <row r="1450" spans="7:7" x14ac:dyDescent="0.25">
      <c r="G1450" s="10"/>
    </row>
    <row r="1451" spans="7:7" x14ac:dyDescent="0.25">
      <c r="G1451" s="10"/>
    </row>
    <row r="1452" spans="7:7" x14ac:dyDescent="0.25">
      <c r="G1452" s="10"/>
    </row>
    <row r="1453" spans="7:7" x14ac:dyDescent="0.25">
      <c r="G1453" s="10"/>
    </row>
    <row r="1454" spans="7:7" x14ac:dyDescent="0.25">
      <c r="G1454" s="10"/>
    </row>
    <row r="1455" spans="7:7" x14ac:dyDescent="0.25">
      <c r="G1455" s="10"/>
    </row>
    <row r="1456" spans="7:7" x14ac:dyDescent="0.25">
      <c r="G1456" s="10"/>
    </row>
    <row r="1457" spans="7:7" x14ac:dyDescent="0.25">
      <c r="G1457" s="10"/>
    </row>
    <row r="1458" spans="7:7" x14ac:dyDescent="0.25">
      <c r="G1458" s="10"/>
    </row>
    <row r="1459" spans="7:7" x14ac:dyDescent="0.25">
      <c r="G1459" s="10"/>
    </row>
    <row r="1460" spans="7:7" x14ac:dyDescent="0.25">
      <c r="G1460" s="10"/>
    </row>
    <row r="1461" spans="7:7" x14ac:dyDescent="0.25">
      <c r="G1461" s="10"/>
    </row>
    <row r="1462" spans="7:7" x14ac:dyDescent="0.25">
      <c r="G1462" s="10"/>
    </row>
    <row r="1463" spans="7:7" x14ac:dyDescent="0.25">
      <c r="G1463" s="10"/>
    </row>
    <row r="1464" spans="7:7" x14ac:dyDescent="0.25">
      <c r="G1464" s="10"/>
    </row>
    <row r="1465" spans="7:7" x14ac:dyDescent="0.25">
      <c r="G1465" s="10"/>
    </row>
    <row r="1466" spans="7:7" x14ac:dyDescent="0.25">
      <c r="G1466" s="10"/>
    </row>
    <row r="1467" spans="7:7" x14ac:dyDescent="0.25">
      <c r="G1467" s="10"/>
    </row>
    <row r="1468" spans="7:7" x14ac:dyDescent="0.25">
      <c r="G1468" s="10"/>
    </row>
    <row r="1469" spans="7:7" x14ac:dyDescent="0.25">
      <c r="G1469" s="10"/>
    </row>
    <row r="1470" spans="7:7" x14ac:dyDescent="0.25">
      <c r="G1470" s="10"/>
    </row>
    <row r="1471" spans="7:7" x14ac:dyDescent="0.25">
      <c r="G1471" s="10"/>
    </row>
    <row r="1472" spans="7:7" x14ac:dyDescent="0.25">
      <c r="G1472" s="10"/>
    </row>
    <row r="1473" spans="7:7" x14ac:dyDescent="0.25">
      <c r="G1473" s="10"/>
    </row>
    <row r="1474" spans="7:7" x14ac:dyDescent="0.25">
      <c r="G1474" s="10"/>
    </row>
    <row r="1475" spans="7:7" x14ac:dyDescent="0.25">
      <c r="G1475" s="10"/>
    </row>
    <row r="1476" spans="7:7" x14ac:dyDescent="0.25">
      <c r="G1476" s="10"/>
    </row>
    <row r="1477" spans="7:7" x14ac:dyDescent="0.25">
      <c r="G1477" s="10"/>
    </row>
    <row r="1478" spans="7:7" x14ac:dyDescent="0.25">
      <c r="G1478" s="10"/>
    </row>
    <row r="1479" spans="7:7" x14ac:dyDescent="0.25">
      <c r="G1479" s="10"/>
    </row>
    <row r="1480" spans="7:7" x14ac:dyDescent="0.25">
      <c r="G1480" s="10"/>
    </row>
    <row r="1481" spans="7:7" x14ac:dyDescent="0.25">
      <c r="G1481" s="10"/>
    </row>
    <row r="1482" spans="7:7" x14ac:dyDescent="0.25">
      <c r="G1482" s="10"/>
    </row>
    <row r="1483" spans="7:7" x14ac:dyDescent="0.25">
      <c r="G1483" s="10"/>
    </row>
    <row r="1484" spans="7:7" x14ac:dyDescent="0.25">
      <c r="G1484" s="10"/>
    </row>
    <row r="1485" spans="7:7" x14ac:dyDescent="0.25">
      <c r="G1485" s="10"/>
    </row>
    <row r="1486" spans="7:7" x14ac:dyDescent="0.25">
      <c r="G1486" s="10"/>
    </row>
    <row r="1487" spans="7:7" x14ac:dyDescent="0.25">
      <c r="G1487" s="10"/>
    </row>
    <row r="1488" spans="7:7" x14ac:dyDescent="0.25">
      <c r="G1488" s="10"/>
    </row>
    <row r="1489" spans="7:7" x14ac:dyDescent="0.25">
      <c r="G1489" s="10"/>
    </row>
    <row r="1490" spans="7:7" x14ac:dyDescent="0.25">
      <c r="G1490" s="10"/>
    </row>
    <row r="1491" spans="7:7" x14ac:dyDescent="0.25">
      <c r="G1491" s="10"/>
    </row>
    <row r="1492" spans="7:7" x14ac:dyDescent="0.25">
      <c r="G1492" s="10"/>
    </row>
    <row r="1493" spans="7:7" x14ac:dyDescent="0.25">
      <c r="G1493" s="10"/>
    </row>
    <row r="1494" spans="7:7" x14ac:dyDescent="0.25">
      <c r="G1494" s="10"/>
    </row>
    <row r="1495" spans="7:7" x14ac:dyDescent="0.25">
      <c r="G1495" s="10"/>
    </row>
    <row r="1496" spans="7:7" x14ac:dyDescent="0.25">
      <c r="G1496" s="10"/>
    </row>
    <row r="1497" spans="7:7" x14ac:dyDescent="0.25">
      <c r="G1497" s="10"/>
    </row>
    <row r="1498" spans="7:7" x14ac:dyDescent="0.25">
      <c r="G1498" s="10"/>
    </row>
    <row r="1499" spans="7:7" x14ac:dyDescent="0.25">
      <c r="G1499" s="10"/>
    </row>
    <row r="1500" spans="7:7" x14ac:dyDescent="0.25">
      <c r="G1500" s="10"/>
    </row>
    <row r="1501" spans="7:7" x14ac:dyDescent="0.25">
      <c r="G1501" s="10"/>
    </row>
    <row r="1502" spans="7:7" x14ac:dyDescent="0.25">
      <c r="G1502" s="10"/>
    </row>
    <row r="1503" spans="7:7" x14ac:dyDescent="0.25">
      <c r="G1503" s="10"/>
    </row>
    <row r="1504" spans="7:7" x14ac:dyDescent="0.25">
      <c r="G1504" s="10"/>
    </row>
    <row r="1505" spans="7:7" x14ac:dyDescent="0.25">
      <c r="G1505" s="10"/>
    </row>
    <row r="1506" spans="7:7" x14ac:dyDescent="0.25">
      <c r="G1506" s="10"/>
    </row>
    <row r="1507" spans="7:7" x14ac:dyDescent="0.25">
      <c r="G1507" s="10"/>
    </row>
    <row r="1508" spans="7:7" x14ac:dyDescent="0.25">
      <c r="G1508" s="10"/>
    </row>
    <row r="1509" spans="7:7" x14ac:dyDescent="0.25">
      <c r="G1509" s="10"/>
    </row>
    <row r="1510" spans="7:7" x14ac:dyDescent="0.25">
      <c r="G1510" s="10"/>
    </row>
    <row r="1511" spans="7:7" x14ac:dyDescent="0.25">
      <c r="G1511" s="10"/>
    </row>
    <row r="1512" spans="7:7" x14ac:dyDescent="0.25">
      <c r="G1512" s="10"/>
    </row>
    <row r="1513" spans="7:7" x14ac:dyDescent="0.25">
      <c r="G1513" s="10"/>
    </row>
    <row r="1514" spans="7:7" x14ac:dyDescent="0.25">
      <c r="G1514" s="10"/>
    </row>
    <row r="1515" spans="7:7" x14ac:dyDescent="0.25">
      <c r="G1515" s="10"/>
    </row>
    <row r="1516" spans="7:7" x14ac:dyDescent="0.25">
      <c r="G1516" s="10"/>
    </row>
    <row r="1517" spans="7:7" x14ac:dyDescent="0.25">
      <c r="G1517" s="10"/>
    </row>
    <row r="1518" spans="7:7" x14ac:dyDescent="0.25">
      <c r="G1518" s="10"/>
    </row>
    <row r="1519" spans="7:7" x14ac:dyDescent="0.25">
      <c r="G1519" s="10"/>
    </row>
    <row r="1520" spans="7:7" x14ac:dyDescent="0.25">
      <c r="G1520" s="10"/>
    </row>
    <row r="1521" spans="7:7" x14ac:dyDescent="0.25">
      <c r="G1521" s="10"/>
    </row>
    <row r="1522" spans="7:7" x14ac:dyDescent="0.25">
      <c r="G1522" s="10"/>
    </row>
    <row r="1523" spans="7:7" x14ac:dyDescent="0.25">
      <c r="G1523" s="10"/>
    </row>
    <row r="1524" spans="7:7" x14ac:dyDescent="0.25">
      <c r="G1524" s="10"/>
    </row>
    <row r="1525" spans="7:7" x14ac:dyDescent="0.25">
      <c r="G1525" s="10"/>
    </row>
    <row r="1526" spans="7:7" x14ac:dyDescent="0.25">
      <c r="G1526" s="10"/>
    </row>
    <row r="1527" spans="7:7" x14ac:dyDescent="0.25">
      <c r="G1527" s="10"/>
    </row>
    <row r="1528" spans="7:7" x14ac:dyDescent="0.25">
      <c r="G1528" s="10"/>
    </row>
    <row r="1529" spans="7:7" x14ac:dyDescent="0.25">
      <c r="G1529" s="10"/>
    </row>
    <row r="1530" spans="7:7" x14ac:dyDescent="0.25">
      <c r="G1530" s="10"/>
    </row>
    <row r="1531" spans="7:7" x14ac:dyDescent="0.25">
      <c r="G1531" s="10"/>
    </row>
    <row r="1532" spans="7:7" x14ac:dyDescent="0.25">
      <c r="G1532" s="10"/>
    </row>
    <row r="1533" spans="7:7" x14ac:dyDescent="0.25">
      <c r="G1533" s="10"/>
    </row>
    <row r="1534" spans="7:7" x14ac:dyDescent="0.25">
      <c r="G1534" s="10"/>
    </row>
    <row r="1535" spans="7:7" x14ac:dyDescent="0.25">
      <c r="G1535" s="10"/>
    </row>
    <row r="1536" spans="7:7" x14ac:dyDescent="0.25">
      <c r="G1536" s="10"/>
    </row>
    <row r="1537" spans="7:7" x14ac:dyDescent="0.25">
      <c r="G1537" s="10"/>
    </row>
    <row r="1538" spans="7:7" x14ac:dyDescent="0.25">
      <c r="G1538" s="10"/>
    </row>
    <row r="1539" spans="7:7" x14ac:dyDescent="0.25">
      <c r="G1539" s="10"/>
    </row>
    <row r="1540" spans="7:7" x14ac:dyDescent="0.25">
      <c r="G1540" s="10"/>
    </row>
    <row r="1541" spans="7:7" x14ac:dyDescent="0.25">
      <c r="G1541" s="10"/>
    </row>
    <row r="1542" spans="7:7" x14ac:dyDescent="0.25">
      <c r="G1542" s="10"/>
    </row>
    <row r="1543" spans="7:7" x14ac:dyDescent="0.25">
      <c r="G1543" s="10"/>
    </row>
    <row r="1544" spans="7:7" x14ac:dyDescent="0.25">
      <c r="G1544" s="10"/>
    </row>
    <row r="1545" spans="7:7" x14ac:dyDescent="0.25">
      <c r="G1545" s="10"/>
    </row>
    <row r="1546" spans="7:7" x14ac:dyDescent="0.25">
      <c r="G1546" s="10"/>
    </row>
    <row r="1547" spans="7:7" x14ac:dyDescent="0.25">
      <c r="G1547" s="10"/>
    </row>
    <row r="1548" spans="7:7" x14ac:dyDescent="0.25">
      <c r="G1548" s="10"/>
    </row>
    <row r="1549" spans="7:7" x14ac:dyDescent="0.25">
      <c r="G1549" s="10"/>
    </row>
    <row r="1550" spans="7:7" x14ac:dyDescent="0.25">
      <c r="G1550" s="10"/>
    </row>
    <row r="1551" spans="7:7" x14ac:dyDescent="0.25">
      <c r="G1551" s="10"/>
    </row>
    <row r="1552" spans="7:7" x14ac:dyDescent="0.25">
      <c r="G1552" s="10"/>
    </row>
    <row r="1553" spans="7:7" x14ac:dyDescent="0.25">
      <c r="G1553" s="10"/>
    </row>
    <row r="1554" spans="7:7" x14ac:dyDescent="0.25">
      <c r="G1554" s="10"/>
    </row>
    <row r="1555" spans="7:7" x14ac:dyDescent="0.25">
      <c r="G1555" s="10"/>
    </row>
    <row r="1556" spans="7:7" x14ac:dyDescent="0.25">
      <c r="G1556" s="10"/>
    </row>
    <row r="1557" spans="7:7" x14ac:dyDescent="0.25">
      <c r="G1557" s="10"/>
    </row>
    <row r="1558" spans="7:7" x14ac:dyDescent="0.25">
      <c r="G1558" s="10"/>
    </row>
    <row r="1559" spans="7:7" x14ac:dyDescent="0.25">
      <c r="G1559" s="10"/>
    </row>
    <row r="1560" spans="7:7" x14ac:dyDescent="0.25">
      <c r="G1560" s="10"/>
    </row>
    <row r="1561" spans="7:7" x14ac:dyDescent="0.25">
      <c r="G1561" s="10"/>
    </row>
    <row r="1562" spans="7:7" x14ac:dyDescent="0.25">
      <c r="G1562" s="10"/>
    </row>
    <row r="1563" spans="7:7" x14ac:dyDescent="0.25">
      <c r="G1563" s="10"/>
    </row>
    <row r="1564" spans="7:7" x14ac:dyDescent="0.25">
      <c r="G1564" s="10"/>
    </row>
    <row r="1565" spans="7:7" x14ac:dyDescent="0.25">
      <c r="G1565" s="10"/>
    </row>
    <row r="1566" spans="7:7" x14ac:dyDescent="0.25">
      <c r="G1566" s="10"/>
    </row>
    <row r="1567" spans="7:7" x14ac:dyDescent="0.25">
      <c r="G1567" s="10"/>
    </row>
    <row r="1568" spans="7:7" x14ac:dyDescent="0.25">
      <c r="G1568" s="10"/>
    </row>
    <row r="1569" spans="7:7" x14ac:dyDescent="0.25">
      <c r="G1569" s="10"/>
    </row>
    <row r="1570" spans="7:7" x14ac:dyDescent="0.25">
      <c r="G1570" s="10"/>
    </row>
    <row r="1571" spans="7:7" x14ac:dyDescent="0.25">
      <c r="G1571" s="10"/>
    </row>
    <row r="1572" spans="7:7" x14ac:dyDescent="0.25">
      <c r="G1572" s="10"/>
    </row>
    <row r="1573" spans="7:7" x14ac:dyDescent="0.25">
      <c r="G1573" s="10"/>
    </row>
    <row r="1574" spans="7:7" x14ac:dyDescent="0.25">
      <c r="G1574" s="10"/>
    </row>
    <row r="1575" spans="7:7" x14ac:dyDescent="0.25">
      <c r="G1575" s="10"/>
    </row>
    <row r="1576" spans="7:7" x14ac:dyDescent="0.25">
      <c r="G1576" s="10"/>
    </row>
    <row r="1577" spans="7:7" x14ac:dyDescent="0.25">
      <c r="G1577" s="10"/>
    </row>
    <row r="1578" spans="7:7" x14ac:dyDescent="0.25">
      <c r="G1578" s="10"/>
    </row>
    <row r="1579" spans="7:7" x14ac:dyDescent="0.25">
      <c r="G1579" s="10"/>
    </row>
    <row r="1580" spans="7:7" x14ac:dyDescent="0.25">
      <c r="G1580" s="10"/>
    </row>
    <row r="1581" spans="7:7" x14ac:dyDescent="0.25">
      <c r="G1581" s="10"/>
    </row>
    <row r="1582" spans="7:7" x14ac:dyDescent="0.25">
      <c r="G1582" s="10"/>
    </row>
    <row r="1583" spans="7:7" x14ac:dyDescent="0.25">
      <c r="G1583" s="10"/>
    </row>
    <row r="1584" spans="7:7" x14ac:dyDescent="0.25">
      <c r="G1584" s="10"/>
    </row>
    <row r="1585" spans="7:7" x14ac:dyDescent="0.25">
      <c r="G1585" s="10"/>
    </row>
    <row r="1586" spans="7:7" x14ac:dyDescent="0.25">
      <c r="G1586" s="10"/>
    </row>
    <row r="1587" spans="7:7" x14ac:dyDescent="0.25">
      <c r="G1587" s="10"/>
    </row>
    <row r="1588" spans="7:7" x14ac:dyDescent="0.25">
      <c r="G1588" s="10"/>
    </row>
    <row r="1589" spans="7:7" x14ac:dyDescent="0.25">
      <c r="G1589" s="10"/>
    </row>
    <row r="1590" spans="7:7" x14ac:dyDescent="0.25">
      <c r="G1590" s="10"/>
    </row>
    <row r="1591" spans="7:7" x14ac:dyDescent="0.25">
      <c r="G1591" s="10"/>
    </row>
    <row r="1592" spans="7:7" x14ac:dyDescent="0.25">
      <c r="G1592" s="10"/>
    </row>
    <row r="1593" spans="7:7" x14ac:dyDescent="0.25">
      <c r="G1593" s="10"/>
    </row>
    <row r="1594" spans="7:7" x14ac:dyDescent="0.25">
      <c r="G1594" s="10"/>
    </row>
    <row r="1595" spans="7:7" x14ac:dyDescent="0.25">
      <c r="G1595" s="10"/>
    </row>
    <row r="1596" spans="7:7" x14ac:dyDescent="0.25">
      <c r="G1596" s="10"/>
    </row>
    <row r="1597" spans="7:7" x14ac:dyDescent="0.25">
      <c r="G1597" s="10"/>
    </row>
    <row r="1598" spans="7:7" x14ac:dyDescent="0.25">
      <c r="G1598" s="10"/>
    </row>
    <row r="1599" spans="7:7" x14ac:dyDescent="0.25">
      <c r="G1599" s="10"/>
    </row>
    <row r="1600" spans="7:7" x14ac:dyDescent="0.25">
      <c r="G1600" s="10"/>
    </row>
    <row r="1601" spans="7:7" x14ac:dyDescent="0.25">
      <c r="G1601" s="10"/>
    </row>
    <row r="1602" spans="7:7" x14ac:dyDescent="0.25">
      <c r="G1602" s="10"/>
    </row>
    <row r="1603" spans="7:7" x14ac:dyDescent="0.25">
      <c r="G1603" s="10"/>
    </row>
    <row r="1604" spans="7:7" x14ac:dyDescent="0.25">
      <c r="G1604" s="10"/>
    </row>
    <row r="1605" spans="7:7" x14ac:dyDescent="0.25">
      <c r="G1605" s="10"/>
    </row>
    <row r="1606" spans="7:7" x14ac:dyDescent="0.25">
      <c r="G1606" s="10"/>
    </row>
    <row r="1607" spans="7:7" x14ac:dyDescent="0.25">
      <c r="G1607" s="10"/>
    </row>
    <row r="1608" spans="7:7" x14ac:dyDescent="0.25">
      <c r="G1608" s="10"/>
    </row>
    <row r="1609" spans="7:7" x14ac:dyDescent="0.25">
      <c r="G1609" s="10"/>
    </row>
    <row r="1610" spans="7:7" x14ac:dyDescent="0.25">
      <c r="G1610" s="10"/>
    </row>
    <row r="1611" spans="7:7" x14ac:dyDescent="0.25">
      <c r="G1611" s="10"/>
    </row>
    <row r="1612" spans="7:7" x14ac:dyDescent="0.25">
      <c r="G1612" s="10"/>
    </row>
    <row r="1613" spans="7:7" x14ac:dyDescent="0.25">
      <c r="G1613" s="10"/>
    </row>
    <row r="1614" spans="7:7" x14ac:dyDescent="0.25">
      <c r="G1614" s="10"/>
    </row>
    <row r="1615" spans="7:7" x14ac:dyDescent="0.25">
      <c r="G1615" s="10"/>
    </row>
    <row r="1616" spans="7:7" x14ac:dyDescent="0.25">
      <c r="G1616" s="10"/>
    </row>
    <row r="1617" spans="7:7" x14ac:dyDescent="0.25">
      <c r="G1617" s="10"/>
    </row>
    <row r="1618" spans="7:7" x14ac:dyDescent="0.25">
      <c r="G1618" s="10"/>
    </row>
    <row r="1619" spans="7:7" x14ac:dyDescent="0.25">
      <c r="G1619" s="10"/>
    </row>
    <row r="1620" spans="7:7" x14ac:dyDescent="0.25">
      <c r="G1620" s="10"/>
    </row>
    <row r="1621" spans="7:7" x14ac:dyDescent="0.25">
      <c r="G1621" s="10"/>
    </row>
    <row r="1622" spans="7:7" x14ac:dyDescent="0.25">
      <c r="G1622" s="10"/>
    </row>
    <row r="1623" spans="7:7" x14ac:dyDescent="0.25">
      <c r="G1623" s="10"/>
    </row>
    <row r="1624" spans="7:7" x14ac:dyDescent="0.25">
      <c r="G1624" s="10"/>
    </row>
    <row r="1625" spans="7:7" x14ac:dyDescent="0.25">
      <c r="G1625" s="10"/>
    </row>
    <row r="1626" spans="7:7" x14ac:dyDescent="0.25">
      <c r="G1626" s="10"/>
    </row>
    <row r="1627" spans="7:7" x14ac:dyDescent="0.25">
      <c r="G1627" s="10"/>
    </row>
    <row r="1628" spans="7:7" x14ac:dyDescent="0.25">
      <c r="G1628" s="10"/>
    </row>
    <row r="1629" spans="7:7" x14ac:dyDescent="0.25">
      <c r="G1629" s="10"/>
    </row>
    <row r="1630" spans="7:7" x14ac:dyDescent="0.25">
      <c r="G1630" s="10"/>
    </row>
    <row r="1631" spans="7:7" x14ac:dyDescent="0.25">
      <c r="G1631" s="10"/>
    </row>
    <row r="1632" spans="7:7" x14ac:dyDescent="0.25">
      <c r="G1632" s="10"/>
    </row>
    <row r="1633" spans="7:7" x14ac:dyDescent="0.25">
      <c r="G1633" s="10"/>
    </row>
    <row r="1634" spans="7:7" x14ac:dyDescent="0.25">
      <c r="G1634" s="10"/>
    </row>
    <row r="1635" spans="7:7" x14ac:dyDescent="0.25">
      <c r="G1635" s="10"/>
    </row>
    <row r="1636" spans="7:7" x14ac:dyDescent="0.25">
      <c r="G1636" s="10"/>
    </row>
    <row r="1637" spans="7:7" x14ac:dyDescent="0.25">
      <c r="G1637" s="10"/>
    </row>
    <row r="1638" spans="7:7" x14ac:dyDescent="0.25">
      <c r="G1638" s="10"/>
    </row>
    <row r="1639" spans="7:7" x14ac:dyDescent="0.25">
      <c r="G1639" s="10"/>
    </row>
    <row r="1640" spans="7:7" x14ac:dyDescent="0.25">
      <c r="G1640" s="10"/>
    </row>
    <row r="1641" spans="7:7" x14ac:dyDescent="0.25">
      <c r="G1641" s="10"/>
    </row>
    <row r="1642" spans="7:7" x14ac:dyDescent="0.25">
      <c r="G1642" s="10"/>
    </row>
    <row r="1643" spans="7:7" x14ac:dyDescent="0.25">
      <c r="G1643" s="10"/>
    </row>
    <row r="1644" spans="7:7" x14ac:dyDescent="0.25">
      <c r="G1644" s="10"/>
    </row>
    <row r="1645" spans="7:7" x14ac:dyDescent="0.25">
      <c r="G1645" s="10"/>
    </row>
    <row r="1646" spans="7:7" x14ac:dyDescent="0.25">
      <c r="G1646" s="10"/>
    </row>
    <row r="1647" spans="7:7" x14ac:dyDescent="0.25">
      <c r="G1647" s="10"/>
    </row>
    <row r="1648" spans="7:7" x14ac:dyDescent="0.25">
      <c r="G1648" s="10"/>
    </row>
    <row r="1649" spans="7:7" x14ac:dyDescent="0.25">
      <c r="G1649" s="10"/>
    </row>
    <row r="1650" spans="7:7" x14ac:dyDescent="0.25">
      <c r="G1650" s="10"/>
    </row>
    <row r="1651" spans="7:7" x14ac:dyDescent="0.25">
      <c r="G1651" s="10"/>
    </row>
    <row r="1652" spans="7:7" x14ac:dyDescent="0.25">
      <c r="G1652" s="10"/>
    </row>
    <row r="1653" spans="7:7" x14ac:dyDescent="0.25">
      <c r="G1653" s="10"/>
    </row>
    <row r="1654" spans="7:7" x14ac:dyDescent="0.25">
      <c r="G1654" s="10"/>
    </row>
    <row r="1655" spans="7:7" x14ac:dyDescent="0.25">
      <c r="G1655" s="10"/>
    </row>
    <row r="1656" spans="7:7" x14ac:dyDescent="0.25">
      <c r="G1656" s="10"/>
    </row>
    <row r="1657" spans="7:7" x14ac:dyDescent="0.25">
      <c r="G1657" s="10"/>
    </row>
    <row r="1658" spans="7:7" x14ac:dyDescent="0.25">
      <c r="G1658" s="10"/>
    </row>
    <row r="1659" spans="7:7" x14ac:dyDescent="0.25">
      <c r="G1659" s="10"/>
    </row>
    <row r="1660" spans="7:7" x14ac:dyDescent="0.25">
      <c r="G1660" s="10"/>
    </row>
    <row r="1661" spans="7:7" x14ac:dyDescent="0.25">
      <c r="G1661" s="10"/>
    </row>
    <row r="1662" spans="7:7" x14ac:dyDescent="0.25">
      <c r="G1662" s="10"/>
    </row>
    <row r="1663" spans="7:7" x14ac:dyDescent="0.25">
      <c r="G1663" s="10"/>
    </row>
    <row r="1664" spans="7:7" x14ac:dyDescent="0.25">
      <c r="G1664" s="10"/>
    </row>
    <row r="1665" spans="7:7" x14ac:dyDescent="0.25">
      <c r="G1665" s="10"/>
    </row>
    <row r="1666" spans="7:7" x14ac:dyDescent="0.25">
      <c r="G1666" s="10"/>
    </row>
    <row r="1667" spans="7:7" x14ac:dyDescent="0.25">
      <c r="G1667" s="10"/>
    </row>
    <row r="1668" spans="7:7" x14ac:dyDescent="0.25">
      <c r="G1668" s="10"/>
    </row>
    <row r="1669" spans="7:7" x14ac:dyDescent="0.25">
      <c r="G1669" s="10"/>
    </row>
    <row r="1670" spans="7:7" x14ac:dyDescent="0.25">
      <c r="G1670" s="10"/>
    </row>
    <row r="1671" spans="7:7" x14ac:dyDescent="0.25">
      <c r="G1671" s="10"/>
    </row>
    <row r="1672" spans="7:7" x14ac:dyDescent="0.25">
      <c r="G1672" s="10"/>
    </row>
    <row r="1673" spans="7:7" x14ac:dyDescent="0.25">
      <c r="G1673" s="10"/>
    </row>
    <row r="1674" spans="7:7" x14ac:dyDescent="0.25">
      <c r="G1674" s="10"/>
    </row>
    <row r="1675" spans="7:7" x14ac:dyDescent="0.25">
      <c r="G1675" s="10"/>
    </row>
    <row r="1676" spans="7:7" x14ac:dyDescent="0.25">
      <c r="G1676" s="10"/>
    </row>
    <row r="1677" spans="7:7" x14ac:dyDescent="0.25">
      <c r="G1677" s="10"/>
    </row>
    <row r="1678" spans="7:7" x14ac:dyDescent="0.25">
      <c r="G1678" s="10"/>
    </row>
    <row r="1679" spans="7:7" x14ac:dyDescent="0.25">
      <c r="G1679" s="10"/>
    </row>
    <row r="1680" spans="7:7" x14ac:dyDescent="0.25">
      <c r="G1680" s="10"/>
    </row>
    <row r="1681" spans="7:7" x14ac:dyDescent="0.25">
      <c r="G1681" s="10"/>
    </row>
    <row r="1682" spans="7:7" x14ac:dyDescent="0.25">
      <c r="G1682" s="10"/>
    </row>
    <row r="1683" spans="7:7" x14ac:dyDescent="0.25">
      <c r="G1683" s="10"/>
    </row>
    <row r="1684" spans="7:7" x14ac:dyDescent="0.25">
      <c r="G1684" s="10"/>
    </row>
    <row r="1685" spans="7:7" x14ac:dyDescent="0.25">
      <c r="G1685" s="10"/>
    </row>
    <row r="1686" spans="7:7" x14ac:dyDescent="0.25">
      <c r="G1686" s="10"/>
    </row>
    <row r="1687" spans="7:7" x14ac:dyDescent="0.25">
      <c r="G1687" s="10"/>
    </row>
    <row r="1688" spans="7:7" x14ac:dyDescent="0.25">
      <c r="G1688" s="10"/>
    </row>
    <row r="1689" spans="7:7" x14ac:dyDescent="0.25">
      <c r="G1689" s="10"/>
    </row>
    <row r="1690" spans="7:7" x14ac:dyDescent="0.25">
      <c r="G1690" s="10"/>
    </row>
    <row r="1691" spans="7:7" x14ac:dyDescent="0.25">
      <c r="G1691" s="10"/>
    </row>
    <row r="1692" spans="7:7" x14ac:dyDescent="0.25">
      <c r="G1692" s="10"/>
    </row>
    <row r="1693" spans="7:7" x14ac:dyDescent="0.25">
      <c r="G1693" s="10"/>
    </row>
    <row r="1694" spans="7:7" x14ac:dyDescent="0.25">
      <c r="G1694" s="10"/>
    </row>
    <row r="1695" spans="7:7" x14ac:dyDescent="0.25">
      <c r="G1695" s="10"/>
    </row>
    <row r="1696" spans="7:7" x14ac:dyDescent="0.25">
      <c r="G1696" s="10"/>
    </row>
    <row r="1697" spans="7:7" x14ac:dyDescent="0.25">
      <c r="G1697" s="10"/>
    </row>
    <row r="1698" spans="7:7" x14ac:dyDescent="0.25">
      <c r="G1698" s="10"/>
    </row>
    <row r="1699" spans="7:7" x14ac:dyDescent="0.25">
      <c r="G1699" s="10"/>
    </row>
    <row r="1700" spans="7:7" x14ac:dyDescent="0.25">
      <c r="G1700" s="10"/>
    </row>
    <row r="1701" spans="7:7" x14ac:dyDescent="0.25">
      <c r="G1701" s="10"/>
    </row>
    <row r="1702" spans="7:7" x14ac:dyDescent="0.25">
      <c r="G1702" s="10"/>
    </row>
    <row r="1703" spans="7:7" x14ac:dyDescent="0.25">
      <c r="G1703" s="10"/>
    </row>
    <row r="1704" spans="7:7" x14ac:dyDescent="0.25">
      <c r="G1704" s="10"/>
    </row>
    <row r="1705" spans="7:7" x14ac:dyDescent="0.25">
      <c r="G1705" s="10"/>
    </row>
    <row r="1706" spans="7:7" x14ac:dyDescent="0.25">
      <c r="G1706" s="10"/>
    </row>
    <row r="1707" spans="7:7" x14ac:dyDescent="0.25">
      <c r="G1707" s="10"/>
    </row>
    <row r="1708" spans="7:7" x14ac:dyDescent="0.25">
      <c r="G1708" s="10"/>
    </row>
    <row r="1709" spans="7:7" x14ac:dyDescent="0.25">
      <c r="G1709" s="10"/>
    </row>
    <row r="1710" spans="7:7" x14ac:dyDescent="0.25">
      <c r="G1710" s="10"/>
    </row>
    <row r="1711" spans="7:7" x14ac:dyDescent="0.25">
      <c r="G1711" s="10"/>
    </row>
    <row r="1712" spans="7:7" x14ac:dyDescent="0.25">
      <c r="G1712" s="10"/>
    </row>
    <row r="1713" spans="7:7" x14ac:dyDescent="0.25">
      <c r="G1713" s="10"/>
    </row>
    <row r="1714" spans="7:7" x14ac:dyDescent="0.25">
      <c r="G1714" s="10"/>
    </row>
    <row r="1715" spans="7:7" x14ac:dyDescent="0.25">
      <c r="G1715" s="10"/>
    </row>
    <row r="1716" spans="7:7" x14ac:dyDescent="0.25">
      <c r="G1716" s="10"/>
    </row>
    <row r="1717" spans="7:7" x14ac:dyDescent="0.25">
      <c r="G1717" s="10"/>
    </row>
    <row r="1718" spans="7:7" x14ac:dyDescent="0.25">
      <c r="G1718" s="10"/>
    </row>
    <row r="1719" spans="7:7" x14ac:dyDescent="0.25">
      <c r="G1719" s="10"/>
    </row>
    <row r="1720" spans="7:7" x14ac:dyDescent="0.25">
      <c r="G1720" s="10"/>
    </row>
    <row r="1721" spans="7:7" x14ac:dyDescent="0.25">
      <c r="G1721" s="10"/>
    </row>
    <row r="1722" spans="7:7" x14ac:dyDescent="0.25">
      <c r="G1722" s="10"/>
    </row>
    <row r="1723" spans="7:7" x14ac:dyDescent="0.25">
      <c r="G1723" s="10"/>
    </row>
    <row r="1724" spans="7:7" x14ac:dyDescent="0.25">
      <c r="G1724" s="10"/>
    </row>
    <row r="1725" spans="7:7" x14ac:dyDescent="0.25">
      <c r="G1725" s="10"/>
    </row>
    <row r="1726" spans="7:7" x14ac:dyDescent="0.25">
      <c r="G1726" s="10"/>
    </row>
    <row r="1727" spans="7:7" x14ac:dyDescent="0.25">
      <c r="G1727" s="10"/>
    </row>
    <row r="1728" spans="7:7" x14ac:dyDescent="0.25">
      <c r="G1728" s="10"/>
    </row>
    <row r="1729" spans="7:7" x14ac:dyDescent="0.25">
      <c r="G1729" s="10"/>
    </row>
    <row r="1730" spans="7:7" x14ac:dyDescent="0.25">
      <c r="G1730" s="10"/>
    </row>
    <row r="1731" spans="7:7" x14ac:dyDescent="0.25">
      <c r="G1731" s="10"/>
    </row>
    <row r="1732" spans="7:7" x14ac:dyDescent="0.25">
      <c r="G1732" s="10"/>
    </row>
    <row r="1733" spans="7:7" x14ac:dyDescent="0.25">
      <c r="G1733" s="10"/>
    </row>
    <row r="1734" spans="7:7" x14ac:dyDescent="0.25">
      <c r="G1734" s="10"/>
    </row>
    <row r="1735" spans="7:7" x14ac:dyDescent="0.25">
      <c r="G1735" s="10"/>
    </row>
    <row r="1736" spans="7:7" x14ac:dyDescent="0.25">
      <c r="G1736" s="10"/>
    </row>
    <row r="1737" spans="7:7" x14ac:dyDescent="0.25">
      <c r="G1737" s="10"/>
    </row>
    <row r="1738" spans="7:7" x14ac:dyDescent="0.25">
      <c r="G1738" s="10"/>
    </row>
    <row r="1739" spans="7:7" x14ac:dyDescent="0.25">
      <c r="G1739" s="10"/>
    </row>
    <row r="1740" spans="7:7" x14ac:dyDescent="0.25">
      <c r="G1740" s="10"/>
    </row>
    <row r="1741" spans="7:7" x14ac:dyDescent="0.25">
      <c r="G1741" s="10"/>
    </row>
    <row r="1742" spans="7:7" x14ac:dyDescent="0.25">
      <c r="G1742" s="10"/>
    </row>
    <row r="1743" spans="7:7" x14ac:dyDescent="0.25">
      <c r="G1743" s="10"/>
    </row>
    <row r="1744" spans="7:7" x14ac:dyDescent="0.25">
      <c r="G1744" s="10"/>
    </row>
    <row r="1745" spans="7:7" x14ac:dyDescent="0.25">
      <c r="G1745" s="10"/>
    </row>
    <row r="1746" spans="7:7" x14ac:dyDescent="0.25">
      <c r="G1746" s="10"/>
    </row>
    <row r="1747" spans="7:7" x14ac:dyDescent="0.25">
      <c r="G1747" s="10"/>
    </row>
    <row r="1748" spans="7:7" x14ac:dyDescent="0.25">
      <c r="G1748" s="10"/>
    </row>
    <row r="1749" spans="7:7" x14ac:dyDescent="0.25">
      <c r="G1749" s="10"/>
    </row>
    <row r="1750" spans="7:7" x14ac:dyDescent="0.25">
      <c r="G1750" s="10"/>
    </row>
    <row r="1751" spans="7:7" x14ac:dyDescent="0.25">
      <c r="G1751" s="10"/>
    </row>
    <row r="1752" spans="7:7" x14ac:dyDescent="0.25">
      <c r="G1752" s="10"/>
    </row>
    <row r="1753" spans="7:7" x14ac:dyDescent="0.25">
      <c r="G1753" s="10"/>
    </row>
    <row r="1754" spans="7:7" x14ac:dyDescent="0.25">
      <c r="G1754" s="10"/>
    </row>
    <row r="1755" spans="7:7" x14ac:dyDescent="0.25">
      <c r="G1755" s="10"/>
    </row>
    <row r="1756" spans="7:7" x14ac:dyDescent="0.25">
      <c r="G1756" s="10"/>
    </row>
    <row r="1757" spans="7:7" x14ac:dyDescent="0.25">
      <c r="G1757" s="10"/>
    </row>
    <row r="1758" spans="7:7" x14ac:dyDescent="0.25">
      <c r="G1758" s="10"/>
    </row>
    <row r="1759" spans="7:7" x14ac:dyDescent="0.25">
      <c r="G1759" s="10"/>
    </row>
    <row r="1760" spans="7:7" x14ac:dyDescent="0.25">
      <c r="G1760" s="10"/>
    </row>
    <row r="1761" spans="7:7" x14ac:dyDescent="0.25">
      <c r="G1761" s="10"/>
    </row>
    <row r="1762" spans="7:7" x14ac:dyDescent="0.25">
      <c r="G1762" s="10"/>
    </row>
    <row r="1763" spans="7:7" x14ac:dyDescent="0.25">
      <c r="G1763" s="10"/>
    </row>
    <row r="1764" spans="7:7" x14ac:dyDescent="0.25">
      <c r="G1764" s="10"/>
    </row>
    <row r="1765" spans="7:7" x14ac:dyDescent="0.25">
      <c r="G1765" s="10"/>
    </row>
    <row r="1766" spans="7:7" x14ac:dyDescent="0.25">
      <c r="G1766" s="10"/>
    </row>
    <row r="1767" spans="7:7" x14ac:dyDescent="0.25">
      <c r="G1767" s="10"/>
    </row>
    <row r="1768" spans="7:7" x14ac:dyDescent="0.25">
      <c r="G1768" s="10"/>
    </row>
    <row r="1769" spans="7:7" x14ac:dyDescent="0.25">
      <c r="G1769" s="10"/>
    </row>
    <row r="1770" spans="7:7" x14ac:dyDescent="0.25">
      <c r="G1770" s="10"/>
    </row>
    <row r="1771" spans="7:7" x14ac:dyDescent="0.25">
      <c r="G1771" s="10"/>
    </row>
    <row r="1772" spans="7:7" x14ac:dyDescent="0.25">
      <c r="G1772" s="10"/>
    </row>
    <row r="1773" spans="7:7" x14ac:dyDescent="0.25">
      <c r="G1773" s="10"/>
    </row>
    <row r="1774" spans="7:7" x14ac:dyDescent="0.25">
      <c r="G1774" s="10"/>
    </row>
    <row r="1775" spans="7:7" x14ac:dyDescent="0.25">
      <c r="G1775" s="10"/>
    </row>
    <row r="1776" spans="7:7" x14ac:dyDescent="0.25">
      <c r="G1776" s="10"/>
    </row>
    <row r="1777" spans="7:7" x14ac:dyDescent="0.25">
      <c r="G1777" s="10"/>
    </row>
    <row r="1778" spans="7:7" x14ac:dyDescent="0.25">
      <c r="G1778" s="10"/>
    </row>
    <row r="1779" spans="7:7" x14ac:dyDescent="0.25">
      <c r="G1779" s="10"/>
    </row>
    <row r="1780" spans="7:7" x14ac:dyDescent="0.25">
      <c r="G1780" s="10"/>
    </row>
    <row r="1781" spans="7:7" x14ac:dyDescent="0.25">
      <c r="G1781" s="10"/>
    </row>
    <row r="1782" spans="7:7" x14ac:dyDescent="0.25">
      <c r="G1782" s="10"/>
    </row>
    <row r="1783" spans="7:7" x14ac:dyDescent="0.25">
      <c r="G1783" s="10"/>
    </row>
    <row r="1784" spans="7:7" x14ac:dyDescent="0.25">
      <c r="G1784" s="10"/>
    </row>
    <row r="1785" spans="7:7" x14ac:dyDescent="0.25">
      <c r="G1785" s="10"/>
    </row>
    <row r="1786" spans="7:7" x14ac:dyDescent="0.25">
      <c r="G1786" s="10"/>
    </row>
    <row r="1787" spans="7:7" x14ac:dyDescent="0.25">
      <c r="G1787" s="10"/>
    </row>
    <row r="1788" spans="7:7" x14ac:dyDescent="0.25">
      <c r="G1788" s="10"/>
    </row>
    <row r="1789" spans="7:7" x14ac:dyDescent="0.25">
      <c r="G1789" s="10"/>
    </row>
    <row r="1790" spans="7:7" x14ac:dyDescent="0.25">
      <c r="G1790" s="10"/>
    </row>
    <row r="1791" spans="7:7" x14ac:dyDescent="0.25">
      <c r="G1791" s="10"/>
    </row>
    <row r="1792" spans="7:7" x14ac:dyDescent="0.25">
      <c r="G1792" s="10"/>
    </row>
    <row r="1793" spans="7:7" x14ac:dyDescent="0.25">
      <c r="G1793" s="10"/>
    </row>
    <row r="1794" spans="7:7" x14ac:dyDescent="0.25">
      <c r="G1794" s="10"/>
    </row>
    <row r="1795" spans="7:7" x14ac:dyDescent="0.25">
      <c r="G1795" s="10"/>
    </row>
    <row r="1796" spans="7:7" x14ac:dyDescent="0.25">
      <c r="G1796" s="10"/>
    </row>
    <row r="1797" spans="7:7" x14ac:dyDescent="0.25">
      <c r="G1797" s="10"/>
    </row>
    <row r="1798" spans="7:7" x14ac:dyDescent="0.25">
      <c r="G1798" s="10"/>
    </row>
    <row r="1799" spans="7:7" x14ac:dyDescent="0.25">
      <c r="G1799" s="10"/>
    </row>
    <row r="1800" spans="7:7" x14ac:dyDescent="0.25">
      <c r="G1800" s="10"/>
    </row>
    <row r="1801" spans="7:7" x14ac:dyDescent="0.25">
      <c r="G1801" s="10"/>
    </row>
    <row r="1802" spans="7:7" x14ac:dyDescent="0.25">
      <c r="G1802" s="10"/>
    </row>
    <row r="1803" spans="7:7" x14ac:dyDescent="0.25">
      <c r="G1803" s="10"/>
    </row>
    <row r="1804" spans="7:7" x14ac:dyDescent="0.25">
      <c r="G1804" s="10"/>
    </row>
    <row r="1805" spans="7:7" x14ac:dyDescent="0.25">
      <c r="G1805" s="10"/>
    </row>
    <row r="1806" spans="7:7" x14ac:dyDescent="0.25">
      <c r="G1806" s="10"/>
    </row>
    <row r="1807" spans="7:7" x14ac:dyDescent="0.25">
      <c r="G1807" s="10"/>
    </row>
    <row r="1808" spans="7:7" x14ac:dyDescent="0.25">
      <c r="G1808" s="10"/>
    </row>
    <row r="1809" spans="7:7" x14ac:dyDescent="0.25">
      <c r="G1809" s="10"/>
    </row>
    <row r="1810" spans="7:7" x14ac:dyDescent="0.25">
      <c r="G1810" s="10"/>
    </row>
    <row r="1811" spans="7:7" x14ac:dyDescent="0.25">
      <c r="G1811" s="10"/>
    </row>
    <row r="1812" spans="7:7" x14ac:dyDescent="0.25">
      <c r="G1812" s="10"/>
    </row>
    <row r="1813" spans="7:7" x14ac:dyDescent="0.25">
      <c r="G1813" s="10"/>
    </row>
    <row r="1814" spans="7:7" x14ac:dyDescent="0.25">
      <c r="G1814" s="10"/>
    </row>
    <row r="1815" spans="7:7" x14ac:dyDescent="0.25">
      <c r="G1815" s="10"/>
    </row>
    <row r="1816" spans="7:7" x14ac:dyDescent="0.25">
      <c r="G1816" s="10"/>
    </row>
    <row r="1817" spans="7:7" x14ac:dyDescent="0.25">
      <c r="G1817" s="10"/>
    </row>
    <row r="1818" spans="7:7" x14ac:dyDescent="0.25">
      <c r="G1818" s="10"/>
    </row>
    <row r="1819" spans="7:7" x14ac:dyDescent="0.25">
      <c r="G1819" s="10"/>
    </row>
    <row r="1820" spans="7:7" x14ac:dyDescent="0.25">
      <c r="G1820" s="10"/>
    </row>
    <row r="1821" spans="7:7" x14ac:dyDescent="0.25">
      <c r="G1821" s="10"/>
    </row>
    <row r="1822" spans="7:7" x14ac:dyDescent="0.25">
      <c r="G1822" s="10"/>
    </row>
    <row r="1823" spans="7:7" x14ac:dyDescent="0.25">
      <c r="G1823" s="10"/>
    </row>
    <row r="1824" spans="7:7" x14ac:dyDescent="0.25">
      <c r="G1824" s="10"/>
    </row>
    <row r="1825" spans="7:7" x14ac:dyDescent="0.25">
      <c r="G1825" s="10"/>
    </row>
    <row r="1826" spans="7:7" x14ac:dyDescent="0.25">
      <c r="G1826" s="10"/>
    </row>
    <row r="1827" spans="7:7" x14ac:dyDescent="0.25">
      <c r="G1827" s="10"/>
    </row>
    <row r="1828" spans="7:7" x14ac:dyDescent="0.25">
      <c r="G1828" s="10"/>
    </row>
    <row r="1829" spans="7:7" x14ac:dyDescent="0.25">
      <c r="G1829" s="10"/>
    </row>
    <row r="1830" spans="7:7" x14ac:dyDescent="0.25">
      <c r="G1830" s="10"/>
    </row>
    <row r="1831" spans="7:7" x14ac:dyDescent="0.25">
      <c r="G1831" s="10"/>
    </row>
    <row r="1832" spans="7:7" x14ac:dyDescent="0.25">
      <c r="G1832" s="10"/>
    </row>
    <row r="1833" spans="7:7" x14ac:dyDescent="0.25">
      <c r="G1833" s="10"/>
    </row>
    <row r="1834" spans="7:7" x14ac:dyDescent="0.25">
      <c r="G1834" s="10"/>
    </row>
    <row r="1835" spans="7:7" x14ac:dyDescent="0.25">
      <c r="G1835" s="10"/>
    </row>
    <row r="1836" spans="7:7" x14ac:dyDescent="0.25">
      <c r="G1836" s="10"/>
    </row>
    <row r="1837" spans="7:7" x14ac:dyDescent="0.25">
      <c r="G1837" s="10"/>
    </row>
    <row r="1838" spans="7:7" x14ac:dyDescent="0.25">
      <c r="G1838" s="10"/>
    </row>
    <row r="1839" spans="7:7" x14ac:dyDescent="0.25">
      <c r="G1839" s="10"/>
    </row>
    <row r="1840" spans="7:7" x14ac:dyDescent="0.25">
      <c r="G1840" s="10"/>
    </row>
    <row r="1841" spans="7:7" x14ac:dyDescent="0.25">
      <c r="G1841" s="10"/>
    </row>
    <row r="1842" spans="7:7" x14ac:dyDescent="0.25">
      <c r="G1842" s="10"/>
    </row>
    <row r="1843" spans="7:7" x14ac:dyDescent="0.25">
      <c r="G1843" s="10"/>
    </row>
    <row r="1844" spans="7:7" x14ac:dyDescent="0.25">
      <c r="G1844" s="10"/>
    </row>
    <row r="1845" spans="7:7" x14ac:dyDescent="0.25">
      <c r="G1845" s="10"/>
    </row>
    <row r="1846" spans="7:7" x14ac:dyDescent="0.25">
      <c r="G1846" s="10"/>
    </row>
    <row r="1847" spans="7:7" x14ac:dyDescent="0.25">
      <c r="G1847" s="10"/>
    </row>
    <row r="1848" spans="7:7" x14ac:dyDescent="0.25">
      <c r="G1848" s="10"/>
    </row>
    <row r="1849" spans="7:7" x14ac:dyDescent="0.25">
      <c r="G1849" s="10"/>
    </row>
    <row r="1850" spans="7:7" x14ac:dyDescent="0.25">
      <c r="G1850" s="10"/>
    </row>
    <row r="1851" spans="7:7" x14ac:dyDescent="0.25">
      <c r="G1851" s="10"/>
    </row>
    <row r="1852" spans="7:7" x14ac:dyDescent="0.25">
      <c r="G1852" s="10"/>
    </row>
    <row r="1853" spans="7:7" x14ac:dyDescent="0.25">
      <c r="G1853" s="10"/>
    </row>
    <row r="1854" spans="7:7" x14ac:dyDescent="0.25">
      <c r="G1854" s="10"/>
    </row>
    <row r="1855" spans="7:7" x14ac:dyDescent="0.25">
      <c r="G1855" s="10"/>
    </row>
    <row r="1856" spans="7:7" x14ac:dyDescent="0.25">
      <c r="G1856" s="10"/>
    </row>
    <row r="1857" spans="7:7" x14ac:dyDescent="0.25">
      <c r="G1857" s="10"/>
    </row>
    <row r="1858" spans="7:7" x14ac:dyDescent="0.25">
      <c r="G1858" s="10"/>
    </row>
    <row r="1859" spans="7:7" x14ac:dyDescent="0.25">
      <c r="G1859" s="10"/>
    </row>
    <row r="1860" spans="7:7" x14ac:dyDescent="0.25">
      <c r="G1860" s="10"/>
    </row>
    <row r="1861" spans="7:7" x14ac:dyDescent="0.25">
      <c r="G1861" s="10"/>
    </row>
    <row r="1862" spans="7:7" x14ac:dyDescent="0.25">
      <c r="G1862" s="10"/>
    </row>
    <row r="1863" spans="7:7" x14ac:dyDescent="0.25">
      <c r="G1863" s="10"/>
    </row>
    <row r="1864" spans="7:7" x14ac:dyDescent="0.25">
      <c r="G1864" s="10"/>
    </row>
    <row r="1865" spans="7:7" x14ac:dyDescent="0.25">
      <c r="G1865" s="10"/>
    </row>
    <row r="1866" spans="7:7" x14ac:dyDescent="0.25">
      <c r="G1866" s="10"/>
    </row>
    <row r="1867" spans="7:7" x14ac:dyDescent="0.25">
      <c r="G1867" s="10"/>
    </row>
    <row r="1868" spans="7:7" x14ac:dyDescent="0.25">
      <c r="G1868" s="10"/>
    </row>
    <row r="1869" spans="7:7" x14ac:dyDescent="0.25">
      <c r="G1869" s="10"/>
    </row>
    <row r="1870" spans="7:7" x14ac:dyDescent="0.25">
      <c r="G1870" s="10"/>
    </row>
    <row r="1871" spans="7:7" x14ac:dyDescent="0.25">
      <c r="G1871" s="10"/>
    </row>
    <row r="1872" spans="7:7" x14ac:dyDescent="0.25">
      <c r="G1872" s="10"/>
    </row>
    <row r="1873" spans="7:7" x14ac:dyDescent="0.25">
      <c r="G1873" s="10"/>
    </row>
    <row r="1874" spans="7:7" x14ac:dyDescent="0.25">
      <c r="G1874" s="10"/>
    </row>
    <row r="1875" spans="7:7" x14ac:dyDescent="0.25">
      <c r="G1875" s="10"/>
    </row>
    <row r="1876" spans="7:7" x14ac:dyDescent="0.25">
      <c r="G1876" s="10"/>
    </row>
    <row r="1877" spans="7:7" x14ac:dyDescent="0.25">
      <c r="G1877" s="10"/>
    </row>
    <row r="1878" spans="7:7" x14ac:dyDescent="0.25">
      <c r="G1878" s="10"/>
    </row>
    <row r="1879" spans="7:7" x14ac:dyDescent="0.25">
      <c r="G1879" s="10"/>
    </row>
    <row r="1880" spans="7:7" x14ac:dyDescent="0.25">
      <c r="G1880" s="10"/>
    </row>
    <row r="1881" spans="7:7" x14ac:dyDescent="0.25">
      <c r="G1881" s="10"/>
    </row>
    <row r="1882" spans="7:7" x14ac:dyDescent="0.25">
      <c r="G1882" s="10"/>
    </row>
    <row r="1883" spans="7:7" x14ac:dyDescent="0.25">
      <c r="G1883" s="10"/>
    </row>
    <row r="1884" spans="7:7" x14ac:dyDescent="0.25">
      <c r="G1884" s="10"/>
    </row>
    <row r="1885" spans="7:7" x14ac:dyDescent="0.25">
      <c r="G1885" s="10"/>
    </row>
    <row r="1886" spans="7:7" x14ac:dyDescent="0.25">
      <c r="G1886" s="10"/>
    </row>
    <row r="1887" spans="7:7" x14ac:dyDescent="0.25">
      <c r="G1887" s="10"/>
    </row>
    <row r="1888" spans="7:7" x14ac:dyDescent="0.25">
      <c r="G1888" s="10"/>
    </row>
    <row r="1889" spans="7:7" x14ac:dyDescent="0.25">
      <c r="G1889" s="10"/>
    </row>
    <row r="1890" spans="7:7" x14ac:dyDescent="0.25">
      <c r="G1890" s="10"/>
    </row>
    <row r="1891" spans="7:7" x14ac:dyDescent="0.25">
      <c r="G1891" s="10"/>
    </row>
    <row r="1892" spans="7:7" x14ac:dyDescent="0.25">
      <c r="G1892" s="10"/>
    </row>
    <row r="1893" spans="7:7" x14ac:dyDescent="0.25">
      <c r="G1893" s="10"/>
    </row>
    <row r="1894" spans="7:7" x14ac:dyDescent="0.25">
      <c r="G1894" s="10"/>
    </row>
    <row r="1895" spans="7:7" x14ac:dyDescent="0.25">
      <c r="G1895" s="10"/>
    </row>
    <row r="1896" spans="7:7" x14ac:dyDescent="0.25">
      <c r="G1896" s="10"/>
    </row>
    <row r="1897" spans="7:7" x14ac:dyDescent="0.25">
      <c r="G1897" s="10"/>
    </row>
    <row r="1898" spans="7:7" x14ac:dyDescent="0.25">
      <c r="G1898" s="10"/>
    </row>
    <row r="1899" spans="7:7" x14ac:dyDescent="0.25">
      <c r="G1899" s="10"/>
    </row>
    <row r="1900" spans="7:7" x14ac:dyDescent="0.25">
      <c r="G1900" s="10"/>
    </row>
    <row r="1901" spans="7:7" x14ac:dyDescent="0.25">
      <c r="G1901" s="10"/>
    </row>
    <row r="1902" spans="7:7" x14ac:dyDescent="0.25">
      <c r="G1902" s="10"/>
    </row>
    <row r="1903" spans="7:7" x14ac:dyDescent="0.25">
      <c r="G1903" s="10"/>
    </row>
    <row r="1904" spans="7:7" x14ac:dyDescent="0.25">
      <c r="G1904" s="10"/>
    </row>
    <row r="1905" spans="7:7" x14ac:dyDescent="0.25">
      <c r="G1905" s="10"/>
    </row>
    <row r="1906" spans="7:7" x14ac:dyDescent="0.25">
      <c r="G1906" s="10"/>
    </row>
    <row r="1907" spans="7:7" x14ac:dyDescent="0.25">
      <c r="G1907" s="10"/>
    </row>
    <row r="1908" spans="7:7" x14ac:dyDescent="0.25">
      <c r="G1908" s="10"/>
    </row>
    <row r="1909" spans="7:7" x14ac:dyDescent="0.25">
      <c r="G1909" s="10"/>
    </row>
    <row r="1910" spans="7:7" x14ac:dyDescent="0.25">
      <c r="G1910" s="10"/>
    </row>
    <row r="1911" spans="7:7" x14ac:dyDescent="0.25">
      <c r="G1911" s="10"/>
    </row>
    <row r="1912" spans="7:7" x14ac:dyDescent="0.25">
      <c r="G1912" s="10"/>
    </row>
    <row r="1913" spans="7:7" x14ac:dyDescent="0.25">
      <c r="G1913" s="10"/>
    </row>
    <row r="1914" spans="7:7" x14ac:dyDescent="0.25">
      <c r="G1914" s="10"/>
    </row>
    <row r="1915" spans="7:7" x14ac:dyDescent="0.25">
      <c r="G1915" s="10"/>
    </row>
    <row r="1916" spans="7:7" x14ac:dyDescent="0.25">
      <c r="G1916" s="10"/>
    </row>
    <row r="1917" spans="7:7" x14ac:dyDescent="0.25">
      <c r="G1917" s="10"/>
    </row>
    <row r="1918" spans="7:7" x14ac:dyDescent="0.25">
      <c r="G1918" s="10"/>
    </row>
    <row r="1919" spans="7:7" x14ac:dyDescent="0.25">
      <c r="G1919" s="10"/>
    </row>
    <row r="1920" spans="7:7" x14ac:dyDescent="0.25">
      <c r="G1920" s="10"/>
    </row>
    <row r="1921" spans="7:7" x14ac:dyDescent="0.25">
      <c r="G1921" s="10"/>
    </row>
    <row r="1922" spans="7:7" x14ac:dyDescent="0.25">
      <c r="G1922" s="10"/>
    </row>
    <row r="1923" spans="7:7" x14ac:dyDescent="0.25">
      <c r="G1923" s="10"/>
    </row>
    <row r="1924" spans="7:7" x14ac:dyDescent="0.25">
      <c r="G1924" s="10"/>
    </row>
    <row r="1925" spans="7:7" x14ac:dyDescent="0.25">
      <c r="G1925" s="10"/>
    </row>
    <row r="1926" spans="7:7" x14ac:dyDescent="0.25">
      <c r="G1926" s="10"/>
    </row>
    <row r="1927" spans="7:7" x14ac:dyDescent="0.25">
      <c r="G1927" s="10"/>
    </row>
    <row r="1928" spans="7:7" x14ac:dyDescent="0.25">
      <c r="G1928" s="10"/>
    </row>
    <row r="1929" spans="7:7" x14ac:dyDescent="0.25">
      <c r="G1929" s="10"/>
    </row>
    <row r="1930" spans="7:7" x14ac:dyDescent="0.25">
      <c r="G1930" s="10"/>
    </row>
    <row r="1931" spans="7:7" x14ac:dyDescent="0.25">
      <c r="G1931" s="10"/>
    </row>
    <row r="1932" spans="7:7" x14ac:dyDescent="0.25">
      <c r="G1932" s="10"/>
    </row>
    <row r="1933" spans="7:7" x14ac:dyDescent="0.25">
      <c r="G1933" s="10"/>
    </row>
    <row r="1934" spans="7:7" x14ac:dyDescent="0.25">
      <c r="G1934" s="10"/>
    </row>
    <row r="1935" spans="7:7" x14ac:dyDescent="0.25">
      <c r="G1935" s="10"/>
    </row>
    <row r="1936" spans="7:7" x14ac:dyDescent="0.25">
      <c r="G1936" s="10"/>
    </row>
    <row r="1937" spans="7:7" x14ac:dyDescent="0.25">
      <c r="G1937" s="10"/>
    </row>
    <row r="1938" spans="7:7" x14ac:dyDescent="0.25">
      <c r="G1938" s="10"/>
    </row>
    <row r="1939" spans="7:7" x14ac:dyDescent="0.25">
      <c r="G1939" s="10"/>
    </row>
    <row r="1940" spans="7:7" x14ac:dyDescent="0.25">
      <c r="G1940" s="10"/>
    </row>
    <row r="1941" spans="7:7" x14ac:dyDescent="0.25">
      <c r="G1941" s="10"/>
    </row>
    <row r="1942" spans="7:7" x14ac:dyDescent="0.25">
      <c r="G1942" s="10"/>
    </row>
    <row r="1943" spans="7:7" x14ac:dyDescent="0.25">
      <c r="G1943" s="10"/>
    </row>
    <row r="1944" spans="7:7" x14ac:dyDescent="0.25">
      <c r="G1944" s="10"/>
    </row>
    <row r="1945" spans="7:7" x14ac:dyDescent="0.25">
      <c r="G1945" s="10"/>
    </row>
    <row r="1946" spans="7:7" x14ac:dyDescent="0.25">
      <c r="G1946" s="10"/>
    </row>
    <row r="1947" spans="7:7" x14ac:dyDescent="0.25">
      <c r="G1947" s="10"/>
    </row>
    <row r="1948" spans="7:7" x14ac:dyDescent="0.25">
      <c r="G1948" s="10"/>
    </row>
    <row r="1949" spans="7:7" x14ac:dyDescent="0.25">
      <c r="G1949" s="10"/>
    </row>
    <row r="1950" spans="7:7" x14ac:dyDescent="0.25">
      <c r="G1950" s="10"/>
    </row>
    <row r="1951" spans="7:7" x14ac:dyDescent="0.25">
      <c r="G1951" s="10"/>
    </row>
    <row r="1952" spans="7:7" x14ac:dyDescent="0.25">
      <c r="G1952" s="10"/>
    </row>
    <row r="1953" spans="7:7" x14ac:dyDescent="0.25">
      <c r="G1953" s="10"/>
    </row>
    <row r="1954" spans="7:7" x14ac:dyDescent="0.25">
      <c r="G1954" s="10"/>
    </row>
    <row r="1955" spans="7:7" x14ac:dyDescent="0.25">
      <c r="G1955" s="10"/>
    </row>
    <row r="1956" spans="7:7" x14ac:dyDescent="0.25">
      <c r="G1956" s="10"/>
    </row>
    <row r="1957" spans="7:7" x14ac:dyDescent="0.25">
      <c r="G1957" s="10"/>
    </row>
    <row r="1958" spans="7:7" x14ac:dyDescent="0.25">
      <c r="G1958" s="10"/>
    </row>
    <row r="1959" spans="7:7" x14ac:dyDescent="0.25">
      <c r="G1959" s="10"/>
    </row>
    <row r="1960" spans="7:7" x14ac:dyDescent="0.25">
      <c r="G1960" s="10"/>
    </row>
    <row r="1961" spans="7:7" x14ac:dyDescent="0.25">
      <c r="G1961" s="10"/>
    </row>
    <row r="1962" spans="7:7" x14ac:dyDescent="0.25">
      <c r="G1962" s="10"/>
    </row>
    <row r="1963" spans="7:7" x14ac:dyDescent="0.25">
      <c r="G1963" s="10"/>
    </row>
    <row r="1964" spans="7:7" x14ac:dyDescent="0.25">
      <c r="G1964" s="10"/>
    </row>
    <row r="1965" spans="7:7" x14ac:dyDescent="0.25">
      <c r="G1965" s="10"/>
    </row>
    <row r="1966" spans="7:7" x14ac:dyDescent="0.25">
      <c r="G1966" s="10"/>
    </row>
    <row r="1967" spans="7:7" x14ac:dyDescent="0.25">
      <c r="G1967" s="10"/>
    </row>
    <row r="1968" spans="7:7" x14ac:dyDescent="0.25">
      <c r="G1968" s="10"/>
    </row>
    <row r="1969" spans="7:7" x14ac:dyDescent="0.25">
      <c r="G1969" s="10"/>
    </row>
    <row r="1970" spans="7:7" x14ac:dyDescent="0.25">
      <c r="G1970" s="10"/>
    </row>
    <row r="1971" spans="7:7" x14ac:dyDescent="0.25">
      <c r="G1971" s="10"/>
    </row>
    <row r="1972" spans="7:7" x14ac:dyDescent="0.25">
      <c r="G1972" s="10"/>
    </row>
    <row r="1973" spans="7:7" x14ac:dyDescent="0.25">
      <c r="G1973" s="10"/>
    </row>
    <row r="1974" spans="7:7" x14ac:dyDescent="0.25">
      <c r="G1974" s="10"/>
    </row>
    <row r="1975" spans="7:7" x14ac:dyDescent="0.25">
      <c r="G1975" s="10"/>
    </row>
    <row r="1976" spans="7:7" x14ac:dyDescent="0.25">
      <c r="G1976" s="10"/>
    </row>
    <row r="1977" spans="7:7" x14ac:dyDescent="0.25">
      <c r="G1977" s="10"/>
    </row>
    <row r="1978" spans="7:7" x14ac:dyDescent="0.25">
      <c r="G1978" s="10"/>
    </row>
    <row r="1979" spans="7:7" x14ac:dyDescent="0.25">
      <c r="G1979" s="10"/>
    </row>
    <row r="1980" spans="7:7" x14ac:dyDescent="0.25">
      <c r="G1980" s="10"/>
    </row>
    <row r="1981" spans="7:7" x14ac:dyDescent="0.25">
      <c r="G1981" s="10"/>
    </row>
    <row r="1982" spans="7:7" x14ac:dyDescent="0.25">
      <c r="G1982" s="10"/>
    </row>
    <row r="1983" spans="7:7" x14ac:dyDescent="0.25">
      <c r="G1983" s="10"/>
    </row>
    <row r="1984" spans="7:7" x14ac:dyDescent="0.25">
      <c r="G1984" s="10"/>
    </row>
    <row r="1985" spans="7:7" x14ac:dyDescent="0.25">
      <c r="G1985" s="10"/>
    </row>
    <row r="1986" spans="7:7" x14ac:dyDescent="0.25">
      <c r="G1986" s="10"/>
    </row>
    <row r="1987" spans="7:7" x14ac:dyDescent="0.25">
      <c r="G1987" s="10"/>
    </row>
    <row r="1988" spans="7:7" x14ac:dyDescent="0.25">
      <c r="G1988" s="10"/>
    </row>
    <row r="1989" spans="7:7" x14ac:dyDescent="0.25">
      <c r="G1989" s="10"/>
    </row>
    <row r="1990" spans="7:7" x14ac:dyDescent="0.25">
      <c r="G1990" s="10"/>
    </row>
    <row r="1991" spans="7:7" x14ac:dyDescent="0.25">
      <c r="G1991" s="10"/>
    </row>
    <row r="1992" spans="7:7" x14ac:dyDescent="0.25">
      <c r="G1992" s="10"/>
    </row>
    <row r="1993" spans="7:7" x14ac:dyDescent="0.25">
      <c r="G1993" s="10"/>
    </row>
    <row r="1994" spans="7:7" x14ac:dyDescent="0.25">
      <c r="G1994" s="10"/>
    </row>
    <row r="1995" spans="7:7" x14ac:dyDescent="0.25">
      <c r="G1995" s="10"/>
    </row>
    <row r="1996" spans="7:7" x14ac:dyDescent="0.25">
      <c r="G1996" s="10"/>
    </row>
    <row r="1997" spans="7:7" x14ac:dyDescent="0.25">
      <c r="G1997" s="10"/>
    </row>
    <row r="1998" spans="7:7" x14ac:dyDescent="0.25">
      <c r="G1998" s="10"/>
    </row>
    <row r="1999" spans="7:7" x14ac:dyDescent="0.25">
      <c r="G1999" s="10"/>
    </row>
    <row r="2000" spans="7:7" x14ac:dyDescent="0.25">
      <c r="G2000" s="10"/>
    </row>
    <row r="2001" spans="7:7" x14ac:dyDescent="0.25">
      <c r="G2001" s="10"/>
    </row>
    <row r="2002" spans="7:7" x14ac:dyDescent="0.25">
      <c r="G2002" s="10"/>
    </row>
    <row r="2003" spans="7:7" x14ac:dyDescent="0.25">
      <c r="G2003" s="10"/>
    </row>
    <row r="2004" spans="7:7" x14ac:dyDescent="0.25">
      <c r="G2004" s="10"/>
    </row>
    <row r="2005" spans="7:7" x14ac:dyDescent="0.25">
      <c r="G2005" s="10"/>
    </row>
    <row r="2006" spans="7:7" x14ac:dyDescent="0.25">
      <c r="G2006" s="10"/>
    </row>
    <row r="2007" spans="7:7" x14ac:dyDescent="0.25">
      <c r="G2007" s="10"/>
    </row>
    <row r="2008" spans="7:7" x14ac:dyDescent="0.25">
      <c r="G2008" s="10"/>
    </row>
    <row r="2009" spans="7:7" x14ac:dyDescent="0.25">
      <c r="G2009" s="10"/>
    </row>
    <row r="2010" spans="7:7" x14ac:dyDescent="0.25">
      <c r="G2010" s="10"/>
    </row>
    <row r="2011" spans="7:7" x14ac:dyDescent="0.25">
      <c r="G2011" s="10"/>
    </row>
    <row r="2012" spans="7:7" x14ac:dyDescent="0.25">
      <c r="G2012" s="10"/>
    </row>
    <row r="2013" spans="7:7" x14ac:dyDescent="0.25">
      <c r="G2013" s="10"/>
    </row>
    <row r="2014" spans="7:7" x14ac:dyDescent="0.25">
      <c r="G2014" s="10"/>
    </row>
    <row r="2015" spans="7:7" x14ac:dyDescent="0.25">
      <c r="G2015" s="10"/>
    </row>
    <row r="2016" spans="7:7" x14ac:dyDescent="0.25">
      <c r="G2016" s="10"/>
    </row>
    <row r="2017" spans="7:7" x14ac:dyDescent="0.25">
      <c r="G2017" s="10"/>
    </row>
    <row r="2018" spans="7:7" x14ac:dyDescent="0.25">
      <c r="G2018" s="10"/>
    </row>
    <row r="2019" spans="7:7" x14ac:dyDescent="0.25">
      <c r="G2019" s="10"/>
    </row>
    <row r="2020" spans="7:7" x14ac:dyDescent="0.25">
      <c r="G2020" s="10"/>
    </row>
    <row r="2021" spans="7:7" x14ac:dyDescent="0.25">
      <c r="G2021" s="10"/>
    </row>
    <row r="2022" spans="7:7" x14ac:dyDescent="0.25">
      <c r="G2022" s="10"/>
    </row>
    <row r="2023" spans="7:7" x14ac:dyDescent="0.25">
      <c r="G2023" s="10"/>
    </row>
    <row r="2024" spans="7:7" x14ac:dyDescent="0.25">
      <c r="G2024" s="10"/>
    </row>
    <row r="2025" spans="7:7" x14ac:dyDescent="0.25">
      <c r="G2025" s="10"/>
    </row>
    <row r="2026" spans="7:7" x14ac:dyDescent="0.25">
      <c r="G2026" s="10"/>
    </row>
    <row r="2027" spans="7:7" x14ac:dyDescent="0.25">
      <c r="G2027" s="10"/>
    </row>
    <row r="2028" spans="7:7" x14ac:dyDescent="0.25">
      <c r="G2028" s="10"/>
    </row>
    <row r="2029" spans="7:7" x14ac:dyDescent="0.25">
      <c r="G2029" s="10"/>
    </row>
    <row r="2030" spans="7:7" x14ac:dyDescent="0.25">
      <c r="G2030" s="10"/>
    </row>
    <row r="2031" spans="7:7" x14ac:dyDescent="0.25">
      <c r="G2031" s="10"/>
    </row>
    <row r="2032" spans="7:7" x14ac:dyDescent="0.25">
      <c r="G2032" s="10"/>
    </row>
    <row r="2033" spans="7:7" x14ac:dyDescent="0.25">
      <c r="G2033" s="10"/>
    </row>
    <row r="2034" spans="7:7" x14ac:dyDescent="0.25">
      <c r="G2034" s="10"/>
    </row>
    <row r="2035" spans="7:7" x14ac:dyDescent="0.25">
      <c r="G2035" s="10"/>
    </row>
    <row r="2036" spans="7:7" x14ac:dyDescent="0.25">
      <c r="G2036" s="10"/>
    </row>
    <row r="2037" spans="7:7" x14ac:dyDescent="0.25">
      <c r="G2037" s="10"/>
    </row>
    <row r="2038" spans="7:7" x14ac:dyDescent="0.25">
      <c r="G2038" s="10"/>
    </row>
    <row r="2039" spans="7:7" x14ac:dyDescent="0.25">
      <c r="G2039" s="10"/>
    </row>
    <row r="2040" spans="7:7" x14ac:dyDescent="0.25">
      <c r="G2040" s="10"/>
    </row>
    <row r="2041" spans="7:7" x14ac:dyDescent="0.25">
      <c r="G2041" s="10"/>
    </row>
    <row r="2042" spans="7:7" x14ac:dyDescent="0.25">
      <c r="G2042" s="10"/>
    </row>
    <row r="2043" spans="7:7" x14ac:dyDescent="0.25">
      <c r="G2043" s="10"/>
    </row>
    <row r="2044" spans="7:7" x14ac:dyDescent="0.25">
      <c r="G2044" s="10"/>
    </row>
    <row r="2045" spans="7:7" x14ac:dyDescent="0.25">
      <c r="G2045" s="10"/>
    </row>
    <row r="2046" spans="7:7" x14ac:dyDescent="0.25">
      <c r="G2046" s="10"/>
    </row>
    <row r="2047" spans="7:7" x14ac:dyDescent="0.25">
      <c r="G2047" s="10"/>
    </row>
    <row r="2048" spans="7:7" x14ac:dyDescent="0.25">
      <c r="G2048" s="10"/>
    </row>
    <row r="2049" spans="7:7" x14ac:dyDescent="0.25">
      <c r="G2049" s="10"/>
    </row>
    <row r="2050" spans="7:7" x14ac:dyDescent="0.25">
      <c r="G2050" s="10"/>
    </row>
    <row r="2051" spans="7:7" x14ac:dyDescent="0.25">
      <c r="G2051" s="10"/>
    </row>
    <row r="2052" spans="7:7" x14ac:dyDescent="0.25">
      <c r="G2052" s="10"/>
    </row>
    <row r="2053" spans="7:7" x14ac:dyDescent="0.25">
      <c r="G2053" s="10"/>
    </row>
    <row r="2054" spans="7:7" x14ac:dyDescent="0.25">
      <c r="G2054" s="10"/>
    </row>
    <row r="2055" spans="7:7" x14ac:dyDescent="0.25">
      <c r="G2055" s="10"/>
    </row>
    <row r="2056" spans="7:7" x14ac:dyDescent="0.25">
      <c r="G2056" s="10"/>
    </row>
    <row r="2057" spans="7:7" x14ac:dyDescent="0.25">
      <c r="G2057" s="10"/>
    </row>
    <row r="2058" spans="7:7" x14ac:dyDescent="0.25">
      <c r="G2058" s="10"/>
    </row>
    <row r="2059" spans="7:7" x14ac:dyDescent="0.25">
      <c r="G2059" s="10"/>
    </row>
    <row r="2060" spans="7:7" x14ac:dyDescent="0.25">
      <c r="G2060" s="10"/>
    </row>
    <row r="2061" spans="7:7" x14ac:dyDescent="0.25">
      <c r="G2061" s="10"/>
    </row>
    <row r="2062" spans="7:7" x14ac:dyDescent="0.25">
      <c r="G2062" s="10"/>
    </row>
    <row r="2063" spans="7:7" x14ac:dyDescent="0.25">
      <c r="G2063" s="10"/>
    </row>
    <row r="2064" spans="7:7" x14ac:dyDescent="0.25">
      <c r="G2064" s="10"/>
    </row>
    <row r="2065" spans="7:7" x14ac:dyDescent="0.25">
      <c r="G2065" s="10"/>
    </row>
    <row r="2066" spans="7:7" x14ac:dyDescent="0.25">
      <c r="G2066" s="10"/>
    </row>
    <row r="2067" spans="7:7" x14ac:dyDescent="0.25">
      <c r="G2067" s="10"/>
    </row>
    <row r="2068" spans="7:7" x14ac:dyDescent="0.25">
      <c r="G2068" s="10"/>
    </row>
    <row r="2069" spans="7:7" x14ac:dyDescent="0.25">
      <c r="G2069" s="10"/>
    </row>
    <row r="2070" spans="7:7" x14ac:dyDescent="0.25">
      <c r="G2070" s="10"/>
    </row>
    <row r="2071" spans="7:7" x14ac:dyDescent="0.25">
      <c r="G2071" s="10"/>
    </row>
    <row r="2072" spans="7:7" x14ac:dyDescent="0.25">
      <c r="G2072" s="10"/>
    </row>
    <row r="2073" spans="7:7" x14ac:dyDescent="0.25">
      <c r="G2073" s="10"/>
    </row>
    <row r="2074" spans="7:7" x14ac:dyDescent="0.25">
      <c r="G2074" s="10"/>
    </row>
    <row r="2075" spans="7:7" x14ac:dyDescent="0.25">
      <c r="G2075" s="10"/>
    </row>
    <row r="2076" spans="7:7" x14ac:dyDescent="0.25">
      <c r="G2076" s="10"/>
    </row>
    <row r="2077" spans="7:7" x14ac:dyDescent="0.25">
      <c r="G2077" s="10"/>
    </row>
    <row r="2078" spans="7:7" x14ac:dyDescent="0.25">
      <c r="G2078" s="10"/>
    </row>
    <row r="2079" spans="7:7" x14ac:dyDescent="0.25">
      <c r="G2079" s="10"/>
    </row>
    <row r="2080" spans="7:7" x14ac:dyDescent="0.25">
      <c r="G2080" s="10"/>
    </row>
    <row r="2081" spans="7:7" x14ac:dyDescent="0.25">
      <c r="G2081" s="10"/>
    </row>
    <row r="2082" spans="7:7" x14ac:dyDescent="0.25">
      <c r="G2082" s="10"/>
    </row>
    <row r="2083" spans="7:7" x14ac:dyDescent="0.25">
      <c r="G2083" s="10"/>
    </row>
    <row r="2084" spans="7:7" x14ac:dyDescent="0.25">
      <c r="G2084" s="10"/>
    </row>
    <row r="2085" spans="7:7" x14ac:dyDescent="0.25">
      <c r="G2085" s="10"/>
    </row>
    <row r="2086" spans="7:7" x14ac:dyDescent="0.25">
      <c r="G2086" s="10"/>
    </row>
    <row r="2087" spans="7:7" x14ac:dyDescent="0.25">
      <c r="G2087" s="10"/>
    </row>
    <row r="2088" spans="7:7" x14ac:dyDescent="0.25">
      <c r="G2088" s="10"/>
    </row>
    <row r="2089" spans="7:7" x14ac:dyDescent="0.25">
      <c r="G2089" s="10"/>
    </row>
    <row r="2090" spans="7:7" x14ac:dyDescent="0.25">
      <c r="G2090" s="10"/>
    </row>
    <row r="2091" spans="7:7" x14ac:dyDescent="0.25">
      <c r="G2091" s="10"/>
    </row>
    <row r="2092" spans="7:7" x14ac:dyDescent="0.25">
      <c r="G2092" s="10"/>
    </row>
    <row r="2093" spans="7:7" x14ac:dyDescent="0.25">
      <c r="G2093" s="10"/>
    </row>
    <row r="2094" spans="7:7" x14ac:dyDescent="0.25">
      <c r="G2094" s="10"/>
    </row>
    <row r="2095" spans="7:7" x14ac:dyDescent="0.25">
      <c r="G2095" s="10"/>
    </row>
    <row r="2096" spans="7:7" x14ac:dyDescent="0.25">
      <c r="G2096" s="10"/>
    </row>
    <row r="2097" spans="7:7" x14ac:dyDescent="0.25">
      <c r="G2097" s="10"/>
    </row>
    <row r="2098" spans="7:7" x14ac:dyDescent="0.25">
      <c r="G2098" s="10"/>
    </row>
    <row r="2099" spans="7:7" x14ac:dyDescent="0.25">
      <c r="G2099" s="10"/>
    </row>
    <row r="2100" spans="7:7" x14ac:dyDescent="0.25">
      <c r="G2100" s="10"/>
    </row>
    <row r="2101" spans="7:7" x14ac:dyDescent="0.25">
      <c r="G2101" s="10"/>
    </row>
    <row r="2102" spans="7:7" x14ac:dyDescent="0.25">
      <c r="G2102" s="10"/>
    </row>
    <row r="2103" spans="7:7" x14ac:dyDescent="0.25">
      <c r="G2103" s="10"/>
    </row>
    <row r="2104" spans="7:7" x14ac:dyDescent="0.25">
      <c r="G2104" s="10"/>
    </row>
    <row r="2105" spans="7:7" x14ac:dyDescent="0.25">
      <c r="G2105" s="10"/>
    </row>
    <row r="2106" spans="7:7" x14ac:dyDescent="0.25">
      <c r="G2106" s="10"/>
    </row>
    <row r="2107" spans="7:7" x14ac:dyDescent="0.25">
      <c r="G2107" s="10"/>
    </row>
    <row r="2108" spans="7:7" x14ac:dyDescent="0.25">
      <c r="G2108" s="10"/>
    </row>
    <row r="2109" spans="7:7" x14ac:dyDescent="0.25">
      <c r="G2109" s="10"/>
    </row>
    <row r="2110" spans="7:7" x14ac:dyDescent="0.25">
      <c r="G2110" s="10"/>
    </row>
    <row r="2111" spans="7:7" x14ac:dyDescent="0.25">
      <c r="G2111" s="10"/>
    </row>
    <row r="2112" spans="7:7" x14ac:dyDescent="0.25">
      <c r="G2112" s="10"/>
    </row>
    <row r="2113" spans="7:7" x14ac:dyDescent="0.25">
      <c r="G2113" s="10"/>
    </row>
    <row r="2114" spans="7:7" x14ac:dyDescent="0.25">
      <c r="G2114" s="10"/>
    </row>
    <row r="2115" spans="7:7" x14ac:dyDescent="0.25">
      <c r="G2115" s="10"/>
    </row>
    <row r="2116" spans="7:7" x14ac:dyDescent="0.25">
      <c r="G2116" s="10"/>
    </row>
    <row r="2117" spans="7:7" x14ac:dyDescent="0.25">
      <c r="G2117" s="10"/>
    </row>
    <row r="2118" spans="7:7" x14ac:dyDescent="0.25">
      <c r="G2118" s="10"/>
    </row>
    <row r="2119" spans="7:7" x14ac:dyDescent="0.25">
      <c r="G2119" s="10"/>
    </row>
    <row r="2120" spans="7:7" x14ac:dyDescent="0.25">
      <c r="G2120" s="10"/>
    </row>
    <row r="2121" spans="7:7" x14ac:dyDescent="0.25">
      <c r="G2121" s="10"/>
    </row>
    <row r="2122" spans="7:7" x14ac:dyDescent="0.25">
      <c r="G2122" s="10"/>
    </row>
    <row r="2123" spans="7:7" x14ac:dyDescent="0.25">
      <c r="G2123" s="10"/>
    </row>
    <row r="2124" spans="7:7" x14ac:dyDescent="0.25">
      <c r="G2124" s="10"/>
    </row>
    <row r="2125" spans="7:7" x14ac:dyDescent="0.25">
      <c r="G2125" s="10"/>
    </row>
    <row r="2126" spans="7:7" x14ac:dyDescent="0.25">
      <c r="G2126" s="10"/>
    </row>
    <row r="2127" spans="7:7" x14ac:dyDescent="0.25">
      <c r="G2127" s="10"/>
    </row>
    <row r="2128" spans="7:7" x14ac:dyDescent="0.25">
      <c r="G2128" s="10"/>
    </row>
    <row r="2129" spans="7:7" x14ac:dyDescent="0.25">
      <c r="G2129" s="10"/>
    </row>
    <row r="2130" spans="7:7" x14ac:dyDescent="0.25">
      <c r="G2130" s="10"/>
    </row>
    <row r="2131" spans="7:7" x14ac:dyDescent="0.25">
      <c r="G2131" s="10"/>
    </row>
    <row r="2132" spans="7:7" x14ac:dyDescent="0.25">
      <c r="G2132" s="10"/>
    </row>
    <row r="2133" spans="7:7" x14ac:dyDescent="0.25">
      <c r="G2133" s="10"/>
    </row>
    <row r="2134" spans="7:7" x14ac:dyDescent="0.25">
      <c r="G2134" s="10"/>
    </row>
    <row r="2135" spans="7:7" x14ac:dyDescent="0.25">
      <c r="G2135" s="10"/>
    </row>
    <row r="2136" spans="7:7" x14ac:dyDescent="0.25">
      <c r="G2136" s="10"/>
    </row>
    <row r="2137" spans="7:7" x14ac:dyDescent="0.25">
      <c r="G2137" s="10"/>
    </row>
    <row r="2138" spans="7:7" x14ac:dyDescent="0.25">
      <c r="G2138" s="10"/>
    </row>
    <row r="2139" spans="7:7" x14ac:dyDescent="0.25">
      <c r="G2139" s="10"/>
    </row>
    <row r="2140" spans="7:7" x14ac:dyDescent="0.25">
      <c r="G2140" s="10"/>
    </row>
    <row r="2141" spans="7:7" x14ac:dyDescent="0.25">
      <c r="G2141" s="10"/>
    </row>
    <row r="2142" spans="7:7" x14ac:dyDescent="0.25">
      <c r="G2142" s="10"/>
    </row>
    <row r="2143" spans="7:7" x14ac:dyDescent="0.25">
      <c r="G2143" s="10"/>
    </row>
    <row r="2144" spans="7:7" x14ac:dyDescent="0.25">
      <c r="G2144" s="10"/>
    </row>
    <row r="2145" spans="7:7" x14ac:dyDescent="0.25">
      <c r="G2145" s="10"/>
    </row>
    <row r="2146" spans="7:7" x14ac:dyDescent="0.25">
      <c r="G2146" s="10"/>
    </row>
    <row r="2147" spans="7:7" x14ac:dyDescent="0.25">
      <c r="G2147" s="10"/>
    </row>
    <row r="2148" spans="7:7" x14ac:dyDescent="0.25">
      <c r="G2148" s="10"/>
    </row>
    <row r="2149" spans="7:7" x14ac:dyDescent="0.25">
      <c r="G2149" s="10"/>
    </row>
    <row r="2150" spans="7:7" x14ac:dyDescent="0.25">
      <c r="G2150" s="10"/>
    </row>
    <row r="2151" spans="7:7" x14ac:dyDescent="0.25">
      <c r="G2151" s="10"/>
    </row>
    <row r="2152" spans="7:7" x14ac:dyDescent="0.25">
      <c r="G2152" s="10"/>
    </row>
    <row r="2153" spans="7:7" x14ac:dyDescent="0.25">
      <c r="G2153" s="10"/>
    </row>
    <row r="2154" spans="7:7" x14ac:dyDescent="0.25">
      <c r="G2154" s="10"/>
    </row>
    <row r="2155" spans="7:7" x14ac:dyDescent="0.25">
      <c r="G2155" s="10"/>
    </row>
    <row r="2156" spans="7:7" x14ac:dyDescent="0.25">
      <c r="G2156" s="10"/>
    </row>
    <row r="2157" spans="7:7" x14ac:dyDescent="0.25">
      <c r="G2157" s="10"/>
    </row>
    <row r="2158" spans="7:7" x14ac:dyDescent="0.25">
      <c r="G2158" s="10"/>
    </row>
    <row r="2159" spans="7:7" x14ac:dyDescent="0.25">
      <c r="G2159" s="10"/>
    </row>
    <row r="2160" spans="7:7" x14ac:dyDescent="0.25">
      <c r="G2160" s="10"/>
    </row>
    <row r="2161" spans="7:7" x14ac:dyDescent="0.25">
      <c r="G2161" s="10"/>
    </row>
    <row r="2162" spans="7:7" x14ac:dyDescent="0.25">
      <c r="G2162" s="10"/>
    </row>
    <row r="2163" spans="7:7" x14ac:dyDescent="0.25">
      <c r="G2163" s="10"/>
    </row>
    <row r="2164" spans="7:7" x14ac:dyDescent="0.25">
      <c r="G2164" s="10"/>
    </row>
    <row r="2165" spans="7:7" x14ac:dyDescent="0.25">
      <c r="G2165" s="10"/>
    </row>
    <row r="2166" spans="7:7" x14ac:dyDescent="0.25">
      <c r="G2166" s="10"/>
    </row>
    <row r="2167" spans="7:7" x14ac:dyDescent="0.25">
      <c r="G2167" s="10"/>
    </row>
    <row r="2168" spans="7:7" x14ac:dyDescent="0.25">
      <c r="G2168" s="10"/>
    </row>
    <row r="2169" spans="7:7" x14ac:dyDescent="0.25">
      <c r="G2169" s="10"/>
    </row>
    <row r="2170" spans="7:7" x14ac:dyDescent="0.25">
      <c r="G2170" s="10"/>
    </row>
    <row r="2171" spans="7:7" x14ac:dyDescent="0.25">
      <c r="G2171" s="10"/>
    </row>
    <row r="2172" spans="7:7" x14ac:dyDescent="0.25">
      <c r="G2172" s="10"/>
    </row>
    <row r="2173" spans="7:7" x14ac:dyDescent="0.25">
      <c r="G2173" s="10"/>
    </row>
    <row r="2174" spans="7:7" x14ac:dyDescent="0.25">
      <c r="G2174" s="10"/>
    </row>
    <row r="2175" spans="7:7" x14ac:dyDescent="0.25">
      <c r="G2175" s="10"/>
    </row>
    <row r="2176" spans="7:7" x14ac:dyDescent="0.25">
      <c r="G2176" s="10"/>
    </row>
    <row r="2177" spans="7:7" x14ac:dyDescent="0.25">
      <c r="G2177" s="10"/>
    </row>
    <row r="2178" spans="7:7" x14ac:dyDescent="0.25">
      <c r="G2178" s="10"/>
    </row>
    <row r="2179" spans="7:7" x14ac:dyDescent="0.25">
      <c r="G2179" s="10"/>
    </row>
    <row r="2180" spans="7:7" x14ac:dyDescent="0.25">
      <c r="G2180" s="10"/>
    </row>
    <row r="2181" spans="7:7" x14ac:dyDescent="0.25">
      <c r="G2181" s="10"/>
    </row>
    <row r="2182" spans="7:7" x14ac:dyDescent="0.25">
      <c r="G2182" s="10"/>
    </row>
    <row r="2183" spans="7:7" x14ac:dyDescent="0.25">
      <c r="G2183" s="10"/>
    </row>
    <row r="2184" spans="7:7" x14ac:dyDescent="0.25">
      <c r="G2184" s="10"/>
    </row>
    <row r="2185" spans="7:7" x14ac:dyDescent="0.25">
      <c r="G2185" s="10"/>
    </row>
    <row r="2186" spans="7:7" x14ac:dyDescent="0.25">
      <c r="G2186" s="10"/>
    </row>
    <row r="2187" spans="7:7" x14ac:dyDescent="0.25">
      <c r="G2187" s="10"/>
    </row>
    <row r="2188" spans="7:7" x14ac:dyDescent="0.25">
      <c r="G2188" s="10"/>
    </row>
    <row r="2189" spans="7:7" x14ac:dyDescent="0.25">
      <c r="G2189" s="10"/>
    </row>
    <row r="2190" spans="7:7" x14ac:dyDescent="0.25">
      <c r="G2190" s="10"/>
    </row>
    <row r="2191" spans="7:7" x14ac:dyDescent="0.25">
      <c r="G2191" s="10"/>
    </row>
    <row r="2192" spans="7:7" x14ac:dyDescent="0.25">
      <c r="G2192" s="10"/>
    </row>
    <row r="2193" spans="7:7" x14ac:dyDescent="0.25">
      <c r="G2193" s="10"/>
    </row>
    <row r="2194" spans="7:7" x14ac:dyDescent="0.25">
      <c r="G2194" s="10"/>
    </row>
    <row r="2195" spans="7:7" x14ac:dyDescent="0.25">
      <c r="G2195" s="10"/>
    </row>
    <row r="2196" spans="7:7" x14ac:dyDescent="0.25">
      <c r="G2196" s="10"/>
    </row>
    <row r="2197" spans="7:7" x14ac:dyDescent="0.25">
      <c r="G2197" s="10"/>
    </row>
    <row r="2198" spans="7:7" x14ac:dyDescent="0.25">
      <c r="G2198" s="10"/>
    </row>
    <row r="2199" spans="7:7" x14ac:dyDescent="0.25">
      <c r="G2199" s="10"/>
    </row>
    <row r="2200" spans="7:7" x14ac:dyDescent="0.25">
      <c r="G2200" s="10"/>
    </row>
    <row r="2201" spans="7:7" x14ac:dyDescent="0.25">
      <c r="G2201" s="10"/>
    </row>
    <row r="2202" spans="7:7" x14ac:dyDescent="0.25">
      <c r="G2202" s="10"/>
    </row>
    <row r="2203" spans="7:7" x14ac:dyDescent="0.25">
      <c r="G2203" s="10"/>
    </row>
    <row r="2204" spans="7:7" x14ac:dyDescent="0.25">
      <c r="G2204" s="10"/>
    </row>
    <row r="2205" spans="7:7" x14ac:dyDescent="0.25">
      <c r="G2205" s="10"/>
    </row>
    <row r="2206" spans="7:7" x14ac:dyDescent="0.25">
      <c r="G2206" s="10"/>
    </row>
    <row r="2207" spans="7:7" x14ac:dyDescent="0.25">
      <c r="G2207" s="10"/>
    </row>
    <row r="2208" spans="7:7" x14ac:dyDescent="0.25">
      <c r="G2208" s="10"/>
    </row>
    <row r="2209" spans="7:7" x14ac:dyDescent="0.25">
      <c r="G2209" s="10"/>
    </row>
    <row r="2210" spans="7:7" x14ac:dyDescent="0.25">
      <c r="G2210" s="10"/>
    </row>
    <row r="2211" spans="7:7" x14ac:dyDescent="0.25">
      <c r="G2211" s="10"/>
    </row>
    <row r="2212" spans="7:7" x14ac:dyDescent="0.25">
      <c r="G2212" s="10"/>
    </row>
    <row r="2213" spans="7:7" x14ac:dyDescent="0.25">
      <c r="G2213" s="10"/>
    </row>
    <row r="2214" spans="7:7" x14ac:dyDescent="0.25">
      <c r="G2214" s="10"/>
    </row>
    <row r="2215" spans="7:7" x14ac:dyDescent="0.25">
      <c r="G2215" s="10"/>
    </row>
    <row r="2216" spans="7:7" x14ac:dyDescent="0.25">
      <c r="G2216" s="10"/>
    </row>
    <row r="2217" spans="7:7" x14ac:dyDescent="0.25">
      <c r="G2217" s="10"/>
    </row>
    <row r="2218" spans="7:7" x14ac:dyDescent="0.25">
      <c r="G2218" s="10"/>
    </row>
    <row r="2219" spans="7:7" x14ac:dyDescent="0.25">
      <c r="G2219" s="10"/>
    </row>
    <row r="2220" spans="7:7" x14ac:dyDescent="0.25">
      <c r="G2220" s="10"/>
    </row>
    <row r="2221" spans="7:7" x14ac:dyDescent="0.25">
      <c r="G2221" s="10"/>
    </row>
    <row r="2222" spans="7:7" x14ac:dyDescent="0.25">
      <c r="G2222" s="10"/>
    </row>
    <row r="2223" spans="7:7" x14ac:dyDescent="0.25">
      <c r="G2223" s="10"/>
    </row>
    <row r="2224" spans="7:7" x14ac:dyDescent="0.25">
      <c r="G2224" s="10"/>
    </row>
    <row r="2225" spans="7:7" x14ac:dyDescent="0.25">
      <c r="G2225" s="10"/>
    </row>
    <row r="2226" spans="7:7" x14ac:dyDescent="0.25">
      <c r="G2226" s="10"/>
    </row>
    <row r="2227" spans="7:7" x14ac:dyDescent="0.25">
      <c r="G2227" s="10"/>
    </row>
    <row r="2228" spans="7:7" x14ac:dyDescent="0.25">
      <c r="G2228" s="10"/>
    </row>
    <row r="2229" spans="7:7" x14ac:dyDescent="0.25">
      <c r="G2229" s="10"/>
    </row>
    <row r="2230" spans="7:7" x14ac:dyDescent="0.25">
      <c r="G2230" s="10"/>
    </row>
    <row r="2231" spans="7:7" x14ac:dyDescent="0.25">
      <c r="G2231" s="10"/>
    </row>
    <row r="2232" spans="7:7" x14ac:dyDescent="0.25">
      <c r="G2232" s="10"/>
    </row>
    <row r="2233" spans="7:7" x14ac:dyDescent="0.25">
      <c r="G2233" s="10"/>
    </row>
    <row r="2234" spans="7:7" x14ac:dyDescent="0.25">
      <c r="G2234" s="10"/>
    </row>
    <row r="2235" spans="7:7" x14ac:dyDescent="0.25">
      <c r="G2235" s="10"/>
    </row>
    <row r="2236" spans="7:7" x14ac:dyDescent="0.25">
      <c r="G2236" s="10"/>
    </row>
    <row r="2237" spans="7:7" x14ac:dyDescent="0.25">
      <c r="G2237" s="10"/>
    </row>
    <row r="2238" spans="7:7" x14ac:dyDescent="0.25">
      <c r="G2238" s="10"/>
    </row>
    <row r="2239" spans="7:7" x14ac:dyDescent="0.25">
      <c r="G2239" s="10"/>
    </row>
    <row r="2240" spans="7:7" x14ac:dyDescent="0.25">
      <c r="G2240" s="10"/>
    </row>
    <row r="2241" spans="7:7" x14ac:dyDescent="0.25">
      <c r="G2241" s="10"/>
    </row>
    <row r="2242" spans="7:7" x14ac:dyDescent="0.25">
      <c r="G2242" s="10"/>
    </row>
    <row r="2243" spans="7:7" x14ac:dyDescent="0.25">
      <c r="G2243" s="10"/>
    </row>
    <row r="2244" spans="7:7" x14ac:dyDescent="0.25">
      <c r="G2244" s="10"/>
    </row>
    <row r="2245" spans="7:7" x14ac:dyDescent="0.25">
      <c r="G2245" s="10"/>
    </row>
    <row r="2246" spans="7:7" x14ac:dyDescent="0.25">
      <c r="G2246" s="10"/>
    </row>
    <row r="2247" spans="7:7" x14ac:dyDescent="0.25">
      <c r="G2247" s="10"/>
    </row>
    <row r="2248" spans="7:7" x14ac:dyDescent="0.25">
      <c r="G2248" s="10"/>
    </row>
    <row r="2249" spans="7:7" x14ac:dyDescent="0.25">
      <c r="G2249" s="10"/>
    </row>
    <row r="2250" spans="7:7" x14ac:dyDescent="0.25">
      <c r="G2250" s="10"/>
    </row>
    <row r="2251" spans="7:7" x14ac:dyDescent="0.25">
      <c r="G2251" s="10"/>
    </row>
    <row r="2252" spans="7:7" x14ac:dyDescent="0.25">
      <c r="G2252" s="10"/>
    </row>
    <row r="2253" spans="7:7" x14ac:dyDescent="0.25">
      <c r="G2253" s="10"/>
    </row>
    <row r="2254" spans="7:7" x14ac:dyDescent="0.25">
      <c r="G2254" s="10"/>
    </row>
    <row r="2255" spans="7:7" x14ac:dyDescent="0.25">
      <c r="G2255" s="10"/>
    </row>
    <row r="2256" spans="7:7" x14ac:dyDescent="0.25">
      <c r="G2256" s="10"/>
    </row>
    <row r="2257" spans="7:7" x14ac:dyDescent="0.25">
      <c r="G2257" s="10"/>
    </row>
    <row r="2258" spans="7:7" x14ac:dyDescent="0.25">
      <c r="G2258" s="10"/>
    </row>
    <row r="2259" spans="7:7" x14ac:dyDescent="0.25">
      <c r="G2259" s="10"/>
    </row>
    <row r="2260" spans="7:7" x14ac:dyDescent="0.25">
      <c r="G2260" s="10"/>
    </row>
    <row r="2261" spans="7:7" x14ac:dyDescent="0.25">
      <c r="G2261" s="10"/>
    </row>
    <row r="2262" spans="7:7" x14ac:dyDescent="0.25">
      <c r="G2262" s="10"/>
    </row>
    <row r="2263" spans="7:7" x14ac:dyDescent="0.25">
      <c r="G2263" s="10"/>
    </row>
    <row r="2264" spans="7:7" x14ac:dyDescent="0.25">
      <c r="G2264" s="10"/>
    </row>
    <row r="2265" spans="7:7" x14ac:dyDescent="0.25">
      <c r="G2265" s="10"/>
    </row>
    <row r="2266" spans="7:7" x14ac:dyDescent="0.25">
      <c r="G2266" s="10"/>
    </row>
    <row r="2267" spans="7:7" x14ac:dyDescent="0.25">
      <c r="G2267" s="10"/>
    </row>
    <row r="2268" spans="7:7" x14ac:dyDescent="0.25">
      <c r="G2268" s="10"/>
    </row>
    <row r="2269" spans="7:7" x14ac:dyDescent="0.25">
      <c r="G2269" s="10"/>
    </row>
    <row r="2270" spans="7:7" x14ac:dyDescent="0.25">
      <c r="G2270" s="10"/>
    </row>
    <row r="2271" spans="7:7" x14ac:dyDescent="0.25">
      <c r="G2271" s="10"/>
    </row>
    <row r="2272" spans="7:7" x14ac:dyDescent="0.25">
      <c r="G2272" s="10"/>
    </row>
    <row r="2273" spans="7:7" x14ac:dyDescent="0.25">
      <c r="G2273" s="10"/>
    </row>
    <row r="2274" spans="7:7" x14ac:dyDescent="0.25">
      <c r="G2274" s="10"/>
    </row>
    <row r="2275" spans="7:7" x14ac:dyDescent="0.25">
      <c r="G2275" s="10"/>
    </row>
    <row r="2276" spans="7:7" x14ac:dyDescent="0.25">
      <c r="G2276" s="10"/>
    </row>
    <row r="2277" spans="7:7" x14ac:dyDescent="0.25">
      <c r="G2277" s="10"/>
    </row>
    <row r="2278" spans="7:7" x14ac:dyDescent="0.25">
      <c r="G2278" s="10"/>
    </row>
    <row r="2279" spans="7:7" x14ac:dyDescent="0.25">
      <c r="G2279" s="10"/>
    </row>
    <row r="2280" spans="7:7" x14ac:dyDescent="0.25">
      <c r="G2280" s="10"/>
    </row>
    <row r="2281" spans="7:7" x14ac:dyDescent="0.25">
      <c r="G2281" s="10"/>
    </row>
    <row r="2282" spans="7:7" x14ac:dyDescent="0.25">
      <c r="G2282" s="10"/>
    </row>
    <row r="2283" spans="7:7" x14ac:dyDescent="0.25">
      <c r="G2283" s="10"/>
    </row>
    <row r="2284" spans="7:7" x14ac:dyDescent="0.25">
      <c r="G2284" s="10"/>
    </row>
    <row r="2285" spans="7:7" x14ac:dyDescent="0.25">
      <c r="G2285" s="10"/>
    </row>
    <row r="2286" spans="7:7" x14ac:dyDescent="0.25">
      <c r="G2286" s="10"/>
    </row>
    <row r="2287" spans="7:7" x14ac:dyDescent="0.25">
      <c r="G2287" s="10"/>
    </row>
    <row r="2288" spans="7:7" x14ac:dyDescent="0.25">
      <c r="G2288" s="10"/>
    </row>
    <row r="2289" spans="7:7" x14ac:dyDescent="0.25">
      <c r="G2289" s="10"/>
    </row>
    <row r="2290" spans="7:7" x14ac:dyDescent="0.25">
      <c r="G2290" s="10"/>
    </row>
    <row r="2291" spans="7:7" x14ac:dyDescent="0.25">
      <c r="G2291" s="10"/>
    </row>
    <row r="2292" spans="7:7" x14ac:dyDescent="0.25">
      <c r="G2292" s="10"/>
    </row>
    <row r="2293" spans="7:7" x14ac:dyDescent="0.25">
      <c r="G2293" s="10"/>
    </row>
    <row r="2294" spans="7:7" x14ac:dyDescent="0.25">
      <c r="G2294" s="10"/>
    </row>
    <row r="2295" spans="7:7" x14ac:dyDescent="0.25">
      <c r="G2295" s="10"/>
    </row>
    <row r="2296" spans="7:7" x14ac:dyDescent="0.25">
      <c r="G2296" s="10"/>
    </row>
    <row r="2297" spans="7:7" x14ac:dyDescent="0.25">
      <c r="G2297" s="10"/>
    </row>
    <row r="2298" spans="7:7" x14ac:dyDescent="0.25">
      <c r="G2298" s="10"/>
    </row>
    <row r="2299" spans="7:7" x14ac:dyDescent="0.25">
      <c r="G2299" s="10"/>
    </row>
    <row r="2300" spans="7:7" x14ac:dyDescent="0.25">
      <c r="G2300" s="10"/>
    </row>
    <row r="2301" spans="7:7" x14ac:dyDescent="0.25">
      <c r="G2301" s="10"/>
    </row>
    <row r="2302" spans="7:7" x14ac:dyDescent="0.25">
      <c r="G2302" s="10"/>
    </row>
    <row r="2303" spans="7:7" x14ac:dyDescent="0.25">
      <c r="G2303" s="10"/>
    </row>
    <row r="2304" spans="7:7" x14ac:dyDescent="0.25">
      <c r="G2304" s="10"/>
    </row>
    <row r="2305" spans="7:7" x14ac:dyDescent="0.25">
      <c r="G2305" s="10"/>
    </row>
    <row r="2306" spans="7:7" x14ac:dyDescent="0.25">
      <c r="G2306" s="10"/>
    </row>
    <row r="2307" spans="7:7" x14ac:dyDescent="0.25">
      <c r="G2307" s="10"/>
    </row>
    <row r="2308" spans="7:7" x14ac:dyDescent="0.25">
      <c r="G2308" s="10"/>
    </row>
    <row r="2309" spans="7:7" x14ac:dyDescent="0.25">
      <c r="G2309" s="10"/>
    </row>
    <row r="2310" spans="7:7" x14ac:dyDescent="0.25">
      <c r="G2310" s="10"/>
    </row>
    <row r="2311" spans="7:7" x14ac:dyDescent="0.25">
      <c r="G2311" s="10"/>
    </row>
    <row r="2312" spans="7:7" x14ac:dyDescent="0.25">
      <c r="G2312" s="10"/>
    </row>
    <row r="2313" spans="7:7" x14ac:dyDescent="0.25">
      <c r="G2313" s="10"/>
    </row>
    <row r="2314" spans="7:7" x14ac:dyDescent="0.25">
      <c r="G2314" s="10"/>
    </row>
    <row r="2315" spans="7:7" x14ac:dyDescent="0.25">
      <c r="G2315" s="10"/>
    </row>
    <row r="2316" spans="7:7" x14ac:dyDescent="0.25">
      <c r="G2316" s="10"/>
    </row>
    <row r="2317" spans="7:7" x14ac:dyDescent="0.25">
      <c r="G2317" s="10"/>
    </row>
    <row r="2318" spans="7:7" x14ac:dyDescent="0.25">
      <c r="G2318" s="10"/>
    </row>
    <row r="2319" spans="7:7" x14ac:dyDescent="0.25">
      <c r="G2319" s="10"/>
    </row>
    <row r="2320" spans="7:7" x14ac:dyDescent="0.25">
      <c r="G2320" s="10"/>
    </row>
    <row r="2321" spans="7:7" x14ac:dyDescent="0.25">
      <c r="G2321" s="10"/>
    </row>
    <row r="2322" spans="7:7" x14ac:dyDescent="0.25">
      <c r="G2322" s="10"/>
    </row>
    <row r="2323" spans="7:7" x14ac:dyDescent="0.25">
      <c r="G2323" s="10"/>
    </row>
    <row r="2324" spans="7:7" x14ac:dyDescent="0.25">
      <c r="G2324" s="10"/>
    </row>
    <row r="2325" spans="7:7" x14ac:dyDescent="0.25">
      <c r="G2325" s="10"/>
    </row>
    <row r="2326" spans="7:7" x14ac:dyDescent="0.25">
      <c r="G2326" s="10"/>
    </row>
    <row r="2327" spans="7:7" x14ac:dyDescent="0.25">
      <c r="G2327" s="10"/>
    </row>
    <row r="2328" spans="7:7" x14ac:dyDescent="0.25">
      <c r="G2328" s="10"/>
    </row>
    <row r="2329" spans="7:7" x14ac:dyDescent="0.25">
      <c r="G2329" s="10"/>
    </row>
    <row r="2330" spans="7:7" x14ac:dyDescent="0.25">
      <c r="G2330" s="10"/>
    </row>
    <row r="2331" spans="7:7" x14ac:dyDescent="0.25">
      <c r="G2331" s="10"/>
    </row>
    <row r="2332" spans="7:7" x14ac:dyDescent="0.25">
      <c r="G2332" s="10"/>
    </row>
    <row r="2333" spans="7:7" x14ac:dyDescent="0.25">
      <c r="G2333" s="10"/>
    </row>
    <row r="2334" spans="7:7" x14ac:dyDescent="0.25">
      <c r="G2334" s="10"/>
    </row>
    <row r="2335" spans="7:7" x14ac:dyDescent="0.25">
      <c r="G2335" s="10"/>
    </row>
    <row r="2336" spans="7:7" x14ac:dyDescent="0.25">
      <c r="G2336" s="10"/>
    </row>
    <row r="2337" spans="7:7" x14ac:dyDescent="0.25">
      <c r="G2337" s="10"/>
    </row>
    <row r="2338" spans="7:7" x14ac:dyDescent="0.25">
      <c r="G2338" s="10"/>
    </row>
    <row r="2339" spans="7:7" x14ac:dyDescent="0.25">
      <c r="G2339" s="10"/>
    </row>
    <row r="2340" spans="7:7" x14ac:dyDescent="0.25">
      <c r="G2340" s="10"/>
    </row>
    <row r="2341" spans="7:7" x14ac:dyDescent="0.25">
      <c r="G2341" s="10"/>
    </row>
    <row r="2342" spans="7:7" x14ac:dyDescent="0.25">
      <c r="G2342" s="10"/>
    </row>
    <row r="2343" spans="7:7" x14ac:dyDescent="0.25">
      <c r="G2343" s="10"/>
    </row>
    <row r="2344" spans="7:7" x14ac:dyDescent="0.25">
      <c r="G2344" s="10"/>
    </row>
    <row r="2345" spans="7:7" x14ac:dyDescent="0.25">
      <c r="G2345" s="10"/>
    </row>
    <row r="2346" spans="7:7" x14ac:dyDescent="0.25">
      <c r="G2346" s="10"/>
    </row>
    <row r="2347" spans="7:7" x14ac:dyDescent="0.25">
      <c r="G2347" s="10"/>
    </row>
    <row r="2348" spans="7:7" x14ac:dyDescent="0.25">
      <c r="G2348" s="10"/>
    </row>
    <row r="2349" spans="7:7" x14ac:dyDescent="0.25">
      <c r="G2349" s="10"/>
    </row>
    <row r="2350" spans="7:7" x14ac:dyDescent="0.25">
      <c r="G2350" s="10"/>
    </row>
    <row r="2351" spans="7:7" x14ac:dyDescent="0.25">
      <c r="G2351" s="10"/>
    </row>
    <row r="2352" spans="7:7" x14ac:dyDescent="0.25">
      <c r="G2352" s="10"/>
    </row>
    <row r="2353" spans="7:7" x14ac:dyDescent="0.25">
      <c r="G2353" s="10"/>
    </row>
    <row r="2354" spans="7:7" x14ac:dyDescent="0.25">
      <c r="G2354" s="10"/>
    </row>
    <row r="2355" spans="7:7" x14ac:dyDescent="0.25">
      <c r="G2355" s="10"/>
    </row>
    <row r="2356" spans="7:7" x14ac:dyDescent="0.25">
      <c r="G2356" s="10"/>
    </row>
    <row r="2357" spans="7:7" x14ac:dyDescent="0.25">
      <c r="G2357" s="10"/>
    </row>
    <row r="2358" spans="7:7" x14ac:dyDescent="0.25">
      <c r="G2358" s="10"/>
    </row>
    <row r="2359" spans="7:7" x14ac:dyDescent="0.25">
      <c r="G2359" s="10"/>
    </row>
    <row r="2360" spans="7:7" x14ac:dyDescent="0.25">
      <c r="G2360" s="10"/>
    </row>
    <row r="2361" spans="7:7" x14ac:dyDescent="0.25">
      <c r="G2361" s="10"/>
    </row>
    <row r="2362" spans="7:7" x14ac:dyDescent="0.25">
      <c r="G2362" s="10"/>
    </row>
    <row r="2363" spans="7:7" x14ac:dyDescent="0.25">
      <c r="G2363" s="10"/>
    </row>
    <row r="2364" spans="7:7" x14ac:dyDescent="0.25">
      <c r="G2364" s="10"/>
    </row>
    <row r="2365" spans="7:7" x14ac:dyDescent="0.25">
      <c r="G2365" s="10"/>
    </row>
    <row r="2366" spans="7:7" x14ac:dyDescent="0.25">
      <c r="G2366" s="10"/>
    </row>
    <row r="2367" spans="7:7" x14ac:dyDescent="0.25">
      <c r="G2367" s="10"/>
    </row>
    <row r="2368" spans="7:7" x14ac:dyDescent="0.25">
      <c r="G2368" s="10"/>
    </row>
    <row r="2369" spans="7:7" x14ac:dyDescent="0.25">
      <c r="G2369" s="10"/>
    </row>
    <row r="2370" spans="7:7" x14ac:dyDescent="0.25">
      <c r="G2370" s="10"/>
    </row>
    <row r="2371" spans="7:7" x14ac:dyDescent="0.25">
      <c r="G2371" s="10"/>
    </row>
    <row r="2372" spans="7:7" x14ac:dyDescent="0.25">
      <c r="G2372" s="10"/>
    </row>
    <row r="2373" spans="7:7" x14ac:dyDescent="0.25">
      <c r="G2373" s="10"/>
    </row>
    <row r="2374" spans="7:7" x14ac:dyDescent="0.25">
      <c r="G2374" s="10"/>
    </row>
    <row r="2375" spans="7:7" x14ac:dyDescent="0.25">
      <c r="G2375" s="10"/>
    </row>
    <row r="2376" spans="7:7" x14ac:dyDescent="0.25">
      <c r="G2376" s="10"/>
    </row>
    <row r="2377" spans="7:7" x14ac:dyDescent="0.25">
      <c r="G2377" s="10"/>
    </row>
    <row r="2378" spans="7:7" x14ac:dyDescent="0.25">
      <c r="G2378" s="10"/>
    </row>
    <row r="2379" spans="7:7" x14ac:dyDescent="0.25">
      <c r="G2379" s="10"/>
    </row>
    <row r="2380" spans="7:7" x14ac:dyDescent="0.25">
      <c r="G2380" s="10"/>
    </row>
    <row r="2381" spans="7:7" x14ac:dyDescent="0.25">
      <c r="G2381" s="10"/>
    </row>
    <row r="2382" spans="7:7" x14ac:dyDescent="0.25">
      <c r="G2382" s="10"/>
    </row>
    <row r="2383" spans="7:7" x14ac:dyDescent="0.25">
      <c r="G2383" s="10"/>
    </row>
    <row r="2384" spans="7:7" x14ac:dyDescent="0.25">
      <c r="G2384" s="10"/>
    </row>
    <row r="2385" spans="7:7" x14ac:dyDescent="0.25">
      <c r="G2385" s="10"/>
    </row>
    <row r="2386" spans="7:7" x14ac:dyDescent="0.25">
      <c r="G2386" s="10"/>
    </row>
    <row r="2387" spans="7:7" x14ac:dyDescent="0.25">
      <c r="G2387" s="10"/>
    </row>
    <row r="2388" spans="7:7" x14ac:dyDescent="0.25">
      <c r="G2388" s="10"/>
    </row>
    <row r="2389" spans="7:7" x14ac:dyDescent="0.25">
      <c r="G2389" s="10"/>
    </row>
    <row r="2390" spans="7:7" x14ac:dyDescent="0.25">
      <c r="G2390" s="10"/>
    </row>
    <row r="2391" spans="7:7" x14ac:dyDescent="0.25">
      <c r="G2391" s="10"/>
    </row>
    <row r="2392" spans="7:7" x14ac:dyDescent="0.25">
      <c r="G2392" s="10"/>
    </row>
    <row r="2393" spans="7:7" x14ac:dyDescent="0.25">
      <c r="G2393" s="10"/>
    </row>
    <row r="2394" spans="7:7" x14ac:dyDescent="0.25">
      <c r="G2394" s="10"/>
    </row>
    <row r="2395" spans="7:7" x14ac:dyDescent="0.25">
      <c r="G2395" s="10"/>
    </row>
    <row r="2396" spans="7:7" x14ac:dyDescent="0.25">
      <c r="G2396" s="10"/>
    </row>
    <row r="2397" spans="7:7" x14ac:dyDescent="0.25">
      <c r="G2397" s="10"/>
    </row>
    <row r="2398" spans="7:7" x14ac:dyDescent="0.25">
      <c r="G2398" s="10"/>
    </row>
    <row r="2399" spans="7:7" x14ac:dyDescent="0.25">
      <c r="G2399" s="10"/>
    </row>
    <row r="2400" spans="7:7" x14ac:dyDescent="0.25">
      <c r="G2400" s="10"/>
    </row>
    <row r="2401" spans="7:7" x14ac:dyDescent="0.25">
      <c r="G2401" s="10"/>
    </row>
    <row r="2402" spans="7:7" x14ac:dyDescent="0.25">
      <c r="G2402" s="10"/>
    </row>
    <row r="2403" spans="7:7" x14ac:dyDescent="0.25">
      <c r="G2403" s="10"/>
    </row>
    <row r="2404" spans="7:7" x14ac:dyDescent="0.25">
      <c r="G2404" s="10"/>
    </row>
    <row r="2405" spans="7:7" x14ac:dyDescent="0.25">
      <c r="G2405" s="10"/>
    </row>
    <row r="2406" spans="7:7" x14ac:dyDescent="0.25">
      <c r="G2406" s="10"/>
    </row>
    <row r="2407" spans="7:7" x14ac:dyDescent="0.25">
      <c r="G2407" s="10"/>
    </row>
    <row r="2408" spans="7:7" x14ac:dyDescent="0.25">
      <c r="G2408" s="10"/>
    </row>
    <row r="2409" spans="7:7" x14ac:dyDescent="0.25">
      <c r="G2409" s="10"/>
    </row>
    <row r="2410" spans="7:7" x14ac:dyDescent="0.25">
      <c r="G2410" s="10"/>
    </row>
    <row r="2411" spans="7:7" x14ac:dyDescent="0.25">
      <c r="G2411" s="10"/>
    </row>
    <row r="2412" spans="7:7" x14ac:dyDescent="0.25">
      <c r="G2412" s="10"/>
    </row>
    <row r="2413" spans="7:7" x14ac:dyDescent="0.25">
      <c r="G2413" s="10"/>
    </row>
    <row r="2414" spans="7:7" x14ac:dyDescent="0.25">
      <c r="G2414" s="10"/>
    </row>
    <row r="2415" spans="7:7" x14ac:dyDescent="0.25">
      <c r="G2415" s="10"/>
    </row>
    <row r="2416" spans="7:7" x14ac:dyDescent="0.25">
      <c r="G2416" s="10"/>
    </row>
    <row r="2417" spans="7:7" x14ac:dyDescent="0.25">
      <c r="G2417" s="10"/>
    </row>
    <row r="2418" spans="7:7" x14ac:dyDescent="0.25">
      <c r="G2418" s="10"/>
    </row>
    <row r="2419" spans="7:7" x14ac:dyDescent="0.25">
      <c r="G2419" s="10"/>
    </row>
    <row r="2420" spans="7:7" x14ac:dyDescent="0.25">
      <c r="G2420" s="10"/>
    </row>
    <row r="2421" spans="7:7" x14ac:dyDescent="0.25">
      <c r="G2421" s="10"/>
    </row>
    <row r="2422" spans="7:7" x14ac:dyDescent="0.25">
      <c r="G2422" s="10"/>
    </row>
    <row r="2423" spans="7:7" x14ac:dyDescent="0.25">
      <c r="G2423" s="10"/>
    </row>
    <row r="2424" spans="7:7" x14ac:dyDescent="0.25">
      <c r="G2424" s="10"/>
    </row>
    <row r="2425" spans="7:7" x14ac:dyDescent="0.25">
      <c r="G2425" s="10"/>
    </row>
    <row r="2426" spans="7:7" x14ac:dyDescent="0.25">
      <c r="G2426" s="10"/>
    </row>
    <row r="2427" spans="7:7" x14ac:dyDescent="0.25">
      <c r="G2427" s="10"/>
    </row>
    <row r="2428" spans="7:7" x14ac:dyDescent="0.25">
      <c r="G2428" s="10"/>
    </row>
    <row r="2429" spans="7:7" x14ac:dyDescent="0.25">
      <c r="G2429" s="10"/>
    </row>
    <row r="2430" spans="7:7" x14ac:dyDescent="0.25">
      <c r="G2430" s="10"/>
    </row>
    <row r="2431" spans="7:7" x14ac:dyDescent="0.25">
      <c r="G2431" s="10"/>
    </row>
    <row r="2432" spans="7:7" x14ac:dyDescent="0.25">
      <c r="G2432" s="10"/>
    </row>
    <row r="2433" spans="7:7" x14ac:dyDescent="0.25">
      <c r="G2433" s="10"/>
    </row>
    <row r="2434" spans="7:7" x14ac:dyDescent="0.25">
      <c r="G2434" s="10"/>
    </row>
    <row r="2435" spans="7:7" x14ac:dyDescent="0.25">
      <c r="G2435" s="10"/>
    </row>
    <row r="2436" spans="7:7" x14ac:dyDescent="0.25">
      <c r="G2436" s="10"/>
    </row>
    <row r="2437" spans="7:7" x14ac:dyDescent="0.25">
      <c r="G2437" s="10"/>
    </row>
    <row r="2438" spans="7:7" x14ac:dyDescent="0.25">
      <c r="G2438" s="10"/>
    </row>
    <row r="2439" spans="7:7" x14ac:dyDescent="0.25">
      <c r="G2439" s="10"/>
    </row>
    <row r="2440" spans="7:7" x14ac:dyDescent="0.25">
      <c r="G2440" s="10"/>
    </row>
    <row r="2441" spans="7:7" x14ac:dyDescent="0.25">
      <c r="G2441" s="10"/>
    </row>
    <row r="2442" spans="7:7" x14ac:dyDescent="0.25">
      <c r="G2442" s="10"/>
    </row>
    <row r="2443" spans="7:7" x14ac:dyDescent="0.25">
      <c r="G2443" s="10"/>
    </row>
    <row r="2444" spans="7:7" x14ac:dyDescent="0.25">
      <c r="G2444" s="10"/>
    </row>
    <row r="2445" spans="7:7" x14ac:dyDescent="0.25">
      <c r="G2445" s="10"/>
    </row>
    <row r="2446" spans="7:7" x14ac:dyDescent="0.25">
      <c r="G2446" s="10"/>
    </row>
    <row r="2447" spans="7:7" x14ac:dyDescent="0.25">
      <c r="G2447" s="10"/>
    </row>
    <row r="2448" spans="7:7" x14ac:dyDescent="0.25">
      <c r="G2448" s="10"/>
    </row>
    <row r="2449" spans="7:7" x14ac:dyDescent="0.25">
      <c r="G2449" s="10"/>
    </row>
    <row r="2450" spans="7:7" x14ac:dyDescent="0.25">
      <c r="G2450" s="10"/>
    </row>
    <row r="2451" spans="7:7" x14ac:dyDescent="0.25">
      <c r="G2451" s="10"/>
    </row>
    <row r="2452" spans="7:7" x14ac:dyDescent="0.25">
      <c r="G2452" s="10"/>
    </row>
    <row r="2453" spans="7:7" x14ac:dyDescent="0.25">
      <c r="G2453" s="10"/>
    </row>
    <row r="2454" spans="7:7" x14ac:dyDescent="0.25">
      <c r="G2454" s="10"/>
    </row>
    <row r="2455" spans="7:7" x14ac:dyDescent="0.25">
      <c r="G2455" s="10"/>
    </row>
    <row r="2456" spans="7:7" x14ac:dyDescent="0.25">
      <c r="G2456" s="10"/>
    </row>
    <row r="2457" spans="7:7" x14ac:dyDescent="0.25">
      <c r="G2457" s="10"/>
    </row>
    <row r="2458" spans="7:7" x14ac:dyDescent="0.25">
      <c r="G2458" s="10"/>
    </row>
    <row r="2459" spans="7:7" x14ac:dyDescent="0.25">
      <c r="G2459" s="10"/>
    </row>
    <row r="2460" spans="7:7" x14ac:dyDescent="0.25">
      <c r="G2460" s="10"/>
    </row>
    <row r="2461" spans="7:7" x14ac:dyDescent="0.25">
      <c r="G2461" s="10"/>
    </row>
    <row r="2462" spans="7:7" x14ac:dyDescent="0.25">
      <c r="G2462" s="10"/>
    </row>
    <row r="2463" spans="7:7" x14ac:dyDescent="0.25">
      <c r="G2463" s="10"/>
    </row>
    <row r="2464" spans="7:7" x14ac:dyDescent="0.25">
      <c r="G2464" s="10"/>
    </row>
    <row r="2465" spans="7:7" x14ac:dyDescent="0.25">
      <c r="G2465" s="10"/>
    </row>
    <row r="2466" spans="7:7" x14ac:dyDescent="0.25">
      <c r="G2466" s="10"/>
    </row>
    <row r="2467" spans="7:7" x14ac:dyDescent="0.25">
      <c r="G2467" s="10"/>
    </row>
    <row r="2468" spans="7:7" x14ac:dyDescent="0.25">
      <c r="G2468" s="10"/>
    </row>
    <row r="2469" spans="7:7" x14ac:dyDescent="0.25">
      <c r="G2469" s="10"/>
    </row>
    <row r="2470" spans="7:7" x14ac:dyDescent="0.25">
      <c r="G2470" s="10"/>
    </row>
    <row r="2471" spans="7:7" x14ac:dyDescent="0.25">
      <c r="G2471" s="10"/>
    </row>
    <row r="2472" spans="7:7" x14ac:dyDescent="0.25">
      <c r="G2472" s="10"/>
    </row>
    <row r="2473" spans="7:7" x14ac:dyDescent="0.25">
      <c r="G2473" s="10"/>
    </row>
    <row r="2474" spans="7:7" x14ac:dyDescent="0.25">
      <c r="G2474" s="10"/>
    </row>
    <row r="2475" spans="7:7" x14ac:dyDescent="0.25">
      <c r="G2475" s="10"/>
    </row>
    <row r="2476" spans="7:7" x14ac:dyDescent="0.25">
      <c r="G2476" s="10"/>
    </row>
    <row r="2477" spans="7:7" x14ac:dyDescent="0.25">
      <c r="G2477" s="10"/>
    </row>
    <row r="2478" spans="7:7" x14ac:dyDescent="0.25">
      <c r="G2478" s="10"/>
    </row>
    <row r="2479" spans="7:7" x14ac:dyDescent="0.25">
      <c r="G2479" s="10"/>
    </row>
    <row r="2480" spans="7:7" x14ac:dyDescent="0.25">
      <c r="G2480" s="10"/>
    </row>
    <row r="2481" spans="7:7" x14ac:dyDescent="0.25">
      <c r="G2481" s="10"/>
    </row>
    <row r="2482" spans="7:7" x14ac:dyDescent="0.25">
      <c r="G2482" s="10"/>
    </row>
    <row r="2483" spans="7:7" x14ac:dyDescent="0.25">
      <c r="G2483" s="10"/>
    </row>
    <row r="2484" spans="7:7" x14ac:dyDescent="0.25">
      <c r="G2484" s="10"/>
    </row>
    <row r="2485" spans="7:7" x14ac:dyDescent="0.25">
      <c r="G2485" s="10"/>
    </row>
    <row r="2486" spans="7:7" x14ac:dyDescent="0.25">
      <c r="G2486" s="10"/>
    </row>
    <row r="2487" spans="7:7" x14ac:dyDescent="0.25">
      <c r="G2487" s="10"/>
    </row>
    <row r="2488" spans="7:7" x14ac:dyDescent="0.25">
      <c r="G2488" s="10"/>
    </row>
    <row r="2489" spans="7:7" x14ac:dyDescent="0.25">
      <c r="G2489" s="10"/>
    </row>
    <row r="2490" spans="7:7" x14ac:dyDescent="0.25">
      <c r="G2490" s="10"/>
    </row>
    <row r="2491" spans="7:7" x14ac:dyDescent="0.25">
      <c r="G2491" s="10"/>
    </row>
    <row r="2492" spans="7:7" x14ac:dyDescent="0.25">
      <c r="G2492" s="10"/>
    </row>
    <row r="2493" spans="7:7" x14ac:dyDescent="0.25">
      <c r="G2493" s="10"/>
    </row>
    <row r="2494" spans="7:7" x14ac:dyDescent="0.25">
      <c r="G2494" s="10"/>
    </row>
    <row r="2495" spans="7:7" x14ac:dyDescent="0.25">
      <c r="G2495" s="10"/>
    </row>
    <row r="2496" spans="7:7" x14ac:dyDescent="0.25">
      <c r="G2496" s="10"/>
    </row>
    <row r="2497" spans="7:7" x14ac:dyDescent="0.25">
      <c r="G2497" s="10"/>
    </row>
    <row r="2498" spans="7:7" x14ac:dyDescent="0.25">
      <c r="G2498" s="10"/>
    </row>
    <row r="2499" spans="7:7" x14ac:dyDescent="0.25">
      <c r="G2499" s="10"/>
    </row>
    <row r="2500" spans="7:7" x14ac:dyDescent="0.25">
      <c r="G2500" s="10"/>
    </row>
    <row r="2501" spans="7:7" x14ac:dyDescent="0.25">
      <c r="G2501" s="10"/>
    </row>
    <row r="2502" spans="7:7" x14ac:dyDescent="0.25">
      <c r="G2502" s="10"/>
    </row>
    <row r="2503" spans="7:7" x14ac:dyDescent="0.25">
      <c r="G2503" s="10"/>
    </row>
    <row r="2504" spans="7:7" x14ac:dyDescent="0.25">
      <c r="G2504" s="10"/>
    </row>
    <row r="2505" spans="7:7" x14ac:dyDescent="0.25">
      <c r="G2505" s="10"/>
    </row>
    <row r="2506" spans="7:7" x14ac:dyDescent="0.25">
      <c r="G2506" s="10"/>
    </row>
    <row r="2507" spans="7:7" x14ac:dyDescent="0.25">
      <c r="G2507" s="10"/>
    </row>
    <row r="2508" spans="7:7" x14ac:dyDescent="0.25">
      <c r="G2508" s="10"/>
    </row>
    <row r="2509" spans="7:7" x14ac:dyDescent="0.25">
      <c r="G2509" s="10"/>
    </row>
    <row r="2510" spans="7:7" x14ac:dyDescent="0.25">
      <c r="G2510" s="10"/>
    </row>
    <row r="2511" spans="7:7" x14ac:dyDescent="0.25">
      <c r="G2511" s="10"/>
    </row>
    <row r="2512" spans="7:7" x14ac:dyDescent="0.25">
      <c r="G2512" s="10"/>
    </row>
    <row r="2513" spans="7:7" x14ac:dyDescent="0.25">
      <c r="G2513" s="10"/>
    </row>
    <row r="2514" spans="7:7" x14ac:dyDescent="0.25">
      <c r="G2514" s="10"/>
    </row>
    <row r="2515" spans="7:7" x14ac:dyDescent="0.25">
      <c r="G2515" s="10"/>
    </row>
    <row r="2516" spans="7:7" x14ac:dyDescent="0.25">
      <c r="G2516" s="10"/>
    </row>
    <row r="2517" spans="7:7" x14ac:dyDescent="0.25">
      <c r="G2517" s="10"/>
    </row>
    <row r="2518" spans="7:7" x14ac:dyDescent="0.25">
      <c r="G2518" s="10"/>
    </row>
    <row r="2519" spans="7:7" x14ac:dyDescent="0.25">
      <c r="G2519" s="10"/>
    </row>
    <row r="2520" spans="7:7" x14ac:dyDescent="0.25">
      <c r="G2520" s="10"/>
    </row>
    <row r="2521" spans="7:7" x14ac:dyDescent="0.25">
      <c r="G2521" s="10"/>
    </row>
    <row r="2522" spans="7:7" x14ac:dyDescent="0.25">
      <c r="G2522" s="10"/>
    </row>
    <row r="2523" spans="7:7" x14ac:dyDescent="0.25">
      <c r="G2523" s="10"/>
    </row>
    <row r="2524" spans="7:7" x14ac:dyDescent="0.25">
      <c r="G2524" s="10"/>
    </row>
    <row r="2525" spans="7:7" x14ac:dyDescent="0.25">
      <c r="G2525" s="10"/>
    </row>
    <row r="2526" spans="7:7" x14ac:dyDescent="0.25">
      <c r="G2526" s="10"/>
    </row>
    <row r="2527" spans="7:7" x14ac:dyDescent="0.25">
      <c r="G2527" s="10"/>
    </row>
    <row r="2528" spans="7:7" x14ac:dyDescent="0.25">
      <c r="G2528" s="10"/>
    </row>
    <row r="2529" spans="7:7" x14ac:dyDescent="0.25">
      <c r="G2529" s="10"/>
    </row>
    <row r="2530" spans="7:7" x14ac:dyDescent="0.25">
      <c r="G2530" s="10"/>
    </row>
    <row r="2531" spans="7:7" x14ac:dyDescent="0.25">
      <c r="G2531" s="10"/>
    </row>
    <row r="2532" spans="7:7" x14ac:dyDescent="0.25">
      <c r="G2532" s="10"/>
    </row>
    <row r="2533" spans="7:7" x14ac:dyDescent="0.25">
      <c r="G2533" s="10"/>
    </row>
    <row r="2534" spans="7:7" x14ac:dyDescent="0.25">
      <c r="G2534" s="10"/>
    </row>
    <row r="2535" spans="7:7" x14ac:dyDescent="0.25">
      <c r="G2535" s="10"/>
    </row>
    <row r="2536" spans="7:7" x14ac:dyDescent="0.25">
      <c r="G2536" s="10"/>
    </row>
    <row r="2537" spans="7:7" x14ac:dyDescent="0.25">
      <c r="G2537" s="10"/>
    </row>
    <row r="2538" spans="7:7" x14ac:dyDescent="0.25">
      <c r="G2538" s="10"/>
    </row>
    <row r="2539" spans="7:7" x14ac:dyDescent="0.25">
      <c r="G2539" s="10"/>
    </row>
    <row r="2540" spans="7:7" x14ac:dyDescent="0.25">
      <c r="G2540" s="10"/>
    </row>
    <row r="2541" spans="7:7" x14ac:dyDescent="0.25">
      <c r="G2541" s="10"/>
    </row>
    <row r="2542" spans="7:7" x14ac:dyDescent="0.25">
      <c r="G2542" s="10"/>
    </row>
    <row r="2543" spans="7:7" x14ac:dyDescent="0.25">
      <c r="G2543" s="10"/>
    </row>
    <row r="2544" spans="7:7" x14ac:dyDescent="0.25">
      <c r="G2544" s="10"/>
    </row>
    <row r="2545" spans="7:7" x14ac:dyDescent="0.25">
      <c r="G2545" s="10"/>
    </row>
    <row r="2546" spans="7:7" x14ac:dyDescent="0.25">
      <c r="G2546" s="10"/>
    </row>
    <row r="2547" spans="7:7" x14ac:dyDescent="0.25">
      <c r="G2547" s="10"/>
    </row>
    <row r="2548" spans="7:7" x14ac:dyDescent="0.25">
      <c r="G2548" s="10"/>
    </row>
    <row r="2549" spans="7:7" x14ac:dyDescent="0.25">
      <c r="G2549" s="10"/>
    </row>
    <row r="2550" spans="7:7" x14ac:dyDescent="0.25">
      <c r="G2550" s="10"/>
    </row>
    <row r="2551" spans="7:7" x14ac:dyDescent="0.25">
      <c r="G2551" s="10"/>
    </row>
    <row r="2552" spans="7:7" x14ac:dyDescent="0.25">
      <c r="G2552" s="10"/>
    </row>
    <row r="2553" spans="7:7" x14ac:dyDescent="0.25">
      <c r="G2553" s="10"/>
    </row>
    <row r="2554" spans="7:7" x14ac:dyDescent="0.25">
      <c r="G2554" s="10"/>
    </row>
    <row r="2555" spans="7:7" x14ac:dyDescent="0.25">
      <c r="G2555" s="10"/>
    </row>
    <row r="2556" spans="7:7" x14ac:dyDescent="0.25">
      <c r="G2556" s="10"/>
    </row>
    <row r="2557" spans="7:7" x14ac:dyDescent="0.25">
      <c r="G2557" s="10"/>
    </row>
    <row r="2558" spans="7:7" x14ac:dyDescent="0.25">
      <c r="G2558" s="10"/>
    </row>
    <row r="2559" spans="7:7" x14ac:dyDescent="0.25">
      <c r="G2559" s="10"/>
    </row>
    <row r="2560" spans="7:7" x14ac:dyDescent="0.25">
      <c r="G2560" s="10"/>
    </row>
    <row r="2561" spans="7:7" x14ac:dyDescent="0.25">
      <c r="G2561" s="10"/>
    </row>
    <row r="2562" spans="7:7" x14ac:dyDescent="0.25">
      <c r="G2562" s="10"/>
    </row>
    <row r="2563" spans="7:7" x14ac:dyDescent="0.25">
      <c r="G2563" s="10"/>
    </row>
    <row r="2564" spans="7:7" x14ac:dyDescent="0.25">
      <c r="G2564" s="10"/>
    </row>
    <row r="2565" spans="7:7" x14ac:dyDescent="0.25">
      <c r="G2565" s="10"/>
    </row>
    <row r="2566" spans="7:7" x14ac:dyDescent="0.25">
      <c r="G2566" s="10"/>
    </row>
    <row r="2567" spans="7:7" x14ac:dyDescent="0.25">
      <c r="G2567" s="10"/>
    </row>
    <row r="2568" spans="7:7" x14ac:dyDescent="0.25">
      <c r="G2568" s="10"/>
    </row>
    <row r="2569" spans="7:7" x14ac:dyDescent="0.25">
      <c r="G2569" s="10"/>
    </row>
    <row r="2570" spans="7:7" x14ac:dyDescent="0.25">
      <c r="G2570" s="10"/>
    </row>
    <row r="2571" spans="7:7" x14ac:dyDescent="0.25">
      <c r="G2571" s="10"/>
    </row>
    <row r="2572" spans="7:7" x14ac:dyDescent="0.25">
      <c r="G2572" s="10"/>
    </row>
    <row r="2573" spans="7:7" x14ac:dyDescent="0.25">
      <c r="G2573" s="10"/>
    </row>
    <row r="2574" spans="7:7" x14ac:dyDescent="0.25">
      <c r="G2574" s="10"/>
    </row>
    <row r="2575" spans="7:7" x14ac:dyDescent="0.25">
      <c r="G2575" s="10"/>
    </row>
    <row r="2576" spans="7:7" x14ac:dyDescent="0.25">
      <c r="G2576" s="10"/>
    </row>
    <row r="2577" spans="7:7" x14ac:dyDescent="0.25">
      <c r="G2577" s="10"/>
    </row>
    <row r="2578" spans="7:7" x14ac:dyDescent="0.25">
      <c r="G2578" s="10"/>
    </row>
    <row r="2579" spans="7:7" x14ac:dyDescent="0.25">
      <c r="G2579" s="10"/>
    </row>
    <row r="2580" spans="7:7" x14ac:dyDescent="0.25">
      <c r="G2580" s="10"/>
    </row>
    <row r="2581" spans="7:7" x14ac:dyDescent="0.25">
      <c r="G2581" s="10"/>
    </row>
    <row r="2582" spans="7:7" x14ac:dyDescent="0.25">
      <c r="G2582" s="10"/>
    </row>
    <row r="2583" spans="7:7" x14ac:dyDescent="0.25">
      <c r="G2583" s="10"/>
    </row>
    <row r="2584" spans="7:7" x14ac:dyDescent="0.25">
      <c r="G2584" s="10"/>
    </row>
    <row r="2585" spans="7:7" x14ac:dyDescent="0.25">
      <c r="G2585" s="10"/>
    </row>
    <row r="2586" spans="7:7" x14ac:dyDescent="0.25">
      <c r="G2586" s="10"/>
    </row>
    <row r="2587" spans="7:7" x14ac:dyDescent="0.25">
      <c r="G2587" s="10"/>
    </row>
    <row r="2588" spans="7:7" x14ac:dyDescent="0.25">
      <c r="G2588" s="10"/>
    </row>
    <row r="2589" spans="7:7" x14ac:dyDescent="0.25">
      <c r="G2589" s="10"/>
    </row>
    <row r="2590" spans="7:7" x14ac:dyDescent="0.25">
      <c r="G2590" s="10"/>
    </row>
    <row r="2591" spans="7:7" x14ac:dyDescent="0.25">
      <c r="G2591" s="10"/>
    </row>
    <row r="2592" spans="7:7" x14ac:dyDescent="0.25">
      <c r="G2592" s="10"/>
    </row>
    <row r="2593" spans="7:7" x14ac:dyDescent="0.25">
      <c r="G2593" s="10"/>
    </row>
    <row r="2594" spans="7:7" x14ac:dyDescent="0.25">
      <c r="G2594" s="10"/>
    </row>
    <row r="2595" spans="7:7" x14ac:dyDescent="0.25">
      <c r="G2595" s="10"/>
    </row>
    <row r="2596" spans="7:7" x14ac:dyDescent="0.25">
      <c r="G2596" s="10"/>
    </row>
    <row r="2597" spans="7:7" x14ac:dyDescent="0.25">
      <c r="G2597" s="10"/>
    </row>
    <row r="2598" spans="7:7" x14ac:dyDescent="0.25">
      <c r="G2598" s="10"/>
    </row>
    <row r="2599" spans="7:7" x14ac:dyDescent="0.25">
      <c r="G2599" s="10"/>
    </row>
    <row r="2600" spans="7:7" x14ac:dyDescent="0.25">
      <c r="G2600" s="10"/>
    </row>
    <row r="2601" spans="7:7" x14ac:dyDescent="0.25">
      <c r="G2601" s="10"/>
    </row>
    <row r="2602" spans="7:7" x14ac:dyDescent="0.25">
      <c r="G2602" s="10"/>
    </row>
    <row r="2603" spans="7:7" x14ac:dyDescent="0.25">
      <c r="G2603" s="10"/>
    </row>
    <row r="2604" spans="7:7" x14ac:dyDescent="0.25">
      <c r="G2604" s="10"/>
    </row>
    <row r="2605" spans="7:7" x14ac:dyDescent="0.25">
      <c r="G2605" s="10"/>
    </row>
    <row r="2606" spans="7:7" x14ac:dyDescent="0.25">
      <c r="G2606" s="10"/>
    </row>
    <row r="2607" spans="7:7" x14ac:dyDescent="0.25">
      <c r="G2607" s="10"/>
    </row>
    <row r="2608" spans="7:7" x14ac:dyDescent="0.25">
      <c r="G2608" s="10"/>
    </row>
    <row r="2609" spans="7:7" x14ac:dyDescent="0.25">
      <c r="G2609" s="10"/>
    </row>
    <row r="2610" spans="7:7" x14ac:dyDescent="0.25">
      <c r="G2610" s="10"/>
    </row>
    <row r="2611" spans="7:7" x14ac:dyDescent="0.25">
      <c r="G2611" s="10"/>
    </row>
    <row r="2612" spans="7:7" x14ac:dyDescent="0.25">
      <c r="G2612" s="10"/>
    </row>
    <row r="2613" spans="7:7" x14ac:dyDescent="0.25">
      <c r="G2613" s="10"/>
    </row>
    <row r="2614" spans="7:7" x14ac:dyDescent="0.25">
      <c r="G2614" s="10"/>
    </row>
    <row r="2615" spans="7:7" x14ac:dyDescent="0.25">
      <c r="G2615" s="10"/>
    </row>
    <row r="2616" spans="7:7" x14ac:dyDescent="0.25">
      <c r="G2616" s="10"/>
    </row>
    <row r="2617" spans="7:7" x14ac:dyDescent="0.25">
      <c r="G2617" s="10"/>
    </row>
    <row r="2618" spans="7:7" x14ac:dyDescent="0.25">
      <c r="G2618" s="10"/>
    </row>
    <row r="2619" spans="7:7" x14ac:dyDescent="0.25">
      <c r="G2619" s="10"/>
    </row>
    <row r="2620" spans="7:7" x14ac:dyDescent="0.25">
      <c r="G2620" s="10"/>
    </row>
    <row r="2621" spans="7:7" x14ac:dyDescent="0.25">
      <c r="G2621" s="10"/>
    </row>
    <row r="2622" spans="7:7" x14ac:dyDescent="0.25">
      <c r="G2622" s="10"/>
    </row>
    <row r="2623" spans="7:7" x14ac:dyDescent="0.25">
      <c r="G2623" s="10"/>
    </row>
    <row r="2624" spans="7:7" x14ac:dyDescent="0.25">
      <c r="G2624" s="10"/>
    </row>
    <row r="2625" spans="7:7" x14ac:dyDescent="0.25">
      <c r="G2625" s="10"/>
    </row>
    <row r="2626" spans="7:7" x14ac:dyDescent="0.25">
      <c r="G2626" s="10"/>
    </row>
    <row r="2627" spans="7:7" x14ac:dyDescent="0.25">
      <c r="G2627" s="10"/>
    </row>
    <row r="2628" spans="7:7" x14ac:dyDescent="0.25">
      <c r="G2628" s="10"/>
    </row>
    <row r="2629" spans="7:7" x14ac:dyDescent="0.25">
      <c r="G2629" s="10"/>
    </row>
    <row r="2630" spans="7:7" x14ac:dyDescent="0.25">
      <c r="G2630" s="10"/>
    </row>
    <row r="2631" spans="7:7" x14ac:dyDescent="0.25">
      <c r="G2631" s="10"/>
    </row>
    <row r="2632" spans="7:7" x14ac:dyDescent="0.25">
      <c r="G2632" s="10"/>
    </row>
    <row r="2633" spans="7:7" x14ac:dyDescent="0.25">
      <c r="G2633" s="10"/>
    </row>
    <row r="2634" spans="7:7" x14ac:dyDescent="0.25">
      <c r="G2634" s="10"/>
    </row>
    <row r="2635" spans="7:7" x14ac:dyDescent="0.25">
      <c r="G2635" s="10"/>
    </row>
    <row r="2636" spans="7:7" x14ac:dyDescent="0.25">
      <c r="G2636" s="10"/>
    </row>
    <row r="2637" spans="7:7" x14ac:dyDescent="0.25">
      <c r="G2637" s="10"/>
    </row>
    <row r="2638" spans="7:7" x14ac:dyDescent="0.25">
      <c r="G2638" s="10"/>
    </row>
    <row r="2639" spans="7:7" x14ac:dyDescent="0.25">
      <c r="G2639" s="10"/>
    </row>
    <row r="2640" spans="7:7" x14ac:dyDescent="0.25">
      <c r="G2640" s="10"/>
    </row>
    <row r="2641" spans="7:7" x14ac:dyDescent="0.25">
      <c r="G2641" s="10"/>
    </row>
    <row r="2642" spans="7:7" x14ac:dyDescent="0.25">
      <c r="G2642" s="10"/>
    </row>
    <row r="2643" spans="7:7" x14ac:dyDescent="0.25">
      <c r="G2643" s="10"/>
    </row>
    <row r="2644" spans="7:7" x14ac:dyDescent="0.25">
      <c r="G2644" s="10"/>
    </row>
    <row r="2645" spans="7:7" x14ac:dyDescent="0.25">
      <c r="G2645" s="10"/>
    </row>
    <row r="2646" spans="7:7" x14ac:dyDescent="0.25">
      <c r="G2646" s="10"/>
    </row>
    <row r="2647" spans="7:7" x14ac:dyDescent="0.25">
      <c r="G2647" s="10"/>
    </row>
    <row r="2648" spans="7:7" x14ac:dyDescent="0.25">
      <c r="G2648" s="10"/>
    </row>
    <row r="2649" spans="7:7" x14ac:dyDescent="0.25">
      <c r="G2649" s="10"/>
    </row>
    <row r="2650" spans="7:7" x14ac:dyDescent="0.25">
      <c r="G2650" s="10"/>
    </row>
    <row r="2651" spans="7:7" x14ac:dyDescent="0.25">
      <c r="G2651" s="10"/>
    </row>
    <row r="2652" spans="7:7" x14ac:dyDescent="0.25">
      <c r="G2652" s="10"/>
    </row>
    <row r="2653" spans="7:7" x14ac:dyDescent="0.25">
      <c r="G2653" s="10"/>
    </row>
    <row r="2654" spans="7:7" x14ac:dyDescent="0.25">
      <c r="G2654" s="10"/>
    </row>
    <row r="2655" spans="7:7" x14ac:dyDescent="0.25">
      <c r="G2655" s="10"/>
    </row>
    <row r="2656" spans="7:7" x14ac:dyDescent="0.25">
      <c r="G2656" s="10"/>
    </row>
    <row r="2657" spans="7:7" x14ac:dyDescent="0.25">
      <c r="G2657" s="10"/>
    </row>
    <row r="2658" spans="7:7" x14ac:dyDescent="0.25">
      <c r="G2658" s="10"/>
    </row>
    <row r="2659" spans="7:7" x14ac:dyDescent="0.25">
      <c r="G2659" s="10"/>
    </row>
    <row r="2660" spans="7:7" x14ac:dyDescent="0.25">
      <c r="G2660" s="10"/>
    </row>
    <row r="2661" spans="7:7" x14ac:dyDescent="0.25">
      <c r="G2661" s="10"/>
    </row>
    <row r="2662" spans="7:7" x14ac:dyDescent="0.25">
      <c r="G2662" s="10"/>
    </row>
    <row r="2663" spans="7:7" x14ac:dyDescent="0.25">
      <c r="G2663" s="10"/>
    </row>
    <row r="2664" spans="7:7" x14ac:dyDescent="0.25">
      <c r="G2664" s="10"/>
    </row>
    <row r="2665" spans="7:7" x14ac:dyDescent="0.25">
      <c r="G2665" s="10"/>
    </row>
    <row r="2666" spans="7:7" x14ac:dyDescent="0.25">
      <c r="G2666" s="10"/>
    </row>
    <row r="2667" spans="7:7" x14ac:dyDescent="0.25">
      <c r="G2667" s="10"/>
    </row>
    <row r="2668" spans="7:7" x14ac:dyDescent="0.25">
      <c r="G2668" s="10"/>
    </row>
    <row r="2669" spans="7:7" x14ac:dyDescent="0.25">
      <c r="G2669" s="10"/>
    </row>
    <row r="2670" spans="7:7" x14ac:dyDescent="0.25">
      <c r="G2670" s="10"/>
    </row>
    <row r="2671" spans="7:7" x14ac:dyDescent="0.25">
      <c r="G2671" s="10"/>
    </row>
    <row r="2672" spans="7:7" x14ac:dyDescent="0.25">
      <c r="G2672" s="10"/>
    </row>
    <row r="2673" spans="7:7" x14ac:dyDescent="0.25">
      <c r="G2673" s="10"/>
    </row>
    <row r="2674" spans="7:7" x14ac:dyDescent="0.25">
      <c r="G2674" s="10"/>
    </row>
    <row r="2675" spans="7:7" x14ac:dyDescent="0.25">
      <c r="G2675" s="10"/>
    </row>
    <row r="2676" spans="7:7" x14ac:dyDescent="0.25">
      <c r="G2676" s="10"/>
    </row>
    <row r="2677" spans="7:7" x14ac:dyDescent="0.25">
      <c r="G2677" s="10"/>
    </row>
    <row r="2678" spans="7:7" x14ac:dyDescent="0.25">
      <c r="G2678" s="10"/>
    </row>
    <row r="2679" spans="7:7" x14ac:dyDescent="0.25">
      <c r="G2679" s="10"/>
    </row>
    <row r="2680" spans="7:7" x14ac:dyDescent="0.25">
      <c r="G2680" s="10"/>
    </row>
    <row r="2681" spans="7:7" x14ac:dyDescent="0.25">
      <c r="G2681" s="10"/>
    </row>
    <row r="2682" spans="7:7" x14ac:dyDescent="0.25">
      <c r="G2682" s="10"/>
    </row>
    <row r="2683" spans="7:7" x14ac:dyDescent="0.25">
      <c r="G2683" s="10"/>
    </row>
    <row r="2684" spans="7:7" x14ac:dyDescent="0.25">
      <c r="G2684" s="10"/>
    </row>
    <row r="2685" spans="7:7" x14ac:dyDescent="0.25">
      <c r="G2685" s="10"/>
    </row>
    <row r="2686" spans="7:7" x14ac:dyDescent="0.25">
      <c r="G2686" s="10"/>
    </row>
    <row r="2687" spans="7:7" x14ac:dyDescent="0.25">
      <c r="G2687" s="10"/>
    </row>
    <row r="2688" spans="7:7" x14ac:dyDescent="0.25">
      <c r="G2688" s="10"/>
    </row>
    <row r="2689" spans="7:7" x14ac:dyDescent="0.25">
      <c r="G2689" s="10"/>
    </row>
    <row r="2690" spans="7:7" x14ac:dyDescent="0.25">
      <c r="G2690" s="10"/>
    </row>
    <row r="2691" spans="7:7" x14ac:dyDescent="0.25">
      <c r="G2691" s="10"/>
    </row>
    <row r="2692" spans="7:7" x14ac:dyDescent="0.25">
      <c r="G2692" s="10"/>
    </row>
    <row r="2693" spans="7:7" x14ac:dyDescent="0.25">
      <c r="G2693" s="10"/>
    </row>
    <row r="2694" spans="7:7" x14ac:dyDescent="0.25">
      <c r="G2694" s="10"/>
    </row>
    <row r="2695" spans="7:7" x14ac:dyDescent="0.25">
      <c r="G2695" s="10"/>
    </row>
    <row r="2696" spans="7:7" x14ac:dyDescent="0.25">
      <c r="G2696" s="10"/>
    </row>
    <row r="2697" spans="7:7" x14ac:dyDescent="0.25">
      <c r="G2697" s="10"/>
    </row>
    <row r="2698" spans="7:7" x14ac:dyDescent="0.25">
      <c r="G2698" s="10"/>
    </row>
    <row r="2699" spans="7:7" x14ac:dyDescent="0.25">
      <c r="G2699" s="10"/>
    </row>
    <row r="2700" spans="7:7" x14ac:dyDescent="0.25">
      <c r="G2700" s="10"/>
    </row>
    <row r="2701" spans="7:7" x14ac:dyDescent="0.25">
      <c r="G2701" s="10"/>
    </row>
    <row r="2702" spans="7:7" x14ac:dyDescent="0.25">
      <c r="G2702" s="10"/>
    </row>
    <row r="2703" spans="7:7" x14ac:dyDescent="0.25">
      <c r="G2703" s="10"/>
    </row>
    <row r="2704" spans="7:7" x14ac:dyDescent="0.25">
      <c r="G2704" s="10"/>
    </row>
    <row r="2705" spans="7:7" x14ac:dyDescent="0.25">
      <c r="G2705" s="10"/>
    </row>
    <row r="2706" spans="7:7" x14ac:dyDescent="0.25">
      <c r="G2706" s="10"/>
    </row>
    <row r="2707" spans="7:7" x14ac:dyDescent="0.25">
      <c r="G2707" s="10"/>
    </row>
    <row r="2708" spans="7:7" x14ac:dyDescent="0.25">
      <c r="G2708" s="10"/>
    </row>
    <row r="2709" spans="7:7" x14ac:dyDescent="0.25">
      <c r="G2709" s="10"/>
    </row>
    <row r="2710" spans="7:7" x14ac:dyDescent="0.25">
      <c r="G2710" s="10"/>
    </row>
    <row r="2711" spans="7:7" x14ac:dyDescent="0.25">
      <c r="G2711" s="10"/>
    </row>
    <row r="2712" spans="7:7" x14ac:dyDescent="0.25">
      <c r="G2712" s="10"/>
    </row>
    <row r="2713" spans="7:7" x14ac:dyDescent="0.25">
      <c r="G2713" s="10"/>
    </row>
    <row r="2714" spans="7:7" x14ac:dyDescent="0.25">
      <c r="G2714" s="10"/>
    </row>
    <row r="2715" spans="7:7" x14ac:dyDescent="0.25">
      <c r="G2715" s="10"/>
    </row>
    <row r="2716" spans="7:7" x14ac:dyDescent="0.25">
      <c r="G2716" s="10"/>
    </row>
    <row r="2717" spans="7:7" x14ac:dyDescent="0.25">
      <c r="G2717" s="10"/>
    </row>
    <row r="2718" spans="7:7" x14ac:dyDescent="0.25">
      <c r="G2718" s="10"/>
    </row>
    <row r="2719" spans="7:7" x14ac:dyDescent="0.25">
      <c r="G2719" s="10"/>
    </row>
    <row r="2720" spans="7:7" x14ac:dyDescent="0.25">
      <c r="G2720" s="10"/>
    </row>
    <row r="2721" spans="7:7" x14ac:dyDescent="0.25">
      <c r="G2721" s="10"/>
    </row>
    <row r="2722" spans="7:7" x14ac:dyDescent="0.25">
      <c r="G2722" s="10"/>
    </row>
    <row r="2723" spans="7:7" x14ac:dyDescent="0.25">
      <c r="G2723" s="10"/>
    </row>
    <row r="2724" spans="7:7" x14ac:dyDescent="0.25">
      <c r="G2724" s="10"/>
    </row>
    <row r="2725" spans="7:7" x14ac:dyDescent="0.25">
      <c r="G2725" s="10"/>
    </row>
    <row r="2726" spans="7:7" x14ac:dyDescent="0.25">
      <c r="G2726" s="10"/>
    </row>
    <row r="2727" spans="7:7" x14ac:dyDescent="0.25">
      <c r="G2727" s="10"/>
    </row>
    <row r="2728" spans="7:7" x14ac:dyDescent="0.25">
      <c r="G2728" s="10"/>
    </row>
    <row r="2729" spans="7:7" x14ac:dyDescent="0.25">
      <c r="G2729" s="10"/>
    </row>
    <row r="2730" spans="7:7" x14ac:dyDescent="0.25">
      <c r="G2730" s="10"/>
    </row>
    <row r="2731" spans="7:7" x14ac:dyDescent="0.25">
      <c r="G2731" s="10"/>
    </row>
    <row r="2732" spans="7:7" x14ac:dyDescent="0.25">
      <c r="G2732" s="10"/>
    </row>
    <row r="2733" spans="7:7" x14ac:dyDescent="0.25">
      <c r="G2733" s="10"/>
    </row>
    <row r="2734" spans="7:7" x14ac:dyDescent="0.25">
      <c r="G2734" s="10"/>
    </row>
    <row r="2735" spans="7:7" x14ac:dyDescent="0.25">
      <c r="G2735" s="10"/>
    </row>
    <row r="2736" spans="7:7" x14ac:dyDescent="0.25">
      <c r="G2736" s="10"/>
    </row>
    <row r="2737" spans="7:7" x14ac:dyDescent="0.25">
      <c r="G2737" s="10"/>
    </row>
    <row r="2738" spans="7:7" x14ac:dyDescent="0.25">
      <c r="G2738" s="10"/>
    </row>
    <row r="2739" spans="7:7" x14ac:dyDescent="0.25">
      <c r="G2739" s="10"/>
    </row>
    <row r="2740" spans="7:7" x14ac:dyDescent="0.25">
      <c r="G2740" s="10"/>
    </row>
    <row r="2741" spans="7:7" x14ac:dyDescent="0.25">
      <c r="G2741" s="10"/>
    </row>
    <row r="2742" spans="7:7" x14ac:dyDescent="0.25">
      <c r="G2742" s="10"/>
    </row>
    <row r="2743" spans="7:7" x14ac:dyDescent="0.25">
      <c r="G2743" s="10"/>
    </row>
    <row r="2744" spans="7:7" x14ac:dyDescent="0.25">
      <c r="G2744" s="10"/>
    </row>
    <row r="2745" spans="7:7" x14ac:dyDescent="0.25">
      <c r="G2745" s="10"/>
    </row>
    <row r="2746" spans="7:7" x14ac:dyDescent="0.25">
      <c r="G2746" s="10"/>
    </row>
    <row r="2747" spans="7:7" x14ac:dyDescent="0.25">
      <c r="G2747" s="10"/>
    </row>
    <row r="2748" spans="7:7" x14ac:dyDescent="0.25">
      <c r="G2748" s="10"/>
    </row>
    <row r="2749" spans="7:7" x14ac:dyDescent="0.25">
      <c r="G2749" s="10"/>
    </row>
    <row r="2750" spans="7:7" x14ac:dyDescent="0.25">
      <c r="G2750" s="10"/>
    </row>
    <row r="2751" spans="7:7" x14ac:dyDescent="0.25">
      <c r="G2751" s="10"/>
    </row>
    <row r="2752" spans="7:7" x14ac:dyDescent="0.25">
      <c r="G2752" s="10"/>
    </row>
    <row r="2753" spans="7:7" x14ac:dyDescent="0.25">
      <c r="G2753" s="10"/>
    </row>
    <row r="2754" spans="7:7" x14ac:dyDescent="0.25">
      <c r="G2754" s="10"/>
    </row>
    <row r="2755" spans="7:7" x14ac:dyDescent="0.25">
      <c r="G2755" s="10"/>
    </row>
    <row r="2756" spans="7:7" x14ac:dyDescent="0.25">
      <c r="G2756" s="10"/>
    </row>
    <row r="2757" spans="7:7" x14ac:dyDescent="0.25">
      <c r="G2757" s="10"/>
    </row>
    <row r="2758" spans="7:7" x14ac:dyDescent="0.25">
      <c r="G2758" s="10"/>
    </row>
    <row r="2759" spans="7:7" x14ac:dyDescent="0.25">
      <c r="G2759" s="10"/>
    </row>
    <row r="2760" spans="7:7" x14ac:dyDescent="0.25">
      <c r="G2760" s="10"/>
    </row>
    <row r="2761" spans="7:7" x14ac:dyDescent="0.25">
      <c r="G2761" s="10"/>
    </row>
    <row r="2762" spans="7:7" x14ac:dyDescent="0.25">
      <c r="G2762" s="10"/>
    </row>
    <row r="2763" spans="7:7" x14ac:dyDescent="0.25">
      <c r="G2763" s="10"/>
    </row>
    <row r="2764" spans="7:7" x14ac:dyDescent="0.25">
      <c r="G2764" s="10"/>
    </row>
    <row r="2765" spans="7:7" x14ac:dyDescent="0.25">
      <c r="G2765" s="10"/>
    </row>
    <row r="2766" spans="7:7" x14ac:dyDescent="0.25">
      <c r="G2766" s="10"/>
    </row>
    <row r="2767" spans="7:7" x14ac:dyDescent="0.25">
      <c r="G2767" s="10"/>
    </row>
    <row r="2768" spans="7:7" x14ac:dyDescent="0.25">
      <c r="G2768" s="10"/>
    </row>
    <row r="2769" spans="7:7" x14ac:dyDescent="0.25">
      <c r="G2769" s="10"/>
    </row>
    <row r="2770" spans="7:7" x14ac:dyDescent="0.25">
      <c r="G2770" s="10"/>
    </row>
    <row r="2771" spans="7:7" x14ac:dyDescent="0.25">
      <c r="G2771" s="10"/>
    </row>
    <row r="2772" spans="7:7" x14ac:dyDescent="0.25">
      <c r="G2772" s="10"/>
    </row>
    <row r="2773" spans="7:7" x14ac:dyDescent="0.25">
      <c r="G2773" s="10"/>
    </row>
    <row r="2774" spans="7:7" x14ac:dyDescent="0.25">
      <c r="G2774" s="10"/>
    </row>
    <row r="2775" spans="7:7" x14ac:dyDescent="0.25">
      <c r="G2775" s="10"/>
    </row>
    <row r="2776" spans="7:7" x14ac:dyDescent="0.25">
      <c r="G2776" s="10"/>
    </row>
    <row r="2777" spans="7:7" x14ac:dyDescent="0.25">
      <c r="G2777" s="10"/>
    </row>
    <row r="2778" spans="7:7" x14ac:dyDescent="0.25">
      <c r="G2778" s="10"/>
    </row>
    <row r="2779" spans="7:7" x14ac:dyDescent="0.25">
      <c r="G2779" s="10"/>
    </row>
    <row r="2780" spans="7:7" x14ac:dyDescent="0.25">
      <c r="G2780" s="10"/>
    </row>
    <row r="2781" spans="7:7" x14ac:dyDescent="0.25">
      <c r="G2781" s="10"/>
    </row>
    <row r="2782" spans="7:7" x14ac:dyDescent="0.25">
      <c r="G2782" s="10"/>
    </row>
    <row r="2783" spans="7:7" x14ac:dyDescent="0.25">
      <c r="G2783" s="10"/>
    </row>
    <row r="2784" spans="7:7" x14ac:dyDescent="0.25">
      <c r="G2784" s="10"/>
    </row>
    <row r="2785" spans="7:7" x14ac:dyDescent="0.25">
      <c r="G2785" s="10"/>
    </row>
    <row r="2786" spans="7:7" x14ac:dyDescent="0.25">
      <c r="G2786" s="10"/>
    </row>
    <row r="2787" spans="7:7" x14ac:dyDescent="0.25">
      <c r="G2787" s="10"/>
    </row>
    <row r="2788" spans="7:7" x14ac:dyDescent="0.25">
      <c r="G2788" s="10"/>
    </row>
    <row r="2789" spans="7:7" x14ac:dyDescent="0.25">
      <c r="G2789" s="10"/>
    </row>
    <row r="2790" spans="7:7" x14ac:dyDescent="0.25">
      <c r="G2790" s="10"/>
    </row>
    <row r="2791" spans="7:7" x14ac:dyDescent="0.25">
      <c r="G2791" s="10"/>
    </row>
    <row r="2792" spans="7:7" x14ac:dyDescent="0.25">
      <c r="G2792" s="10"/>
    </row>
    <row r="2793" spans="7:7" x14ac:dyDescent="0.25">
      <c r="G2793" s="10"/>
    </row>
    <row r="2794" spans="7:7" x14ac:dyDescent="0.25">
      <c r="G2794" s="10"/>
    </row>
    <row r="2795" spans="7:7" x14ac:dyDescent="0.25">
      <c r="G2795" s="10"/>
    </row>
    <row r="2796" spans="7:7" x14ac:dyDescent="0.25">
      <c r="G2796" s="10"/>
    </row>
    <row r="2797" spans="7:7" x14ac:dyDescent="0.25">
      <c r="G2797" s="10"/>
    </row>
    <row r="2798" spans="7:7" x14ac:dyDescent="0.25">
      <c r="G2798" s="10"/>
    </row>
    <row r="2799" spans="7:7" x14ac:dyDescent="0.25">
      <c r="G2799" s="10"/>
    </row>
    <row r="2800" spans="7:7" x14ac:dyDescent="0.25">
      <c r="G2800" s="10"/>
    </row>
    <row r="2801" spans="7:7" x14ac:dyDescent="0.25">
      <c r="G2801" s="10"/>
    </row>
    <row r="2802" spans="7:7" x14ac:dyDescent="0.25">
      <c r="G2802" s="10"/>
    </row>
    <row r="2803" spans="7:7" x14ac:dyDescent="0.25">
      <c r="G2803" s="10"/>
    </row>
    <row r="2804" spans="7:7" x14ac:dyDescent="0.25">
      <c r="G2804" s="10"/>
    </row>
    <row r="2805" spans="7:7" x14ac:dyDescent="0.25">
      <c r="G2805" s="10"/>
    </row>
    <row r="2806" spans="7:7" x14ac:dyDescent="0.25">
      <c r="G2806" s="10"/>
    </row>
    <row r="2807" spans="7:7" x14ac:dyDescent="0.25">
      <c r="G2807" s="10"/>
    </row>
    <row r="2808" spans="7:7" x14ac:dyDescent="0.25">
      <c r="G2808" s="10"/>
    </row>
    <row r="2809" spans="7:7" x14ac:dyDescent="0.25">
      <c r="G2809" s="10"/>
    </row>
    <row r="2810" spans="7:7" x14ac:dyDescent="0.25">
      <c r="G2810" s="10"/>
    </row>
    <row r="2811" spans="7:7" x14ac:dyDescent="0.25">
      <c r="G2811" s="10"/>
    </row>
    <row r="2812" spans="7:7" x14ac:dyDescent="0.25">
      <c r="G2812" s="10"/>
    </row>
    <row r="2813" spans="7:7" x14ac:dyDescent="0.25">
      <c r="G2813" s="10"/>
    </row>
    <row r="2814" spans="7:7" x14ac:dyDescent="0.25">
      <c r="G2814" s="10"/>
    </row>
    <row r="2815" spans="7:7" x14ac:dyDescent="0.25">
      <c r="G2815" s="10"/>
    </row>
    <row r="2816" spans="7:7" x14ac:dyDescent="0.25">
      <c r="G2816" s="10"/>
    </row>
    <row r="2817" spans="7:7" x14ac:dyDescent="0.25">
      <c r="G2817" s="10"/>
    </row>
    <row r="2818" spans="7:7" x14ac:dyDescent="0.25">
      <c r="G2818" s="10"/>
    </row>
    <row r="2819" spans="7:7" x14ac:dyDescent="0.25">
      <c r="G2819" s="10"/>
    </row>
    <row r="2820" spans="7:7" x14ac:dyDescent="0.25">
      <c r="G2820" s="10"/>
    </row>
    <row r="2821" spans="7:7" x14ac:dyDescent="0.25">
      <c r="G2821" s="10"/>
    </row>
    <row r="2822" spans="7:7" x14ac:dyDescent="0.25">
      <c r="G2822" s="10"/>
    </row>
    <row r="2823" spans="7:7" x14ac:dyDescent="0.25">
      <c r="G2823" s="10"/>
    </row>
    <row r="2824" spans="7:7" x14ac:dyDescent="0.25">
      <c r="G2824" s="10"/>
    </row>
    <row r="2825" spans="7:7" x14ac:dyDescent="0.25">
      <c r="G2825" s="10"/>
    </row>
    <row r="2826" spans="7:7" x14ac:dyDescent="0.25">
      <c r="G2826" s="10"/>
    </row>
    <row r="2827" spans="7:7" x14ac:dyDescent="0.25">
      <c r="G2827" s="10"/>
    </row>
    <row r="2828" spans="7:7" x14ac:dyDescent="0.25">
      <c r="G2828" s="10"/>
    </row>
    <row r="2829" spans="7:7" x14ac:dyDescent="0.25">
      <c r="G2829" s="10"/>
    </row>
    <row r="2830" spans="7:7" x14ac:dyDescent="0.25">
      <c r="G2830" s="10"/>
    </row>
    <row r="2831" spans="7:7" x14ac:dyDescent="0.25">
      <c r="G2831" s="10"/>
    </row>
    <row r="2832" spans="7:7" x14ac:dyDescent="0.25">
      <c r="G2832" s="10"/>
    </row>
    <row r="2833" spans="7:7" x14ac:dyDescent="0.25">
      <c r="G2833" s="10"/>
    </row>
    <row r="2834" spans="7:7" x14ac:dyDescent="0.25">
      <c r="G2834" s="10"/>
    </row>
    <row r="2835" spans="7:7" x14ac:dyDescent="0.25">
      <c r="G2835" s="10"/>
    </row>
    <row r="2836" spans="7:7" x14ac:dyDescent="0.25">
      <c r="G2836" s="10"/>
    </row>
    <row r="2837" spans="7:7" x14ac:dyDescent="0.25">
      <c r="G2837" s="10"/>
    </row>
    <row r="2838" spans="7:7" x14ac:dyDescent="0.25">
      <c r="G2838" s="10"/>
    </row>
    <row r="2839" spans="7:7" x14ac:dyDescent="0.25">
      <c r="G2839" s="10"/>
    </row>
    <row r="2840" spans="7:7" x14ac:dyDescent="0.25">
      <c r="G2840" s="10"/>
    </row>
    <row r="2841" spans="7:7" x14ac:dyDescent="0.25">
      <c r="G2841" s="10"/>
    </row>
    <row r="2842" spans="7:7" x14ac:dyDescent="0.25">
      <c r="G2842" s="10"/>
    </row>
    <row r="2843" spans="7:7" x14ac:dyDescent="0.25">
      <c r="G2843" s="10"/>
    </row>
    <row r="2844" spans="7:7" x14ac:dyDescent="0.25">
      <c r="G2844" s="10"/>
    </row>
    <row r="2845" spans="7:7" x14ac:dyDescent="0.25">
      <c r="G2845" s="10"/>
    </row>
    <row r="2846" spans="7:7" x14ac:dyDescent="0.25">
      <c r="G2846" s="10"/>
    </row>
    <row r="2847" spans="7:7" x14ac:dyDescent="0.25">
      <c r="G2847" s="10"/>
    </row>
    <row r="2848" spans="7:7" x14ac:dyDescent="0.25">
      <c r="G2848" s="10"/>
    </row>
    <row r="2849" spans="7:7" x14ac:dyDescent="0.25">
      <c r="G2849" s="10"/>
    </row>
    <row r="2850" spans="7:7" x14ac:dyDescent="0.25">
      <c r="G2850" s="10"/>
    </row>
    <row r="2851" spans="7:7" x14ac:dyDescent="0.25">
      <c r="G2851" s="10"/>
    </row>
    <row r="2852" spans="7:7" x14ac:dyDescent="0.25">
      <c r="G2852" s="10"/>
    </row>
    <row r="2853" spans="7:7" x14ac:dyDescent="0.25">
      <c r="G2853" s="10"/>
    </row>
    <row r="2854" spans="7:7" x14ac:dyDescent="0.25">
      <c r="G2854" s="10"/>
    </row>
    <row r="2855" spans="7:7" x14ac:dyDescent="0.25">
      <c r="G2855" s="10"/>
    </row>
    <row r="2856" spans="7:7" x14ac:dyDescent="0.25">
      <c r="G2856" s="10"/>
    </row>
    <row r="2857" spans="7:7" x14ac:dyDescent="0.25">
      <c r="G2857" s="10"/>
    </row>
    <row r="2858" spans="7:7" x14ac:dyDescent="0.25">
      <c r="G2858" s="10"/>
    </row>
    <row r="2859" spans="7:7" x14ac:dyDescent="0.25">
      <c r="G2859" s="10"/>
    </row>
    <row r="2860" spans="7:7" x14ac:dyDescent="0.25">
      <c r="G2860" s="10"/>
    </row>
    <row r="2861" spans="7:7" x14ac:dyDescent="0.25">
      <c r="G2861" s="10"/>
    </row>
    <row r="2862" spans="7:7" x14ac:dyDescent="0.25">
      <c r="G2862" s="10"/>
    </row>
    <row r="2863" spans="7:7" x14ac:dyDescent="0.25">
      <c r="G2863" s="10"/>
    </row>
    <row r="2864" spans="7:7" x14ac:dyDescent="0.25">
      <c r="G2864" s="10"/>
    </row>
    <row r="2865" spans="7:7" x14ac:dyDescent="0.25">
      <c r="G2865" s="10"/>
    </row>
    <row r="2866" spans="7:7" x14ac:dyDescent="0.25">
      <c r="G2866" s="10"/>
    </row>
    <row r="2867" spans="7:7" x14ac:dyDescent="0.25">
      <c r="G2867" s="10"/>
    </row>
    <row r="2868" spans="7:7" x14ac:dyDescent="0.25">
      <c r="G2868" s="10"/>
    </row>
    <row r="2869" spans="7:7" x14ac:dyDescent="0.25">
      <c r="G2869" s="10"/>
    </row>
    <row r="2870" spans="7:7" x14ac:dyDescent="0.25">
      <c r="G2870" s="10"/>
    </row>
    <row r="2871" spans="7:7" x14ac:dyDescent="0.25">
      <c r="G2871" s="10"/>
    </row>
    <row r="2872" spans="7:7" x14ac:dyDescent="0.25">
      <c r="G2872" s="10"/>
    </row>
    <row r="2873" spans="7:7" x14ac:dyDescent="0.25">
      <c r="G2873" s="10"/>
    </row>
    <row r="2874" spans="7:7" x14ac:dyDescent="0.25">
      <c r="G2874" s="10"/>
    </row>
    <row r="2875" spans="7:7" x14ac:dyDescent="0.25">
      <c r="G2875" s="10"/>
    </row>
    <row r="2876" spans="7:7" x14ac:dyDescent="0.25">
      <c r="G2876" s="10"/>
    </row>
    <row r="2877" spans="7:7" x14ac:dyDescent="0.25">
      <c r="G2877" s="10"/>
    </row>
    <row r="2878" spans="7:7" x14ac:dyDescent="0.25">
      <c r="G2878" s="10"/>
    </row>
    <row r="2879" spans="7:7" x14ac:dyDescent="0.25">
      <c r="G2879" s="10"/>
    </row>
    <row r="2880" spans="7:7" x14ac:dyDescent="0.25">
      <c r="G2880" s="10"/>
    </row>
    <row r="2881" spans="7:7" x14ac:dyDescent="0.25">
      <c r="G2881" s="10"/>
    </row>
    <row r="2882" spans="7:7" x14ac:dyDescent="0.25">
      <c r="G2882" s="10"/>
    </row>
    <row r="2883" spans="7:7" x14ac:dyDescent="0.25">
      <c r="G2883" s="10"/>
    </row>
    <row r="2884" spans="7:7" x14ac:dyDescent="0.25">
      <c r="G2884" s="10"/>
    </row>
    <row r="2885" spans="7:7" x14ac:dyDescent="0.25">
      <c r="G2885" s="10"/>
    </row>
    <row r="2886" spans="7:7" x14ac:dyDescent="0.25">
      <c r="G2886" s="10"/>
    </row>
    <row r="2887" spans="7:7" x14ac:dyDescent="0.25">
      <c r="G2887" s="10"/>
    </row>
    <row r="2888" spans="7:7" x14ac:dyDescent="0.25">
      <c r="G2888" s="10"/>
    </row>
    <row r="2889" spans="7:7" x14ac:dyDescent="0.25">
      <c r="G2889" s="10"/>
    </row>
    <row r="2890" spans="7:7" x14ac:dyDescent="0.25">
      <c r="G2890" s="10"/>
    </row>
    <row r="2891" spans="7:7" x14ac:dyDescent="0.25">
      <c r="G2891" s="10"/>
    </row>
    <row r="2892" spans="7:7" x14ac:dyDescent="0.25">
      <c r="G2892" s="10"/>
    </row>
    <row r="2893" spans="7:7" x14ac:dyDescent="0.25">
      <c r="G2893" s="10"/>
    </row>
    <row r="2894" spans="7:7" x14ac:dyDescent="0.25">
      <c r="G2894" s="10"/>
    </row>
    <row r="2895" spans="7:7" x14ac:dyDescent="0.25">
      <c r="G2895" s="10"/>
    </row>
    <row r="2896" spans="7:7" x14ac:dyDescent="0.25">
      <c r="G2896" s="10"/>
    </row>
    <row r="2897" spans="7:7" x14ac:dyDescent="0.25">
      <c r="G2897" s="10"/>
    </row>
    <row r="2898" spans="7:7" x14ac:dyDescent="0.25">
      <c r="G2898" s="10"/>
    </row>
    <row r="2899" spans="7:7" x14ac:dyDescent="0.25">
      <c r="G2899" s="10"/>
    </row>
    <row r="2900" spans="7:7" x14ac:dyDescent="0.25">
      <c r="G2900" s="10"/>
    </row>
    <row r="2901" spans="7:7" x14ac:dyDescent="0.25">
      <c r="G2901" s="10"/>
    </row>
    <row r="2902" spans="7:7" x14ac:dyDescent="0.25">
      <c r="G2902" s="10"/>
    </row>
    <row r="2903" spans="7:7" x14ac:dyDescent="0.25">
      <c r="G2903" s="10"/>
    </row>
    <row r="2904" spans="7:7" x14ac:dyDescent="0.25">
      <c r="G2904" s="10"/>
    </row>
    <row r="2905" spans="7:7" x14ac:dyDescent="0.25">
      <c r="G2905" s="10"/>
    </row>
    <row r="2906" spans="7:7" x14ac:dyDescent="0.25">
      <c r="G2906" s="10"/>
    </row>
    <row r="2907" spans="7:7" x14ac:dyDescent="0.25">
      <c r="G2907" s="10"/>
    </row>
    <row r="2908" spans="7:7" x14ac:dyDescent="0.25">
      <c r="G2908" s="10"/>
    </row>
    <row r="2909" spans="7:7" x14ac:dyDescent="0.25">
      <c r="G2909" s="10"/>
    </row>
    <row r="2910" spans="7:7" x14ac:dyDescent="0.25">
      <c r="G2910" s="10"/>
    </row>
    <row r="2911" spans="7:7" x14ac:dyDescent="0.25">
      <c r="G2911" s="10"/>
    </row>
    <row r="2912" spans="7:7" x14ac:dyDescent="0.25">
      <c r="G2912" s="10"/>
    </row>
    <row r="2913" spans="7:7" x14ac:dyDescent="0.25">
      <c r="G2913" s="10"/>
    </row>
    <row r="2914" spans="7:7" x14ac:dyDescent="0.25">
      <c r="G2914" s="10"/>
    </row>
    <row r="2915" spans="7:7" x14ac:dyDescent="0.25">
      <c r="G2915" s="10"/>
    </row>
    <row r="2916" spans="7:7" x14ac:dyDescent="0.25">
      <c r="G2916" s="10"/>
    </row>
    <row r="2917" spans="7:7" x14ac:dyDescent="0.25">
      <c r="G2917" s="10"/>
    </row>
    <row r="2918" spans="7:7" x14ac:dyDescent="0.25">
      <c r="G2918" s="10"/>
    </row>
    <row r="2919" spans="7:7" x14ac:dyDescent="0.25">
      <c r="G2919" s="10"/>
    </row>
    <row r="2920" spans="7:7" x14ac:dyDescent="0.25">
      <c r="G2920" s="10"/>
    </row>
    <row r="2921" spans="7:7" x14ac:dyDescent="0.25">
      <c r="G2921" s="10"/>
    </row>
    <row r="2922" spans="7:7" x14ac:dyDescent="0.25">
      <c r="G2922" s="10"/>
    </row>
    <row r="2923" spans="7:7" x14ac:dyDescent="0.25">
      <c r="G2923" s="10"/>
    </row>
    <row r="2924" spans="7:7" x14ac:dyDescent="0.25">
      <c r="G2924" s="10"/>
    </row>
    <row r="2925" spans="7:7" x14ac:dyDescent="0.25">
      <c r="G2925" s="10"/>
    </row>
    <row r="2926" spans="7:7" x14ac:dyDescent="0.25">
      <c r="G2926" s="10"/>
    </row>
    <row r="2927" spans="7:7" x14ac:dyDescent="0.25">
      <c r="G2927" s="10"/>
    </row>
    <row r="2928" spans="7:7" x14ac:dyDescent="0.25">
      <c r="G2928" s="10"/>
    </row>
    <row r="2929" spans="7:7" x14ac:dyDescent="0.25">
      <c r="G2929" s="10"/>
    </row>
    <row r="2930" spans="7:7" x14ac:dyDescent="0.25">
      <c r="G2930" s="10"/>
    </row>
    <row r="2931" spans="7:7" x14ac:dyDescent="0.25">
      <c r="G2931" s="10"/>
    </row>
    <row r="2932" spans="7:7" x14ac:dyDescent="0.25">
      <c r="G2932" s="10"/>
    </row>
    <row r="2933" spans="7:7" x14ac:dyDescent="0.25">
      <c r="G2933" s="10"/>
    </row>
    <row r="2934" spans="7:7" x14ac:dyDescent="0.25">
      <c r="G2934" s="10"/>
    </row>
    <row r="2935" spans="7:7" x14ac:dyDescent="0.25">
      <c r="G2935" s="10"/>
    </row>
    <row r="2936" spans="7:7" x14ac:dyDescent="0.25">
      <c r="G2936" s="10"/>
    </row>
    <row r="2937" spans="7:7" x14ac:dyDescent="0.25">
      <c r="G2937" s="10"/>
    </row>
    <row r="2938" spans="7:7" x14ac:dyDescent="0.25">
      <c r="G2938" s="10"/>
    </row>
    <row r="2939" spans="7:7" x14ac:dyDescent="0.25">
      <c r="G2939" s="10"/>
    </row>
    <row r="2940" spans="7:7" x14ac:dyDescent="0.25">
      <c r="G2940" s="10"/>
    </row>
    <row r="2941" spans="7:7" x14ac:dyDescent="0.25">
      <c r="G2941" s="10"/>
    </row>
    <row r="2942" spans="7:7" x14ac:dyDescent="0.25">
      <c r="G2942" s="10"/>
    </row>
    <row r="2943" spans="7:7" x14ac:dyDescent="0.25">
      <c r="G2943" s="10"/>
    </row>
    <row r="2944" spans="7:7" x14ac:dyDescent="0.25">
      <c r="G2944" s="10"/>
    </row>
    <row r="2945" spans="7:7" x14ac:dyDescent="0.25">
      <c r="G2945" s="10"/>
    </row>
    <row r="2946" spans="7:7" x14ac:dyDescent="0.25">
      <c r="G2946" s="10"/>
    </row>
    <row r="2947" spans="7:7" x14ac:dyDescent="0.25">
      <c r="G2947" s="10"/>
    </row>
    <row r="2948" spans="7:7" x14ac:dyDescent="0.25">
      <c r="G2948" s="10"/>
    </row>
    <row r="2949" spans="7:7" x14ac:dyDescent="0.25">
      <c r="G2949" s="10"/>
    </row>
    <row r="2950" spans="7:7" x14ac:dyDescent="0.25">
      <c r="G2950" s="10"/>
    </row>
    <row r="2951" spans="7:7" x14ac:dyDescent="0.25">
      <c r="G2951" s="10"/>
    </row>
    <row r="2952" spans="7:7" x14ac:dyDescent="0.25">
      <c r="G2952" s="10"/>
    </row>
    <row r="2953" spans="7:7" x14ac:dyDescent="0.25">
      <c r="G2953" s="10"/>
    </row>
    <row r="2954" spans="7:7" x14ac:dyDescent="0.25">
      <c r="G2954" s="10"/>
    </row>
    <row r="2955" spans="7:7" x14ac:dyDescent="0.25">
      <c r="G2955" s="10"/>
    </row>
    <row r="2956" spans="7:7" x14ac:dyDescent="0.25">
      <c r="G2956" s="10"/>
    </row>
    <row r="2957" spans="7:7" x14ac:dyDescent="0.25">
      <c r="G2957" s="10"/>
    </row>
    <row r="2958" spans="7:7" x14ac:dyDescent="0.25">
      <c r="G2958" s="10"/>
    </row>
    <row r="2959" spans="7:7" x14ac:dyDescent="0.25">
      <c r="G2959" s="10"/>
    </row>
    <row r="2960" spans="7:7" x14ac:dyDescent="0.25">
      <c r="G2960" s="10"/>
    </row>
    <row r="2961" spans="7:7" x14ac:dyDescent="0.25">
      <c r="G2961" s="10"/>
    </row>
    <row r="2962" spans="7:7" x14ac:dyDescent="0.25">
      <c r="G2962" s="10"/>
    </row>
    <row r="2963" spans="7:7" x14ac:dyDescent="0.25">
      <c r="G2963" s="10"/>
    </row>
    <row r="2964" spans="7:7" x14ac:dyDescent="0.25">
      <c r="G2964" s="10"/>
    </row>
    <row r="2965" spans="7:7" x14ac:dyDescent="0.25">
      <c r="G2965" s="10"/>
    </row>
    <row r="2966" spans="7:7" x14ac:dyDescent="0.25">
      <c r="G2966" s="10"/>
    </row>
    <row r="2967" spans="7:7" x14ac:dyDescent="0.25">
      <c r="G2967" s="10"/>
    </row>
    <row r="2968" spans="7:7" x14ac:dyDescent="0.25">
      <c r="G2968" s="10"/>
    </row>
    <row r="2969" spans="7:7" x14ac:dyDescent="0.25">
      <c r="G2969" s="10"/>
    </row>
    <row r="2970" spans="7:7" x14ac:dyDescent="0.25">
      <c r="G2970" s="10"/>
    </row>
    <row r="2971" spans="7:7" x14ac:dyDescent="0.25">
      <c r="G2971" s="10"/>
    </row>
    <row r="2972" spans="7:7" x14ac:dyDescent="0.25">
      <c r="G2972" s="10"/>
    </row>
    <row r="2973" spans="7:7" x14ac:dyDescent="0.25">
      <c r="G2973" s="10"/>
    </row>
    <row r="2974" spans="7:7" x14ac:dyDescent="0.25">
      <c r="G2974" s="10"/>
    </row>
    <row r="2975" spans="7:7" x14ac:dyDescent="0.25">
      <c r="G2975" s="10"/>
    </row>
    <row r="2976" spans="7:7" x14ac:dyDescent="0.25">
      <c r="G2976" s="10"/>
    </row>
    <row r="2977" spans="7:7" x14ac:dyDescent="0.25">
      <c r="G2977" s="10"/>
    </row>
    <row r="2978" spans="7:7" x14ac:dyDescent="0.25">
      <c r="G2978" s="10"/>
    </row>
    <row r="2979" spans="7:7" x14ac:dyDescent="0.25">
      <c r="G2979" s="10"/>
    </row>
    <row r="2980" spans="7:7" x14ac:dyDescent="0.25">
      <c r="G2980" s="10"/>
    </row>
    <row r="2981" spans="7:7" x14ac:dyDescent="0.25">
      <c r="G2981" s="10"/>
    </row>
    <row r="2982" spans="7:7" x14ac:dyDescent="0.25">
      <c r="G2982" s="10"/>
    </row>
    <row r="2983" spans="7:7" x14ac:dyDescent="0.25">
      <c r="G2983" s="10"/>
    </row>
    <row r="2984" spans="7:7" x14ac:dyDescent="0.25">
      <c r="G2984" s="10"/>
    </row>
    <row r="2985" spans="7:7" x14ac:dyDescent="0.25">
      <c r="G2985" s="10"/>
    </row>
    <row r="2986" spans="7:7" x14ac:dyDescent="0.25">
      <c r="G2986" s="10"/>
    </row>
    <row r="2987" spans="7:7" x14ac:dyDescent="0.25">
      <c r="G2987" s="10"/>
    </row>
    <row r="2988" spans="7:7" x14ac:dyDescent="0.25">
      <c r="G2988" s="10"/>
    </row>
    <row r="2989" spans="7:7" x14ac:dyDescent="0.25">
      <c r="G2989" s="10"/>
    </row>
    <row r="2990" spans="7:7" x14ac:dyDescent="0.25">
      <c r="G2990" s="10"/>
    </row>
    <row r="2991" spans="7:7" x14ac:dyDescent="0.25">
      <c r="G2991" s="10"/>
    </row>
    <row r="2992" spans="7:7" x14ac:dyDescent="0.25">
      <c r="G2992" s="10"/>
    </row>
    <row r="2993" spans="7:7" x14ac:dyDescent="0.25">
      <c r="G2993" s="10"/>
    </row>
    <row r="2994" spans="7:7" x14ac:dyDescent="0.25">
      <c r="G2994" s="10"/>
    </row>
    <row r="2995" spans="7:7" x14ac:dyDescent="0.25">
      <c r="G2995" s="10"/>
    </row>
    <row r="2996" spans="7:7" x14ac:dyDescent="0.25">
      <c r="G2996" s="10"/>
    </row>
    <row r="2997" spans="7:7" x14ac:dyDescent="0.25">
      <c r="G2997" s="10"/>
    </row>
    <row r="2998" spans="7:7" x14ac:dyDescent="0.25">
      <c r="G2998" s="10"/>
    </row>
    <row r="2999" spans="7:7" x14ac:dyDescent="0.25">
      <c r="G2999" s="10"/>
    </row>
    <row r="3000" spans="7:7" x14ac:dyDescent="0.25">
      <c r="G3000" s="10"/>
    </row>
    <row r="3001" spans="7:7" x14ac:dyDescent="0.25">
      <c r="G3001" s="10"/>
    </row>
    <row r="3002" spans="7:7" x14ac:dyDescent="0.25">
      <c r="G3002" s="10"/>
    </row>
    <row r="3003" spans="7:7" x14ac:dyDescent="0.25">
      <c r="G3003" s="10"/>
    </row>
    <row r="3004" spans="7:7" x14ac:dyDescent="0.25">
      <c r="G3004" s="10"/>
    </row>
    <row r="3005" spans="7:7" x14ac:dyDescent="0.25">
      <c r="G3005" s="10"/>
    </row>
    <row r="3006" spans="7:7" x14ac:dyDescent="0.25">
      <c r="G3006" s="10"/>
    </row>
    <row r="3007" spans="7:7" x14ac:dyDescent="0.25">
      <c r="G3007" s="10"/>
    </row>
    <row r="3008" spans="7:7" x14ac:dyDescent="0.25">
      <c r="G3008" s="10"/>
    </row>
    <row r="3009" spans="7:7" x14ac:dyDescent="0.25">
      <c r="G3009" s="10"/>
    </row>
    <row r="3010" spans="7:7" x14ac:dyDescent="0.25">
      <c r="G3010" s="10"/>
    </row>
    <row r="3011" spans="7:7" x14ac:dyDescent="0.25">
      <c r="G3011" s="10"/>
    </row>
    <row r="3012" spans="7:7" x14ac:dyDescent="0.25">
      <c r="G3012" s="10"/>
    </row>
    <row r="3013" spans="7:7" x14ac:dyDescent="0.25">
      <c r="G3013" s="10"/>
    </row>
    <row r="3014" spans="7:7" x14ac:dyDescent="0.25">
      <c r="G3014" s="10"/>
    </row>
    <row r="3015" spans="7:7" x14ac:dyDescent="0.25">
      <c r="G3015" s="10"/>
    </row>
    <row r="3016" spans="7:7" x14ac:dyDescent="0.25">
      <c r="G3016" s="10"/>
    </row>
    <row r="3017" spans="7:7" x14ac:dyDescent="0.25">
      <c r="G3017" s="10"/>
    </row>
    <row r="3018" spans="7:7" x14ac:dyDescent="0.25">
      <c r="G3018" s="10"/>
    </row>
    <row r="3019" spans="7:7" x14ac:dyDescent="0.25">
      <c r="G3019" s="10"/>
    </row>
    <row r="3020" spans="7:7" x14ac:dyDescent="0.25">
      <c r="G3020" s="10"/>
    </row>
    <row r="3021" spans="7:7" x14ac:dyDescent="0.25">
      <c r="G3021" s="10"/>
    </row>
    <row r="3022" spans="7:7" x14ac:dyDescent="0.25">
      <c r="G3022" s="10"/>
    </row>
    <row r="3023" spans="7:7" x14ac:dyDescent="0.25">
      <c r="G3023" s="10"/>
    </row>
    <row r="3024" spans="7:7" x14ac:dyDescent="0.25">
      <c r="G3024" s="10"/>
    </row>
    <row r="3025" spans="7:7" x14ac:dyDescent="0.25">
      <c r="G3025" s="10"/>
    </row>
    <row r="3026" spans="7:7" x14ac:dyDescent="0.25">
      <c r="G3026" s="10"/>
    </row>
    <row r="3027" spans="7:7" x14ac:dyDescent="0.25">
      <c r="G3027" s="10"/>
    </row>
    <row r="3028" spans="7:7" x14ac:dyDescent="0.25">
      <c r="G3028" s="10"/>
    </row>
    <row r="3029" spans="7:7" x14ac:dyDescent="0.25">
      <c r="G3029" s="10"/>
    </row>
    <row r="3030" spans="7:7" x14ac:dyDescent="0.25">
      <c r="G3030" s="10"/>
    </row>
    <row r="3031" spans="7:7" x14ac:dyDescent="0.25">
      <c r="G3031" s="10"/>
    </row>
    <row r="3032" spans="7:7" x14ac:dyDescent="0.25">
      <c r="G3032" s="10"/>
    </row>
    <row r="3033" spans="7:7" x14ac:dyDescent="0.25">
      <c r="G3033" s="10"/>
    </row>
    <row r="3034" spans="7:7" x14ac:dyDescent="0.25">
      <c r="G3034" s="10"/>
    </row>
    <row r="3035" spans="7:7" x14ac:dyDescent="0.25">
      <c r="G3035" s="10"/>
    </row>
    <row r="3036" spans="7:7" x14ac:dyDescent="0.25">
      <c r="G3036" s="10"/>
    </row>
    <row r="3037" spans="7:7" x14ac:dyDescent="0.25">
      <c r="G3037" s="10"/>
    </row>
    <row r="3038" spans="7:7" x14ac:dyDescent="0.25">
      <c r="G3038" s="10"/>
    </row>
    <row r="3039" spans="7:7" x14ac:dyDescent="0.25">
      <c r="G3039" s="10"/>
    </row>
    <row r="3040" spans="7:7" x14ac:dyDescent="0.25">
      <c r="G3040" s="10"/>
    </row>
    <row r="3041" spans="7:7" x14ac:dyDescent="0.25">
      <c r="G3041" s="10"/>
    </row>
    <row r="3042" spans="7:7" x14ac:dyDescent="0.25">
      <c r="G3042" s="10"/>
    </row>
    <row r="3043" spans="7:7" x14ac:dyDescent="0.25">
      <c r="G3043" s="10"/>
    </row>
    <row r="3044" spans="7:7" x14ac:dyDescent="0.25">
      <c r="G3044" s="10"/>
    </row>
    <row r="3045" spans="7:7" x14ac:dyDescent="0.25">
      <c r="G3045" s="10"/>
    </row>
    <row r="3046" spans="7:7" x14ac:dyDescent="0.25">
      <c r="G3046" s="10"/>
    </row>
    <row r="3047" spans="7:7" x14ac:dyDescent="0.25">
      <c r="G3047" s="10"/>
    </row>
    <row r="3048" spans="7:7" x14ac:dyDescent="0.25">
      <c r="G3048" s="10"/>
    </row>
    <row r="3049" spans="7:7" x14ac:dyDescent="0.25">
      <c r="G3049" s="10"/>
    </row>
    <row r="3050" spans="7:7" x14ac:dyDescent="0.25">
      <c r="G3050" s="10"/>
    </row>
    <row r="3051" spans="7:7" x14ac:dyDescent="0.25">
      <c r="G3051" s="10"/>
    </row>
    <row r="3052" spans="7:7" x14ac:dyDescent="0.25">
      <c r="G3052" s="10"/>
    </row>
    <row r="3053" spans="7:7" x14ac:dyDescent="0.25">
      <c r="G3053" s="10"/>
    </row>
    <row r="3054" spans="7:7" x14ac:dyDescent="0.25">
      <c r="G3054" s="10"/>
    </row>
    <row r="3055" spans="7:7" x14ac:dyDescent="0.25">
      <c r="G3055" s="10"/>
    </row>
    <row r="3056" spans="7:7" x14ac:dyDescent="0.25">
      <c r="G3056" s="10"/>
    </row>
    <row r="3057" spans="7:7" x14ac:dyDescent="0.25">
      <c r="G3057" s="10"/>
    </row>
    <row r="3058" spans="7:7" x14ac:dyDescent="0.25">
      <c r="G3058" s="10"/>
    </row>
    <row r="3059" spans="7:7" x14ac:dyDescent="0.25">
      <c r="G3059" s="10"/>
    </row>
    <row r="3060" spans="7:7" x14ac:dyDescent="0.25">
      <c r="G3060" s="10"/>
    </row>
    <row r="3061" spans="7:7" x14ac:dyDescent="0.25">
      <c r="G3061" s="10"/>
    </row>
    <row r="3062" spans="7:7" x14ac:dyDescent="0.25">
      <c r="G3062" s="10"/>
    </row>
    <row r="3063" spans="7:7" x14ac:dyDescent="0.25">
      <c r="G3063" s="10"/>
    </row>
    <row r="3064" spans="7:7" x14ac:dyDescent="0.25">
      <c r="G3064" s="10"/>
    </row>
    <row r="3065" spans="7:7" x14ac:dyDescent="0.25">
      <c r="G3065" s="10"/>
    </row>
    <row r="3066" spans="7:7" x14ac:dyDescent="0.25">
      <c r="G3066" s="10"/>
    </row>
    <row r="3067" spans="7:7" x14ac:dyDescent="0.25">
      <c r="G3067" s="10"/>
    </row>
    <row r="3068" spans="7:7" x14ac:dyDescent="0.25">
      <c r="G3068" s="10"/>
    </row>
    <row r="3069" spans="7:7" x14ac:dyDescent="0.25">
      <c r="G3069" s="10"/>
    </row>
    <row r="3070" spans="7:7" x14ac:dyDescent="0.25">
      <c r="G3070" s="10"/>
    </row>
    <row r="3071" spans="7:7" x14ac:dyDescent="0.25">
      <c r="G3071" s="10"/>
    </row>
    <row r="3072" spans="7:7" x14ac:dyDescent="0.25">
      <c r="G3072" s="10"/>
    </row>
    <row r="3073" spans="7:7" x14ac:dyDescent="0.25">
      <c r="G3073" s="10"/>
    </row>
    <row r="3074" spans="7:7" x14ac:dyDescent="0.25">
      <c r="G3074" s="10"/>
    </row>
    <row r="3075" spans="7:7" x14ac:dyDescent="0.25">
      <c r="G3075" s="10"/>
    </row>
    <row r="3076" spans="7:7" x14ac:dyDescent="0.25">
      <c r="G3076" s="10"/>
    </row>
    <row r="3077" spans="7:7" x14ac:dyDescent="0.25">
      <c r="G3077" s="10"/>
    </row>
    <row r="3078" spans="7:7" x14ac:dyDescent="0.25">
      <c r="G3078" s="10"/>
    </row>
    <row r="3079" spans="7:7" x14ac:dyDescent="0.25">
      <c r="G3079" s="10"/>
    </row>
    <row r="3080" spans="7:7" x14ac:dyDescent="0.25">
      <c r="G3080" s="10"/>
    </row>
    <row r="3081" spans="7:7" x14ac:dyDescent="0.25">
      <c r="G3081" s="10"/>
    </row>
    <row r="3082" spans="7:7" x14ac:dyDescent="0.25">
      <c r="G3082" s="10"/>
    </row>
    <row r="3083" spans="7:7" x14ac:dyDescent="0.25">
      <c r="G3083" s="10"/>
    </row>
    <row r="3084" spans="7:7" x14ac:dyDescent="0.25">
      <c r="G3084" s="10"/>
    </row>
    <row r="3085" spans="7:7" x14ac:dyDescent="0.25">
      <c r="G3085" s="10"/>
    </row>
    <row r="3086" spans="7:7" x14ac:dyDescent="0.25">
      <c r="G3086" s="10"/>
    </row>
    <row r="3087" spans="7:7" x14ac:dyDescent="0.25">
      <c r="G3087" s="10"/>
    </row>
    <row r="3088" spans="7:7" x14ac:dyDescent="0.25">
      <c r="G3088" s="10"/>
    </row>
    <row r="3089" spans="7:7" x14ac:dyDescent="0.25">
      <c r="G3089" s="10"/>
    </row>
    <row r="3090" spans="7:7" x14ac:dyDescent="0.25">
      <c r="G3090" s="10"/>
    </row>
    <row r="3091" spans="7:7" x14ac:dyDescent="0.25">
      <c r="G3091" s="10"/>
    </row>
    <row r="3092" spans="7:7" x14ac:dyDescent="0.25">
      <c r="G3092" s="10"/>
    </row>
    <row r="3093" spans="7:7" x14ac:dyDescent="0.25">
      <c r="G3093" s="10"/>
    </row>
    <row r="3094" spans="7:7" x14ac:dyDescent="0.25">
      <c r="G3094" s="10"/>
    </row>
    <row r="3095" spans="7:7" x14ac:dyDescent="0.25">
      <c r="G3095" s="10"/>
    </row>
    <row r="3096" spans="7:7" x14ac:dyDescent="0.25">
      <c r="G3096" s="10"/>
    </row>
    <row r="3097" spans="7:7" x14ac:dyDescent="0.25">
      <c r="G3097" s="10"/>
    </row>
    <row r="3098" spans="7:7" x14ac:dyDescent="0.25">
      <c r="G3098" s="10"/>
    </row>
    <row r="3099" spans="7:7" x14ac:dyDescent="0.25">
      <c r="G3099" s="10"/>
    </row>
    <row r="3100" spans="7:7" x14ac:dyDescent="0.25">
      <c r="G3100" s="10"/>
    </row>
    <row r="3101" spans="7:7" x14ac:dyDescent="0.25">
      <c r="G3101" s="10"/>
    </row>
    <row r="3102" spans="7:7" x14ac:dyDescent="0.25">
      <c r="G3102" s="10"/>
    </row>
    <row r="3103" spans="7:7" x14ac:dyDescent="0.25">
      <c r="G3103" s="10"/>
    </row>
    <row r="3104" spans="7:7" x14ac:dyDescent="0.25">
      <c r="G3104" s="10"/>
    </row>
    <row r="3105" spans="7:7" x14ac:dyDescent="0.25">
      <c r="G3105" s="10"/>
    </row>
    <row r="3106" spans="7:7" x14ac:dyDescent="0.25">
      <c r="G3106" s="10"/>
    </row>
    <row r="3107" spans="7:7" x14ac:dyDescent="0.25">
      <c r="G3107" s="10"/>
    </row>
    <row r="3108" spans="7:7" x14ac:dyDescent="0.25">
      <c r="G3108" s="10"/>
    </row>
    <row r="3109" spans="7:7" x14ac:dyDescent="0.25">
      <c r="G3109" s="10"/>
    </row>
    <row r="3110" spans="7:7" x14ac:dyDescent="0.25">
      <c r="G3110" s="10"/>
    </row>
    <row r="3111" spans="7:7" x14ac:dyDescent="0.25">
      <c r="G3111" s="10"/>
    </row>
    <row r="3112" spans="7:7" x14ac:dyDescent="0.25">
      <c r="G3112" s="10"/>
    </row>
    <row r="3113" spans="7:7" x14ac:dyDescent="0.25">
      <c r="G3113" s="10"/>
    </row>
    <row r="3114" spans="7:7" x14ac:dyDescent="0.25">
      <c r="G3114" s="10"/>
    </row>
    <row r="3115" spans="7:7" x14ac:dyDescent="0.25">
      <c r="G3115" s="10"/>
    </row>
    <row r="3116" spans="7:7" x14ac:dyDescent="0.25">
      <c r="G3116" s="10"/>
    </row>
    <row r="3117" spans="7:7" x14ac:dyDescent="0.25">
      <c r="G3117" s="10"/>
    </row>
    <row r="3118" spans="7:7" x14ac:dyDescent="0.25">
      <c r="G3118" s="10"/>
    </row>
    <row r="3119" spans="7:7" x14ac:dyDescent="0.25">
      <c r="G3119" s="10"/>
    </row>
    <row r="3120" spans="7:7" x14ac:dyDescent="0.25">
      <c r="G3120" s="10"/>
    </row>
    <row r="3121" spans="7:7" x14ac:dyDescent="0.25">
      <c r="G3121" s="10"/>
    </row>
    <row r="3122" spans="7:7" x14ac:dyDescent="0.25">
      <c r="G3122" s="10"/>
    </row>
    <row r="3123" spans="7:7" x14ac:dyDescent="0.25">
      <c r="G3123" s="10"/>
    </row>
    <row r="3124" spans="7:7" x14ac:dyDescent="0.25">
      <c r="G3124" s="10"/>
    </row>
    <row r="3125" spans="7:7" x14ac:dyDescent="0.25">
      <c r="G3125" s="10"/>
    </row>
    <row r="3126" spans="7:7" x14ac:dyDescent="0.25">
      <c r="G3126" s="10"/>
    </row>
    <row r="3127" spans="7:7" x14ac:dyDescent="0.25">
      <c r="G3127" s="10"/>
    </row>
    <row r="3128" spans="7:7" x14ac:dyDescent="0.25">
      <c r="G3128" s="10"/>
    </row>
    <row r="3129" spans="7:7" x14ac:dyDescent="0.25">
      <c r="G3129" s="10"/>
    </row>
    <row r="3130" spans="7:7" x14ac:dyDescent="0.25">
      <c r="G3130" s="10"/>
    </row>
    <row r="3131" spans="7:7" x14ac:dyDescent="0.25">
      <c r="G3131" s="10"/>
    </row>
    <row r="3132" spans="7:7" x14ac:dyDescent="0.25">
      <c r="G3132" s="10"/>
    </row>
    <row r="3133" spans="7:7" x14ac:dyDescent="0.25">
      <c r="G3133" s="10"/>
    </row>
    <row r="3134" spans="7:7" x14ac:dyDescent="0.25">
      <c r="G3134" s="10"/>
    </row>
    <row r="3135" spans="7:7" x14ac:dyDescent="0.25">
      <c r="G3135" s="10"/>
    </row>
    <row r="3136" spans="7:7" x14ac:dyDescent="0.25">
      <c r="G3136" s="10"/>
    </row>
    <row r="3137" spans="7:7" x14ac:dyDescent="0.25">
      <c r="G3137" s="10"/>
    </row>
    <row r="3138" spans="7:7" x14ac:dyDescent="0.25">
      <c r="G3138" s="10"/>
    </row>
    <row r="3139" spans="7:7" x14ac:dyDescent="0.25">
      <c r="G3139" s="10"/>
    </row>
    <row r="3140" spans="7:7" x14ac:dyDescent="0.25">
      <c r="G3140" s="10"/>
    </row>
    <row r="3141" spans="7:7" x14ac:dyDescent="0.25">
      <c r="G3141" s="10"/>
    </row>
    <row r="3142" spans="7:7" x14ac:dyDescent="0.25">
      <c r="G3142" s="10"/>
    </row>
    <row r="3143" spans="7:7" x14ac:dyDescent="0.25">
      <c r="G3143" s="10"/>
    </row>
    <row r="3144" spans="7:7" x14ac:dyDescent="0.25">
      <c r="G3144" s="10"/>
    </row>
    <row r="3145" spans="7:7" x14ac:dyDescent="0.25">
      <c r="G3145" s="10"/>
    </row>
    <row r="3146" spans="7:7" x14ac:dyDescent="0.25">
      <c r="G3146" s="10"/>
    </row>
    <row r="3147" spans="7:7" x14ac:dyDescent="0.25">
      <c r="G3147" s="10"/>
    </row>
    <row r="3148" spans="7:7" x14ac:dyDescent="0.25">
      <c r="G3148" s="10"/>
    </row>
    <row r="3149" spans="7:7" x14ac:dyDescent="0.25">
      <c r="G3149" s="10"/>
    </row>
    <row r="3150" spans="7:7" x14ac:dyDescent="0.25">
      <c r="G3150" s="10"/>
    </row>
    <row r="3151" spans="7:7" x14ac:dyDescent="0.25">
      <c r="G3151" s="10"/>
    </row>
    <row r="3152" spans="7:7" x14ac:dyDescent="0.25">
      <c r="G3152" s="10"/>
    </row>
    <row r="3153" spans="7:7" x14ac:dyDescent="0.25">
      <c r="G3153" s="10"/>
    </row>
    <row r="3154" spans="7:7" x14ac:dyDescent="0.25">
      <c r="G3154" s="10"/>
    </row>
    <row r="3155" spans="7:7" x14ac:dyDescent="0.25">
      <c r="G3155" s="10"/>
    </row>
    <row r="3156" spans="7:7" x14ac:dyDescent="0.25">
      <c r="G3156" s="10"/>
    </row>
    <row r="3157" spans="7:7" x14ac:dyDescent="0.25">
      <c r="G3157" s="10"/>
    </row>
    <row r="3158" spans="7:7" x14ac:dyDescent="0.25">
      <c r="G3158" s="10"/>
    </row>
    <row r="3159" spans="7:7" x14ac:dyDescent="0.25">
      <c r="G3159" s="10"/>
    </row>
    <row r="3160" spans="7:7" x14ac:dyDescent="0.25">
      <c r="G3160" s="10"/>
    </row>
    <row r="3161" spans="7:7" x14ac:dyDescent="0.25">
      <c r="G3161" s="10"/>
    </row>
    <row r="3162" spans="7:7" x14ac:dyDescent="0.25">
      <c r="G3162" s="10"/>
    </row>
    <row r="3163" spans="7:7" x14ac:dyDescent="0.25">
      <c r="G3163" s="10"/>
    </row>
    <row r="3164" spans="7:7" x14ac:dyDescent="0.25">
      <c r="G3164" s="10"/>
    </row>
    <row r="3165" spans="7:7" x14ac:dyDescent="0.25">
      <c r="G3165" s="10"/>
    </row>
    <row r="3166" spans="7:7" x14ac:dyDescent="0.25">
      <c r="G3166" s="10"/>
    </row>
    <row r="3167" spans="7:7" x14ac:dyDescent="0.25">
      <c r="G3167" s="10"/>
    </row>
    <row r="3168" spans="7:7" x14ac:dyDescent="0.25">
      <c r="G3168" s="10"/>
    </row>
    <row r="3169" spans="7:7" x14ac:dyDescent="0.25">
      <c r="G3169" s="10"/>
    </row>
    <row r="3170" spans="7:7" x14ac:dyDescent="0.25">
      <c r="G3170" s="10"/>
    </row>
    <row r="3171" spans="7:7" x14ac:dyDescent="0.25">
      <c r="G3171" s="10"/>
    </row>
    <row r="3172" spans="7:7" x14ac:dyDescent="0.25">
      <c r="G3172" s="10"/>
    </row>
    <row r="3173" spans="7:7" x14ac:dyDescent="0.25">
      <c r="G3173" s="10"/>
    </row>
    <row r="3174" spans="7:7" x14ac:dyDescent="0.25">
      <c r="G3174" s="10"/>
    </row>
    <row r="3175" spans="7:7" x14ac:dyDescent="0.25">
      <c r="G3175" s="10"/>
    </row>
    <row r="3176" spans="7:7" x14ac:dyDescent="0.25">
      <c r="G3176" s="10"/>
    </row>
    <row r="3177" spans="7:7" x14ac:dyDescent="0.25">
      <c r="G3177" s="10"/>
    </row>
    <row r="3178" spans="7:7" x14ac:dyDescent="0.25">
      <c r="G3178" s="10"/>
    </row>
    <row r="3179" spans="7:7" x14ac:dyDescent="0.25">
      <c r="G3179" s="10"/>
    </row>
    <row r="3180" spans="7:7" x14ac:dyDescent="0.25">
      <c r="G3180" s="10"/>
    </row>
    <row r="3181" spans="7:7" x14ac:dyDescent="0.25">
      <c r="G3181" s="10"/>
    </row>
    <row r="3182" spans="7:7" x14ac:dyDescent="0.25">
      <c r="G3182" s="10"/>
    </row>
    <row r="3183" spans="7:7" x14ac:dyDescent="0.25">
      <c r="G3183" s="10"/>
    </row>
    <row r="3184" spans="7:7" x14ac:dyDescent="0.25">
      <c r="G3184" s="10"/>
    </row>
    <row r="3185" spans="7:7" x14ac:dyDescent="0.25">
      <c r="G3185" s="10"/>
    </row>
    <row r="3186" spans="7:7" x14ac:dyDescent="0.25">
      <c r="G3186" s="10"/>
    </row>
    <row r="3187" spans="7:7" x14ac:dyDescent="0.25">
      <c r="G3187" s="10"/>
    </row>
    <row r="3188" spans="7:7" x14ac:dyDescent="0.25">
      <c r="G3188" s="10"/>
    </row>
    <row r="3189" spans="7:7" x14ac:dyDescent="0.25">
      <c r="G3189" s="10"/>
    </row>
    <row r="3190" spans="7:7" x14ac:dyDescent="0.25">
      <c r="G3190" s="10"/>
    </row>
    <row r="3191" spans="7:7" x14ac:dyDescent="0.25">
      <c r="G3191" s="10"/>
    </row>
    <row r="3192" spans="7:7" x14ac:dyDescent="0.25">
      <c r="G3192" s="10"/>
    </row>
    <row r="3193" spans="7:7" x14ac:dyDescent="0.25">
      <c r="G3193" s="10"/>
    </row>
    <row r="3194" spans="7:7" x14ac:dyDescent="0.25">
      <c r="G3194" s="10"/>
    </row>
    <row r="3195" spans="7:7" x14ac:dyDescent="0.25">
      <c r="G3195" s="10"/>
    </row>
    <row r="3196" spans="7:7" x14ac:dyDescent="0.25">
      <c r="G3196" s="10"/>
    </row>
    <row r="3197" spans="7:7" x14ac:dyDescent="0.25">
      <c r="G3197" s="10"/>
    </row>
    <row r="3198" spans="7:7" x14ac:dyDescent="0.25">
      <c r="G3198" s="10"/>
    </row>
    <row r="3199" spans="7:7" x14ac:dyDescent="0.25">
      <c r="G3199" s="10"/>
    </row>
    <row r="3200" spans="7:7" x14ac:dyDescent="0.25">
      <c r="G3200" s="10"/>
    </row>
    <row r="3201" spans="7:7" x14ac:dyDescent="0.25">
      <c r="G3201" s="10"/>
    </row>
    <row r="3202" spans="7:7" x14ac:dyDescent="0.25">
      <c r="G3202" s="10"/>
    </row>
    <row r="3203" spans="7:7" x14ac:dyDescent="0.25">
      <c r="G3203" s="10"/>
    </row>
    <row r="3204" spans="7:7" x14ac:dyDescent="0.25">
      <c r="G3204" s="10"/>
    </row>
    <row r="3205" spans="7:7" x14ac:dyDescent="0.25">
      <c r="G3205" s="10"/>
    </row>
    <row r="3206" spans="7:7" x14ac:dyDescent="0.25">
      <c r="G3206" s="10"/>
    </row>
    <row r="3207" spans="7:7" x14ac:dyDescent="0.25">
      <c r="G3207" s="10"/>
    </row>
    <row r="3208" spans="7:7" x14ac:dyDescent="0.25">
      <c r="G3208" s="10"/>
    </row>
    <row r="3209" spans="7:7" x14ac:dyDescent="0.25">
      <c r="G3209" s="10"/>
    </row>
    <row r="3210" spans="7:7" x14ac:dyDescent="0.25">
      <c r="G3210" s="10"/>
    </row>
    <row r="3211" spans="7:7" x14ac:dyDescent="0.25">
      <c r="G3211" s="10"/>
    </row>
    <row r="3212" spans="7:7" x14ac:dyDescent="0.25">
      <c r="G3212" s="10"/>
    </row>
    <row r="3213" spans="7:7" x14ac:dyDescent="0.25">
      <c r="G3213" s="10"/>
    </row>
    <row r="3214" spans="7:7" x14ac:dyDescent="0.25">
      <c r="G3214" s="10"/>
    </row>
    <row r="3215" spans="7:7" x14ac:dyDescent="0.25">
      <c r="G3215" s="10"/>
    </row>
    <row r="3216" spans="7:7" x14ac:dyDescent="0.25">
      <c r="G3216" s="10"/>
    </row>
    <row r="3217" spans="7:7" x14ac:dyDescent="0.25">
      <c r="G3217" s="10"/>
    </row>
    <row r="3218" spans="7:7" x14ac:dyDescent="0.25">
      <c r="G3218" s="10"/>
    </row>
    <row r="3219" spans="7:7" x14ac:dyDescent="0.25">
      <c r="G3219" s="10"/>
    </row>
    <row r="3220" spans="7:7" x14ac:dyDescent="0.25">
      <c r="G3220" s="10"/>
    </row>
    <row r="3221" spans="7:7" x14ac:dyDescent="0.25">
      <c r="G3221" s="10"/>
    </row>
    <row r="3222" spans="7:7" x14ac:dyDescent="0.25">
      <c r="G3222" s="10"/>
    </row>
    <row r="3223" spans="7:7" x14ac:dyDescent="0.25">
      <c r="G3223" s="10"/>
    </row>
    <row r="3224" spans="7:7" x14ac:dyDescent="0.25">
      <c r="G3224" s="10"/>
    </row>
    <row r="3225" spans="7:7" x14ac:dyDescent="0.25">
      <c r="G3225" s="10"/>
    </row>
    <row r="3226" spans="7:7" x14ac:dyDescent="0.25">
      <c r="G3226" s="10"/>
    </row>
    <row r="3227" spans="7:7" x14ac:dyDescent="0.25">
      <c r="G3227" s="10"/>
    </row>
    <row r="3228" spans="7:7" x14ac:dyDescent="0.25">
      <c r="G3228" s="10"/>
    </row>
    <row r="3229" spans="7:7" x14ac:dyDescent="0.25">
      <c r="G3229" s="10"/>
    </row>
    <row r="3230" spans="7:7" x14ac:dyDescent="0.25">
      <c r="G3230" s="10"/>
    </row>
    <row r="3231" spans="7:7" x14ac:dyDescent="0.25">
      <c r="G3231" s="10"/>
    </row>
    <row r="3232" spans="7:7" x14ac:dyDescent="0.25">
      <c r="G3232" s="10"/>
    </row>
    <row r="3233" spans="7:7" x14ac:dyDescent="0.25">
      <c r="G3233" s="10"/>
    </row>
    <row r="3234" spans="7:7" x14ac:dyDescent="0.25">
      <c r="G3234" s="10"/>
    </row>
    <row r="3235" spans="7:7" x14ac:dyDescent="0.25">
      <c r="G3235" s="10"/>
    </row>
    <row r="3236" spans="7:7" x14ac:dyDescent="0.25">
      <c r="G3236" s="10"/>
    </row>
    <row r="3237" spans="7:7" x14ac:dyDescent="0.25">
      <c r="G3237" s="10"/>
    </row>
    <row r="3238" spans="7:7" x14ac:dyDescent="0.25">
      <c r="G3238" s="10"/>
    </row>
    <row r="3239" spans="7:7" x14ac:dyDescent="0.25">
      <c r="G3239" s="10"/>
    </row>
    <row r="3240" spans="7:7" x14ac:dyDescent="0.25">
      <c r="G3240" s="10"/>
    </row>
    <row r="3241" spans="7:7" x14ac:dyDescent="0.25">
      <c r="G3241" s="10"/>
    </row>
    <row r="3242" spans="7:7" x14ac:dyDescent="0.25">
      <c r="G3242" s="10"/>
    </row>
    <row r="3243" spans="7:7" x14ac:dyDescent="0.25">
      <c r="G3243" s="10"/>
    </row>
    <row r="3244" spans="7:7" x14ac:dyDescent="0.25">
      <c r="G3244" s="10"/>
    </row>
    <row r="3245" spans="7:7" x14ac:dyDescent="0.25">
      <c r="G3245" s="10"/>
    </row>
    <row r="3246" spans="7:7" x14ac:dyDescent="0.25">
      <c r="G3246" s="10"/>
    </row>
    <row r="3247" spans="7:7" x14ac:dyDescent="0.25">
      <c r="G3247" s="10"/>
    </row>
    <row r="3248" spans="7:7" x14ac:dyDescent="0.25">
      <c r="G3248" s="10"/>
    </row>
    <row r="3249" spans="7:7" x14ac:dyDescent="0.25">
      <c r="G3249" s="10"/>
    </row>
    <row r="3250" spans="7:7" x14ac:dyDescent="0.25">
      <c r="G3250" s="10"/>
    </row>
    <row r="3251" spans="7:7" x14ac:dyDescent="0.25">
      <c r="G3251" s="10"/>
    </row>
    <row r="3252" spans="7:7" x14ac:dyDescent="0.25">
      <c r="G3252" s="10"/>
    </row>
    <row r="3253" spans="7:7" x14ac:dyDescent="0.25">
      <c r="G3253" s="10"/>
    </row>
    <row r="3254" spans="7:7" x14ac:dyDescent="0.25">
      <c r="G3254" s="10"/>
    </row>
    <row r="3255" spans="7:7" x14ac:dyDescent="0.25">
      <c r="G3255" s="10"/>
    </row>
    <row r="3256" spans="7:7" x14ac:dyDescent="0.25">
      <c r="G3256" s="10"/>
    </row>
    <row r="3257" spans="7:7" x14ac:dyDescent="0.25">
      <c r="G3257" s="10"/>
    </row>
    <row r="3258" spans="7:7" x14ac:dyDescent="0.25">
      <c r="G3258" s="10"/>
    </row>
    <row r="3259" spans="7:7" x14ac:dyDescent="0.25">
      <c r="G3259" s="10"/>
    </row>
    <row r="3260" spans="7:7" x14ac:dyDescent="0.25">
      <c r="G3260" s="10"/>
    </row>
    <row r="3261" spans="7:7" x14ac:dyDescent="0.25">
      <c r="G3261" s="10"/>
    </row>
    <row r="3262" spans="7:7" x14ac:dyDescent="0.25">
      <c r="G3262" s="10"/>
    </row>
    <row r="3263" spans="7:7" x14ac:dyDescent="0.25">
      <c r="G3263" s="10"/>
    </row>
    <row r="3264" spans="7:7" x14ac:dyDescent="0.25">
      <c r="G3264" s="10"/>
    </row>
    <row r="3265" spans="7:7" x14ac:dyDescent="0.25">
      <c r="G3265" s="10"/>
    </row>
    <row r="3266" spans="7:7" x14ac:dyDescent="0.25">
      <c r="G3266" s="10"/>
    </row>
    <row r="3267" spans="7:7" x14ac:dyDescent="0.25">
      <c r="G3267" s="10"/>
    </row>
    <row r="3268" spans="7:7" x14ac:dyDescent="0.25">
      <c r="G3268" s="10"/>
    </row>
    <row r="3269" spans="7:7" x14ac:dyDescent="0.25">
      <c r="G3269" s="10"/>
    </row>
    <row r="3270" spans="7:7" x14ac:dyDescent="0.25">
      <c r="G3270" s="10"/>
    </row>
    <row r="3271" spans="7:7" x14ac:dyDescent="0.25">
      <c r="G3271" s="10"/>
    </row>
    <row r="3272" spans="7:7" x14ac:dyDescent="0.25">
      <c r="G3272" s="10"/>
    </row>
    <row r="3273" spans="7:7" x14ac:dyDescent="0.25">
      <c r="G3273" s="10"/>
    </row>
    <row r="3274" spans="7:7" x14ac:dyDescent="0.25">
      <c r="G3274" s="10"/>
    </row>
    <row r="3275" spans="7:7" x14ac:dyDescent="0.25">
      <c r="G3275" s="10"/>
    </row>
    <row r="3276" spans="7:7" x14ac:dyDescent="0.25">
      <c r="G3276" s="10"/>
    </row>
    <row r="3277" spans="7:7" x14ac:dyDescent="0.25">
      <c r="G3277" s="10"/>
    </row>
    <row r="3278" spans="7:7" x14ac:dyDescent="0.25">
      <c r="G3278" s="10"/>
    </row>
    <row r="3279" spans="7:7" x14ac:dyDescent="0.25">
      <c r="G3279" s="10"/>
    </row>
    <row r="3280" spans="7:7" x14ac:dyDescent="0.25">
      <c r="G3280" s="10"/>
    </row>
    <row r="3281" spans="7:7" x14ac:dyDescent="0.25">
      <c r="G3281" s="10"/>
    </row>
    <row r="3282" spans="7:7" x14ac:dyDescent="0.25">
      <c r="G3282" s="10"/>
    </row>
    <row r="3283" spans="7:7" x14ac:dyDescent="0.25">
      <c r="G3283" s="10"/>
    </row>
    <row r="3284" spans="7:7" x14ac:dyDescent="0.25">
      <c r="G3284" s="10"/>
    </row>
    <row r="3285" spans="7:7" x14ac:dyDescent="0.25">
      <c r="G3285" s="10"/>
    </row>
    <row r="3286" spans="7:7" x14ac:dyDescent="0.25">
      <c r="G3286" s="10"/>
    </row>
    <row r="3287" spans="7:7" x14ac:dyDescent="0.25">
      <c r="G3287" s="10"/>
    </row>
    <row r="3288" spans="7:7" x14ac:dyDescent="0.25">
      <c r="G3288" s="10"/>
    </row>
    <row r="3289" spans="7:7" x14ac:dyDescent="0.25">
      <c r="G3289" s="10"/>
    </row>
    <row r="3290" spans="7:7" x14ac:dyDescent="0.25">
      <c r="G3290" s="10"/>
    </row>
    <row r="3291" spans="7:7" x14ac:dyDescent="0.25">
      <c r="G3291" s="10"/>
    </row>
    <row r="3292" spans="7:7" x14ac:dyDescent="0.25">
      <c r="G3292" s="10"/>
    </row>
    <row r="3293" spans="7:7" x14ac:dyDescent="0.25">
      <c r="G3293" s="10"/>
    </row>
    <row r="3294" spans="7:7" x14ac:dyDescent="0.25">
      <c r="G3294" s="10"/>
    </row>
    <row r="3295" spans="7:7" x14ac:dyDescent="0.25">
      <c r="G3295" s="10"/>
    </row>
    <row r="3296" spans="7:7" x14ac:dyDescent="0.25">
      <c r="G3296" s="10"/>
    </row>
    <row r="3297" spans="7:7" x14ac:dyDescent="0.25">
      <c r="G3297" s="10"/>
    </row>
    <row r="3298" spans="7:7" x14ac:dyDescent="0.25">
      <c r="G3298" s="10"/>
    </row>
    <row r="3299" spans="7:7" x14ac:dyDescent="0.25">
      <c r="G3299" s="10"/>
    </row>
    <row r="3300" spans="7:7" x14ac:dyDescent="0.25">
      <c r="G3300" s="10"/>
    </row>
    <row r="3301" spans="7:7" x14ac:dyDescent="0.25">
      <c r="G3301" s="10"/>
    </row>
    <row r="3302" spans="7:7" x14ac:dyDescent="0.25">
      <c r="G3302" s="10"/>
    </row>
    <row r="3303" spans="7:7" x14ac:dyDescent="0.25">
      <c r="G3303" s="10"/>
    </row>
    <row r="3304" spans="7:7" x14ac:dyDescent="0.25">
      <c r="G3304" s="10"/>
    </row>
    <row r="3305" spans="7:7" x14ac:dyDescent="0.25">
      <c r="G3305" s="10"/>
    </row>
    <row r="3306" spans="7:7" x14ac:dyDescent="0.25">
      <c r="G3306" s="10"/>
    </row>
    <row r="3307" spans="7:7" x14ac:dyDescent="0.25">
      <c r="G3307" s="10"/>
    </row>
    <row r="3308" spans="7:7" x14ac:dyDescent="0.25">
      <c r="G3308" s="10"/>
    </row>
    <row r="3309" spans="7:7" x14ac:dyDescent="0.25">
      <c r="G3309" s="10"/>
    </row>
    <row r="3310" spans="7:7" x14ac:dyDescent="0.25">
      <c r="G3310" s="10"/>
    </row>
    <row r="3311" spans="7:7" x14ac:dyDescent="0.25">
      <c r="G3311" s="10"/>
    </row>
    <row r="3312" spans="7:7" x14ac:dyDescent="0.25">
      <c r="G3312" s="10"/>
    </row>
    <row r="3313" spans="7:7" x14ac:dyDescent="0.25">
      <c r="G3313" s="10"/>
    </row>
    <row r="3314" spans="7:7" x14ac:dyDescent="0.25">
      <c r="G3314" s="10"/>
    </row>
    <row r="3315" spans="7:7" x14ac:dyDescent="0.25">
      <c r="G3315" s="10"/>
    </row>
    <row r="3316" spans="7:7" x14ac:dyDescent="0.25">
      <c r="G3316" s="10"/>
    </row>
    <row r="3317" spans="7:7" x14ac:dyDescent="0.25">
      <c r="G3317" s="10"/>
    </row>
    <row r="3318" spans="7:7" x14ac:dyDescent="0.25">
      <c r="G3318" s="10"/>
    </row>
    <row r="3319" spans="7:7" x14ac:dyDescent="0.25">
      <c r="G3319" s="10"/>
    </row>
    <row r="3320" spans="7:7" x14ac:dyDescent="0.25">
      <c r="G3320" s="10"/>
    </row>
    <row r="3321" spans="7:7" x14ac:dyDescent="0.25">
      <c r="G3321" s="10"/>
    </row>
    <row r="3322" spans="7:7" x14ac:dyDescent="0.25">
      <c r="G3322" s="10"/>
    </row>
    <row r="3323" spans="7:7" x14ac:dyDescent="0.25">
      <c r="G3323" s="10"/>
    </row>
    <row r="3324" spans="7:7" x14ac:dyDescent="0.25">
      <c r="G3324" s="10"/>
    </row>
    <row r="3325" spans="7:7" x14ac:dyDescent="0.25">
      <c r="G3325" s="10"/>
    </row>
    <row r="3326" spans="7:7" x14ac:dyDescent="0.25">
      <c r="G3326" s="10"/>
    </row>
    <row r="3327" spans="7:7" x14ac:dyDescent="0.25">
      <c r="G3327" s="10"/>
    </row>
    <row r="3328" spans="7:7" x14ac:dyDescent="0.25">
      <c r="G3328" s="10"/>
    </row>
    <row r="3329" spans="7:7" x14ac:dyDescent="0.25">
      <c r="G3329" s="10"/>
    </row>
    <row r="3330" spans="7:7" x14ac:dyDescent="0.25">
      <c r="G3330" s="10"/>
    </row>
    <row r="3331" spans="7:7" x14ac:dyDescent="0.25">
      <c r="G3331" s="10"/>
    </row>
    <row r="3332" spans="7:7" x14ac:dyDescent="0.25">
      <c r="G3332" s="10"/>
    </row>
    <row r="3333" spans="7:7" x14ac:dyDescent="0.25">
      <c r="G3333" s="10"/>
    </row>
    <row r="3334" spans="7:7" x14ac:dyDescent="0.25">
      <c r="G3334" s="10"/>
    </row>
    <row r="3335" spans="7:7" x14ac:dyDescent="0.25">
      <c r="G3335" s="10"/>
    </row>
    <row r="3336" spans="7:7" x14ac:dyDescent="0.25">
      <c r="G3336" s="10"/>
    </row>
    <row r="3337" spans="7:7" x14ac:dyDescent="0.25">
      <c r="G3337" s="10"/>
    </row>
    <row r="3338" spans="7:7" x14ac:dyDescent="0.25">
      <c r="G3338" s="10"/>
    </row>
    <row r="3339" spans="7:7" x14ac:dyDescent="0.25">
      <c r="G3339" s="10"/>
    </row>
    <row r="3340" spans="7:7" x14ac:dyDescent="0.25">
      <c r="G3340" s="10"/>
    </row>
    <row r="3341" spans="7:7" x14ac:dyDescent="0.25">
      <c r="G3341" s="10"/>
    </row>
    <row r="3342" spans="7:7" x14ac:dyDescent="0.25">
      <c r="G3342" s="10"/>
    </row>
    <row r="3343" spans="7:7" x14ac:dyDescent="0.25">
      <c r="G3343" s="10"/>
    </row>
    <row r="3344" spans="7:7" x14ac:dyDescent="0.25">
      <c r="G3344" s="10"/>
    </row>
    <row r="3345" spans="7:7" x14ac:dyDescent="0.25">
      <c r="G3345" s="10"/>
    </row>
    <row r="3346" spans="7:7" x14ac:dyDescent="0.25">
      <c r="G3346" s="10"/>
    </row>
    <row r="3347" spans="7:7" x14ac:dyDescent="0.25">
      <c r="G3347" s="10"/>
    </row>
    <row r="3348" spans="7:7" x14ac:dyDescent="0.25">
      <c r="G3348" s="10"/>
    </row>
    <row r="3349" spans="7:7" x14ac:dyDescent="0.25">
      <c r="G3349" s="10"/>
    </row>
    <row r="3350" spans="7:7" x14ac:dyDescent="0.25">
      <c r="G3350" s="10"/>
    </row>
    <row r="3351" spans="7:7" x14ac:dyDescent="0.25">
      <c r="G3351" s="10"/>
    </row>
    <row r="3352" spans="7:7" x14ac:dyDescent="0.25">
      <c r="G3352" s="10"/>
    </row>
    <row r="3353" spans="7:7" x14ac:dyDescent="0.25">
      <c r="G3353" s="10"/>
    </row>
    <row r="3354" spans="7:7" x14ac:dyDescent="0.25">
      <c r="G3354" s="10"/>
    </row>
    <row r="3355" spans="7:7" x14ac:dyDescent="0.25">
      <c r="G3355" s="10"/>
    </row>
    <row r="3356" spans="7:7" x14ac:dyDescent="0.25">
      <c r="G3356" s="10"/>
    </row>
    <row r="3357" spans="7:7" x14ac:dyDescent="0.25">
      <c r="G3357" s="10"/>
    </row>
    <row r="3358" spans="7:7" x14ac:dyDescent="0.25">
      <c r="G3358" s="10"/>
    </row>
    <row r="3359" spans="7:7" x14ac:dyDescent="0.25">
      <c r="G3359" s="10"/>
    </row>
    <row r="3360" spans="7:7" x14ac:dyDescent="0.25">
      <c r="G3360" s="10"/>
    </row>
    <row r="3361" spans="7:7" x14ac:dyDescent="0.25">
      <c r="G3361" s="10"/>
    </row>
    <row r="3362" spans="7:7" x14ac:dyDescent="0.25">
      <c r="G3362" s="10"/>
    </row>
    <row r="3363" spans="7:7" x14ac:dyDescent="0.25">
      <c r="G3363" s="10"/>
    </row>
    <row r="3364" spans="7:7" x14ac:dyDescent="0.25">
      <c r="G3364" s="10"/>
    </row>
    <row r="3365" spans="7:7" x14ac:dyDescent="0.25">
      <c r="G3365" s="10"/>
    </row>
    <row r="3366" spans="7:7" x14ac:dyDescent="0.25">
      <c r="G3366" s="10"/>
    </row>
    <row r="3367" spans="7:7" x14ac:dyDescent="0.25">
      <c r="G3367" s="10"/>
    </row>
    <row r="3368" spans="7:7" x14ac:dyDescent="0.25">
      <c r="G3368" s="10"/>
    </row>
    <row r="3369" spans="7:7" x14ac:dyDescent="0.25">
      <c r="G3369" s="10"/>
    </row>
    <row r="3370" spans="7:7" x14ac:dyDescent="0.25">
      <c r="G3370" s="10"/>
    </row>
    <row r="3371" spans="7:7" x14ac:dyDescent="0.25">
      <c r="G3371" s="10"/>
    </row>
    <row r="3372" spans="7:7" x14ac:dyDescent="0.25">
      <c r="G3372" s="10"/>
    </row>
    <row r="3373" spans="7:7" x14ac:dyDescent="0.25">
      <c r="G3373" s="10"/>
    </row>
    <row r="3374" spans="7:7" x14ac:dyDescent="0.25">
      <c r="G3374" s="10"/>
    </row>
    <row r="3375" spans="7:7" x14ac:dyDescent="0.25">
      <c r="G3375" s="10"/>
    </row>
    <row r="3376" spans="7:7" x14ac:dyDescent="0.25">
      <c r="G3376" s="10"/>
    </row>
    <row r="3377" spans="7:7" x14ac:dyDescent="0.25">
      <c r="G3377" s="10"/>
    </row>
    <row r="3378" spans="7:7" x14ac:dyDescent="0.25">
      <c r="G3378" s="10"/>
    </row>
    <row r="3379" spans="7:7" x14ac:dyDescent="0.25">
      <c r="G3379" s="10"/>
    </row>
    <row r="3380" spans="7:7" x14ac:dyDescent="0.25">
      <c r="G3380" s="10"/>
    </row>
    <row r="3381" spans="7:7" x14ac:dyDescent="0.25">
      <c r="G3381" s="10"/>
    </row>
    <row r="3382" spans="7:7" x14ac:dyDescent="0.25">
      <c r="G3382" s="10"/>
    </row>
    <row r="3383" spans="7:7" x14ac:dyDescent="0.25">
      <c r="G3383" s="10"/>
    </row>
    <row r="3384" spans="7:7" x14ac:dyDescent="0.25">
      <c r="G3384" s="10"/>
    </row>
    <row r="3385" spans="7:7" x14ac:dyDescent="0.25">
      <c r="G3385" s="10"/>
    </row>
    <row r="3386" spans="7:7" x14ac:dyDescent="0.25">
      <c r="G3386" s="10"/>
    </row>
    <row r="3387" spans="7:7" x14ac:dyDescent="0.25">
      <c r="G3387" s="10"/>
    </row>
    <row r="3388" spans="7:7" x14ac:dyDescent="0.25">
      <c r="G3388" s="10"/>
    </row>
    <row r="3389" spans="7:7" x14ac:dyDescent="0.25">
      <c r="G3389" s="10"/>
    </row>
    <row r="3390" spans="7:7" x14ac:dyDescent="0.25">
      <c r="G3390" s="10"/>
    </row>
    <row r="3391" spans="7:7" x14ac:dyDescent="0.25">
      <c r="G3391" s="10"/>
    </row>
    <row r="3392" spans="7:7" x14ac:dyDescent="0.25">
      <c r="G3392" s="10"/>
    </row>
    <row r="3393" spans="7:7" x14ac:dyDescent="0.25">
      <c r="G3393" s="10"/>
    </row>
    <row r="3394" spans="7:7" x14ac:dyDescent="0.25">
      <c r="G3394" s="10"/>
    </row>
    <row r="3395" spans="7:7" x14ac:dyDescent="0.25">
      <c r="G3395" s="10"/>
    </row>
    <row r="3396" spans="7:7" x14ac:dyDescent="0.25">
      <c r="G3396" s="10"/>
    </row>
    <row r="3397" spans="7:7" x14ac:dyDescent="0.25">
      <c r="G3397" s="10"/>
    </row>
    <row r="3398" spans="7:7" x14ac:dyDescent="0.25">
      <c r="G3398" s="10"/>
    </row>
    <row r="3399" spans="7:7" x14ac:dyDescent="0.25">
      <c r="G3399" s="10"/>
    </row>
    <row r="3400" spans="7:7" x14ac:dyDescent="0.25">
      <c r="G3400" s="10"/>
    </row>
    <row r="3401" spans="7:7" x14ac:dyDescent="0.25">
      <c r="G3401" s="10"/>
    </row>
    <row r="3402" spans="7:7" x14ac:dyDescent="0.25">
      <c r="G3402" s="10"/>
    </row>
    <row r="3403" spans="7:7" x14ac:dyDescent="0.25">
      <c r="G3403" s="10"/>
    </row>
    <row r="3404" spans="7:7" x14ac:dyDescent="0.25">
      <c r="G3404" s="10"/>
    </row>
    <row r="3405" spans="7:7" x14ac:dyDescent="0.25">
      <c r="G3405" s="10"/>
    </row>
    <row r="3406" spans="7:7" x14ac:dyDescent="0.25">
      <c r="G3406" s="10"/>
    </row>
    <row r="3407" spans="7:7" x14ac:dyDescent="0.25">
      <c r="G3407" s="10"/>
    </row>
    <row r="3408" spans="7:7" x14ac:dyDescent="0.25">
      <c r="G3408" s="10"/>
    </row>
    <row r="3409" spans="7:7" x14ac:dyDescent="0.25">
      <c r="G3409" s="10"/>
    </row>
    <row r="3410" spans="7:7" x14ac:dyDescent="0.25">
      <c r="G3410" s="10"/>
    </row>
    <row r="3411" spans="7:7" x14ac:dyDescent="0.25">
      <c r="G3411" s="10"/>
    </row>
    <row r="3412" spans="7:7" x14ac:dyDescent="0.25">
      <c r="G3412" s="10"/>
    </row>
    <row r="3413" spans="7:7" x14ac:dyDescent="0.25">
      <c r="G3413" s="10"/>
    </row>
    <row r="3414" spans="7:7" x14ac:dyDescent="0.25">
      <c r="G3414" s="10"/>
    </row>
    <row r="3415" spans="7:7" x14ac:dyDescent="0.25">
      <c r="G3415" s="10"/>
    </row>
    <row r="3416" spans="7:7" x14ac:dyDescent="0.25">
      <c r="G3416" s="10"/>
    </row>
    <row r="3417" spans="7:7" x14ac:dyDescent="0.25">
      <c r="G3417" s="10"/>
    </row>
    <row r="3418" spans="7:7" x14ac:dyDescent="0.25">
      <c r="G3418" s="10"/>
    </row>
    <row r="3419" spans="7:7" x14ac:dyDescent="0.25">
      <c r="G3419" s="10"/>
    </row>
    <row r="3420" spans="7:7" x14ac:dyDescent="0.25">
      <c r="G3420" s="10"/>
    </row>
    <row r="3421" spans="7:7" x14ac:dyDescent="0.25">
      <c r="G3421" s="10"/>
    </row>
    <row r="3422" spans="7:7" x14ac:dyDescent="0.25">
      <c r="G3422" s="10"/>
    </row>
    <row r="3423" spans="7:7" x14ac:dyDescent="0.25">
      <c r="G3423" s="10"/>
    </row>
    <row r="3424" spans="7:7" x14ac:dyDescent="0.25">
      <c r="G3424" s="10"/>
    </row>
    <row r="3425" spans="7:7" x14ac:dyDescent="0.25">
      <c r="G3425" s="10"/>
    </row>
    <row r="3426" spans="7:7" x14ac:dyDescent="0.25">
      <c r="G3426" s="10"/>
    </row>
    <row r="3427" spans="7:7" x14ac:dyDescent="0.25">
      <c r="G3427" s="10"/>
    </row>
    <row r="3428" spans="7:7" x14ac:dyDescent="0.25">
      <c r="G3428" s="10"/>
    </row>
    <row r="3429" spans="7:7" x14ac:dyDescent="0.25">
      <c r="G3429" s="10"/>
    </row>
    <row r="3430" spans="7:7" x14ac:dyDescent="0.25">
      <c r="G3430" s="10"/>
    </row>
    <row r="3431" spans="7:7" x14ac:dyDescent="0.25">
      <c r="G3431" s="10"/>
    </row>
    <row r="3432" spans="7:7" x14ac:dyDescent="0.25">
      <c r="G3432" s="10"/>
    </row>
    <row r="3433" spans="7:7" x14ac:dyDescent="0.25">
      <c r="G3433" s="10"/>
    </row>
    <row r="3434" spans="7:7" x14ac:dyDescent="0.25">
      <c r="G3434" s="10"/>
    </row>
    <row r="3435" spans="7:7" x14ac:dyDescent="0.25">
      <c r="G3435" s="10"/>
    </row>
    <row r="3436" spans="7:7" x14ac:dyDescent="0.25">
      <c r="G3436" s="10"/>
    </row>
    <row r="3437" spans="7:7" x14ac:dyDescent="0.25">
      <c r="G3437" s="10"/>
    </row>
    <row r="3438" spans="7:7" x14ac:dyDescent="0.25">
      <c r="G3438" s="10"/>
    </row>
    <row r="3439" spans="7:7" x14ac:dyDescent="0.25">
      <c r="G3439" s="10"/>
    </row>
    <row r="3440" spans="7:7" x14ac:dyDescent="0.25">
      <c r="G3440" s="10"/>
    </row>
    <row r="3441" spans="7:7" x14ac:dyDescent="0.25">
      <c r="G3441" s="10"/>
    </row>
    <row r="3442" spans="7:7" x14ac:dyDescent="0.25">
      <c r="G3442" s="10"/>
    </row>
    <row r="3443" spans="7:7" x14ac:dyDescent="0.25">
      <c r="G3443" s="10"/>
    </row>
    <row r="3444" spans="7:7" x14ac:dyDescent="0.25">
      <c r="G3444" s="10"/>
    </row>
    <row r="3445" spans="7:7" x14ac:dyDescent="0.25">
      <c r="G3445" s="10"/>
    </row>
    <row r="3446" spans="7:7" x14ac:dyDescent="0.25">
      <c r="G3446" s="10"/>
    </row>
    <row r="3447" spans="7:7" x14ac:dyDescent="0.25">
      <c r="G3447" s="10"/>
    </row>
    <row r="3448" spans="7:7" x14ac:dyDescent="0.25">
      <c r="G3448" s="10"/>
    </row>
    <row r="3449" spans="7:7" x14ac:dyDescent="0.25">
      <c r="G3449" s="10"/>
    </row>
    <row r="3450" spans="7:7" x14ac:dyDescent="0.25">
      <c r="G3450" s="10"/>
    </row>
    <row r="3451" spans="7:7" x14ac:dyDescent="0.25">
      <c r="G3451" s="10"/>
    </row>
    <row r="3452" spans="7:7" x14ac:dyDescent="0.25">
      <c r="G3452" s="10"/>
    </row>
    <row r="3453" spans="7:7" x14ac:dyDescent="0.25">
      <c r="G3453" s="10"/>
    </row>
    <row r="3454" spans="7:7" x14ac:dyDescent="0.25">
      <c r="G3454" s="10"/>
    </row>
    <row r="3455" spans="7:7" x14ac:dyDescent="0.25">
      <c r="G3455" s="10"/>
    </row>
    <row r="3456" spans="7:7" x14ac:dyDescent="0.25">
      <c r="G3456" s="10"/>
    </row>
    <row r="3457" spans="7:7" x14ac:dyDescent="0.25">
      <c r="G3457" s="10"/>
    </row>
    <row r="3458" spans="7:7" x14ac:dyDescent="0.25">
      <c r="G3458" s="10"/>
    </row>
    <row r="3459" spans="7:7" x14ac:dyDescent="0.25">
      <c r="G3459" s="10"/>
    </row>
    <row r="3460" spans="7:7" x14ac:dyDescent="0.25">
      <c r="G3460" s="10"/>
    </row>
    <row r="3461" spans="7:7" x14ac:dyDescent="0.25">
      <c r="G3461" s="10"/>
    </row>
    <row r="3462" spans="7:7" x14ac:dyDescent="0.25">
      <c r="G3462" s="10"/>
    </row>
    <row r="3463" spans="7:7" x14ac:dyDescent="0.25">
      <c r="G3463" s="10"/>
    </row>
    <row r="3464" spans="7:7" x14ac:dyDescent="0.25">
      <c r="G3464" s="10"/>
    </row>
    <row r="3465" spans="7:7" x14ac:dyDescent="0.25">
      <c r="G3465" s="10"/>
    </row>
    <row r="3466" spans="7:7" x14ac:dyDescent="0.25">
      <c r="G3466" s="10"/>
    </row>
    <row r="3467" spans="7:7" x14ac:dyDescent="0.25">
      <c r="G3467" s="10"/>
    </row>
    <row r="3468" spans="7:7" x14ac:dyDescent="0.25">
      <c r="G3468" s="10"/>
    </row>
    <row r="3469" spans="7:7" x14ac:dyDescent="0.25">
      <c r="G3469" s="10"/>
    </row>
    <row r="3470" spans="7:7" x14ac:dyDescent="0.25">
      <c r="G3470" s="10"/>
    </row>
    <row r="3471" spans="7:7" x14ac:dyDescent="0.25">
      <c r="G3471" s="10"/>
    </row>
    <row r="3472" spans="7:7" x14ac:dyDescent="0.25">
      <c r="G3472" s="10"/>
    </row>
    <row r="3473" spans="7:7" x14ac:dyDescent="0.25">
      <c r="G3473" s="10"/>
    </row>
    <row r="3474" spans="7:7" x14ac:dyDescent="0.25">
      <c r="G3474" s="10"/>
    </row>
    <row r="3475" spans="7:7" x14ac:dyDescent="0.25">
      <c r="G3475" s="10"/>
    </row>
    <row r="3476" spans="7:7" x14ac:dyDescent="0.25">
      <c r="G3476" s="10"/>
    </row>
    <row r="3477" spans="7:7" x14ac:dyDescent="0.25">
      <c r="G3477" s="10"/>
    </row>
    <row r="3478" spans="7:7" x14ac:dyDescent="0.25">
      <c r="G3478" s="10"/>
    </row>
    <row r="3479" spans="7:7" x14ac:dyDescent="0.25">
      <c r="G3479" s="10"/>
    </row>
    <row r="3480" spans="7:7" x14ac:dyDescent="0.25">
      <c r="G3480" s="10"/>
    </row>
    <row r="3481" spans="7:7" x14ac:dyDescent="0.25">
      <c r="G3481" s="10"/>
    </row>
    <row r="3482" spans="7:7" x14ac:dyDescent="0.25">
      <c r="G3482" s="10"/>
    </row>
    <row r="3483" spans="7:7" x14ac:dyDescent="0.25">
      <c r="G3483" s="10"/>
    </row>
    <row r="3484" spans="7:7" x14ac:dyDescent="0.25">
      <c r="G3484" s="10"/>
    </row>
    <row r="3485" spans="7:7" x14ac:dyDescent="0.25">
      <c r="G3485" s="10"/>
    </row>
    <row r="3486" spans="7:7" x14ac:dyDescent="0.25">
      <c r="G3486" s="10"/>
    </row>
    <row r="3487" spans="7:7" x14ac:dyDescent="0.25">
      <c r="G3487" s="10"/>
    </row>
    <row r="3488" spans="7:7" x14ac:dyDescent="0.25">
      <c r="G3488" s="10"/>
    </row>
    <row r="3489" spans="7:7" x14ac:dyDescent="0.25">
      <c r="G3489" s="10"/>
    </row>
    <row r="3490" spans="7:7" x14ac:dyDescent="0.25">
      <c r="G3490" s="10"/>
    </row>
    <row r="3491" spans="7:7" x14ac:dyDescent="0.25">
      <c r="G3491" s="10"/>
    </row>
    <row r="3492" spans="7:7" x14ac:dyDescent="0.25">
      <c r="G3492" s="10"/>
    </row>
    <row r="3493" spans="7:7" x14ac:dyDescent="0.25">
      <c r="G3493" s="10"/>
    </row>
    <row r="3494" spans="7:7" x14ac:dyDescent="0.25">
      <c r="G3494" s="10"/>
    </row>
    <row r="3495" spans="7:7" x14ac:dyDescent="0.25">
      <c r="G3495" s="10"/>
    </row>
    <row r="3496" spans="7:7" x14ac:dyDescent="0.25">
      <c r="G3496" s="10"/>
    </row>
    <row r="3497" spans="7:7" x14ac:dyDescent="0.25">
      <c r="G3497" s="10"/>
    </row>
    <row r="3498" spans="7:7" x14ac:dyDescent="0.25">
      <c r="G3498" s="10"/>
    </row>
    <row r="3499" spans="7:7" x14ac:dyDescent="0.25">
      <c r="G3499" s="10"/>
    </row>
    <row r="3500" spans="7:7" x14ac:dyDescent="0.25">
      <c r="G3500" s="10"/>
    </row>
    <row r="3501" spans="7:7" x14ac:dyDescent="0.25">
      <c r="G3501" s="10"/>
    </row>
    <row r="3502" spans="7:7" x14ac:dyDescent="0.25">
      <c r="G3502" s="10"/>
    </row>
    <row r="3503" spans="7:7" x14ac:dyDescent="0.25">
      <c r="G3503" s="10"/>
    </row>
    <row r="3504" spans="7:7" x14ac:dyDescent="0.25">
      <c r="G3504" s="10"/>
    </row>
    <row r="3505" spans="7:7" x14ac:dyDescent="0.25">
      <c r="G3505" s="10"/>
    </row>
    <row r="3506" spans="7:7" x14ac:dyDescent="0.25">
      <c r="G3506" s="10"/>
    </row>
    <row r="3507" spans="7:7" x14ac:dyDescent="0.25">
      <c r="G3507" s="10"/>
    </row>
    <row r="3508" spans="7:7" x14ac:dyDescent="0.25">
      <c r="G3508" s="10"/>
    </row>
    <row r="3509" spans="7:7" x14ac:dyDescent="0.25">
      <c r="G3509" s="10"/>
    </row>
    <row r="3510" spans="7:7" x14ac:dyDescent="0.25">
      <c r="G3510" s="10"/>
    </row>
    <row r="3511" spans="7:7" x14ac:dyDescent="0.25">
      <c r="G3511" s="10"/>
    </row>
    <row r="3512" spans="7:7" x14ac:dyDescent="0.25">
      <c r="G3512" s="10"/>
    </row>
    <row r="3513" spans="7:7" x14ac:dyDescent="0.25">
      <c r="G3513" s="10"/>
    </row>
    <row r="3514" spans="7:7" x14ac:dyDescent="0.25">
      <c r="G3514" s="10"/>
    </row>
    <row r="3515" spans="7:7" x14ac:dyDescent="0.25">
      <c r="G3515" s="10"/>
    </row>
    <row r="3516" spans="7:7" x14ac:dyDescent="0.25">
      <c r="G3516" s="10"/>
    </row>
    <row r="3517" spans="7:7" x14ac:dyDescent="0.25">
      <c r="G3517" s="10"/>
    </row>
    <row r="3518" spans="7:7" x14ac:dyDescent="0.25">
      <c r="G3518" s="10"/>
    </row>
    <row r="3519" spans="7:7" x14ac:dyDescent="0.25">
      <c r="G3519" s="10"/>
    </row>
    <row r="3520" spans="7:7" x14ac:dyDescent="0.25">
      <c r="G3520" s="10"/>
    </row>
    <row r="3521" spans="7:7" x14ac:dyDescent="0.25">
      <c r="G3521" s="10"/>
    </row>
    <row r="3522" spans="7:7" x14ac:dyDescent="0.25">
      <c r="G3522" s="10"/>
    </row>
    <row r="3523" spans="7:7" x14ac:dyDescent="0.25">
      <c r="G3523" s="10"/>
    </row>
    <row r="3524" spans="7:7" x14ac:dyDescent="0.25">
      <c r="G3524" s="10"/>
    </row>
    <row r="3525" spans="7:7" x14ac:dyDescent="0.25">
      <c r="G3525" s="10"/>
    </row>
    <row r="3526" spans="7:7" x14ac:dyDescent="0.25">
      <c r="G3526" s="10"/>
    </row>
    <row r="3527" spans="7:7" x14ac:dyDescent="0.25">
      <c r="G3527" s="10"/>
    </row>
    <row r="3528" spans="7:7" x14ac:dyDescent="0.25">
      <c r="G3528" s="10"/>
    </row>
    <row r="3529" spans="7:7" x14ac:dyDescent="0.25">
      <c r="G3529" s="10"/>
    </row>
    <row r="3530" spans="7:7" x14ac:dyDescent="0.25">
      <c r="G3530" s="10"/>
    </row>
    <row r="3531" spans="7:7" x14ac:dyDescent="0.25">
      <c r="G3531" s="10"/>
    </row>
    <row r="3532" spans="7:7" x14ac:dyDescent="0.25">
      <c r="G3532" s="10"/>
    </row>
    <row r="3533" spans="7:7" x14ac:dyDescent="0.25">
      <c r="G3533" s="10"/>
    </row>
    <row r="3534" spans="7:7" x14ac:dyDescent="0.25">
      <c r="G3534" s="10"/>
    </row>
    <row r="3535" spans="7:7" x14ac:dyDescent="0.25">
      <c r="G3535" s="10"/>
    </row>
    <row r="3536" spans="7:7" x14ac:dyDescent="0.25">
      <c r="G3536" s="10"/>
    </row>
    <row r="3537" spans="7:7" x14ac:dyDescent="0.25">
      <c r="G3537" s="10"/>
    </row>
    <row r="3538" spans="7:7" x14ac:dyDescent="0.25">
      <c r="G3538" s="10"/>
    </row>
    <row r="3539" spans="7:7" x14ac:dyDescent="0.25">
      <c r="G3539" s="10"/>
    </row>
    <row r="3540" spans="7:7" x14ac:dyDescent="0.25">
      <c r="G3540" s="10"/>
    </row>
    <row r="3541" spans="7:7" x14ac:dyDescent="0.25">
      <c r="G3541" s="10"/>
    </row>
    <row r="3542" spans="7:7" x14ac:dyDescent="0.25">
      <c r="G3542" s="10"/>
    </row>
    <row r="3543" spans="7:7" x14ac:dyDescent="0.25">
      <c r="G3543" s="10"/>
    </row>
    <row r="3544" spans="7:7" x14ac:dyDescent="0.25">
      <c r="G3544" s="10"/>
    </row>
    <row r="3545" spans="7:7" x14ac:dyDescent="0.25">
      <c r="G3545" s="10"/>
    </row>
    <row r="3546" spans="7:7" x14ac:dyDescent="0.25">
      <c r="G3546" s="10"/>
    </row>
    <row r="3547" spans="7:7" x14ac:dyDescent="0.25">
      <c r="G3547" s="10"/>
    </row>
    <row r="3548" spans="7:7" x14ac:dyDescent="0.25">
      <c r="G3548" s="10"/>
    </row>
    <row r="3549" spans="7:7" x14ac:dyDescent="0.25">
      <c r="G3549" s="10"/>
    </row>
    <row r="3550" spans="7:7" x14ac:dyDescent="0.25">
      <c r="G3550" s="10"/>
    </row>
    <row r="3551" spans="7:7" x14ac:dyDescent="0.25">
      <c r="G3551" s="10"/>
    </row>
    <row r="3552" spans="7:7" x14ac:dyDescent="0.25">
      <c r="G3552" s="10"/>
    </row>
    <row r="3553" spans="7:7" x14ac:dyDescent="0.25">
      <c r="G3553" s="10"/>
    </row>
    <row r="3554" spans="7:7" x14ac:dyDescent="0.25">
      <c r="G3554" s="10"/>
    </row>
    <row r="3555" spans="7:7" x14ac:dyDescent="0.25">
      <c r="G3555" s="10"/>
    </row>
    <row r="3556" spans="7:7" x14ac:dyDescent="0.25">
      <c r="G3556" s="10"/>
    </row>
    <row r="3557" spans="7:7" x14ac:dyDescent="0.25">
      <c r="G3557" s="10"/>
    </row>
    <row r="3558" spans="7:7" x14ac:dyDescent="0.25">
      <c r="G3558" s="10"/>
    </row>
    <row r="3559" spans="7:7" x14ac:dyDescent="0.25">
      <c r="G3559" s="10"/>
    </row>
    <row r="3560" spans="7:7" x14ac:dyDescent="0.25">
      <c r="G3560" s="10"/>
    </row>
    <row r="3561" spans="7:7" x14ac:dyDescent="0.25">
      <c r="G3561" s="10"/>
    </row>
    <row r="3562" spans="7:7" x14ac:dyDescent="0.25">
      <c r="G3562" s="10"/>
    </row>
    <row r="3563" spans="7:7" x14ac:dyDescent="0.25">
      <c r="G3563" s="10"/>
    </row>
    <row r="3564" spans="7:7" x14ac:dyDescent="0.25">
      <c r="G3564" s="10"/>
    </row>
    <row r="3565" spans="7:7" x14ac:dyDescent="0.25">
      <c r="G3565" s="10"/>
    </row>
    <row r="3566" spans="7:7" x14ac:dyDescent="0.25">
      <c r="G3566" s="10"/>
    </row>
    <row r="3567" spans="7:7" x14ac:dyDescent="0.25">
      <c r="G3567" s="10"/>
    </row>
    <row r="3568" spans="7:7" x14ac:dyDescent="0.25">
      <c r="G3568" s="10"/>
    </row>
    <row r="3569" spans="7:7" x14ac:dyDescent="0.25">
      <c r="G3569" s="10"/>
    </row>
    <row r="3570" spans="7:7" x14ac:dyDescent="0.25">
      <c r="G3570" s="10"/>
    </row>
    <row r="3571" spans="7:7" x14ac:dyDescent="0.25">
      <c r="G3571" s="10"/>
    </row>
    <row r="3572" spans="7:7" x14ac:dyDescent="0.25">
      <c r="G3572" s="10"/>
    </row>
    <row r="3573" spans="7:7" x14ac:dyDescent="0.25">
      <c r="G3573" s="10"/>
    </row>
    <row r="3574" spans="7:7" x14ac:dyDescent="0.25">
      <c r="G3574" s="10"/>
    </row>
    <row r="3575" spans="7:7" x14ac:dyDescent="0.25">
      <c r="G3575" s="10"/>
    </row>
    <row r="3576" spans="7:7" x14ac:dyDescent="0.25">
      <c r="G3576" s="10"/>
    </row>
    <row r="3577" spans="7:7" x14ac:dyDescent="0.25">
      <c r="G3577" s="10"/>
    </row>
    <row r="3578" spans="7:7" x14ac:dyDescent="0.25">
      <c r="G3578" s="10"/>
    </row>
    <row r="3579" spans="7:7" x14ac:dyDescent="0.25">
      <c r="G3579" s="10"/>
    </row>
    <row r="3580" spans="7:7" x14ac:dyDescent="0.25">
      <c r="G3580" s="10"/>
    </row>
    <row r="3581" spans="7:7" x14ac:dyDescent="0.25">
      <c r="G3581" s="10"/>
    </row>
    <row r="3582" spans="7:7" x14ac:dyDescent="0.25">
      <c r="G3582" s="10"/>
    </row>
    <row r="3583" spans="7:7" x14ac:dyDescent="0.25">
      <c r="G3583" s="10"/>
    </row>
    <row r="3584" spans="7:7" x14ac:dyDescent="0.25">
      <c r="G3584" s="10"/>
    </row>
    <row r="3585" spans="7:7" x14ac:dyDescent="0.25">
      <c r="G3585" s="10"/>
    </row>
    <row r="3586" spans="7:7" x14ac:dyDescent="0.25">
      <c r="G3586" s="10"/>
    </row>
    <row r="3587" spans="7:7" x14ac:dyDescent="0.25">
      <c r="G3587" s="10"/>
    </row>
    <row r="3588" spans="7:7" x14ac:dyDescent="0.25">
      <c r="G3588" s="10"/>
    </row>
    <row r="3589" spans="7:7" x14ac:dyDescent="0.25">
      <c r="G3589" s="10"/>
    </row>
    <row r="3590" spans="7:7" x14ac:dyDescent="0.25">
      <c r="G3590" s="10"/>
    </row>
    <row r="3591" spans="7:7" x14ac:dyDescent="0.25">
      <c r="G3591" s="10"/>
    </row>
    <row r="3592" spans="7:7" x14ac:dyDescent="0.25">
      <c r="G3592" s="10"/>
    </row>
    <row r="3593" spans="7:7" x14ac:dyDescent="0.25">
      <c r="G3593" s="10"/>
    </row>
    <row r="3594" spans="7:7" x14ac:dyDescent="0.25">
      <c r="G3594" s="10"/>
    </row>
    <row r="3595" spans="7:7" x14ac:dyDescent="0.25">
      <c r="G3595" s="10"/>
    </row>
    <row r="3596" spans="7:7" x14ac:dyDescent="0.25">
      <c r="G3596" s="10"/>
    </row>
    <row r="3597" spans="7:7" x14ac:dyDescent="0.25">
      <c r="G3597" s="10"/>
    </row>
    <row r="3598" spans="7:7" x14ac:dyDescent="0.25">
      <c r="G3598" s="10"/>
    </row>
    <row r="3599" spans="7:7" x14ac:dyDescent="0.25">
      <c r="G3599" s="10"/>
    </row>
    <row r="3600" spans="7:7" x14ac:dyDescent="0.25">
      <c r="G3600" s="10"/>
    </row>
    <row r="3601" spans="7:7" x14ac:dyDescent="0.25">
      <c r="G3601" s="10"/>
    </row>
    <row r="3602" spans="7:7" x14ac:dyDescent="0.25">
      <c r="G3602" s="10"/>
    </row>
    <row r="3603" spans="7:7" x14ac:dyDescent="0.25">
      <c r="G3603" s="10"/>
    </row>
    <row r="3604" spans="7:7" x14ac:dyDescent="0.25">
      <c r="G3604" s="10"/>
    </row>
    <row r="3605" spans="7:7" x14ac:dyDescent="0.25">
      <c r="G3605" s="10"/>
    </row>
    <row r="3606" spans="7:7" x14ac:dyDescent="0.25">
      <c r="G3606" s="10"/>
    </row>
    <row r="3607" spans="7:7" x14ac:dyDescent="0.25">
      <c r="G3607" s="10"/>
    </row>
    <row r="3608" spans="7:7" x14ac:dyDescent="0.25">
      <c r="G3608" s="10"/>
    </row>
    <row r="3609" spans="7:7" x14ac:dyDescent="0.25">
      <c r="G3609" s="10"/>
    </row>
    <row r="3610" spans="7:7" x14ac:dyDescent="0.25">
      <c r="G3610" s="10"/>
    </row>
    <row r="3611" spans="7:7" x14ac:dyDescent="0.25">
      <c r="G3611" s="10"/>
    </row>
    <row r="3612" spans="7:7" x14ac:dyDescent="0.25">
      <c r="G3612" s="10"/>
    </row>
    <row r="3613" spans="7:7" x14ac:dyDescent="0.25">
      <c r="G3613" s="10"/>
    </row>
    <row r="3614" spans="7:7" x14ac:dyDescent="0.25">
      <c r="G3614" s="10"/>
    </row>
    <row r="3615" spans="7:7" x14ac:dyDescent="0.25">
      <c r="G3615" s="10"/>
    </row>
    <row r="3616" spans="7:7" x14ac:dyDescent="0.25">
      <c r="G3616" s="10"/>
    </row>
    <row r="3617" spans="7:7" x14ac:dyDescent="0.25">
      <c r="G3617" s="10"/>
    </row>
    <row r="3618" spans="7:7" x14ac:dyDescent="0.25">
      <c r="G3618" s="10"/>
    </row>
    <row r="3619" spans="7:7" x14ac:dyDescent="0.25">
      <c r="G3619" s="10"/>
    </row>
    <row r="3620" spans="7:7" x14ac:dyDescent="0.25">
      <c r="G3620" s="10"/>
    </row>
    <row r="3621" spans="7:7" x14ac:dyDescent="0.25">
      <c r="G3621" s="10"/>
    </row>
    <row r="3622" spans="7:7" x14ac:dyDescent="0.25">
      <c r="G3622" s="10"/>
    </row>
    <row r="3623" spans="7:7" x14ac:dyDescent="0.25">
      <c r="G3623" s="10"/>
    </row>
    <row r="3624" spans="7:7" x14ac:dyDescent="0.25">
      <c r="G3624" s="10"/>
    </row>
    <row r="3625" spans="7:7" x14ac:dyDescent="0.25">
      <c r="G3625" s="10"/>
    </row>
    <row r="3626" spans="7:7" x14ac:dyDescent="0.25">
      <c r="G3626" s="10"/>
    </row>
    <row r="3627" spans="7:7" x14ac:dyDescent="0.25">
      <c r="G3627" s="10"/>
    </row>
    <row r="3628" spans="7:7" x14ac:dyDescent="0.25">
      <c r="G3628" s="10"/>
    </row>
    <row r="3629" spans="7:7" x14ac:dyDescent="0.25">
      <c r="G3629" s="10"/>
    </row>
    <row r="3630" spans="7:7" x14ac:dyDescent="0.25">
      <c r="G3630" s="10"/>
    </row>
    <row r="3631" spans="7:7" x14ac:dyDescent="0.25">
      <c r="G3631" s="10"/>
    </row>
    <row r="3632" spans="7:7" x14ac:dyDescent="0.25">
      <c r="G3632" s="10"/>
    </row>
    <row r="3633" spans="7:7" x14ac:dyDescent="0.25">
      <c r="G3633" s="10"/>
    </row>
    <row r="3634" spans="7:7" x14ac:dyDescent="0.25">
      <c r="G3634" s="10"/>
    </row>
    <row r="3635" spans="7:7" x14ac:dyDescent="0.25">
      <c r="G3635" s="10"/>
    </row>
    <row r="3636" spans="7:7" x14ac:dyDescent="0.25">
      <c r="G3636" s="10"/>
    </row>
    <row r="3637" spans="7:7" x14ac:dyDescent="0.25">
      <c r="G3637" s="10"/>
    </row>
    <row r="3638" spans="7:7" x14ac:dyDescent="0.25">
      <c r="G3638" s="10"/>
    </row>
    <row r="3639" spans="7:7" x14ac:dyDescent="0.25">
      <c r="G3639" s="10"/>
    </row>
    <row r="3640" spans="7:7" x14ac:dyDescent="0.25">
      <c r="G3640" s="10"/>
    </row>
    <row r="3641" spans="7:7" x14ac:dyDescent="0.25">
      <c r="G3641" s="10"/>
    </row>
    <row r="3642" spans="7:7" x14ac:dyDescent="0.25">
      <c r="G3642" s="10"/>
    </row>
    <row r="3643" spans="7:7" x14ac:dyDescent="0.25">
      <c r="G3643" s="10"/>
    </row>
    <row r="3644" spans="7:7" x14ac:dyDescent="0.25">
      <c r="G3644" s="10"/>
    </row>
    <row r="3645" spans="7:7" x14ac:dyDescent="0.25">
      <c r="G3645" s="10"/>
    </row>
    <row r="3646" spans="7:7" x14ac:dyDescent="0.25">
      <c r="G3646" s="10"/>
    </row>
    <row r="3647" spans="7:7" x14ac:dyDescent="0.25">
      <c r="G3647" s="10"/>
    </row>
    <row r="3648" spans="7:7" x14ac:dyDescent="0.25">
      <c r="G3648" s="10"/>
    </row>
    <row r="3649" spans="7:7" x14ac:dyDescent="0.25">
      <c r="G3649" s="10"/>
    </row>
    <row r="3650" spans="7:7" x14ac:dyDescent="0.25">
      <c r="G3650" s="10"/>
    </row>
    <row r="3651" spans="7:7" x14ac:dyDescent="0.25">
      <c r="G3651" s="10"/>
    </row>
    <row r="3652" spans="7:7" x14ac:dyDescent="0.25">
      <c r="G3652" s="10"/>
    </row>
    <row r="3653" spans="7:7" x14ac:dyDescent="0.25">
      <c r="G3653" s="10"/>
    </row>
    <row r="3654" spans="7:7" x14ac:dyDescent="0.25">
      <c r="G3654" s="10"/>
    </row>
    <row r="3655" spans="7:7" x14ac:dyDescent="0.25">
      <c r="G3655" s="10"/>
    </row>
    <row r="3656" spans="7:7" x14ac:dyDescent="0.25">
      <c r="G3656" s="10"/>
    </row>
    <row r="3657" spans="7:7" x14ac:dyDescent="0.25">
      <c r="G3657" s="10"/>
    </row>
    <row r="3658" spans="7:7" x14ac:dyDescent="0.25">
      <c r="G3658" s="10"/>
    </row>
    <row r="3659" spans="7:7" x14ac:dyDescent="0.25">
      <c r="G3659" s="10"/>
    </row>
    <row r="3660" spans="7:7" x14ac:dyDescent="0.25">
      <c r="G3660" s="10"/>
    </row>
    <row r="3661" spans="7:7" x14ac:dyDescent="0.25">
      <c r="G3661" s="10"/>
    </row>
    <row r="3662" spans="7:7" x14ac:dyDescent="0.25">
      <c r="G3662" s="10"/>
    </row>
    <row r="3663" spans="7:7" x14ac:dyDescent="0.25">
      <c r="G3663" s="10"/>
    </row>
    <row r="3664" spans="7:7" x14ac:dyDescent="0.25">
      <c r="G3664" s="10"/>
    </row>
    <row r="3665" spans="7:7" x14ac:dyDescent="0.25">
      <c r="G3665" s="10"/>
    </row>
    <row r="3666" spans="7:7" x14ac:dyDescent="0.25">
      <c r="G3666" s="10"/>
    </row>
    <row r="3667" spans="7:7" x14ac:dyDescent="0.25">
      <c r="G3667" s="10"/>
    </row>
    <row r="3668" spans="7:7" x14ac:dyDescent="0.25">
      <c r="G3668" s="10"/>
    </row>
    <row r="3669" spans="7:7" x14ac:dyDescent="0.25">
      <c r="G3669" s="10"/>
    </row>
    <row r="3670" spans="7:7" x14ac:dyDescent="0.25">
      <c r="G3670" s="10"/>
    </row>
    <row r="3671" spans="7:7" x14ac:dyDescent="0.25">
      <c r="G3671" s="10"/>
    </row>
    <row r="3672" spans="7:7" x14ac:dyDescent="0.25">
      <c r="G3672" s="10"/>
    </row>
    <row r="3673" spans="7:7" x14ac:dyDescent="0.25">
      <c r="G3673" s="10"/>
    </row>
    <row r="3674" spans="7:7" x14ac:dyDescent="0.25">
      <c r="G3674" s="10"/>
    </row>
    <row r="3675" spans="7:7" x14ac:dyDescent="0.25">
      <c r="G3675" s="10"/>
    </row>
    <row r="3676" spans="7:7" x14ac:dyDescent="0.25">
      <c r="G3676" s="10"/>
    </row>
    <row r="3677" spans="7:7" x14ac:dyDescent="0.25">
      <c r="G3677" s="10"/>
    </row>
    <row r="3678" spans="7:7" x14ac:dyDescent="0.25">
      <c r="G3678" s="10"/>
    </row>
    <row r="3679" spans="7:7" x14ac:dyDescent="0.25">
      <c r="G3679" s="10"/>
    </row>
    <row r="3680" spans="7:7" x14ac:dyDescent="0.25">
      <c r="G3680" s="10"/>
    </row>
    <row r="3681" spans="7:7" x14ac:dyDescent="0.25">
      <c r="G3681" s="10"/>
    </row>
    <row r="3682" spans="7:7" x14ac:dyDescent="0.25">
      <c r="G3682" s="10"/>
    </row>
    <row r="3683" spans="7:7" x14ac:dyDescent="0.25">
      <c r="G3683" s="10"/>
    </row>
    <row r="3684" spans="7:7" x14ac:dyDescent="0.25">
      <c r="G3684" s="10"/>
    </row>
    <row r="3685" spans="7:7" x14ac:dyDescent="0.25">
      <c r="G3685" s="10"/>
    </row>
    <row r="3686" spans="7:7" x14ac:dyDescent="0.25">
      <c r="G3686" s="10"/>
    </row>
    <row r="3687" spans="7:7" x14ac:dyDescent="0.25">
      <c r="G3687" s="10"/>
    </row>
    <row r="3688" spans="7:7" x14ac:dyDescent="0.25">
      <c r="G3688" s="10"/>
    </row>
    <row r="3689" spans="7:7" x14ac:dyDescent="0.25">
      <c r="G3689" s="10"/>
    </row>
    <row r="3690" spans="7:7" x14ac:dyDescent="0.25">
      <c r="G3690" s="10"/>
    </row>
    <row r="3691" spans="7:7" x14ac:dyDescent="0.25">
      <c r="G3691" s="10"/>
    </row>
    <row r="3692" spans="7:7" x14ac:dyDescent="0.25">
      <c r="G3692" s="10"/>
    </row>
    <row r="3693" spans="7:7" x14ac:dyDescent="0.25">
      <c r="G3693" s="10"/>
    </row>
    <row r="3694" spans="7:7" x14ac:dyDescent="0.25">
      <c r="G3694" s="10"/>
    </row>
    <row r="3695" spans="7:7" x14ac:dyDescent="0.25">
      <c r="G3695" s="10"/>
    </row>
    <row r="3696" spans="7:7" x14ac:dyDescent="0.25">
      <c r="G3696" s="10"/>
    </row>
    <row r="3697" spans="7:7" x14ac:dyDescent="0.25">
      <c r="G3697" s="10"/>
    </row>
    <row r="3698" spans="7:7" x14ac:dyDescent="0.25">
      <c r="G3698" s="10"/>
    </row>
    <row r="3699" spans="7:7" x14ac:dyDescent="0.25">
      <c r="G3699" s="10"/>
    </row>
    <row r="3700" spans="7:7" x14ac:dyDescent="0.25">
      <c r="G3700" s="10"/>
    </row>
    <row r="3701" spans="7:7" x14ac:dyDescent="0.25">
      <c r="G3701" s="10"/>
    </row>
    <row r="3702" spans="7:7" x14ac:dyDescent="0.25">
      <c r="G3702" s="10"/>
    </row>
    <row r="3703" spans="7:7" x14ac:dyDescent="0.25">
      <c r="G3703" s="10"/>
    </row>
    <row r="3704" spans="7:7" x14ac:dyDescent="0.25">
      <c r="G3704" s="10"/>
    </row>
    <row r="3705" spans="7:7" x14ac:dyDescent="0.25">
      <c r="G3705" s="10"/>
    </row>
    <row r="3706" spans="7:7" x14ac:dyDescent="0.25">
      <c r="G3706" s="10"/>
    </row>
    <row r="3707" spans="7:7" x14ac:dyDescent="0.25">
      <c r="G3707" s="10"/>
    </row>
    <row r="3708" spans="7:7" x14ac:dyDescent="0.25">
      <c r="G3708" s="10"/>
    </row>
    <row r="3709" spans="7:7" x14ac:dyDescent="0.25">
      <c r="G3709" s="10"/>
    </row>
    <row r="3710" spans="7:7" x14ac:dyDescent="0.25">
      <c r="G3710" s="10"/>
    </row>
    <row r="3711" spans="7:7" x14ac:dyDescent="0.25">
      <c r="G3711" s="10"/>
    </row>
    <row r="3712" spans="7:7" x14ac:dyDescent="0.25">
      <c r="G3712" s="10"/>
    </row>
    <row r="3713" spans="7:7" x14ac:dyDescent="0.25">
      <c r="G3713" s="10"/>
    </row>
    <row r="3714" spans="7:7" x14ac:dyDescent="0.25">
      <c r="G3714" s="10"/>
    </row>
    <row r="3715" spans="7:7" x14ac:dyDescent="0.25">
      <c r="G3715" s="10"/>
    </row>
    <row r="3716" spans="7:7" x14ac:dyDescent="0.25">
      <c r="G3716" s="10"/>
    </row>
    <row r="3717" spans="7:7" x14ac:dyDescent="0.25">
      <c r="G3717" s="10"/>
    </row>
    <row r="3718" spans="7:7" x14ac:dyDescent="0.25">
      <c r="G3718" s="10"/>
    </row>
    <row r="3719" spans="7:7" x14ac:dyDescent="0.25">
      <c r="G3719" s="10"/>
    </row>
    <row r="3720" spans="7:7" x14ac:dyDescent="0.25">
      <c r="G3720" s="10"/>
    </row>
    <row r="3721" spans="7:7" x14ac:dyDescent="0.25">
      <c r="G3721" s="10"/>
    </row>
    <row r="3722" spans="7:7" x14ac:dyDescent="0.25">
      <c r="G3722" s="10"/>
    </row>
    <row r="3723" spans="7:7" x14ac:dyDescent="0.25">
      <c r="G3723" s="10"/>
    </row>
    <row r="3724" spans="7:7" x14ac:dyDescent="0.25">
      <c r="G3724" s="10"/>
    </row>
    <row r="3725" spans="7:7" x14ac:dyDescent="0.25">
      <c r="G3725" s="10"/>
    </row>
    <row r="3726" spans="7:7" x14ac:dyDescent="0.25">
      <c r="G3726" s="10"/>
    </row>
    <row r="3727" spans="7:7" x14ac:dyDescent="0.25">
      <c r="G3727" s="10"/>
    </row>
    <row r="3728" spans="7:7" x14ac:dyDescent="0.25">
      <c r="G3728" s="10"/>
    </row>
    <row r="3729" spans="7:7" x14ac:dyDescent="0.25">
      <c r="G3729" s="10"/>
    </row>
    <row r="3730" spans="7:7" x14ac:dyDescent="0.25">
      <c r="G3730" s="10"/>
    </row>
    <row r="3731" spans="7:7" x14ac:dyDescent="0.25">
      <c r="G3731" s="10"/>
    </row>
    <row r="3732" spans="7:7" x14ac:dyDescent="0.25">
      <c r="G3732" s="10"/>
    </row>
    <row r="3733" spans="7:7" x14ac:dyDescent="0.25">
      <c r="G3733" s="10"/>
    </row>
    <row r="3734" spans="7:7" x14ac:dyDescent="0.25">
      <c r="G3734" s="10"/>
    </row>
    <row r="3735" spans="7:7" x14ac:dyDescent="0.25">
      <c r="G3735" s="10"/>
    </row>
    <row r="3736" spans="7:7" x14ac:dyDescent="0.25">
      <c r="G3736" s="10"/>
    </row>
    <row r="3737" spans="7:7" x14ac:dyDescent="0.25">
      <c r="G3737" s="10"/>
    </row>
    <row r="3738" spans="7:7" x14ac:dyDescent="0.25">
      <c r="G3738" s="10"/>
    </row>
    <row r="3739" spans="7:7" x14ac:dyDescent="0.25">
      <c r="G3739" s="10"/>
    </row>
    <row r="3740" spans="7:7" x14ac:dyDescent="0.25">
      <c r="G3740" s="10"/>
    </row>
    <row r="3741" spans="7:7" x14ac:dyDescent="0.25">
      <c r="G3741" s="10"/>
    </row>
    <row r="3742" spans="7:7" x14ac:dyDescent="0.25">
      <c r="G3742" s="10"/>
    </row>
    <row r="3743" spans="7:7" x14ac:dyDescent="0.25">
      <c r="G3743" s="10"/>
    </row>
    <row r="3744" spans="7:7" x14ac:dyDescent="0.25">
      <c r="G3744" s="10"/>
    </row>
    <row r="3745" spans="7:7" x14ac:dyDescent="0.25">
      <c r="G3745" s="10"/>
    </row>
    <row r="3746" spans="7:7" x14ac:dyDescent="0.25">
      <c r="G3746" s="10"/>
    </row>
    <row r="3747" spans="7:7" x14ac:dyDescent="0.25">
      <c r="G3747" s="10"/>
    </row>
    <row r="3748" spans="7:7" x14ac:dyDescent="0.25">
      <c r="G3748" s="10"/>
    </row>
    <row r="3749" spans="7:7" x14ac:dyDescent="0.25">
      <c r="G3749" s="10"/>
    </row>
    <row r="3750" spans="7:7" x14ac:dyDescent="0.25">
      <c r="G3750" s="10"/>
    </row>
    <row r="3751" spans="7:7" x14ac:dyDescent="0.25">
      <c r="G3751" s="10"/>
    </row>
    <row r="3752" spans="7:7" x14ac:dyDescent="0.25">
      <c r="G3752" s="10"/>
    </row>
    <row r="3753" spans="7:7" x14ac:dyDescent="0.25">
      <c r="G3753" s="10"/>
    </row>
    <row r="3754" spans="7:7" x14ac:dyDescent="0.25">
      <c r="G3754" s="10"/>
    </row>
    <row r="3755" spans="7:7" x14ac:dyDescent="0.25">
      <c r="G3755" s="10"/>
    </row>
    <row r="3756" spans="7:7" x14ac:dyDescent="0.25">
      <c r="G3756" s="10"/>
    </row>
    <row r="3757" spans="7:7" x14ac:dyDescent="0.25">
      <c r="G3757" s="10"/>
    </row>
    <row r="3758" spans="7:7" x14ac:dyDescent="0.25">
      <c r="G3758" s="10"/>
    </row>
    <row r="3759" spans="7:7" x14ac:dyDescent="0.25">
      <c r="G3759" s="10"/>
    </row>
    <row r="3760" spans="7:7" x14ac:dyDescent="0.25">
      <c r="G3760" s="10"/>
    </row>
    <row r="3761" spans="7:7" x14ac:dyDescent="0.25">
      <c r="G3761" s="10"/>
    </row>
    <row r="3762" spans="7:7" x14ac:dyDescent="0.25">
      <c r="G3762" s="10"/>
    </row>
    <row r="3763" spans="7:7" x14ac:dyDescent="0.25">
      <c r="G3763" s="10"/>
    </row>
    <row r="3764" spans="7:7" x14ac:dyDescent="0.25">
      <c r="G3764" s="10"/>
    </row>
    <row r="3765" spans="7:7" x14ac:dyDescent="0.25">
      <c r="G3765" s="10"/>
    </row>
    <row r="3766" spans="7:7" x14ac:dyDescent="0.25">
      <c r="G3766" s="10"/>
    </row>
    <row r="3767" spans="7:7" x14ac:dyDescent="0.25">
      <c r="G3767" s="10"/>
    </row>
    <row r="3768" spans="7:7" x14ac:dyDescent="0.25">
      <c r="G3768" s="10"/>
    </row>
    <row r="3769" spans="7:7" x14ac:dyDescent="0.25">
      <c r="G3769" s="10"/>
    </row>
    <row r="3770" spans="7:7" x14ac:dyDescent="0.25">
      <c r="G3770" s="10"/>
    </row>
    <row r="3771" spans="7:7" x14ac:dyDescent="0.25">
      <c r="G3771" s="10"/>
    </row>
    <row r="3772" spans="7:7" x14ac:dyDescent="0.25">
      <c r="G3772" s="10"/>
    </row>
    <row r="3773" spans="7:7" x14ac:dyDescent="0.25">
      <c r="G3773" s="10"/>
    </row>
    <row r="3774" spans="7:7" x14ac:dyDescent="0.25">
      <c r="G3774" s="10"/>
    </row>
    <row r="3775" spans="7:7" x14ac:dyDescent="0.25">
      <c r="G3775" s="10"/>
    </row>
    <row r="3776" spans="7:7" x14ac:dyDescent="0.25">
      <c r="G3776" s="10"/>
    </row>
    <row r="3777" spans="7:7" x14ac:dyDescent="0.25">
      <c r="G3777" s="10"/>
    </row>
    <row r="3778" spans="7:7" x14ac:dyDescent="0.25">
      <c r="G3778" s="10"/>
    </row>
    <row r="3779" spans="7:7" x14ac:dyDescent="0.25">
      <c r="G3779" s="10"/>
    </row>
    <row r="3780" spans="7:7" x14ac:dyDescent="0.25">
      <c r="G3780" s="10"/>
    </row>
    <row r="3781" spans="7:7" x14ac:dyDescent="0.25">
      <c r="G3781" s="10"/>
    </row>
    <row r="3782" spans="7:7" x14ac:dyDescent="0.25">
      <c r="G3782" s="10"/>
    </row>
    <row r="3783" spans="7:7" x14ac:dyDescent="0.25">
      <c r="G3783" s="10"/>
    </row>
    <row r="3784" spans="7:7" x14ac:dyDescent="0.25">
      <c r="G3784" s="10"/>
    </row>
    <row r="3785" spans="7:7" x14ac:dyDescent="0.25">
      <c r="G3785" s="10"/>
    </row>
    <row r="3786" spans="7:7" x14ac:dyDescent="0.25">
      <c r="G3786" s="10"/>
    </row>
    <row r="3787" spans="7:7" x14ac:dyDescent="0.25">
      <c r="G3787" s="10"/>
    </row>
    <row r="3788" spans="7:7" x14ac:dyDescent="0.25">
      <c r="G3788" s="10"/>
    </row>
    <row r="3789" spans="7:7" x14ac:dyDescent="0.25">
      <c r="G3789" s="10"/>
    </row>
    <row r="3790" spans="7:7" x14ac:dyDescent="0.25">
      <c r="G3790" s="10"/>
    </row>
    <row r="3791" spans="7:7" x14ac:dyDescent="0.25">
      <c r="G3791" s="10"/>
    </row>
    <row r="3792" spans="7:7" x14ac:dyDescent="0.25">
      <c r="G3792" s="10"/>
    </row>
    <row r="3793" spans="7:7" x14ac:dyDescent="0.25">
      <c r="G3793" s="10"/>
    </row>
    <row r="3794" spans="7:7" x14ac:dyDescent="0.25">
      <c r="G3794" s="10"/>
    </row>
    <row r="3795" spans="7:7" x14ac:dyDescent="0.25">
      <c r="G3795" s="10"/>
    </row>
    <row r="3796" spans="7:7" x14ac:dyDescent="0.25">
      <c r="G3796" s="10"/>
    </row>
    <row r="3797" spans="7:7" x14ac:dyDescent="0.25">
      <c r="G3797" s="10"/>
    </row>
    <row r="3798" spans="7:7" x14ac:dyDescent="0.25">
      <c r="G3798" s="10"/>
    </row>
    <row r="3799" spans="7:7" x14ac:dyDescent="0.25">
      <c r="G3799" s="10"/>
    </row>
    <row r="3800" spans="7:7" x14ac:dyDescent="0.25">
      <c r="G3800" s="10"/>
    </row>
    <row r="3801" spans="7:7" x14ac:dyDescent="0.25">
      <c r="G3801" s="10"/>
    </row>
    <row r="3802" spans="7:7" x14ac:dyDescent="0.25">
      <c r="G3802" s="10"/>
    </row>
    <row r="3803" spans="7:7" x14ac:dyDescent="0.25">
      <c r="G3803" s="10"/>
    </row>
    <row r="3804" spans="7:7" x14ac:dyDescent="0.25">
      <c r="G3804" s="10"/>
    </row>
    <row r="3805" spans="7:7" x14ac:dyDescent="0.25">
      <c r="G3805" s="10"/>
    </row>
    <row r="3806" spans="7:7" x14ac:dyDescent="0.25">
      <c r="G3806" s="10"/>
    </row>
    <row r="3807" spans="7:7" x14ac:dyDescent="0.25">
      <c r="G3807" s="10"/>
    </row>
    <row r="3808" spans="7:7" x14ac:dyDescent="0.25">
      <c r="G3808" s="10"/>
    </row>
    <row r="3809" spans="7:7" x14ac:dyDescent="0.25">
      <c r="G3809" s="10"/>
    </row>
    <row r="3810" spans="7:7" x14ac:dyDescent="0.25">
      <c r="G3810" s="10"/>
    </row>
    <row r="3811" spans="7:7" x14ac:dyDescent="0.25">
      <c r="G3811" s="10"/>
    </row>
    <row r="3812" spans="7:7" x14ac:dyDescent="0.25">
      <c r="G3812" s="10"/>
    </row>
    <row r="3813" spans="7:7" x14ac:dyDescent="0.25">
      <c r="G3813" s="10"/>
    </row>
    <row r="3814" spans="7:7" x14ac:dyDescent="0.25">
      <c r="G3814" s="10"/>
    </row>
    <row r="3815" spans="7:7" x14ac:dyDescent="0.25">
      <c r="G3815" s="10"/>
    </row>
    <row r="3816" spans="7:7" x14ac:dyDescent="0.25">
      <c r="G3816" s="10"/>
    </row>
    <row r="3817" spans="7:7" x14ac:dyDescent="0.25">
      <c r="G3817" s="10"/>
    </row>
    <row r="3818" spans="7:7" x14ac:dyDescent="0.25">
      <c r="G3818" s="10"/>
    </row>
    <row r="3819" spans="7:7" x14ac:dyDescent="0.25">
      <c r="G3819" s="10"/>
    </row>
    <row r="3820" spans="7:7" x14ac:dyDescent="0.25">
      <c r="G3820" s="10"/>
    </row>
    <row r="3821" spans="7:7" x14ac:dyDescent="0.25">
      <c r="G3821" s="10"/>
    </row>
    <row r="3822" spans="7:7" x14ac:dyDescent="0.25">
      <c r="G3822" s="10"/>
    </row>
    <row r="3823" spans="7:7" x14ac:dyDescent="0.25">
      <c r="G3823" s="10"/>
    </row>
    <row r="3824" spans="7:7" x14ac:dyDescent="0.25">
      <c r="G3824" s="10"/>
    </row>
    <row r="3825" spans="7:7" x14ac:dyDescent="0.25">
      <c r="G3825" s="10"/>
    </row>
    <row r="3826" spans="7:7" x14ac:dyDescent="0.25">
      <c r="G3826" s="10"/>
    </row>
    <row r="3827" spans="7:7" x14ac:dyDescent="0.25">
      <c r="G3827" s="10"/>
    </row>
    <row r="3828" spans="7:7" x14ac:dyDescent="0.25">
      <c r="G3828" s="10"/>
    </row>
    <row r="3829" spans="7:7" x14ac:dyDescent="0.25">
      <c r="G3829" s="10"/>
    </row>
    <row r="3830" spans="7:7" x14ac:dyDescent="0.25">
      <c r="G3830" s="10"/>
    </row>
    <row r="3831" spans="7:7" x14ac:dyDescent="0.25">
      <c r="G3831" s="10"/>
    </row>
    <row r="3832" spans="7:7" x14ac:dyDescent="0.25">
      <c r="G3832" s="10"/>
    </row>
    <row r="3833" spans="7:7" x14ac:dyDescent="0.25">
      <c r="G3833" s="10"/>
    </row>
    <row r="3834" spans="7:7" x14ac:dyDescent="0.25">
      <c r="G3834" s="10"/>
    </row>
    <row r="3835" spans="7:7" x14ac:dyDescent="0.25">
      <c r="G3835" s="10"/>
    </row>
    <row r="3836" spans="7:7" x14ac:dyDescent="0.25">
      <c r="G3836" s="10"/>
    </row>
    <row r="3837" spans="7:7" x14ac:dyDescent="0.25">
      <c r="G3837" s="10"/>
    </row>
    <row r="3838" spans="7:7" x14ac:dyDescent="0.25">
      <c r="G3838" s="10"/>
    </row>
    <row r="3839" spans="7:7" x14ac:dyDescent="0.25">
      <c r="G3839" s="10"/>
    </row>
    <row r="3840" spans="7:7" x14ac:dyDescent="0.25">
      <c r="G3840" s="10"/>
    </row>
    <row r="3841" spans="7:7" x14ac:dyDescent="0.25">
      <c r="G3841" s="10"/>
    </row>
    <row r="3842" spans="7:7" x14ac:dyDescent="0.25">
      <c r="G3842" s="10"/>
    </row>
    <row r="3843" spans="7:7" x14ac:dyDescent="0.25">
      <c r="G3843" s="10"/>
    </row>
    <row r="3844" spans="7:7" x14ac:dyDescent="0.25">
      <c r="G3844" s="10"/>
    </row>
    <row r="3845" spans="7:7" x14ac:dyDescent="0.25">
      <c r="G3845" s="10"/>
    </row>
    <row r="3846" spans="7:7" x14ac:dyDescent="0.25">
      <c r="G3846" s="10"/>
    </row>
    <row r="3847" spans="7:7" x14ac:dyDescent="0.25">
      <c r="G3847" s="10"/>
    </row>
    <row r="3848" spans="7:7" x14ac:dyDescent="0.25">
      <c r="G3848" s="10"/>
    </row>
    <row r="3849" spans="7:7" x14ac:dyDescent="0.25">
      <c r="G3849" s="10"/>
    </row>
    <row r="3850" spans="7:7" x14ac:dyDescent="0.25">
      <c r="G3850" s="10"/>
    </row>
    <row r="3851" spans="7:7" x14ac:dyDescent="0.25">
      <c r="G3851" s="10"/>
    </row>
    <row r="3852" spans="7:7" x14ac:dyDescent="0.25">
      <c r="G3852" s="10"/>
    </row>
    <row r="3853" spans="7:7" x14ac:dyDescent="0.25">
      <c r="G3853" s="10"/>
    </row>
    <row r="3854" spans="7:7" x14ac:dyDescent="0.25">
      <c r="G3854" s="10"/>
    </row>
    <row r="3855" spans="7:7" x14ac:dyDescent="0.25">
      <c r="G3855" s="10"/>
    </row>
    <row r="3856" spans="7:7" x14ac:dyDescent="0.25">
      <c r="G3856" s="10"/>
    </row>
    <row r="3857" spans="7:7" x14ac:dyDescent="0.25">
      <c r="G3857" s="10"/>
    </row>
    <row r="3858" spans="7:7" x14ac:dyDescent="0.25">
      <c r="G3858" s="10"/>
    </row>
    <row r="3859" spans="7:7" x14ac:dyDescent="0.25">
      <c r="G3859" s="10"/>
    </row>
    <row r="3860" spans="7:7" x14ac:dyDescent="0.25">
      <c r="G3860" s="10"/>
    </row>
    <row r="3861" spans="7:7" x14ac:dyDescent="0.25">
      <c r="G3861" s="10"/>
    </row>
    <row r="3862" spans="7:7" x14ac:dyDescent="0.25">
      <c r="G3862" s="10"/>
    </row>
    <row r="3863" spans="7:7" x14ac:dyDescent="0.25">
      <c r="G3863" s="10"/>
    </row>
    <row r="3864" spans="7:7" x14ac:dyDescent="0.25">
      <c r="G3864" s="10"/>
    </row>
    <row r="3865" spans="7:7" x14ac:dyDescent="0.25">
      <c r="G3865" s="10"/>
    </row>
    <row r="3866" spans="7:7" x14ac:dyDescent="0.25">
      <c r="G3866" s="10"/>
    </row>
    <row r="3867" spans="7:7" x14ac:dyDescent="0.25">
      <c r="G3867" s="10"/>
    </row>
    <row r="3868" spans="7:7" x14ac:dyDescent="0.25">
      <c r="G3868" s="10"/>
    </row>
    <row r="3869" spans="7:7" x14ac:dyDescent="0.25">
      <c r="G3869" s="10"/>
    </row>
    <row r="3870" spans="7:7" x14ac:dyDescent="0.25">
      <c r="G3870" s="10"/>
    </row>
    <row r="3871" spans="7:7" x14ac:dyDescent="0.25">
      <c r="G3871" s="10"/>
    </row>
    <row r="3872" spans="7:7" x14ac:dyDescent="0.25">
      <c r="G3872" s="10"/>
    </row>
    <row r="3873" spans="7:7" x14ac:dyDescent="0.25">
      <c r="G3873" s="10"/>
    </row>
    <row r="3874" spans="7:7" x14ac:dyDescent="0.25">
      <c r="G3874" s="10"/>
    </row>
    <row r="3875" spans="7:7" x14ac:dyDescent="0.25">
      <c r="G3875" s="10"/>
    </row>
    <row r="3876" spans="7:7" x14ac:dyDescent="0.25">
      <c r="G3876" s="10"/>
    </row>
    <row r="3877" spans="7:7" x14ac:dyDescent="0.25">
      <c r="G3877" s="10"/>
    </row>
    <row r="3878" spans="7:7" x14ac:dyDescent="0.25">
      <c r="G3878" s="10"/>
    </row>
    <row r="3879" spans="7:7" x14ac:dyDescent="0.25">
      <c r="G3879" s="10"/>
    </row>
    <row r="3880" spans="7:7" x14ac:dyDescent="0.25">
      <c r="G3880" s="10"/>
    </row>
    <row r="3881" spans="7:7" x14ac:dyDescent="0.25">
      <c r="G3881" s="10"/>
    </row>
    <row r="3882" spans="7:7" x14ac:dyDescent="0.25">
      <c r="G3882" s="10"/>
    </row>
    <row r="3883" spans="7:7" x14ac:dyDescent="0.25">
      <c r="G3883" s="10"/>
    </row>
    <row r="3884" spans="7:7" x14ac:dyDescent="0.25">
      <c r="G3884" s="10"/>
    </row>
    <row r="3885" spans="7:7" x14ac:dyDescent="0.25">
      <c r="G3885" s="10"/>
    </row>
    <row r="3886" spans="7:7" x14ac:dyDescent="0.25">
      <c r="G3886" s="10"/>
    </row>
    <row r="3887" spans="7:7" x14ac:dyDescent="0.25">
      <c r="G3887" s="10"/>
    </row>
    <row r="3888" spans="7:7" x14ac:dyDescent="0.25">
      <c r="G3888" s="10"/>
    </row>
    <row r="3889" spans="7:7" x14ac:dyDescent="0.25">
      <c r="G3889" s="10"/>
    </row>
    <row r="3890" spans="7:7" x14ac:dyDescent="0.25">
      <c r="G3890" s="10"/>
    </row>
    <row r="3891" spans="7:7" x14ac:dyDescent="0.25">
      <c r="G3891" s="10"/>
    </row>
    <row r="3892" spans="7:7" x14ac:dyDescent="0.25">
      <c r="G3892" s="10"/>
    </row>
    <row r="3893" spans="7:7" x14ac:dyDescent="0.25">
      <c r="G3893" s="10"/>
    </row>
    <row r="3894" spans="7:7" x14ac:dyDescent="0.25">
      <c r="G3894" s="10"/>
    </row>
    <row r="3895" spans="7:7" x14ac:dyDescent="0.25">
      <c r="G3895" s="10"/>
    </row>
    <row r="3896" spans="7:7" x14ac:dyDescent="0.25">
      <c r="G3896" s="10"/>
    </row>
    <row r="3897" spans="7:7" x14ac:dyDescent="0.25">
      <c r="G3897" s="10"/>
    </row>
    <row r="3898" spans="7:7" x14ac:dyDescent="0.25">
      <c r="G3898" s="10"/>
    </row>
    <row r="3899" spans="7:7" x14ac:dyDescent="0.25">
      <c r="G3899" s="10"/>
    </row>
    <row r="3900" spans="7:7" x14ac:dyDescent="0.25">
      <c r="G3900" s="10"/>
    </row>
    <row r="3901" spans="7:7" x14ac:dyDescent="0.25">
      <c r="G3901" s="10"/>
    </row>
    <row r="3902" spans="7:7" x14ac:dyDescent="0.25">
      <c r="G3902" s="10"/>
    </row>
    <row r="3903" spans="7:7" x14ac:dyDescent="0.25">
      <c r="G3903" s="10"/>
    </row>
    <row r="3904" spans="7:7" x14ac:dyDescent="0.25">
      <c r="G3904" s="10"/>
    </row>
    <row r="3905" spans="7:7" x14ac:dyDescent="0.25">
      <c r="G3905" s="10"/>
    </row>
    <row r="3906" spans="7:7" x14ac:dyDescent="0.25">
      <c r="G3906" s="10"/>
    </row>
    <row r="3907" spans="7:7" x14ac:dyDescent="0.25">
      <c r="G3907" s="10"/>
    </row>
    <row r="3908" spans="7:7" x14ac:dyDescent="0.25">
      <c r="G3908" s="10"/>
    </row>
    <row r="3909" spans="7:7" x14ac:dyDescent="0.25">
      <c r="G3909" s="10"/>
    </row>
    <row r="3910" spans="7:7" x14ac:dyDescent="0.25">
      <c r="G3910" s="10"/>
    </row>
    <row r="3911" spans="7:7" x14ac:dyDescent="0.25">
      <c r="G3911" s="10"/>
    </row>
    <row r="3912" spans="7:7" x14ac:dyDescent="0.25">
      <c r="G3912" s="10"/>
    </row>
    <row r="3913" spans="7:7" x14ac:dyDescent="0.25">
      <c r="G3913" s="10"/>
    </row>
    <row r="3914" spans="7:7" x14ac:dyDescent="0.25">
      <c r="G3914" s="10"/>
    </row>
    <row r="3915" spans="7:7" x14ac:dyDescent="0.25">
      <c r="G3915" s="10"/>
    </row>
    <row r="3916" spans="7:7" x14ac:dyDescent="0.25">
      <c r="G3916" s="10"/>
    </row>
    <row r="3917" spans="7:7" x14ac:dyDescent="0.25">
      <c r="G3917" s="10"/>
    </row>
    <row r="3918" spans="7:7" x14ac:dyDescent="0.25">
      <c r="G3918" s="10"/>
    </row>
    <row r="3919" spans="7:7" x14ac:dyDescent="0.25">
      <c r="G3919" s="10"/>
    </row>
    <row r="3920" spans="7:7" x14ac:dyDescent="0.25">
      <c r="G3920" s="10"/>
    </row>
    <row r="3921" spans="7:7" x14ac:dyDescent="0.25">
      <c r="G3921" s="10"/>
    </row>
    <row r="3922" spans="7:7" x14ac:dyDescent="0.25">
      <c r="G3922" s="10"/>
    </row>
    <row r="3923" spans="7:7" x14ac:dyDescent="0.25">
      <c r="G3923" s="10"/>
    </row>
    <row r="3924" spans="7:7" x14ac:dyDescent="0.25">
      <c r="G3924" s="10"/>
    </row>
    <row r="3925" spans="7:7" x14ac:dyDescent="0.25">
      <c r="G3925" s="10"/>
    </row>
    <row r="3926" spans="7:7" x14ac:dyDescent="0.25">
      <c r="G3926" s="10"/>
    </row>
    <row r="3927" spans="7:7" x14ac:dyDescent="0.25">
      <c r="G3927" s="10"/>
    </row>
    <row r="3928" spans="7:7" x14ac:dyDescent="0.25">
      <c r="G3928" s="10"/>
    </row>
    <row r="3929" spans="7:7" x14ac:dyDescent="0.25">
      <c r="G3929" s="10"/>
    </row>
    <row r="3930" spans="7:7" x14ac:dyDescent="0.25">
      <c r="G3930" s="10"/>
    </row>
    <row r="3931" spans="7:7" x14ac:dyDescent="0.25">
      <c r="G3931" s="10"/>
    </row>
    <row r="3932" spans="7:7" x14ac:dyDescent="0.25">
      <c r="G3932" s="10"/>
    </row>
    <row r="3933" spans="7:7" x14ac:dyDescent="0.25">
      <c r="G3933" s="10"/>
    </row>
    <row r="3934" spans="7:7" x14ac:dyDescent="0.25">
      <c r="G3934" s="10"/>
    </row>
    <row r="3935" spans="7:7" x14ac:dyDescent="0.25">
      <c r="G3935" s="10"/>
    </row>
    <row r="3936" spans="7:7" x14ac:dyDescent="0.25">
      <c r="G3936" s="10"/>
    </row>
    <row r="3937" spans="7:7" x14ac:dyDescent="0.25">
      <c r="G3937" s="10"/>
    </row>
    <row r="3938" spans="7:7" x14ac:dyDescent="0.25">
      <c r="G3938" s="10"/>
    </row>
    <row r="3939" spans="7:7" x14ac:dyDescent="0.25">
      <c r="G3939" s="10"/>
    </row>
    <row r="3940" spans="7:7" x14ac:dyDescent="0.25">
      <c r="G3940" s="10"/>
    </row>
    <row r="3941" spans="7:7" x14ac:dyDescent="0.25">
      <c r="G3941" s="10"/>
    </row>
    <row r="3942" spans="7:7" x14ac:dyDescent="0.25">
      <c r="G3942" s="10"/>
    </row>
    <row r="3943" spans="7:7" x14ac:dyDescent="0.25">
      <c r="G3943" s="10"/>
    </row>
    <row r="3944" spans="7:7" x14ac:dyDescent="0.25">
      <c r="G3944" s="10"/>
    </row>
    <row r="3945" spans="7:7" x14ac:dyDescent="0.25">
      <c r="G3945" s="10"/>
    </row>
    <row r="3946" spans="7:7" x14ac:dyDescent="0.25">
      <c r="G3946" s="10"/>
    </row>
    <row r="3947" spans="7:7" x14ac:dyDescent="0.25">
      <c r="G3947" s="10"/>
    </row>
    <row r="3948" spans="7:7" x14ac:dyDescent="0.25">
      <c r="G3948" s="10"/>
    </row>
    <row r="3949" spans="7:7" x14ac:dyDescent="0.25">
      <c r="G3949" s="10"/>
    </row>
    <row r="3950" spans="7:7" x14ac:dyDescent="0.25">
      <c r="G3950" s="10"/>
    </row>
    <row r="3951" spans="7:7" x14ac:dyDescent="0.25">
      <c r="G3951" s="10"/>
    </row>
    <row r="3952" spans="7:7" x14ac:dyDescent="0.25">
      <c r="G3952" s="10"/>
    </row>
    <row r="3953" spans="7:7" x14ac:dyDescent="0.25">
      <c r="G3953" s="10"/>
    </row>
    <row r="3954" spans="7:7" x14ac:dyDescent="0.25">
      <c r="G3954" s="10"/>
    </row>
    <row r="3955" spans="7:7" x14ac:dyDescent="0.25">
      <c r="G3955" s="10"/>
    </row>
    <row r="3956" spans="7:7" x14ac:dyDescent="0.25">
      <c r="G3956" s="10"/>
    </row>
    <row r="3957" spans="7:7" x14ac:dyDescent="0.25">
      <c r="G3957" s="10"/>
    </row>
    <row r="3958" spans="7:7" x14ac:dyDescent="0.25">
      <c r="G3958" s="10"/>
    </row>
    <row r="3959" spans="7:7" x14ac:dyDescent="0.25">
      <c r="G3959" s="10"/>
    </row>
    <row r="3960" spans="7:7" x14ac:dyDescent="0.25">
      <c r="G3960" s="10"/>
    </row>
    <row r="3961" spans="7:7" x14ac:dyDescent="0.25">
      <c r="G3961" s="10"/>
    </row>
    <row r="3962" spans="7:7" x14ac:dyDescent="0.25">
      <c r="G3962" s="10"/>
    </row>
    <row r="3963" spans="7:7" x14ac:dyDescent="0.25">
      <c r="G3963" s="10"/>
    </row>
    <row r="3964" spans="7:7" x14ac:dyDescent="0.25">
      <c r="G3964" s="10"/>
    </row>
    <row r="3965" spans="7:7" x14ac:dyDescent="0.25">
      <c r="G3965" s="10"/>
    </row>
    <row r="3966" spans="7:7" x14ac:dyDescent="0.25">
      <c r="G3966" s="10"/>
    </row>
    <row r="3967" spans="7:7" x14ac:dyDescent="0.25">
      <c r="G3967" s="10"/>
    </row>
    <row r="3968" spans="7:7" x14ac:dyDescent="0.25">
      <c r="G3968" s="10"/>
    </row>
    <row r="3969" spans="7:7" x14ac:dyDescent="0.25">
      <c r="G3969" s="10"/>
    </row>
    <row r="3970" spans="7:7" x14ac:dyDescent="0.25">
      <c r="G3970" s="10"/>
    </row>
    <row r="3971" spans="7:7" x14ac:dyDescent="0.25">
      <c r="G3971" s="10"/>
    </row>
    <row r="3972" spans="7:7" x14ac:dyDescent="0.25">
      <c r="G3972" s="10"/>
    </row>
    <row r="3973" spans="7:7" x14ac:dyDescent="0.25">
      <c r="G3973" s="10"/>
    </row>
    <row r="3974" spans="7:7" x14ac:dyDescent="0.25">
      <c r="G3974" s="10"/>
    </row>
    <row r="3975" spans="7:7" x14ac:dyDescent="0.25">
      <c r="G3975" s="10"/>
    </row>
    <row r="3976" spans="7:7" x14ac:dyDescent="0.25">
      <c r="G3976" s="10"/>
    </row>
    <row r="3977" spans="7:7" x14ac:dyDescent="0.25">
      <c r="G3977" s="10"/>
    </row>
    <row r="3978" spans="7:7" x14ac:dyDescent="0.25">
      <c r="G3978" s="10"/>
    </row>
    <row r="3979" spans="7:7" x14ac:dyDescent="0.25">
      <c r="G3979" s="10"/>
    </row>
    <row r="3980" spans="7:7" x14ac:dyDescent="0.25">
      <c r="G3980" s="10"/>
    </row>
    <row r="3981" spans="7:7" x14ac:dyDescent="0.25">
      <c r="G3981" s="10"/>
    </row>
    <row r="3982" spans="7:7" x14ac:dyDescent="0.25">
      <c r="G3982" s="10"/>
    </row>
    <row r="3983" spans="7:7" x14ac:dyDescent="0.25">
      <c r="G3983" s="10"/>
    </row>
    <row r="3984" spans="7:7" x14ac:dyDescent="0.25">
      <c r="G3984" s="10"/>
    </row>
    <row r="3985" spans="7:7" x14ac:dyDescent="0.25">
      <c r="G3985" s="10"/>
    </row>
    <row r="3986" spans="7:7" x14ac:dyDescent="0.25">
      <c r="G3986" s="10"/>
    </row>
    <row r="3987" spans="7:7" x14ac:dyDescent="0.25">
      <c r="G3987" s="10"/>
    </row>
    <row r="3988" spans="7:7" x14ac:dyDescent="0.25">
      <c r="G3988" s="10"/>
    </row>
    <row r="3989" spans="7:7" x14ac:dyDescent="0.25">
      <c r="G3989" s="10"/>
    </row>
    <row r="3990" spans="7:7" x14ac:dyDescent="0.25">
      <c r="G3990" s="10"/>
    </row>
    <row r="3991" spans="7:7" x14ac:dyDescent="0.25">
      <c r="G3991" s="10"/>
    </row>
    <row r="3992" spans="7:7" x14ac:dyDescent="0.25">
      <c r="G3992" s="10"/>
    </row>
    <row r="3993" spans="7:7" x14ac:dyDescent="0.25">
      <c r="G3993" s="10"/>
    </row>
    <row r="3994" spans="7:7" x14ac:dyDescent="0.25">
      <c r="G3994" s="10"/>
    </row>
    <row r="3995" spans="7:7" x14ac:dyDescent="0.25">
      <c r="G3995" s="10"/>
    </row>
    <row r="3996" spans="7:7" x14ac:dyDescent="0.25">
      <c r="G3996" s="10"/>
    </row>
    <row r="3997" spans="7:7" x14ac:dyDescent="0.25">
      <c r="G3997" s="10"/>
    </row>
    <row r="3998" spans="7:7" x14ac:dyDescent="0.25">
      <c r="G3998" s="10"/>
    </row>
    <row r="3999" spans="7:7" x14ac:dyDescent="0.25">
      <c r="G3999" s="10"/>
    </row>
    <row r="4000" spans="7:7" x14ac:dyDescent="0.25">
      <c r="G4000" s="10"/>
    </row>
    <row r="4001" spans="7:7" x14ac:dyDescent="0.25">
      <c r="G4001" s="10"/>
    </row>
    <row r="4002" spans="7:7" x14ac:dyDescent="0.25">
      <c r="G4002" s="10"/>
    </row>
    <row r="4003" spans="7:7" x14ac:dyDescent="0.25">
      <c r="G4003" s="10"/>
    </row>
    <row r="4004" spans="7:7" x14ac:dyDescent="0.25">
      <c r="G4004" s="10"/>
    </row>
    <row r="4005" spans="7:7" x14ac:dyDescent="0.25">
      <c r="G4005" s="10"/>
    </row>
    <row r="4006" spans="7:7" x14ac:dyDescent="0.25">
      <c r="G4006" s="10"/>
    </row>
    <row r="4007" spans="7:7" x14ac:dyDescent="0.25">
      <c r="G4007" s="10"/>
    </row>
    <row r="4008" spans="7:7" x14ac:dyDescent="0.25">
      <c r="G4008" s="10"/>
    </row>
    <row r="4009" spans="7:7" x14ac:dyDescent="0.25">
      <c r="G4009" s="10"/>
    </row>
    <row r="4010" spans="7:7" x14ac:dyDescent="0.25">
      <c r="G4010" s="10"/>
    </row>
    <row r="4011" spans="7:7" x14ac:dyDescent="0.25">
      <c r="G4011" s="10"/>
    </row>
    <row r="4012" spans="7:7" x14ac:dyDescent="0.25">
      <c r="G4012" s="10"/>
    </row>
    <row r="4013" spans="7:7" x14ac:dyDescent="0.25">
      <c r="G4013" s="10"/>
    </row>
    <row r="4014" spans="7:7" x14ac:dyDescent="0.25">
      <c r="G4014" s="10"/>
    </row>
    <row r="4015" spans="7:7" x14ac:dyDescent="0.25">
      <c r="G4015" s="10"/>
    </row>
    <row r="4016" spans="7:7" x14ac:dyDescent="0.25">
      <c r="G4016" s="10"/>
    </row>
    <row r="4017" spans="7:7" x14ac:dyDescent="0.25">
      <c r="G4017" s="10"/>
    </row>
    <row r="4018" spans="7:7" x14ac:dyDescent="0.25">
      <c r="G4018" s="10"/>
    </row>
    <row r="4019" spans="7:7" x14ac:dyDescent="0.25">
      <c r="G4019" s="10"/>
    </row>
    <row r="4020" spans="7:7" x14ac:dyDescent="0.25">
      <c r="G4020" s="10"/>
    </row>
    <row r="4021" spans="7:7" x14ac:dyDescent="0.25">
      <c r="G4021" s="10"/>
    </row>
    <row r="4022" spans="7:7" x14ac:dyDescent="0.25">
      <c r="G4022" s="10"/>
    </row>
    <row r="4023" spans="7:7" x14ac:dyDescent="0.25">
      <c r="G4023" s="10"/>
    </row>
    <row r="4024" spans="7:7" x14ac:dyDescent="0.25">
      <c r="G4024" s="10"/>
    </row>
    <row r="4025" spans="7:7" x14ac:dyDescent="0.25">
      <c r="G4025" s="10"/>
    </row>
    <row r="4026" spans="7:7" x14ac:dyDescent="0.25">
      <c r="G4026" s="10"/>
    </row>
    <row r="4027" spans="7:7" x14ac:dyDescent="0.25">
      <c r="G4027" s="10"/>
    </row>
    <row r="4028" spans="7:7" x14ac:dyDescent="0.25">
      <c r="G4028" s="10"/>
    </row>
    <row r="4029" spans="7:7" x14ac:dyDescent="0.25">
      <c r="G4029" s="10"/>
    </row>
    <row r="4030" spans="7:7" x14ac:dyDescent="0.25">
      <c r="G4030" s="10"/>
    </row>
    <row r="4031" spans="7:7" x14ac:dyDescent="0.25">
      <c r="G4031" s="10"/>
    </row>
    <row r="4032" spans="7:7" x14ac:dyDescent="0.25">
      <c r="G4032" s="10"/>
    </row>
    <row r="4033" spans="7:7" x14ac:dyDescent="0.25">
      <c r="G4033" s="10"/>
    </row>
    <row r="4034" spans="7:7" x14ac:dyDescent="0.25">
      <c r="G4034" s="10"/>
    </row>
    <row r="4035" spans="7:7" x14ac:dyDescent="0.25">
      <c r="G4035" s="10"/>
    </row>
    <row r="4036" spans="7:7" x14ac:dyDescent="0.25">
      <c r="G4036" s="10"/>
    </row>
    <row r="4037" spans="7:7" x14ac:dyDescent="0.25">
      <c r="G4037" s="10"/>
    </row>
    <row r="4038" spans="7:7" x14ac:dyDescent="0.25">
      <c r="G4038" s="10"/>
    </row>
    <row r="4039" spans="7:7" x14ac:dyDescent="0.25">
      <c r="G4039" s="10"/>
    </row>
    <row r="4040" spans="7:7" x14ac:dyDescent="0.25">
      <c r="G4040" s="10"/>
    </row>
    <row r="4041" spans="7:7" x14ac:dyDescent="0.25">
      <c r="G4041" s="10"/>
    </row>
    <row r="4042" spans="7:7" x14ac:dyDescent="0.25">
      <c r="G4042" s="10"/>
    </row>
    <row r="4043" spans="7:7" x14ac:dyDescent="0.25">
      <c r="G4043" s="10"/>
    </row>
    <row r="4044" spans="7:7" x14ac:dyDescent="0.25">
      <c r="G4044" s="10"/>
    </row>
    <row r="4045" spans="7:7" x14ac:dyDescent="0.25">
      <c r="G4045" s="10"/>
    </row>
    <row r="4046" spans="7:7" x14ac:dyDescent="0.25">
      <c r="G4046" s="10"/>
    </row>
    <row r="4047" spans="7:7" x14ac:dyDescent="0.25">
      <c r="G4047" s="10"/>
    </row>
    <row r="4048" spans="7:7" x14ac:dyDescent="0.25">
      <c r="G4048" s="10"/>
    </row>
    <row r="4049" spans="7:7" x14ac:dyDescent="0.25">
      <c r="G4049" s="10"/>
    </row>
    <row r="4050" spans="7:7" x14ac:dyDescent="0.25">
      <c r="G4050" s="10"/>
    </row>
    <row r="4051" spans="7:7" x14ac:dyDescent="0.25">
      <c r="G4051" s="10"/>
    </row>
    <row r="4052" spans="7:7" x14ac:dyDescent="0.25">
      <c r="G4052" s="10"/>
    </row>
    <row r="4053" spans="7:7" x14ac:dyDescent="0.25">
      <c r="G4053" s="10"/>
    </row>
    <row r="4054" spans="7:7" x14ac:dyDescent="0.25">
      <c r="G4054" s="10"/>
    </row>
    <row r="4055" spans="7:7" x14ac:dyDescent="0.25">
      <c r="G4055" s="10"/>
    </row>
    <row r="4056" spans="7:7" x14ac:dyDescent="0.25">
      <c r="G4056" s="10"/>
    </row>
    <row r="4057" spans="7:7" x14ac:dyDescent="0.25">
      <c r="G4057" s="10"/>
    </row>
    <row r="4058" spans="7:7" x14ac:dyDescent="0.25">
      <c r="G4058" s="10"/>
    </row>
    <row r="4059" spans="7:7" x14ac:dyDescent="0.25">
      <c r="G4059" s="10"/>
    </row>
    <row r="4060" spans="7:7" x14ac:dyDescent="0.25">
      <c r="G4060" s="10"/>
    </row>
    <row r="4061" spans="7:7" x14ac:dyDescent="0.25">
      <c r="G4061" s="10"/>
    </row>
    <row r="4062" spans="7:7" x14ac:dyDescent="0.25">
      <c r="G4062" s="10"/>
    </row>
    <row r="4063" spans="7:7" x14ac:dyDescent="0.25">
      <c r="G4063" s="10"/>
    </row>
    <row r="4064" spans="7:7" x14ac:dyDescent="0.25">
      <c r="G4064" s="10"/>
    </row>
    <row r="4065" spans="7:7" x14ac:dyDescent="0.25">
      <c r="G4065" s="10"/>
    </row>
    <row r="4066" spans="7:7" x14ac:dyDescent="0.25">
      <c r="G4066" s="10"/>
    </row>
    <row r="4067" spans="7:7" x14ac:dyDescent="0.25">
      <c r="G4067" s="10"/>
    </row>
    <row r="4068" spans="7:7" x14ac:dyDescent="0.25">
      <c r="G4068" s="10"/>
    </row>
    <row r="4069" spans="7:7" x14ac:dyDescent="0.25">
      <c r="G4069" s="10"/>
    </row>
    <row r="4070" spans="7:7" x14ac:dyDescent="0.25">
      <c r="G4070" s="10"/>
    </row>
    <row r="4071" spans="7:7" x14ac:dyDescent="0.25">
      <c r="G4071" s="10"/>
    </row>
    <row r="4072" spans="7:7" x14ac:dyDescent="0.25">
      <c r="G4072" s="10"/>
    </row>
    <row r="4073" spans="7:7" x14ac:dyDescent="0.25">
      <c r="G4073" s="10"/>
    </row>
    <row r="4074" spans="7:7" x14ac:dyDescent="0.25">
      <c r="G4074" s="10"/>
    </row>
    <row r="4075" spans="7:7" x14ac:dyDescent="0.25">
      <c r="G4075" s="10"/>
    </row>
    <row r="4076" spans="7:7" x14ac:dyDescent="0.25">
      <c r="G4076" s="10"/>
    </row>
    <row r="4077" spans="7:7" x14ac:dyDescent="0.25">
      <c r="G4077" s="10"/>
    </row>
    <row r="4078" spans="7:7" x14ac:dyDescent="0.25">
      <c r="G4078" s="10"/>
    </row>
    <row r="4079" spans="7:7" x14ac:dyDescent="0.25">
      <c r="G4079" s="10"/>
    </row>
    <row r="4080" spans="7:7" x14ac:dyDescent="0.25">
      <c r="G4080" s="10"/>
    </row>
    <row r="4081" spans="7:7" x14ac:dyDescent="0.25">
      <c r="G4081" s="10"/>
    </row>
    <row r="4082" spans="7:7" x14ac:dyDescent="0.25">
      <c r="G4082" s="10"/>
    </row>
    <row r="4083" spans="7:7" x14ac:dyDescent="0.25">
      <c r="G4083" s="10"/>
    </row>
    <row r="4084" spans="7:7" x14ac:dyDescent="0.25">
      <c r="G4084" s="10"/>
    </row>
    <row r="4085" spans="7:7" x14ac:dyDescent="0.25">
      <c r="G4085" s="10"/>
    </row>
    <row r="4086" spans="7:7" x14ac:dyDescent="0.25">
      <c r="G4086" s="10"/>
    </row>
    <row r="4087" spans="7:7" x14ac:dyDescent="0.25">
      <c r="G4087" s="10"/>
    </row>
    <row r="4088" spans="7:7" x14ac:dyDescent="0.25">
      <c r="G4088" s="10"/>
    </row>
    <row r="4089" spans="7:7" x14ac:dyDescent="0.25">
      <c r="G4089" s="10"/>
    </row>
    <row r="4090" spans="7:7" x14ac:dyDescent="0.25">
      <c r="G4090" s="10"/>
    </row>
    <row r="4091" spans="7:7" x14ac:dyDescent="0.25">
      <c r="G4091" s="10"/>
    </row>
    <row r="4092" spans="7:7" x14ac:dyDescent="0.25">
      <c r="G4092" s="10"/>
    </row>
    <row r="4093" spans="7:7" x14ac:dyDescent="0.25">
      <c r="G4093" s="10"/>
    </row>
    <row r="4094" spans="7:7" x14ac:dyDescent="0.25">
      <c r="G4094" s="10"/>
    </row>
    <row r="4095" spans="7:7" x14ac:dyDescent="0.25">
      <c r="G4095" s="10"/>
    </row>
    <row r="4096" spans="7:7" x14ac:dyDescent="0.25">
      <c r="G4096" s="10"/>
    </row>
    <row r="4097" spans="7:7" x14ac:dyDescent="0.25">
      <c r="G4097" s="10"/>
    </row>
    <row r="4098" spans="7:7" x14ac:dyDescent="0.25">
      <c r="G4098" s="10"/>
    </row>
    <row r="4099" spans="7:7" x14ac:dyDescent="0.25">
      <c r="G4099" s="10"/>
    </row>
    <row r="4100" spans="7:7" x14ac:dyDescent="0.25">
      <c r="G4100" s="10"/>
    </row>
    <row r="4101" spans="7:7" x14ac:dyDescent="0.25">
      <c r="G4101" s="10"/>
    </row>
    <row r="4102" spans="7:7" x14ac:dyDescent="0.25">
      <c r="G4102" s="10"/>
    </row>
    <row r="4103" spans="7:7" x14ac:dyDescent="0.25">
      <c r="G4103" s="10"/>
    </row>
    <row r="4104" spans="7:7" x14ac:dyDescent="0.25">
      <c r="G4104" s="10"/>
    </row>
    <row r="4105" spans="7:7" x14ac:dyDescent="0.25">
      <c r="G4105" s="10"/>
    </row>
    <row r="4106" spans="7:7" x14ac:dyDescent="0.25">
      <c r="G4106" s="10"/>
    </row>
    <row r="4107" spans="7:7" x14ac:dyDescent="0.25">
      <c r="G4107" s="10"/>
    </row>
    <row r="4108" spans="7:7" x14ac:dyDescent="0.25">
      <c r="G4108" s="10"/>
    </row>
    <row r="4109" spans="7:7" x14ac:dyDescent="0.25">
      <c r="G4109" s="10"/>
    </row>
    <row r="4110" spans="7:7" x14ac:dyDescent="0.25">
      <c r="G4110" s="10"/>
    </row>
    <row r="4111" spans="7:7" x14ac:dyDescent="0.25">
      <c r="G4111" s="10"/>
    </row>
    <row r="4112" spans="7:7" x14ac:dyDescent="0.25">
      <c r="G4112" s="10"/>
    </row>
    <row r="4113" spans="7:7" x14ac:dyDescent="0.25">
      <c r="G4113" s="10"/>
    </row>
    <row r="4114" spans="7:7" x14ac:dyDescent="0.25">
      <c r="G4114" s="10"/>
    </row>
    <row r="4115" spans="7:7" x14ac:dyDescent="0.25">
      <c r="G4115" s="10"/>
    </row>
    <row r="4116" spans="7:7" x14ac:dyDescent="0.25">
      <c r="G4116" s="10"/>
    </row>
    <row r="4117" spans="7:7" x14ac:dyDescent="0.25">
      <c r="G4117" s="10"/>
    </row>
    <row r="4118" spans="7:7" x14ac:dyDescent="0.25">
      <c r="G4118" s="10"/>
    </row>
    <row r="4119" spans="7:7" x14ac:dyDescent="0.25">
      <c r="G4119" s="10"/>
    </row>
    <row r="4120" spans="7:7" x14ac:dyDescent="0.25">
      <c r="G4120" s="10"/>
    </row>
    <row r="4121" spans="7:7" x14ac:dyDescent="0.25">
      <c r="G4121" s="10"/>
    </row>
    <row r="4122" spans="7:7" x14ac:dyDescent="0.25">
      <c r="G4122" s="10"/>
    </row>
    <row r="4123" spans="7:7" x14ac:dyDescent="0.25">
      <c r="G4123" s="10"/>
    </row>
    <row r="4124" spans="7:7" x14ac:dyDescent="0.25">
      <c r="G4124" s="10"/>
    </row>
    <row r="4125" spans="7:7" x14ac:dyDescent="0.25">
      <c r="G4125" s="10"/>
    </row>
    <row r="4126" spans="7:7" x14ac:dyDescent="0.25">
      <c r="G4126" s="10"/>
    </row>
    <row r="4127" spans="7:7" x14ac:dyDescent="0.25">
      <c r="G4127" s="10"/>
    </row>
    <row r="4128" spans="7:7" x14ac:dyDescent="0.25">
      <c r="G4128" s="10"/>
    </row>
    <row r="4129" spans="7:7" x14ac:dyDescent="0.25">
      <c r="G4129" s="10"/>
    </row>
    <row r="4130" spans="7:7" x14ac:dyDescent="0.25">
      <c r="G4130" s="10"/>
    </row>
    <row r="4131" spans="7:7" x14ac:dyDescent="0.25">
      <c r="G4131" s="10"/>
    </row>
    <row r="4132" spans="7:7" x14ac:dyDescent="0.25">
      <c r="G4132" s="10"/>
    </row>
    <row r="4133" spans="7:7" x14ac:dyDescent="0.25">
      <c r="G4133" s="10"/>
    </row>
    <row r="4134" spans="7:7" x14ac:dyDescent="0.25">
      <c r="G4134" s="10"/>
    </row>
    <row r="4135" spans="7:7" x14ac:dyDescent="0.25">
      <c r="G4135" s="10"/>
    </row>
    <row r="4136" spans="7:7" x14ac:dyDescent="0.25">
      <c r="G4136" s="10"/>
    </row>
    <row r="4137" spans="7:7" x14ac:dyDescent="0.25">
      <c r="G4137" s="10"/>
    </row>
    <row r="4138" spans="7:7" x14ac:dyDescent="0.25">
      <c r="G4138" s="10"/>
    </row>
    <row r="4139" spans="7:7" x14ac:dyDescent="0.25">
      <c r="G4139" s="10"/>
    </row>
    <row r="4140" spans="7:7" x14ac:dyDescent="0.25">
      <c r="G4140" s="10"/>
    </row>
    <row r="4141" spans="7:7" x14ac:dyDescent="0.25">
      <c r="G4141" s="10"/>
    </row>
    <row r="4142" spans="7:7" x14ac:dyDescent="0.25">
      <c r="G4142" s="10"/>
    </row>
    <row r="4143" spans="7:7" x14ac:dyDescent="0.25">
      <c r="G4143" s="10"/>
    </row>
    <row r="4144" spans="7:7" x14ac:dyDescent="0.25">
      <c r="G4144" s="10"/>
    </row>
    <row r="4145" spans="7:7" x14ac:dyDescent="0.25">
      <c r="G4145" s="10"/>
    </row>
    <row r="4146" spans="7:7" x14ac:dyDescent="0.25">
      <c r="G4146" s="10"/>
    </row>
    <row r="4147" spans="7:7" x14ac:dyDescent="0.25">
      <c r="G4147" s="10"/>
    </row>
    <row r="4148" spans="7:7" x14ac:dyDescent="0.25">
      <c r="G4148" s="10"/>
    </row>
    <row r="4149" spans="7:7" x14ac:dyDescent="0.25">
      <c r="G4149" s="10"/>
    </row>
    <row r="4150" spans="7:7" x14ac:dyDescent="0.25">
      <c r="G4150" s="10"/>
    </row>
    <row r="4151" spans="7:7" x14ac:dyDescent="0.25">
      <c r="G4151" s="10"/>
    </row>
    <row r="4152" spans="7:7" x14ac:dyDescent="0.25">
      <c r="G4152" s="10"/>
    </row>
    <row r="4153" spans="7:7" x14ac:dyDescent="0.25">
      <c r="G4153" s="10"/>
    </row>
    <row r="4154" spans="7:7" x14ac:dyDescent="0.25">
      <c r="G4154" s="10"/>
    </row>
    <row r="4155" spans="7:7" x14ac:dyDescent="0.25">
      <c r="G4155" s="10"/>
    </row>
    <row r="4156" spans="7:7" x14ac:dyDescent="0.25">
      <c r="G4156" s="10"/>
    </row>
    <row r="4157" spans="7:7" x14ac:dyDescent="0.25">
      <c r="G4157" s="10"/>
    </row>
    <row r="4158" spans="7:7" x14ac:dyDescent="0.25">
      <c r="G4158" s="10"/>
    </row>
    <row r="4159" spans="7:7" x14ac:dyDescent="0.25">
      <c r="G4159" s="10"/>
    </row>
    <row r="4160" spans="7:7" x14ac:dyDescent="0.25">
      <c r="G4160" s="10"/>
    </row>
    <row r="4161" spans="7:7" x14ac:dyDescent="0.25">
      <c r="G4161" s="10"/>
    </row>
    <row r="4162" spans="7:7" x14ac:dyDescent="0.25">
      <c r="G4162" s="10"/>
    </row>
    <row r="4163" spans="7:7" x14ac:dyDescent="0.25">
      <c r="G4163" s="10"/>
    </row>
    <row r="4164" spans="7:7" x14ac:dyDescent="0.25">
      <c r="G4164" s="10"/>
    </row>
    <row r="4165" spans="7:7" x14ac:dyDescent="0.25">
      <c r="G4165" s="10"/>
    </row>
    <row r="4166" spans="7:7" x14ac:dyDescent="0.25">
      <c r="G4166" s="10"/>
    </row>
    <row r="4167" spans="7:7" x14ac:dyDescent="0.25">
      <c r="G4167" s="10"/>
    </row>
    <row r="4168" spans="7:7" x14ac:dyDescent="0.25">
      <c r="G4168" s="10"/>
    </row>
    <row r="4169" spans="7:7" x14ac:dyDescent="0.25">
      <c r="G4169" s="10"/>
    </row>
    <row r="4170" spans="7:7" x14ac:dyDescent="0.25">
      <c r="G4170" s="10"/>
    </row>
    <row r="4171" spans="7:7" x14ac:dyDescent="0.25">
      <c r="G4171" s="10"/>
    </row>
    <row r="4172" spans="7:7" x14ac:dyDescent="0.25">
      <c r="G4172" s="10"/>
    </row>
    <row r="4173" spans="7:7" x14ac:dyDescent="0.25">
      <c r="G4173" s="10"/>
    </row>
    <row r="4174" spans="7:7" x14ac:dyDescent="0.25">
      <c r="G4174" s="10"/>
    </row>
    <row r="4175" spans="7:7" x14ac:dyDescent="0.25">
      <c r="G4175" s="10"/>
    </row>
    <row r="4176" spans="7:7" x14ac:dyDescent="0.25">
      <c r="G4176" s="10"/>
    </row>
    <row r="4177" spans="7:7" x14ac:dyDescent="0.25">
      <c r="G4177" s="10"/>
    </row>
    <row r="4178" spans="7:7" x14ac:dyDescent="0.25">
      <c r="G4178" s="10"/>
    </row>
    <row r="4179" spans="7:7" x14ac:dyDescent="0.25">
      <c r="G4179" s="10"/>
    </row>
    <row r="4180" spans="7:7" x14ac:dyDescent="0.25">
      <c r="G4180" s="10"/>
    </row>
    <row r="4181" spans="7:7" x14ac:dyDescent="0.25">
      <c r="G4181" s="10"/>
    </row>
    <row r="4182" spans="7:7" x14ac:dyDescent="0.25">
      <c r="G4182" s="10"/>
    </row>
    <row r="4183" spans="7:7" x14ac:dyDescent="0.25">
      <c r="G4183" s="10"/>
    </row>
    <row r="4184" spans="7:7" x14ac:dyDescent="0.25">
      <c r="G4184" s="10"/>
    </row>
    <row r="4185" spans="7:7" x14ac:dyDescent="0.25">
      <c r="G4185" s="10"/>
    </row>
    <row r="4186" spans="7:7" x14ac:dyDescent="0.25">
      <c r="G4186" s="10"/>
    </row>
    <row r="4187" spans="7:7" x14ac:dyDescent="0.25">
      <c r="G4187" s="10"/>
    </row>
    <row r="4188" spans="7:7" x14ac:dyDescent="0.25">
      <c r="G4188" s="10"/>
    </row>
    <row r="4189" spans="7:7" x14ac:dyDescent="0.25">
      <c r="G4189" s="10"/>
    </row>
    <row r="4190" spans="7:7" x14ac:dyDescent="0.25">
      <c r="G4190" s="10"/>
    </row>
    <row r="4191" spans="7:7" x14ac:dyDescent="0.25">
      <c r="G4191" s="10"/>
    </row>
    <row r="4192" spans="7:7" x14ac:dyDescent="0.25">
      <c r="G4192" s="10"/>
    </row>
    <row r="4193" spans="7:7" x14ac:dyDescent="0.25">
      <c r="G4193" s="10"/>
    </row>
    <row r="4194" spans="7:7" x14ac:dyDescent="0.25">
      <c r="G4194" s="10"/>
    </row>
    <row r="4195" spans="7:7" x14ac:dyDescent="0.25">
      <c r="G4195" s="10"/>
    </row>
    <row r="4196" spans="7:7" x14ac:dyDescent="0.25">
      <c r="G4196" s="10"/>
    </row>
    <row r="4197" spans="7:7" x14ac:dyDescent="0.25">
      <c r="G4197" s="10"/>
    </row>
    <row r="4198" spans="7:7" x14ac:dyDescent="0.25">
      <c r="G4198" s="10"/>
    </row>
    <row r="4199" spans="7:7" x14ac:dyDescent="0.25">
      <c r="G4199" s="10"/>
    </row>
    <row r="4200" spans="7:7" x14ac:dyDescent="0.25">
      <c r="G4200" s="10"/>
    </row>
    <row r="4201" spans="7:7" x14ac:dyDescent="0.25">
      <c r="G4201" s="10"/>
    </row>
    <row r="4202" spans="7:7" x14ac:dyDescent="0.25">
      <c r="G4202" s="10"/>
    </row>
    <row r="4203" spans="7:7" x14ac:dyDescent="0.25">
      <c r="G4203" s="10"/>
    </row>
    <row r="4204" spans="7:7" x14ac:dyDescent="0.25">
      <c r="G4204" s="10"/>
    </row>
    <row r="4205" spans="7:7" x14ac:dyDescent="0.25">
      <c r="G4205" s="10"/>
    </row>
    <row r="4206" spans="7:7" x14ac:dyDescent="0.25">
      <c r="G4206" s="10"/>
    </row>
    <row r="4207" spans="7:7" x14ac:dyDescent="0.25">
      <c r="G4207" s="10"/>
    </row>
    <row r="4208" spans="7:7" x14ac:dyDescent="0.25">
      <c r="G4208" s="10"/>
    </row>
    <row r="4209" spans="7:7" x14ac:dyDescent="0.25">
      <c r="G4209" s="10"/>
    </row>
    <row r="4210" spans="7:7" x14ac:dyDescent="0.25">
      <c r="G4210" s="10"/>
    </row>
    <row r="4211" spans="7:7" x14ac:dyDescent="0.25">
      <c r="G4211" s="10"/>
    </row>
    <row r="4212" spans="7:7" x14ac:dyDescent="0.25">
      <c r="G4212" s="10"/>
    </row>
    <row r="4213" spans="7:7" x14ac:dyDescent="0.25">
      <c r="G4213" s="10"/>
    </row>
    <row r="4214" spans="7:7" x14ac:dyDescent="0.25">
      <c r="G4214" s="10"/>
    </row>
    <row r="4215" spans="7:7" x14ac:dyDescent="0.25">
      <c r="G4215" s="10"/>
    </row>
    <row r="4216" spans="7:7" x14ac:dyDescent="0.25">
      <c r="G4216" s="10"/>
    </row>
    <row r="4217" spans="7:7" x14ac:dyDescent="0.25">
      <c r="G4217" s="10"/>
    </row>
    <row r="4218" spans="7:7" x14ac:dyDescent="0.25">
      <c r="G4218" s="10"/>
    </row>
    <row r="4219" spans="7:7" x14ac:dyDescent="0.25">
      <c r="G4219" s="10"/>
    </row>
    <row r="4220" spans="7:7" x14ac:dyDescent="0.25">
      <c r="G4220" s="10"/>
    </row>
    <row r="4221" spans="7:7" x14ac:dyDescent="0.25">
      <c r="G4221" s="10"/>
    </row>
    <row r="4222" spans="7:7" x14ac:dyDescent="0.25">
      <c r="G4222" s="10"/>
    </row>
    <row r="4223" spans="7:7" x14ac:dyDescent="0.25">
      <c r="G4223" s="10"/>
    </row>
    <row r="4224" spans="7:7" x14ac:dyDescent="0.25">
      <c r="G4224" s="10"/>
    </row>
    <row r="4225" spans="7:7" x14ac:dyDescent="0.25">
      <c r="G4225" s="10"/>
    </row>
    <row r="4226" spans="7:7" x14ac:dyDescent="0.25">
      <c r="G4226" s="10"/>
    </row>
    <row r="4227" spans="7:7" x14ac:dyDescent="0.25">
      <c r="G4227" s="10"/>
    </row>
    <row r="4228" spans="7:7" x14ac:dyDescent="0.25">
      <c r="G4228" s="10"/>
    </row>
    <row r="4229" spans="7:7" x14ac:dyDescent="0.25">
      <c r="G4229" s="10"/>
    </row>
    <row r="4230" spans="7:7" x14ac:dyDescent="0.25">
      <c r="G4230" s="10"/>
    </row>
    <row r="4231" spans="7:7" x14ac:dyDescent="0.25">
      <c r="G4231" s="10"/>
    </row>
    <row r="4232" spans="7:7" x14ac:dyDescent="0.25">
      <c r="G4232" s="10"/>
    </row>
    <row r="4233" spans="7:7" x14ac:dyDescent="0.25">
      <c r="G4233" s="10"/>
    </row>
    <row r="4234" spans="7:7" x14ac:dyDescent="0.25">
      <c r="G4234" s="10"/>
    </row>
    <row r="4235" spans="7:7" x14ac:dyDescent="0.25">
      <c r="G4235" s="10"/>
    </row>
    <row r="4236" spans="7:7" x14ac:dyDescent="0.25">
      <c r="G4236" s="10"/>
    </row>
    <row r="4237" spans="7:7" x14ac:dyDescent="0.25">
      <c r="G4237" s="10"/>
    </row>
    <row r="4238" spans="7:7" x14ac:dyDescent="0.25">
      <c r="G4238" s="10"/>
    </row>
    <row r="4239" spans="7:7" x14ac:dyDescent="0.25">
      <c r="G4239" s="10"/>
    </row>
    <row r="4240" spans="7:7" x14ac:dyDescent="0.25">
      <c r="G4240" s="10"/>
    </row>
    <row r="4241" spans="7:7" x14ac:dyDescent="0.25">
      <c r="G4241" s="10"/>
    </row>
    <row r="4242" spans="7:7" x14ac:dyDescent="0.25">
      <c r="G4242" s="10"/>
    </row>
    <row r="4243" spans="7:7" x14ac:dyDescent="0.25">
      <c r="G4243" s="10"/>
    </row>
    <row r="4244" spans="7:7" x14ac:dyDescent="0.25">
      <c r="G4244" s="10"/>
    </row>
    <row r="4245" spans="7:7" x14ac:dyDescent="0.25">
      <c r="G4245" s="10"/>
    </row>
    <row r="4246" spans="7:7" x14ac:dyDescent="0.25">
      <c r="G4246" s="10"/>
    </row>
    <row r="4247" spans="7:7" x14ac:dyDescent="0.25">
      <c r="G4247" s="10"/>
    </row>
    <row r="4248" spans="7:7" x14ac:dyDescent="0.25">
      <c r="G4248" s="10"/>
    </row>
    <row r="4249" spans="7:7" x14ac:dyDescent="0.25">
      <c r="G4249" s="10"/>
    </row>
    <row r="4250" spans="7:7" x14ac:dyDescent="0.25">
      <c r="G4250" s="10"/>
    </row>
    <row r="4251" spans="7:7" x14ac:dyDescent="0.25">
      <c r="G4251" s="10"/>
    </row>
    <row r="4252" spans="7:7" x14ac:dyDescent="0.25">
      <c r="G4252" s="10"/>
    </row>
    <row r="4253" spans="7:7" x14ac:dyDescent="0.25">
      <c r="G4253" s="10"/>
    </row>
    <row r="4254" spans="7:7" x14ac:dyDescent="0.25">
      <c r="G4254" s="10"/>
    </row>
    <row r="4255" spans="7:7" x14ac:dyDescent="0.25">
      <c r="G4255" s="10"/>
    </row>
    <row r="4256" spans="7:7" x14ac:dyDescent="0.25">
      <c r="G4256" s="10"/>
    </row>
    <row r="4257" spans="7:7" x14ac:dyDescent="0.25">
      <c r="G4257" s="10"/>
    </row>
    <row r="4258" spans="7:7" x14ac:dyDescent="0.25">
      <c r="G4258" s="10"/>
    </row>
    <row r="4259" spans="7:7" x14ac:dyDescent="0.25">
      <c r="G4259" s="10"/>
    </row>
    <row r="4260" spans="7:7" x14ac:dyDescent="0.25">
      <c r="G4260" s="10"/>
    </row>
    <row r="4261" spans="7:7" x14ac:dyDescent="0.25">
      <c r="G4261" s="10"/>
    </row>
    <row r="4262" spans="7:7" x14ac:dyDescent="0.25">
      <c r="G4262" s="10"/>
    </row>
    <row r="4263" spans="7:7" x14ac:dyDescent="0.25">
      <c r="G4263" s="10"/>
    </row>
    <row r="4264" spans="7:7" x14ac:dyDescent="0.25">
      <c r="G4264" s="10"/>
    </row>
    <row r="4265" spans="7:7" x14ac:dyDescent="0.25">
      <c r="G4265" s="10"/>
    </row>
    <row r="4266" spans="7:7" x14ac:dyDescent="0.25">
      <c r="G4266" s="10"/>
    </row>
    <row r="4267" spans="7:7" x14ac:dyDescent="0.25">
      <c r="G4267" s="10"/>
    </row>
    <row r="4268" spans="7:7" x14ac:dyDescent="0.25">
      <c r="G4268" s="10"/>
    </row>
    <row r="4269" spans="7:7" x14ac:dyDescent="0.25">
      <c r="G4269" s="10"/>
    </row>
    <row r="4270" spans="7:7" x14ac:dyDescent="0.25">
      <c r="G4270" s="10"/>
    </row>
    <row r="4271" spans="7:7" x14ac:dyDescent="0.25">
      <c r="G4271" s="10"/>
    </row>
    <row r="4272" spans="7:7" x14ac:dyDescent="0.25">
      <c r="G4272" s="10"/>
    </row>
    <row r="4273" spans="7:7" x14ac:dyDescent="0.25">
      <c r="G4273" s="10"/>
    </row>
    <row r="4274" spans="7:7" x14ac:dyDescent="0.25">
      <c r="G4274" s="10"/>
    </row>
    <row r="4275" spans="7:7" x14ac:dyDescent="0.25">
      <c r="G4275" s="10"/>
    </row>
    <row r="4276" spans="7:7" x14ac:dyDescent="0.25">
      <c r="G4276" s="10"/>
    </row>
    <row r="4277" spans="7:7" x14ac:dyDescent="0.25">
      <c r="G4277" s="10"/>
    </row>
    <row r="4278" spans="7:7" x14ac:dyDescent="0.25">
      <c r="G4278" s="10"/>
    </row>
    <row r="4279" spans="7:7" x14ac:dyDescent="0.25">
      <c r="G4279" s="10"/>
    </row>
    <row r="4280" spans="7:7" x14ac:dyDescent="0.25">
      <c r="G4280" s="10"/>
    </row>
    <row r="4281" spans="7:7" x14ac:dyDescent="0.25">
      <c r="G4281" s="10"/>
    </row>
    <row r="4282" spans="7:7" x14ac:dyDescent="0.25">
      <c r="G4282" s="10"/>
    </row>
    <row r="4283" spans="7:7" x14ac:dyDescent="0.25">
      <c r="G4283" s="10"/>
    </row>
    <row r="4284" spans="7:7" x14ac:dyDescent="0.25">
      <c r="G4284" s="10"/>
    </row>
    <row r="4285" spans="7:7" x14ac:dyDescent="0.25">
      <c r="G4285" s="10"/>
    </row>
    <row r="4286" spans="7:7" x14ac:dyDescent="0.25">
      <c r="G4286" s="10"/>
    </row>
    <row r="4287" spans="7:7" x14ac:dyDescent="0.25">
      <c r="G4287" s="10"/>
    </row>
    <row r="4288" spans="7:7" x14ac:dyDescent="0.25">
      <c r="G4288" s="10"/>
    </row>
    <row r="4289" spans="7:7" x14ac:dyDescent="0.25">
      <c r="G4289" s="10"/>
    </row>
    <row r="4290" spans="7:7" x14ac:dyDescent="0.25">
      <c r="G4290" s="10"/>
    </row>
    <row r="4291" spans="7:7" x14ac:dyDescent="0.25">
      <c r="G4291" s="10"/>
    </row>
    <row r="4292" spans="7:7" x14ac:dyDescent="0.25">
      <c r="G4292" s="10"/>
    </row>
    <row r="4293" spans="7:7" x14ac:dyDescent="0.25">
      <c r="G4293" s="10"/>
    </row>
    <row r="4294" spans="7:7" x14ac:dyDescent="0.25">
      <c r="G4294" s="10"/>
    </row>
    <row r="4295" spans="7:7" x14ac:dyDescent="0.25">
      <c r="G4295" s="10"/>
    </row>
    <row r="4296" spans="7:7" x14ac:dyDescent="0.25">
      <c r="G4296" s="10"/>
    </row>
    <row r="4297" spans="7:7" x14ac:dyDescent="0.25">
      <c r="G4297" s="10"/>
    </row>
    <row r="4298" spans="7:7" x14ac:dyDescent="0.25">
      <c r="G4298" s="10"/>
    </row>
    <row r="4299" spans="7:7" x14ac:dyDescent="0.25">
      <c r="G4299" s="10"/>
    </row>
    <row r="4300" spans="7:7" x14ac:dyDescent="0.25">
      <c r="G4300" s="10"/>
    </row>
    <row r="4301" spans="7:7" x14ac:dyDescent="0.25">
      <c r="G4301" s="10"/>
    </row>
    <row r="4302" spans="7:7" x14ac:dyDescent="0.25">
      <c r="G4302" s="10"/>
    </row>
    <row r="4303" spans="7:7" x14ac:dyDescent="0.25">
      <c r="G4303" s="10"/>
    </row>
    <row r="4304" spans="7:7" x14ac:dyDescent="0.25">
      <c r="G4304" s="10"/>
    </row>
    <row r="4305" spans="7:7" x14ac:dyDescent="0.25">
      <c r="G4305" s="10"/>
    </row>
    <row r="4306" spans="7:7" x14ac:dyDescent="0.25">
      <c r="G4306" s="10"/>
    </row>
    <row r="4307" spans="7:7" x14ac:dyDescent="0.25">
      <c r="G4307" s="10"/>
    </row>
    <row r="4308" spans="7:7" x14ac:dyDescent="0.25">
      <c r="G4308" s="10"/>
    </row>
    <row r="4309" spans="7:7" x14ac:dyDescent="0.25">
      <c r="G4309" s="10"/>
    </row>
    <row r="4310" spans="7:7" x14ac:dyDescent="0.25">
      <c r="G4310" s="10"/>
    </row>
    <row r="4311" spans="7:7" x14ac:dyDescent="0.25">
      <c r="G4311" s="10"/>
    </row>
    <row r="4312" spans="7:7" x14ac:dyDescent="0.25">
      <c r="G4312" s="10"/>
    </row>
    <row r="4313" spans="7:7" x14ac:dyDescent="0.25">
      <c r="G4313" s="10"/>
    </row>
    <row r="4314" spans="7:7" x14ac:dyDescent="0.25">
      <c r="G4314" s="10"/>
    </row>
    <row r="4315" spans="7:7" x14ac:dyDescent="0.25">
      <c r="G4315" s="10"/>
    </row>
    <row r="4316" spans="7:7" x14ac:dyDescent="0.25">
      <c r="G4316" s="10"/>
    </row>
    <row r="4317" spans="7:7" x14ac:dyDescent="0.25">
      <c r="G4317" s="10"/>
    </row>
    <row r="4318" spans="7:7" x14ac:dyDescent="0.25">
      <c r="G4318" s="10"/>
    </row>
    <row r="4319" spans="7:7" x14ac:dyDescent="0.25">
      <c r="G4319" s="10"/>
    </row>
    <row r="4320" spans="7:7" x14ac:dyDescent="0.25">
      <c r="G4320" s="10"/>
    </row>
    <row r="4321" spans="7:7" x14ac:dyDescent="0.25">
      <c r="G4321" s="10"/>
    </row>
    <row r="4322" spans="7:7" x14ac:dyDescent="0.25">
      <c r="G4322" s="10"/>
    </row>
    <row r="4323" spans="7:7" x14ac:dyDescent="0.25">
      <c r="G4323" s="10"/>
    </row>
    <row r="4324" spans="7:7" x14ac:dyDescent="0.25">
      <c r="G4324" s="10"/>
    </row>
    <row r="4325" spans="7:7" x14ac:dyDescent="0.25">
      <c r="G4325" s="10"/>
    </row>
    <row r="4326" spans="7:7" x14ac:dyDescent="0.25">
      <c r="G4326" s="10"/>
    </row>
    <row r="4327" spans="7:7" x14ac:dyDescent="0.25">
      <c r="G4327" s="10"/>
    </row>
    <row r="4328" spans="7:7" x14ac:dyDescent="0.25">
      <c r="G4328" s="10"/>
    </row>
    <row r="4329" spans="7:7" x14ac:dyDescent="0.25">
      <c r="G4329" s="10"/>
    </row>
    <row r="4330" spans="7:7" x14ac:dyDescent="0.25">
      <c r="G4330" s="10"/>
    </row>
    <row r="4331" spans="7:7" x14ac:dyDescent="0.25">
      <c r="G4331" s="10"/>
    </row>
    <row r="4332" spans="7:7" x14ac:dyDescent="0.25">
      <c r="G4332" s="10"/>
    </row>
    <row r="4333" spans="7:7" x14ac:dyDescent="0.25">
      <c r="G4333" s="10"/>
    </row>
    <row r="4334" spans="7:7" x14ac:dyDescent="0.25">
      <c r="G4334" s="10"/>
    </row>
    <row r="4335" spans="7:7" x14ac:dyDescent="0.25">
      <c r="G4335" s="10"/>
    </row>
    <row r="4336" spans="7:7" x14ac:dyDescent="0.25">
      <c r="G4336" s="10"/>
    </row>
    <row r="4337" spans="7:7" x14ac:dyDescent="0.25">
      <c r="G4337" s="10"/>
    </row>
    <row r="4338" spans="7:7" x14ac:dyDescent="0.25">
      <c r="G4338" s="10"/>
    </row>
    <row r="4339" spans="7:7" x14ac:dyDescent="0.25">
      <c r="G4339" s="10"/>
    </row>
    <row r="4340" spans="7:7" x14ac:dyDescent="0.25">
      <c r="G4340" s="10"/>
    </row>
    <row r="4341" spans="7:7" x14ac:dyDescent="0.25">
      <c r="G4341" s="10"/>
    </row>
    <row r="4342" spans="7:7" x14ac:dyDescent="0.25">
      <c r="G4342" s="10"/>
    </row>
    <row r="4343" spans="7:7" x14ac:dyDescent="0.25">
      <c r="G4343" s="10"/>
    </row>
    <row r="4344" spans="7:7" x14ac:dyDescent="0.25">
      <c r="G4344" s="10"/>
    </row>
    <row r="4345" spans="7:7" x14ac:dyDescent="0.25">
      <c r="G4345" s="10"/>
    </row>
    <row r="4346" spans="7:7" x14ac:dyDescent="0.25">
      <c r="G4346" s="10"/>
    </row>
    <row r="4347" spans="7:7" x14ac:dyDescent="0.25">
      <c r="G4347" s="10"/>
    </row>
    <row r="4348" spans="7:7" x14ac:dyDescent="0.25">
      <c r="G4348" s="10"/>
    </row>
    <row r="4349" spans="7:7" x14ac:dyDescent="0.25">
      <c r="G4349" s="10"/>
    </row>
    <row r="4350" spans="7:7" x14ac:dyDescent="0.25">
      <c r="G4350" s="10"/>
    </row>
    <row r="4351" spans="7:7" x14ac:dyDescent="0.25">
      <c r="G4351" s="10"/>
    </row>
    <row r="4352" spans="7:7" x14ac:dyDescent="0.25">
      <c r="G4352" s="10"/>
    </row>
    <row r="4353" spans="7:7" x14ac:dyDescent="0.25">
      <c r="G4353" s="10"/>
    </row>
    <row r="4354" spans="7:7" x14ac:dyDescent="0.25">
      <c r="G4354" s="10"/>
    </row>
    <row r="4355" spans="7:7" x14ac:dyDescent="0.25">
      <c r="G4355" s="10"/>
    </row>
    <row r="4356" spans="7:7" x14ac:dyDescent="0.25">
      <c r="G4356" s="10"/>
    </row>
    <row r="4357" spans="7:7" x14ac:dyDescent="0.25">
      <c r="G4357" s="10"/>
    </row>
    <row r="4358" spans="7:7" x14ac:dyDescent="0.25">
      <c r="G4358" s="10"/>
    </row>
    <row r="4359" spans="7:7" x14ac:dyDescent="0.25">
      <c r="G4359" s="10"/>
    </row>
    <row r="4360" spans="7:7" x14ac:dyDescent="0.25">
      <c r="G4360" s="10"/>
    </row>
    <row r="4361" spans="7:7" x14ac:dyDescent="0.25">
      <c r="G4361" s="10"/>
    </row>
    <row r="4362" spans="7:7" x14ac:dyDescent="0.25">
      <c r="G4362" s="10"/>
    </row>
    <row r="4363" spans="7:7" x14ac:dyDescent="0.25">
      <c r="G4363" s="10"/>
    </row>
    <row r="4364" spans="7:7" x14ac:dyDescent="0.25">
      <c r="G4364" s="10"/>
    </row>
    <row r="4365" spans="7:7" x14ac:dyDescent="0.25">
      <c r="G4365" s="10"/>
    </row>
    <row r="4366" spans="7:7" x14ac:dyDescent="0.25">
      <c r="G4366" s="10"/>
    </row>
    <row r="4367" spans="7:7" x14ac:dyDescent="0.25">
      <c r="G4367" s="10"/>
    </row>
    <row r="4368" spans="7:7" x14ac:dyDescent="0.25">
      <c r="G4368" s="10"/>
    </row>
    <row r="4369" spans="7:7" x14ac:dyDescent="0.25">
      <c r="G4369" s="10"/>
    </row>
    <row r="4370" spans="7:7" x14ac:dyDescent="0.25">
      <c r="G4370" s="10"/>
    </row>
    <row r="4371" spans="7:7" x14ac:dyDescent="0.25">
      <c r="G4371" s="10"/>
    </row>
    <row r="4372" spans="7:7" x14ac:dyDescent="0.25">
      <c r="G4372" s="10"/>
    </row>
    <row r="4373" spans="7:7" x14ac:dyDescent="0.25">
      <c r="G4373" s="10"/>
    </row>
    <row r="4374" spans="7:7" x14ac:dyDescent="0.25">
      <c r="G4374" s="10"/>
    </row>
    <row r="4375" spans="7:7" x14ac:dyDescent="0.25">
      <c r="G4375" s="10"/>
    </row>
    <row r="4376" spans="7:7" x14ac:dyDescent="0.25">
      <c r="G4376" s="10"/>
    </row>
    <row r="4377" spans="7:7" x14ac:dyDescent="0.25">
      <c r="G4377" s="10"/>
    </row>
    <row r="4378" spans="7:7" x14ac:dyDescent="0.25">
      <c r="G4378" s="10"/>
    </row>
    <row r="4379" spans="7:7" x14ac:dyDescent="0.25">
      <c r="G4379" s="10"/>
    </row>
    <row r="4380" spans="7:7" x14ac:dyDescent="0.25">
      <c r="G4380" s="10"/>
    </row>
    <row r="4381" spans="7:7" x14ac:dyDescent="0.25">
      <c r="G4381" s="10"/>
    </row>
    <row r="4382" spans="7:7" x14ac:dyDescent="0.25">
      <c r="G4382" s="10"/>
    </row>
    <row r="4383" spans="7:7" x14ac:dyDescent="0.25">
      <c r="G4383" s="10"/>
    </row>
    <row r="4384" spans="7:7" x14ac:dyDescent="0.25">
      <c r="G4384" s="10"/>
    </row>
    <row r="4385" spans="7:7" x14ac:dyDescent="0.25">
      <c r="G4385" s="10"/>
    </row>
    <row r="4386" spans="7:7" x14ac:dyDescent="0.25">
      <c r="G4386" s="10"/>
    </row>
    <row r="4387" spans="7:7" x14ac:dyDescent="0.25">
      <c r="G4387" s="10"/>
    </row>
    <row r="4388" spans="7:7" x14ac:dyDescent="0.25">
      <c r="G4388" s="10"/>
    </row>
    <row r="4389" spans="7:7" x14ac:dyDescent="0.25">
      <c r="G4389" s="10"/>
    </row>
    <row r="4390" spans="7:7" x14ac:dyDescent="0.25">
      <c r="G4390" s="10"/>
    </row>
    <row r="4391" spans="7:7" x14ac:dyDescent="0.25">
      <c r="G4391" s="10"/>
    </row>
    <row r="4392" spans="7:7" x14ac:dyDescent="0.25">
      <c r="G4392" s="10"/>
    </row>
    <row r="4393" spans="7:7" x14ac:dyDescent="0.25">
      <c r="G4393" s="10"/>
    </row>
    <row r="4394" spans="7:7" x14ac:dyDescent="0.25">
      <c r="G4394" s="10"/>
    </row>
    <row r="4395" spans="7:7" x14ac:dyDescent="0.25">
      <c r="G4395" s="10"/>
    </row>
    <row r="4396" spans="7:7" x14ac:dyDescent="0.25">
      <c r="G4396" s="10"/>
    </row>
    <row r="4397" spans="7:7" x14ac:dyDescent="0.25">
      <c r="G4397" s="10"/>
    </row>
    <row r="4398" spans="7:7" x14ac:dyDescent="0.25">
      <c r="G4398" s="10"/>
    </row>
    <row r="4399" spans="7:7" x14ac:dyDescent="0.25">
      <c r="G4399" s="10"/>
    </row>
    <row r="4400" spans="7:7" x14ac:dyDescent="0.25">
      <c r="G4400" s="10"/>
    </row>
    <row r="4401" spans="7:7" x14ac:dyDescent="0.25">
      <c r="G4401" s="10"/>
    </row>
    <row r="4402" spans="7:7" x14ac:dyDescent="0.25">
      <c r="G4402" s="10"/>
    </row>
    <row r="4403" spans="7:7" x14ac:dyDescent="0.25">
      <c r="G4403" s="10"/>
    </row>
    <row r="4404" spans="7:7" x14ac:dyDescent="0.25">
      <c r="G4404" s="10"/>
    </row>
    <row r="4405" spans="7:7" x14ac:dyDescent="0.25">
      <c r="G4405" s="10"/>
    </row>
    <row r="4406" spans="7:7" x14ac:dyDescent="0.25">
      <c r="G4406" s="10"/>
    </row>
    <row r="4407" spans="7:7" x14ac:dyDescent="0.25">
      <c r="G4407" s="10"/>
    </row>
    <row r="4408" spans="7:7" x14ac:dyDescent="0.25">
      <c r="G4408" s="10"/>
    </row>
    <row r="4409" spans="7:7" x14ac:dyDescent="0.25">
      <c r="G4409" s="10"/>
    </row>
    <row r="4410" spans="7:7" x14ac:dyDescent="0.25">
      <c r="G4410" s="10"/>
    </row>
    <row r="4411" spans="7:7" x14ac:dyDescent="0.25">
      <c r="G4411" s="10"/>
    </row>
    <row r="4412" spans="7:7" x14ac:dyDescent="0.25">
      <c r="G4412" s="10"/>
    </row>
    <row r="4413" spans="7:7" x14ac:dyDescent="0.25">
      <c r="G4413" s="10"/>
    </row>
    <row r="4414" spans="7:7" x14ac:dyDescent="0.25">
      <c r="G4414" s="10"/>
    </row>
    <row r="4415" spans="7:7" x14ac:dyDescent="0.25">
      <c r="G4415" s="10"/>
    </row>
    <row r="4416" spans="7:7" x14ac:dyDescent="0.25">
      <c r="G4416" s="10"/>
    </row>
    <row r="4417" spans="7:7" x14ac:dyDescent="0.25">
      <c r="G4417" s="10"/>
    </row>
    <row r="4418" spans="7:7" x14ac:dyDescent="0.25">
      <c r="G4418" s="10"/>
    </row>
    <row r="4419" spans="7:7" x14ac:dyDescent="0.25">
      <c r="G4419" s="10"/>
    </row>
    <row r="4420" spans="7:7" x14ac:dyDescent="0.25">
      <c r="G4420" s="10"/>
    </row>
    <row r="4421" spans="7:7" x14ac:dyDescent="0.25">
      <c r="G4421" s="10"/>
    </row>
    <row r="4422" spans="7:7" x14ac:dyDescent="0.25">
      <c r="G4422" s="10"/>
    </row>
    <row r="4423" spans="7:7" x14ac:dyDescent="0.25">
      <c r="G4423" s="10"/>
    </row>
    <row r="4424" spans="7:7" x14ac:dyDescent="0.25">
      <c r="G4424" s="10"/>
    </row>
    <row r="4425" spans="7:7" x14ac:dyDescent="0.25">
      <c r="G4425" s="10"/>
    </row>
    <row r="4426" spans="7:7" x14ac:dyDescent="0.25">
      <c r="G4426" s="10"/>
    </row>
    <row r="4427" spans="7:7" x14ac:dyDescent="0.25">
      <c r="G4427" s="10"/>
    </row>
    <row r="4428" spans="7:7" x14ac:dyDescent="0.25">
      <c r="G4428" s="10"/>
    </row>
    <row r="4429" spans="7:7" x14ac:dyDescent="0.25">
      <c r="G4429" s="10"/>
    </row>
    <row r="4430" spans="7:7" x14ac:dyDescent="0.25">
      <c r="G4430" s="10"/>
    </row>
    <row r="4431" spans="7:7" x14ac:dyDescent="0.25">
      <c r="G4431" s="10"/>
    </row>
    <row r="4432" spans="7:7" x14ac:dyDescent="0.25">
      <c r="G4432" s="10"/>
    </row>
    <row r="4433" spans="7:7" x14ac:dyDescent="0.25">
      <c r="G4433" s="10"/>
    </row>
    <row r="4434" spans="7:7" x14ac:dyDescent="0.25">
      <c r="G4434" s="10"/>
    </row>
    <row r="4435" spans="7:7" x14ac:dyDescent="0.25">
      <c r="G4435" s="10"/>
    </row>
    <row r="4436" spans="7:7" x14ac:dyDescent="0.25">
      <c r="G4436" s="10"/>
    </row>
    <row r="4437" spans="7:7" x14ac:dyDescent="0.25">
      <c r="G4437" s="10"/>
    </row>
    <row r="4438" spans="7:7" x14ac:dyDescent="0.25">
      <c r="G4438" s="10"/>
    </row>
    <row r="4439" spans="7:7" x14ac:dyDescent="0.25">
      <c r="G4439" s="10"/>
    </row>
    <row r="4440" spans="7:7" x14ac:dyDescent="0.25">
      <c r="G4440" s="10"/>
    </row>
    <row r="4441" spans="7:7" x14ac:dyDescent="0.25">
      <c r="G4441" s="10"/>
    </row>
    <row r="4442" spans="7:7" x14ac:dyDescent="0.25">
      <c r="G4442" s="10"/>
    </row>
    <row r="4443" spans="7:7" x14ac:dyDescent="0.25">
      <c r="G4443" s="10"/>
    </row>
    <row r="4444" spans="7:7" x14ac:dyDescent="0.25">
      <c r="G4444" s="10"/>
    </row>
    <row r="4445" spans="7:7" x14ac:dyDescent="0.25">
      <c r="G4445" s="10"/>
    </row>
    <row r="4446" spans="7:7" x14ac:dyDescent="0.25">
      <c r="G4446" s="10"/>
    </row>
    <row r="4447" spans="7:7" x14ac:dyDescent="0.25">
      <c r="G4447" s="10"/>
    </row>
    <row r="4448" spans="7:7" x14ac:dyDescent="0.25">
      <c r="G4448" s="10"/>
    </row>
    <row r="4449" spans="7:7" x14ac:dyDescent="0.25">
      <c r="G4449" s="10"/>
    </row>
    <row r="4450" spans="7:7" x14ac:dyDescent="0.25">
      <c r="G4450" s="10"/>
    </row>
    <row r="4451" spans="7:7" x14ac:dyDescent="0.25">
      <c r="G4451" s="10"/>
    </row>
    <row r="4452" spans="7:7" x14ac:dyDescent="0.25">
      <c r="G4452" s="10"/>
    </row>
    <row r="4453" spans="7:7" x14ac:dyDescent="0.25">
      <c r="G4453" s="10"/>
    </row>
    <row r="4454" spans="7:7" x14ac:dyDescent="0.25">
      <c r="G4454" s="10"/>
    </row>
    <row r="4455" spans="7:7" x14ac:dyDescent="0.25">
      <c r="G4455" s="10"/>
    </row>
    <row r="4456" spans="7:7" x14ac:dyDescent="0.25">
      <c r="G4456" s="10"/>
    </row>
    <row r="4457" spans="7:7" x14ac:dyDescent="0.25">
      <c r="G4457" s="10"/>
    </row>
    <row r="4458" spans="7:7" x14ac:dyDescent="0.25">
      <c r="G4458" s="10"/>
    </row>
    <row r="4459" spans="7:7" x14ac:dyDescent="0.25">
      <c r="G4459" s="10"/>
    </row>
    <row r="4460" spans="7:7" x14ac:dyDescent="0.25">
      <c r="G4460" s="10"/>
    </row>
    <row r="4461" spans="7:7" x14ac:dyDescent="0.25">
      <c r="G4461" s="10"/>
    </row>
    <row r="4462" spans="7:7" x14ac:dyDescent="0.25">
      <c r="G4462" s="10"/>
    </row>
    <row r="4463" spans="7:7" x14ac:dyDescent="0.25">
      <c r="G4463" s="10"/>
    </row>
    <row r="4464" spans="7:7" x14ac:dyDescent="0.25">
      <c r="G4464" s="10"/>
    </row>
    <row r="4465" spans="7:7" x14ac:dyDescent="0.25">
      <c r="G4465" s="10"/>
    </row>
    <row r="4466" spans="7:7" x14ac:dyDescent="0.25">
      <c r="G4466" s="10"/>
    </row>
    <row r="4467" spans="7:7" x14ac:dyDescent="0.25">
      <c r="G4467" s="10"/>
    </row>
    <row r="4468" spans="7:7" x14ac:dyDescent="0.25">
      <c r="G4468" s="10"/>
    </row>
    <row r="4469" spans="7:7" x14ac:dyDescent="0.25">
      <c r="G4469" s="10"/>
    </row>
    <row r="4470" spans="7:7" x14ac:dyDescent="0.25">
      <c r="G4470" s="10"/>
    </row>
    <row r="4471" spans="7:7" x14ac:dyDescent="0.25">
      <c r="G4471" s="10"/>
    </row>
    <row r="4472" spans="7:7" x14ac:dyDescent="0.25">
      <c r="G4472" s="10"/>
    </row>
    <row r="4473" spans="7:7" x14ac:dyDescent="0.25">
      <c r="G4473" s="10"/>
    </row>
    <row r="4474" spans="7:7" x14ac:dyDescent="0.25">
      <c r="G4474" s="10"/>
    </row>
    <row r="4475" spans="7:7" x14ac:dyDescent="0.25">
      <c r="G4475" s="10"/>
    </row>
    <row r="4476" spans="7:7" x14ac:dyDescent="0.25">
      <c r="G4476" s="10"/>
    </row>
    <row r="4477" spans="7:7" x14ac:dyDescent="0.25">
      <c r="G4477" s="10"/>
    </row>
    <row r="4478" spans="7:7" x14ac:dyDescent="0.25">
      <c r="G4478" s="10"/>
    </row>
    <row r="4479" spans="7:7" x14ac:dyDescent="0.25">
      <c r="G4479" s="10"/>
    </row>
    <row r="4480" spans="7:7" x14ac:dyDescent="0.25">
      <c r="G4480" s="10"/>
    </row>
    <row r="4481" spans="7:7" x14ac:dyDescent="0.25">
      <c r="G4481" s="10"/>
    </row>
    <row r="4482" spans="7:7" x14ac:dyDescent="0.25">
      <c r="G4482" s="10"/>
    </row>
    <row r="4483" spans="7:7" x14ac:dyDescent="0.25">
      <c r="G4483" s="10"/>
    </row>
    <row r="4484" spans="7:7" x14ac:dyDescent="0.25">
      <c r="G4484" s="10"/>
    </row>
    <row r="4485" spans="7:7" x14ac:dyDescent="0.25">
      <c r="G4485" s="10"/>
    </row>
    <row r="4486" spans="7:7" x14ac:dyDescent="0.25">
      <c r="G4486" s="10"/>
    </row>
    <row r="4487" spans="7:7" x14ac:dyDescent="0.25">
      <c r="G4487" s="10"/>
    </row>
    <row r="4488" spans="7:7" x14ac:dyDescent="0.25">
      <c r="G4488" s="10"/>
    </row>
    <row r="4489" spans="7:7" x14ac:dyDescent="0.25">
      <c r="G4489" s="10"/>
    </row>
    <row r="4490" spans="7:7" x14ac:dyDescent="0.25">
      <c r="G4490" s="10"/>
    </row>
    <row r="4491" spans="7:7" x14ac:dyDescent="0.25">
      <c r="G4491" s="10"/>
    </row>
    <row r="4492" spans="7:7" x14ac:dyDescent="0.25">
      <c r="G4492" s="10"/>
    </row>
    <row r="4493" spans="7:7" x14ac:dyDescent="0.25">
      <c r="G4493" s="10"/>
    </row>
    <row r="4494" spans="7:7" x14ac:dyDescent="0.25">
      <c r="G4494" s="10"/>
    </row>
    <row r="4495" spans="7:7" x14ac:dyDescent="0.25">
      <c r="G4495" s="10"/>
    </row>
    <row r="4496" spans="7:7" x14ac:dyDescent="0.25">
      <c r="G4496" s="10"/>
    </row>
    <row r="4497" spans="7:7" x14ac:dyDescent="0.25">
      <c r="G4497" s="10"/>
    </row>
    <row r="4498" spans="7:7" x14ac:dyDescent="0.25">
      <c r="G4498" s="10"/>
    </row>
    <row r="4499" spans="7:7" x14ac:dyDescent="0.25">
      <c r="G4499" s="10"/>
    </row>
    <row r="4500" spans="7:7" x14ac:dyDescent="0.25">
      <c r="G4500" s="10"/>
    </row>
    <row r="4501" spans="7:7" x14ac:dyDescent="0.25">
      <c r="G4501" s="10"/>
    </row>
    <row r="4502" spans="7:7" x14ac:dyDescent="0.25">
      <c r="G4502" s="10"/>
    </row>
    <row r="4503" spans="7:7" x14ac:dyDescent="0.25">
      <c r="G4503" s="10"/>
    </row>
    <row r="4504" spans="7:7" x14ac:dyDescent="0.25">
      <c r="G4504" s="10"/>
    </row>
    <row r="4505" spans="7:7" x14ac:dyDescent="0.25">
      <c r="G4505" s="10"/>
    </row>
    <row r="4506" spans="7:7" x14ac:dyDescent="0.25">
      <c r="G4506" s="10"/>
    </row>
    <row r="4507" spans="7:7" x14ac:dyDescent="0.25">
      <c r="G4507" s="10"/>
    </row>
    <row r="4508" spans="7:7" x14ac:dyDescent="0.25">
      <c r="G4508" s="10"/>
    </row>
    <row r="4509" spans="7:7" x14ac:dyDescent="0.25">
      <c r="G4509" s="10"/>
    </row>
    <row r="4510" spans="7:7" x14ac:dyDescent="0.25">
      <c r="G4510" s="10"/>
    </row>
    <row r="4511" spans="7:7" x14ac:dyDescent="0.25">
      <c r="G4511" s="10"/>
    </row>
    <row r="4512" spans="7:7" x14ac:dyDescent="0.25">
      <c r="G4512" s="10"/>
    </row>
    <row r="4513" spans="7:7" x14ac:dyDescent="0.25">
      <c r="G4513" s="10"/>
    </row>
    <row r="4514" spans="7:7" x14ac:dyDescent="0.25">
      <c r="G4514" s="10"/>
    </row>
    <row r="4515" spans="7:7" x14ac:dyDescent="0.25">
      <c r="G4515" s="10"/>
    </row>
    <row r="4516" spans="7:7" x14ac:dyDescent="0.25">
      <c r="G4516" s="10"/>
    </row>
    <row r="4517" spans="7:7" x14ac:dyDescent="0.25">
      <c r="G4517" s="10"/>
    </row>
    <row r="4518" spans="7:7" x14ac:dyDescent="0.25">
      <c r="G4518" s="10"/>
    </row>
    <row r="4519" spans="7:7" x14ac:dyDescent="0.25">
      <c r="G4519" s="10"/>
    </row>
    <row r="4520" spans="7:7" x14ac:dyDescent="0.25">
      <c r="G4520" s="10"/>
    </row>
    <row r="4521" spans="7:7" x14ac:dyDescent="0.25">
      <c r="G4521" s="10"/>
    </row>
    <row r="4522" spans="7:7" x14ac:dyDescent="0.25">
      <c r="G4522" s="10"/>
    </row>
    <row r="4523" spans="7:7" x14ac:dyDescent="0.25">
      <c r="G4523" s="10"/>
    </row>
    <row r="4524" spans="7:7" x14ac:dyDescent="0.25">
      <c r="G4524" s="10"/>
    </row>
    <row r="4525" spans="7:7" x14ac:dyDescent="0.25">
      <c r="G4525" s="10"/>
    </row>
    <row r="4526" spans="7:7" x14ac:dyDescent="0.25">
      <c r="G4526" s="10"/>
    </row>
    <row r="4527" spans="7:7" x14ac:dyDescent="0.25">
      <c r="G4527" s="10"/>
    </row>
    <row r="4528" spans="7:7" x14ac:dyDescent="0.25">
      <c r="G4528" s="10"/>
    </row>
    <row r="4529" spans="7:7" x14ac:dyDescent="0.25">
      <c r="G4529" s="10"/>
    </row>
    <row r="4530" spans="7:7" x14ac:dyDescent="0.25">
      <c r="G4530" s="10"/>
    </row>
    <row r="4531" spans="7:7" x14ac:dyDescent="0.25">
      <c r="G4531" s="10"/>
    </row>
    <row r="4532" spans="7:7" x14ac:dyDescent="0.25">
      <c r="G4532" s="10"/>
    </row>
    <row r="4533" spans="7:7" x14ac:dyDescent="0.25">
      <c r="G4533" s="10"/>
    </row>
    <row r="4534" spans="7:7" x14ac:dyDescent="0.25">
      <c r="G4534" s="10"/>
    </row>
    <row r="4535" spans="7:7" x14ac:dyDescent="0.25">
      <c r="G4535" s="10"/>
    </row>
    <row r="4536" spans="7:7" x14ac:dyDescent="0.25">
      <c r="G4536" s="10"/>
    </row>
    <row r="4537" spans="7:7" x14ac:dyDescent="0.25">
      <c r="G4537" s="10"/>
    </row>
    <row r="4538" spans="7:7" x14ac:dyDescent="0.25">
      <c r="G4538" s="10"/>
    </row>
    <row r="4539" spans="7:7" x14ac:dyDescent="0.25">
      <c r="G4539" s="10"/>
    </row>
    <row r="4540" spans="7:7" x14ac:dyDescent="0.25">
      <c r="G4540" s="10"/>
    </row>
    <row r="4541" spans="7:7" x14ac:dyDescent="0.25">
      <c r="G4541" s="10"/>
    </row>
    <row r="4542" spans="7:7" x14ac:dyDescent="0.25">
      <c r="G4542" s="10"/>
    </row>
    <row r="4543" spans="7:7" x14ac:dyDescent="0.25">
      <c r="G4543" s="10"/>
    </row>
    <row r="4544" spans="7:7" x14ac:dyDescent="0.25">
      <c r="G4544" s="10"/>
    </row>
    <row r="4545" spans="7:7" x14ac:dyDescent="0.25">
      <c r="G4545" s="10"/>
    </row>
    <row r="4546" spans="7:7" x14ac:dyDescent="0.25">
      <c r="G4546" s="10"/>
    </row>
    <row r="4547" spans="7:7" x14ac:dyDescent="0.25">
      <c r="G4547" s="10"/>
    </row>
    <row r="4548" spans="7:7" x14ac:dyDescent="0.25">
      <c r="G4548" s="10"/>
    </row>
    <row r="4549" spans="7:7" x14ac:dyDescent="0.25">
      <c r="G4549" s="10"/>
    </row>
    <row r="4550" spans="7:7" x14ac:dyDescent="0.25">
      <c r="G4550" s="10"/>
    </row>
    <row r="4551" spans="7:7" x14ac:dyDescent="0.25">
      <c r="G4551" s="10"/>
    </row>
    <row r="4552" spans="7:7" x14ac:dyDescent="0.25">
      <c r="G4552" s="10"/>
    </row>
    <row r="4553" spans="7:7" x14ac:dyDescent="0.25">
      <c r="G4553" s="10"/>
    </row>
    <row r="4554" spans="7:7" x14ac:dyDescent="0.25">
      <c r="G4554" s="10"/>
    </row>
    <row r="4555" spans="7:7" x14ac:dyDescent="0.25">
      <c r="G4555" s="10"/>
    </row>
    <row r="4556" spans="7:7" x14ac:dyDescent="0.25">
      <c r="G4556" s="10"/>
    </row>
    <row r="4557" spans="7:7" x14ac:dyDescent="0.25">
      <c r="G4557" s="10"/>
    </row>
    <row r="4558" spans="7:7" x14ac:dyDescent="0.25">
      <c r="G4558" s="10"/>
    </row>
    <row r="4559" spans="7:7" x14ac:dyDescent="0.25">
      <c r="G4559" s="10"/>
    </row>
    <row r="4560" spans="7:7" x14ac:dyDescent="0.25">
      <c r="G4560" s="10"/>
    </row>
    <row r="4561" spans="7:7" x14ac:dyDescent="0.25">
      <c r="G4561" s="10"/>
    </row>
    <row r="4562" spans="7:7" x14ac:dyDescent="0.25">
      <c r="G4562" s="10"/>
    </row>
    <row r="4563" spans="7:7" x14ac:dyDescent="0.25">
      <c r="G4563" s="10"/>
    </row>
    <row r="4564" spans="7:7" x14ac:dyDescent="0.25">
      <c r="G4564" s="10"/>
    </row>
    <row r="4565" spans="7:7" x14ac:dyDescent="0.25">
      <c r="G4565" s="10"/>
    </row>
    <row r="4566" spans="7:7" x14ac:dyDescent="0.25">
      <c r="G4566" s="10"/>
    </row>
    <row r="4567" spans="7:7" x14ac:dyDescent="0.25">
      <c r="G4567" s="10"/>
    </row>
    <row r="4568" spans="7:7" x14ac:dyDescent="0.25">
      <c r="G4568" s="10"/>
    </row>
    <row r="4569" spans="7:7" x14ac:dyDescent="0.25">
      <c r="G4569" s="10"/>
    </row>
    <row r="4570" spans="7:7" x14ac:dyDescent="0.25">
      <c r="G4570" s="10"/>
    </row>
    <row r="4571" spans="7:7" x14ac:dyDescent="0.25">
      <c r="G4571" s="10"/>
    </row>
    <row r="4572" spans="7:7" x14ac:dyDescent="0.25">
      <c r="G4572" s="10"/>
    </row>
    <row r="4573" spans="7:7" x14ac:dyDescent="0.25">
      <c r="G4573" s="10"/>
    </row>
    <row r="4574" spans="7:7" x14ac:dyDescent="0.25">
      <c r="G4574" s="10"/>
    </row>
    <row r="4575" spans="7:7" x14ac:dyDescent="0.25">
      <c r="G4575" s="10"/>
    </row>
    <row r="4576" spans="7:7" x14ac:dyDescent="0.25">
      <c r="G4576" s="10"/>
    </row>
    <row r="4577" spans="7:7" x14ac:dyDescent="0.25">
      <c r="G4577" s="10"/>
    </row>
    <row r="4578" spans="7:7" x14ac:dyDescent="0.25">
      <c r="G4578" s="10"/>
    </row>
    <row r="4579" spans="7:7" x14ac:dyDescent="0.25">
      <c r="G4579" s="10"/>
    </row>
    <row r="4580" spans="7:7" x14ac:dyDescent="0.25">
      <c r="G4580" s="10"/>
    </row>
    <row r="4581" spans="7:7" x14ac:dyDescent="0.25">
      <c r="G4581" s="10"/>
    </row>
    <row r="4582" spans="7:7" x14ac:dyDescent="0.25">
      <c r="G4582" s="10"/>
    </row>
    <row r="4583" spans="7:7" x14ac:dyDescent="0.25">
      <c r="G4583" s="10"/>
    </row>
    <row r="4584" spans="7:7" x14ac:dyDescent="0.25">
      <c r="G4584" s="10"/>
    </row>
    <row r="4585" spans="7:7" x14ac:dyDescent="0.25">
      <c r="G4585" s="10"/>
    </row>
    <row r="4586" spans="7:7" x14ac:dyDescent="0.25">
      <c r="G4586" s="10"/>
    </row>
    <row r="4587" spans="7:7" x14ac:dyDescent="0.25">
      <c r="G4587" s="10"/>
    </row>
    <row r="4588" spans="7:7" x14ac:dyDescent="0.25">
      <c r="G4588" s="10"/>
    </row>
    <row r="4589" spans="7:7" x14ac:dyDescent="0.25">
      <c r="G4589" s="10"/>
    </row>
    <row r="4590" spans="7:7" x14ac:dyDescent="0.25">
      <c r="G4590" s="10"/>
    </row>
    <row r="4591" spans="7:7" x14ac:dyDescent="0.25">
      <c r="G4591" s="10"/>
    </row>
    <row r="4592" spans="7:7" x14ac:dyDescent="0.25">
      <c r="G4592" s="10"/>
    </row>
    <row r="4593" spans="7:7" x14ac:dyDescent="0.25">
      <c r="G4593" s="10"/>
    </row>
    <row r="4594" spans="7:7" x14ac:dyDescent="0.25">
      <c r="G4594" s="10"/>
    </row>
    <row r="4595" spans="7:7" x14ac:dyDescent="0.25">
      <c r="G4595" s="10"/>
    </row>
    <row r="4596" spans="7:7" x14ac:dyDescent="0.25">
      <c r="G4596" s="10"/>
    </row>
    <row r="4597" spans="7:7" x14ac:dyDescent="0.25">
      <c r="G4597" s="10"/>
    </row>
    <row r="4598" spans="7:7" x14ac:dyDescent="0.25">
      <c r="G4598" s="10"/>
    </row>
    <row r="4599" spans="7:7" x14ac:dyDescent="0.25">
      <c r="G4599" s="10"/>
    </row>
    <row r="4600" spans="7:7" x14ac:dyDescent="0.25">
      <c r="G4600" s="10"/>
    </row>
    <row r="4601" spans="7:7" x14ac:dyDescent="0.25">
      <c r="G4601" s="10"/>
    </row>
    <row r="4602" spans="7:7" x14ac:dyDescent="0.25">
      <c r="G4602" s="10"/>
    </row>
    <row r="4603" spans="7:7" x14ac:dyDescent="0.25">
      <c r="G4603" s="10"/>
    </row>
    <row r="4604" spans="7:7" x14ac:dyDescent="0.25">
      <c r="G4604" s="10"/>
    </row>
    <row r="4605" spans="7:7" x14ac:dyDescent="0.25">
      <c r="G4605" s="10"/>
    </row>
    <row r="4606" spans="7:7" x14ac:dyDescent="0.25">
      <c r="G4606" s="10"/>
    </row>
    <row r="4607" spans="7:7" x14ac:dyDescent="0.25">
      <c r="G4607" s="10"/>
    </row>
    <row r="4608" spans="7:7" x14ac:dyDescent="0.25">
      <c r="G4608" s="10"/>
    </row>
    <row r="4609" spans="7:7" x14ac:dyDescent="0.25">
      <c r="G4609" s="10"/>
    </row>
    <row r="4610" spans="7:7" x14ac:dyDescent="0.25">
      <c r="G4610" s="10"/>
    </row>
    <row r="4611" spans="7:7" x14ac:dyDescent="0.25">
      <c r="G4611" s="10"/>
    </row>
    <row r="4612" spans="7:7" x14ac:dyDescent="0.25">
      <c r="G4612" s="10"/>
    </row>
    <row r="4613" spans="7:7" x14ac:dyDescent="0.25">
      <c r="G4613" s="10"/>
    </row>
    <row r="4614" spans="7:7" x14ac:dyDescent="0.25">
      <c r="G4614" s="10"/>
    </row>
    <row r="4615" spans="7:7" x14ac:dyDescent="0.25">
      <c r="G4615" s="10"/>
    </row>
    <row r="4616" spans="7:7" x14ac:dyDescent="0.25">
      <c r="G4616" s="10"/>
    </row>
    <row r="4617" spans="7:7" x14ac:dyDescent="0.25">
      <c r="G4617" s="10"/>
    </row>
    <row r="4618" spans="7:7" x14ac:dyDescent="0.25">
      <c r="G4618" s="10"/>
    </row>
    <row r="4619" spans="7:7" x14ac:dyDescent="0.25">
      <c r="G4619" s="10"/>
    </row>
    <row r="4620" spans="7:7" x14ac:dyDescent="0.25">
      <c r="G4620" s="10"/>
    </row>
    <row r="4621" spans="7:7" x14ac:dyDescent="0.25">
      <c r="G4621" s="10"/>
    </row>
    <row r="4622" spans="7:7" x14ac:dyDescent="0.25">
      <c r="G4622" s="10"/>
    </row>
    <row r="4623" spans="7:7" x14ac:dyDescent="0.25">
      <c r="G4623" s="10"/>
    </row>
    <row r="4624" spans="7:7" x14ac:dyDescent="0.25">
      <c r="G4624" s="10"/>
    </row>
    <row r="4625" spans="7:7" x14ac:dyDescent="0.25">
      <c r="G4625" s="10"/>
    </row>
    <row r="4626" spans="7:7" x14ac:dyDescent="0.25">
      <c r="G4626" s="10"/>
    </row>
    <row r="4627" spans="7:7" x14ac:dyDescent="0.25">
      <c r="G4627" s="10"/>
    </row>
    <row r="4628" spans="7:7" x14ac:dyDescent="0.25">
      <c r="G4628" s="10"/>
    </row>
    <row r="4629" spans="7:7" x14ac:dyDescent="0.25">
      <c r="G4629" s="10"/>
    </row>
    <row r="4630" spans="7:7" x14ac:dyDescent="0.25">
      <c r="G4630" s="10"/>
    </row>
    <row r="4631" spans="7:7" x14ac:dyDescent="0.25">
      <c r="G4631" s="10"/>
    </row>
    <row r="4632" spans="7:7" x14ac:dyDescent="0.25">
      <c r="G4632" s="10"/>
    </row>
    <row r="4633" spans="7:7" x14ac:dyDescent="0.25">
      <c r="G4633" s="10"/>
    </row>
    <row r="4634" spans="7:7" x14ac:dyDescent="0.25">
      <c r="G4634" s="10"/>
    </row>
    <row r="4635" spans="7:7" x14ac:dyDescent="0.25">
      <c r="G4635" s="10"/>
    </row>
    <row r="4636" spans="7:7" x14ac:dyDescent="0.25">
      <c r="G4636" s="10"/>
    </row>
    <row r="4637" spans="7:7" x14ac:dyDescent="0.25">
      <c r="G4637" s="10"/>
    </row>
    <row r="4638" spans="7:7" x14ac:dyDescent="0.25">
      <c r="G4638" s="10"/>
    </row>
    <row r="4639" spans="7:7" x14ac:dyDescent="0.25">
      <c r="G4639" s="10"/>
    </row>
    <row r="4640" spans="7:7" x14ac:dyDescent="0.25">
      <c r="G4640" s="10"/>
    </row>
    <row r="4641" spans="7:7" x14ac:dyDescent="0.25">
      <c r="G4641" s="10"/>
    </row>
    <row r="4642" spans="7:7" x14ac:dyDescent="0.25">
      <c r="G4642" s="10"/>
    </row>
    <row r="4643" spans="7:7" x14ac:dyDescent="0.25">
      <c r="G4643" s="10"/>
    </row>
    <row r="4644" spans="7:7" x14ac:dyDescent="0.25">
      <c r="G4644" s="10"/>
    </row>
    <row r="4645" spans="7:7" x14ac:dyDescent="0.25">
      <c r="G4645" s="10"/>
    </row>
    <row r="4646" spans="7:7" x14ac:dyDescent="0.25">
      <c r="G4646" s="10"/>
    </row>
    <row r="4647" spans="7:7" x14ac:dyDescent="0.25">
      <c r="G4647" s="10"/>
    </row>
    <row r="4648" spans="7:7" x14ac:dyDescent="0.25">
      <c r="G4648" s="10"/>
    </row>
    <row r="4649" spans="7:7" x14ac:dyDescent="0.25">
      <c r="G4649" s="10"/>
    </row>
    <row r="4650" spans="7:7" x14ac:dyDescent="0.25">
      <c r="G4650" s="10"/>
    </row>
    <row r="4651" spans="7:7" x14ac:dyDescent="0.25">
      <c r="G4651" s="10"/>
    </row>
    <row r="4652" spans="7:7" x14ac:dyDescent="0.25">
      <c r="G4652" s="10"/>
    </row>
    <row r="4653" spans="7:7" x14ac:dyDescent="0.25">
      <c r="G4653" s="10"/>
    </row>
    <row r="4654" spans="7:7" x14ac:dyDescent="0.25">
      <c r="G4654" s="10"/>
    </row>
    <row r="4655" spans="7:7" x14ac:dyDescent="0.25">
      <c r="G4655" s="10"/>
    </row>
    <row r="4656" spans="7:7" x14ac:dyDescent="0.25">
      <c r="G4656" s="10"/>
    </row>
    <row r="4657" spans="7:7" x14ac:dyDescent="0.25">
      <c r="G4657" s="10"/>
    </row>
    <row r="4658" spans="7:7" x14ac:dyDescent="0.25">
      <c r="G4658" s="10"/>
    </row>
    <row r="4659" spans="7:7" x14ac:dyDescent="0.25">
      <c r="G4659" s="10"/>
    </row>
    <row r="4660" spans="7:7" x14ac:dyDescent="0.25">
      <c r="G4660" s="10"/>
    </row>
    <row r="4661" spans="7:7" x14ac:dyDescent="0.25">
      <c r="G4661" s="10"/>
    </row>
    <row r="4662" spans="7:7" x14ac:dyDescent="0.25">
      <c r="G4662" s="10"/>
    </row>
    <row r="4663" spans="7:7" x14ac:dyDescent="0.25">
      <c r="G4663" s="10"/>
    </row>
    <row r="4664" spans="7:7" x14ac:dyDescent="0.25">
      <c r="G4664" s="10"/>
    </row>
    <row r="4665" spans="7:7" x14ac:dyDescent="0.25">
      <c r="G4665" s="10"/>
    </row>
    <row r="4666" spans="7:7" x14ac:dyDescent="0.25">
      <c r="G4666" s="10"/>
    </row>
    <row r="4667" spans="7:7" x14ac:dyDescent="0.25">
      <c r="G4667" s="10"/>
    </row>
    <row r="4668" spans="7:7" x14ac:dyDescent="0.25">
      <c r="G4668" s="10"/>
    </row>
    <row r="4669" spans="7:7" x14ac:dyDescent="0.25">
      <c r="G4669" s="10"/>
    </row>
    <row r="4670" spans="7:7" x14ac:dyDescent="0.25">
      <c r="G4670" s="10"/>
    </row>
    <row r="4671" spans="7:7" x14ac:dyDescent="0.25">
      <c r="G4671" s="10"/>
    </row>
    <row r="4672" spans="7:7" x14ac:dyDescent="0.25">
      <c r="G4672" s="10"/>
    </row>
    <row r="4673" spans="7:7" x14ac:dyDescent="0.25">
      <c r="G4673" s="10"/>
    </row>
    <row r="4674" spans="7:7" x14ac:dyDescent="0.25">
      <c r="G4674" s="10"/>
    </row>
    <row r="4675" spans="7:7" x14ac:dyDescent="0.25">
      <c r="G4675" s="10"/>
    </row>
    <row r="4676" spans="7:7" x14ac:dyDescent="0.25">
      <c r="G4676" s="10"/>
    </row>
    <row r="4677" spans="7:7" x14ac:dyDescent="0.25">
      <c r="G4677" s="10"/>
    </row>
    <row r="4678" spans="7:7" x14ac:dyDescent="0.25">
      <c r="G4678" s="10"/>
    </row>
    <row r="4679" spans="7:7" x14ac:dyDescent="0.25">
      <c r="G4679" s="10"/>
    </row>
    <row r="4680" spans="7:7" x14ac:dyDescent="0.25">
      <c r="G4680" s="10"/>
    </row>
    <row r="4681" spans="7:7" x14ac:dyDescent="0.25">
      <c r="G4681" s="10"/>
    </row>
    <row r="4682" spans="7:7" x14ac:dyDescent="0.25">
      <c r="G4682" s="10"/>
    </row>
    <row r="4683" spans="7:7" x14ac:dyDescent="0.25">
      <c r="G4683" s="10"/>
    </row>
    <row r="4684" spans="7:7" x14ac:dyDescent="0.25">
      <c r="G4684" s="10"/>
    </row>
    <row r="4685" spans="7:7" x14ac:dyDescent="0.25">
      <c r="G4685" s="10"/>
    </row>
    <row r="4686" spans="7:7" x14ac:dyDescent="0.25">
      <c r="G4686" s="10"/>
    </row>
    <row r="4687" spans="7:7" x14ac:dyDescent="0.25">
      <c r="G4687" s="10"/>
    </row>
    <row r="4688" spans="7:7" x14ac:dyDescent="0.25">
      <c r="G4688" s="10"/>
    </row>
    <row r="4689" spans="7:7" x14ac:dyDescent="0.25">
      <c r="G4689" s="10"/>
    </row>
    <row r="4690" spans="7:7" x14ac:dyDescent="0.25">
      <c r="G4690" s="10"/>
    </row>
    <row r="4691" spans="7:7" x14ac:dyDescent="0.25">
      <c r="G4691" s="10"/>
    </row>
    <row r="4692" spans="7:7" x14ac:dyDescent="0.25">
      <c r="G4692" s="10"/>
    </row>
    <row r="4693" spans="7:7" x14ac:dyDescent="0.25">
      <c r="G4693" s="10"/>
    </row>
    <row r="4694" spans="7:7" x14ac:dyDescent="0.25">
      <c r="G4694" s="10"/>
    </row>
    <row r="4695" spans="7:7" x14ac:dyDescent="0.25">
      <c r="G4695" s="10"/>
    </row>
    <row r="4696" spans="7:7" x14ac:dyDescent="0.25">
      <c r="G4696" s="10"/>
    </row>
    <row r="4697" spans="7:7" x14ac:dyDescent="0.25">
      <c r="G4697" s="10"/>
    </row>
    <row r="4698" spans="7:7" x14ac:dyDescent="0.25">
      <c r="G4698" s="10"/>
    </row>
    <row r="4699" spans="7:7" x14ac:dyDescent="0.25">
      <c r="G4699" s="10"/>
    </row>
    <row r="4700" spans="7:7" x14ac:dyDescent="0.25">
      <c r="G4700" s="10"/>
    </row>
    <row r="4701" spans="7:7" x14ac:dyDescent="0.25">
      <c r="G4701" s="10"/>
    </row>
    <row r="4702" spans="7:7" x14ac:dyDescent="0.25">
      <c r="G4702" s="10"/>
    </row>
    <row r="4703" spans="7:7" x14ac:dyDescent="0.25">
      <c r="G4703" s="10"/>
    </row>
    <row r="4704" spans="7:7" x14ac:dyDescent="0.25">
      <c r="G4704" s="10"/>
    </row>
    <row r="4705" spans="7:7" x14ac:dyDescent="0.25">
      <c r="G4705" s="10"/>
    </row>
    <row r="4706" spans="7:7" x14ac:dyDescent="0.25">
      <c r="G4706" s="10"/>
    </row>
    <row r="4707" spans="7:7" x14ac:dyDescent="0.25">
      <c r="G4707" s="10"/>
    </row>
    <row r="4708" spans="7:7" x14ac:dyDescent="0.25">
      <c r="G4708" s="10"/>
    </row>
    <row r="4709" spans="7:7" x14ac:dyDescent="0.25">
      <c r="G4709" s="10"/>
    </row>
    <row r="4710" spans="7:7" x14ac:dyDescent="0.25">
      <c r="G4710" s="10"/>
    </row>
    <row r="4711" spans="7:7" x14ac:dyDescent="0.25">
      <c r="G4711" s="10"/>
    </row>
    <row r="4712" spans="7:7" x14ac:dyDescent="0.25">
      <c r="G4712" s="10"/>
    </row>
    <row r="4713" spans="7:7" x14ac:dyDescent="0.25">
      <c r="G4713" s="10"/>
    </row>
    <row r="4714" spans="7:7" x14ac:dyDescent="0.25">
      <c r="G4714" s="10"/>
    </row>
    <row r="4715" spans="7:7" x14ac:dyDescent="0.25">
      <c r="G4715" s="10"/>
    </row>
    <row r="4716" spans="7:7" x14ac:dyDescent="0.25">
      <c r="G4716" s="10"/>
    </row>
    <row r="4717" spans="7:7" x14ac:dyDescent="0.25">
      <c r="G4717" s="10"/>
    </row>
    <row r="4718" spans="7:7" x14ac:dyDescent="0.25">
      <c r="G4718" s="10"/>
    </row>
    <row r="4719" spans="7:7" x14ac:dyDescent="0.25">
      <c r="G4719" s="10"/>
    </row>
    <row r="4720" spans="7:7" x14ac:dyDescent="0.25">
      <c r="G4720" s="10"/>
    </row>
    <row r="4721" spans="7:7" x14ac:dyDescent="0.25">
      <c r="G4721" s="10"/>
    </row>
    <row r="4722" spans="7:7" x14ac:dyDescent="0.25">
      <c r="G4722" s="10"/>
    </row>
    <row r="4723" spans="7:7" x14ac:dyDescent="0.25">
      <c r="G4723" s="10"/>
    </row>
    <row r="4724" spans="7:7" x14ac:dyDescent="0.25">
      <c r="G4724" s="10"/>
    </row>
    <row r="4725" spans="7:7" x14ac:dyDescent="0.25">
      <c r="G4725" s="10"/>
    </row>
    <row r="4726" spans="7:7" x14ac:dyDescent="0.25">
      <c r="G4726" s="10"/>
    </row>
    <row r="4727" spans="7:7" x14ac:dyDescent="0.25">
      <c r="G4727" s="10"/>
    </row>
    <row r="4728" spans="7:7" x14ac:dyDescent="0.25">
      <c r="G4728" s="10"/>
    </row>
    <row r="4729" spans="7:7" x14ac:dyDescent="0.25">
      <c r="G4729" s="10"/>
    </row>
    <row r="4730" spans="7:7" x14ac:dyDescent="0.25">
      <c r="G4730" s="10"/>
    </row>
    <row r="4731" spans="7:7" x14ac:dyDescent="0.25">
      <c r="G4731" s="10"/>
    </row>
    <row r="4732" spans="7:7" x14ac:dyDescent="0.25">
      <c r="G4732" s="10"/>
    </row>
    <row r="4733" spans="7:7" x14ac:dyDescent="0.25">
      <c r="G4733" s="10"/>
    </row>
    <row r="4734" spans="7:7" x14ac:dyDescent="0.25">
      <c r="G4734" s="10"/>
    </row>
    <row r="4735" spans="7:7" x14ac:dyDescent="0.25">
      <c r="G4735" s="10"/>
    </row>
    <row r="4736" spans="7:7" x14ac:dyDescent="0.25">
      <c r="G4736" s="10"/>
    </row>
    <row r="4737" spans="7:7" x14ac:dyDescent="0.25">
      <c r="G4737" s="10"/>
    </row>
    <row r="4738" spans="7:7" x14ac:dyDescent="0.25">
      <c r="G4738" s="10"/>
    </row>
    <row r="4739" spans="7:7" x14ac:dyDescent="0.25">
      <c r="G4739" s="10"/>
    </row>
    <row r="4740" spans="7:7" x14ac:dyDescent="0.25">
      <c r="G4740" s="10"/>
    </row>
    <row r="4741" spans="7:7" x14ac:dyDescent="0.25">
      <c r="G4741" s="10"/>
    </row>
    <row r="4742" spans="7:7" x14ac:dyDescent="0.25">
      <c r="G4742" s="10"/>
    </row>
    <row r="4743" spans="7:7" x14ac:dyDescent="0.25">
      <c r="G4743" s="10"/>
    </row>
    <row r="4744" spans="7:7" x14ac:dyDescent="0.25">
      <c r="G4744" s="10"/>
    </row>
    <row r="4745" spans="7:7" x14ac:dyDescent="0.25">
      <c r="G4745" s="10"/>
    </row>
    <row r="4746" spans="7:7" x14ac:dyDescent="0.25">
      <c r="G4746" s="10"/>
    </row>
    <row r="4747" spans="7:7" x14ac:dyDescent="0.25">
      <c r="G4747" s="10"/>
    </row>
    <row r="4748" spans="7:7" x14ac:dyDescent="0.25">
      <c r="G4748" s="10"/>
    </row>
    <row r="4749" spans="7:7" x14ac:dyDescent="0.25">
      <c r="G4749" s="10"/>
    </row>
    <row r="4750" spans="7:7" x14ac:dyDescent="0.25">
      <c r="G4750" s="10"/>
    </row>
    <row r="4751" spans="7:7" x14ac:dyDescent="0.25">
      <c r="G4751" s="10"/>
    </row>
    <row r="4752" spans="7:7" x14ac:dyDescent="0.25">
      <c r="G4752" s="10"/>
    </row>
    <row r="4753" spans="7:7" x14ac:dyDescent="0.25">
      <c r="G4753" s="10"/>
    </row>
    <row r="4754" spans="7:7" x14ac:dyDescent="0.25">
      <c r="G4754" s="10"/>
    </row>
    <row r="4755" spans="7:7" x14ac:dyDescent="0.25">
      <c r="G4755" s="10"/>
    </row>
    <row r="4756" spans="7:7" x14ac:dyDescent="0.25">
      <c r="G4756" s="10"/>
    </row>
    <row r="4757" spans="7:7" x14ac:dyDescent="0.25">
      <c r="G4757" s="10"/>
    </row>
    <row r="4758" spans="7:7" x14ac:dyDescent="0.25">
      <c r="G4758" s="10"/>
    </row>
    <row r="4759" spans="7:7" x14ac:dyDescent="0.25">
      <c r="G4759" s="10"/>
    </row>
    <row r="4760" spans="7:7" x14ac:dyDescent="0.25">
      <c r="G4760" s="10"/>
    </row>
    <row r="4761" spans="7:7" x14ac:dyDescent="0.25">
      <c r="G4761" s="10"/>
    </row>
    <row r="4762" spans="7:7" x14ac:dyDescent="0.25">
      <c r="G4762" s="10"/>
    </row>
    <row r="4763" spans="7:7" x14ac:dyDescent="0.25">
      <c r="G4763" s="10"/>
    </row>
    <row r="4764" spans="7:7" x14ac:dyDescent="0.25">
      <c r="G4764" s="10"/>
    </row>
    <row r="4765" spans="7:7" x14ac:dyDescent="0.25">
      <c r="G4765" s="10"/>
    </row>
    <row r="4766" spans="7:7" x14ac:dyDescent="0.25">
      <c r="G4766" s="10"/>
    </row>
    <row r="4767" spans="7:7" x14ac:dyDescent="0.25">
      <c r="G4767" s="10"/>
    </row>
    <row r="4768" spans="7:7" x14ac:dyDescent="0.25">
      <c r="G4768" s="10"/>
    </row>
    <row r="4769" spans="7:7" x14ac:dyDescent="0.25">
      <c r="G4769" s="10"/>
    </row>
    <row r="4770" spans="7:7" x14ac:dyDescent="0.25">
      <c r="G4770" s="10"/>
    </row>
    <row r="4771" spans="7:7" x14ac:dyDescent="0.25">
      <c r="G4771" s="10"/>
    </row>
    <row r="4772" spans="7:7" x14ac:dyDescent="0.25">
      <c r="G4772" s="10"/>
    </row>
    <row r="4773" spans="7:7" x14ac:dyDescent="0.25">
      <c r="G4773" s="10"/>
    </row>
    <row r="4774" spans="7:7" x14ac:dyDescent="0.25">
      <c r="G4774" s="10"/>
    </row>
    <row r="4775" spans="7:7" x14ac:dyDescent="0.25">
      <c r="G4775" s="10"/>
    </row>
    <row r="4776" spans="7:7" x14ac:dyDescent="0.25">
      <c r="G4776" s="10"/>
    </row>
    <row r="4777" spans="7:7" x14ac:dyDescent="0.25">
      <c r="G4777" s="10"/>
    </row>
    <row r="4778" spans="7:7" x14ac:dyDescent="0.25">
      <c r="G4778" s="10"/>
    </row>
    <row r="4779" spans="7:7" x14ac:dyDescent="0.25">
      <c r="G4779" s="10"/>
    </row>
    <row r="4780" spans="7:7" x14ac:dyDescent="0.25">
      <c r="G4780" s="10"/>
    </row>
    <row r="4781" spans="7:7" x14ac:dyDescent="0.25">
      <c r="G4781" s="10"/>
    </row>
    <row r="4782" spans="7:7" x14ac:dyDescent="0.25">
      <c r="G4782" s="10"/>
    </row>
    <row r="4783" spans="7:7" x14ac:dyDescent="0.25">
      <c r="G4783" s="10"/>
    </row>
    <row r="4784" spans="7:7" x14ac:dyDescent="0.25">
      <c r="G4784" s="10"/>
    </row>
    <row r="4785" spans="7:7" x14ac:dyDescent="0.25">
      <c r="G4785" s="10"/>
    </row>
    <row r="4786" spans="7:7" x14ac:dyDescent="0.25">
      <c r="G4786" s="10"/>
    </row>
    <row r="4787" spans="7:7" x14ac:dyDescent="0.25">
      <c r="G4787" s="10"/>
    </row>
    <row r="4788" spans="7:7" x14ac:dyDescent="0.25">
      <c r="G4788" s="10"/>
    </row>
    <row r="4789" spans="7:7" x14ac:dyDescent="0.25">
      <c r="G4789" s="10"/>
    </row>
    <row r="4790" spans="7:7" x14ac:dyDescent="0.25">
      <c r="G4790" s="10"/>
    </row>
    <row r="4791" spans="7:7" x14ac:dyDescent="0.25">
      <c r="G4791" s="10"/>
    </row>
    <row r="4792" spans="7:7" x14ac:dyDescent="0.25">
      <c r="G4792" s="10"/>
    </row>
    <row r="4793" spans="7:7" x14ac:dyDescent="0.25">
      <c r="G4793" s="10"/>
    </row>
    <row r="4794" spans="7:7" x14ac:dyDescent="0.25">
      <c r="G4794" s="10"/>
    </row>
    <row r="4795" spans="7:7" x14ac:dyDescent="0.25">
      <c r="G4795" s="10"/>
    </row>
    <row r="4796" spans="7:7" x14ac:dyDescent="0.25">
      <c r="G4796" s="10"/>
    </row>
    <row r="4797" spans="7:7" x14ac:dyDescent="0.25">
      <c r="G4797" s="10"/>
    </row>
    <row r="4798" spans="7:7" x14ac:dyDescent="0.25">
      <c r="G4798" s="10"/>
    </row>
    <row r="4799" spans="7:7" x14ac:dyDescent="0.25">
      <c r="G4799" s="10"/>
    </row>
    <row r="4800" spans="7:7" x14ac:dyDescent="0.25">
      <c r="G4800" s="10"/>
    </row>
    <row r="4801" spans="7:7" x14ac:dyDescent="0.25">
      <c r="G4801" s="10"/>
    </row>
    <row r="4802" spans="7:7" x14ac:dyDescent="0.25">
      <c r="G4802" s="10"/>
    </row>
    <row r="4803" spans="7:7" x14ac:dyDescent="0.25">
      <c r="G4803" s="10"/>
    </row>
    <row r="4804" spans="7:7" x14ac:dyDescent="0.25">
      <c r="G4804" s="10"/>
    </row>
    <row r="4805" spans="7:7" x14ac:dyDescent="0.25">
      <c r="G4805" s="10"/>
    </row>
    <row r="4806" spans="7:7" x14ac:dyDescent="0.25">
      <c r="G4806" s="10"/>
    </row>
    <row r="4807" spans="7:7" x14ac:dyDescent="0.25">
      <c r="G4807" s="10"/>
    </row>
    <row r="4808" spans="7:7" x14ac:dyDescent="0.25">
      <c r="G4808" s="10"/>
    </row>
    <row r="4809" spans="7:7" x14ac:dyDescent="0.25">
      <c r="G4809" s="10"/>
    </row>
    <row r="4810" spans="7:7" x14ac:dyDescent="0.25">
      <c r="G4810" s="10"/>
    </row>
    <row r="4811" spans="7:7" x14ac:dyDescent="0.25">
      <c r="G4811" s="10"/>
    </row>
    <row r="4812" spans="7:7" x14ac:dyDescent="0.25">
      <c r="G4812" s="10"/>
    </row>
    <row r="4813" spans="7:7" x14ac:dyDescent="0.25">
      <c r="G4813" s="10"/>
    </row>
    <row r="4814" spans="7:7" x14ac:dyDescent="0.25">
      <c r="G4814" s="10"/>
    </row>
    <row r="4815" spans="7:7" x14ac:dyDescent="0.25">
      <c r="G4815" s="10"/>
    </row>
    <row r="4816" spans="7:7" x14ac:dyDescent="0.25">
      <c r="G4816" s="10"/>
    </row>
    <row r="4817" spans="7:7" x14ac:dyDescent="0.25">
      <c r="G4817" s="10"/>
    </row>
    <row r="4818" spans="7:7" x14ac:dyDescent="0.25">
      <c r="G4818" s="10"/>
    </row>
    <row r="4819" spans="7:7" x14ac:dyDescent="0.25">
      <c r="G4819" s="10"/>
    </row>
    <row r="4820" spans="7:7" x14ac:dyDescent="0.25">
      <c r="G4820" s="10"/>
    </row>
    <row r="4821" spans="7:7" x14ac:dyDescent="0.25">
      <c r="G4821" s="10"/>
    </row>
    <row r="4822" spans="7:7" x14ac:dyDescent="0.25">
      <c r="G4822" s="10"/>
    </row>
    <row r="4823" spans="7:7" x14ac:dyDescent="0.25">
      <c r="G4823" s="10"/>
    </row>
    <row r="4824" spans="7:7" x14ac:dyDescent="0.25">
      <c r="G4824" s="10"/>
    </row>
    <row r="4825" spans="7:7" x14ac:dyDescent="0.25">
      <c r="G4825" s="10"/>
    </row>
    <row r="4826" spans="7:7" x14ac:dyDescent="0.25">
      <c r="G4826" s="10"/>
    </row>
    <row r="4827" spans="7:7" x14ac:dyDescent="0.25">
      <c r="G4827" s="10"/>
    </row>
    <row r="4828" spans="7:7" x14ac:dyDescent="0.25">
      <c r="G4828" s="10"/>
    </row>
    <row r="4829" spans="7:7" x14ac:dyDescent="0.25">
      <c r="G4829" s="10"/>
    </row>
    <row r="4830" spans="7:7" x14ac:dyDescent="0.25">
      <c r="G4830" s="10"/>
    </row>
    <row r="4831" spans="7:7" x14ac:dyDescent="0.25">
      <c r="G4831" s="10"/>
    </row>
    <row r="4832" spans="7:7" x14ac:dyDescent="0.25">
      <c r="G4832" s="10"/>
    </row>
    <row r="4833" spans="7:7" x14ac:dyDescent="0.25">
      <c r="G4833" s="10"/>
    </row>
    <row r="4834" spans="7:7" x14ac:dyDescent="0.25">
      <c r="G4834" s="10"/>
    </row>
    <row r="4835" spans="7:7" x14ac:dyDescent="0.25">
      <c r="G4835" s="10"/>
    </row>
    <row r="4836" spans="7:7" x14ac:dyDescent="0.25">
      <c r="G4836" s="10"/>
    </row>
    <row r="4837" spans="7:7" x14ac:dyDescent="0.25">
      <c r="G4837" s="10"/>
    </row>
    <row r="4838" spans="7:7" x14ac:dyDescent="0.25">
      <c r="G4838" s="10"/>
    </row>
    <row r="4839" spans="7:7" x14ac:dyDescent="0.25">
      <c r="G4839" s="10"/>
    </row>
    <row r="4840" spans="7:7" x14ac:dyDescent="0.25">
      <c r="G4840" s="10"/>
    </row>
    <row r="4841" spans="7:7" x14ac:dyDescent="0.25">
      <c r="G4841" s="10"/>
    </row>
    <row r="4842" spans="7:7" x14ac:dyDescent="0.25">
      <c r="G4842" s="10"/>
    </row>
    <row r="4843" spans="7:7" x14ac:dyDescent="0.25">
      <c r="G4843" s="10"/>
    </row>
    <row r="4844" spans="7:7" x14ac:dyDescent="0.25">
      <c r="G4844" s="10"/>
    </row>
    <row r="4845" spans="7:7" x14ac:dyDescent="0.25">
      <c r="G4845" s="10"/>
    </row>
    <row r="4846" spans="7:7" x14ac:dyDescent="0.25">
      <c r="G4846" s="10"/>
    </row>
    <row r="4847" spans="7:7" x14ac:dyDescent="0.25">
      <c r="G4847" s="10"/>
    </row>
    <row r="4848" spans="7:7" x14ac:dyDescent="0.25">
      <c r="G4848" s="10"/>
    </row>
    <row r="4849" spans="7:7" x14ac:dyDescent="0.25">
      <c r="G4849" s="10"/>
    </row>
    <row r="4850" spans="7:7" x14ac:dyDescent="0.25">
      <c r="G4850" s="10"/>
    </row>
    <row r="4851" spans="7:7" x14ac:dyDescent="0.25">
      <c r="G4851" s="10"/>
    </row>
    <row r="4852" spans="7:7" x14ac:dyDescent="0.25">
      <c r="G4852" s="10"/>
    </row>
    <row r="4853" spans="7:7" x14ac:dyDescent="0.25">
      <c r="G4853" s="10"/>
    </row>
    <row r="4854" spans="7:7" x14ac:dyDescent="0.25">
      <c r="G4854" s="10"/>
    </row>
    <row r="4855" spans="7:7" x14ac:dyDescent="0.25">
      <c r="G4855" s="10"/>
    </row>
    <row r="4856" spans="7:7" x14ac:dyDescent="0.25">
      <c r="G4856" s="10"/>
    </row>
    <row r="4857" spans="7:7" x14ac:dyDescent="0.25">
      <c r="G4857" s="10"/>
    </row>
    <row r="4858" spans="7:7" x14ac:dyDescent="0.25">
      <c r="G4858" s="10"/>
    </row>
    <row r="4859" spans="7:7" x14ac:dyDescent="0.25">
      <c r="G4859" s="10"/>
    </row>
    <row r="4860" spans="7:7" x14ac:dyDescent="0.25">
      <c r="G4860" s="10"/>
    </row>
    <row r="4861" spans="7:7" x14ac:dyDescent="0.25">
      <c r="G4861" s="10"/>
    </row>
    <row r="4862" spans="7:7" x14ac:dyDescent="0.25">
      <c r="G4862" s="10"/>
    </row>
    <row r="4863" spans="7:7" x14ac:dyDescent="0.25">
      <c r="G4863" s="10"/>
    </row>
    <row r="4864" spans="7:7" x14ac:dyDescent="0.25">
      <c r="G4864" s="10"/>
    </row>
    <row r="4865" spans="7:7" x14ac:dyDescent="0.25">
      <c r="G4865" s="10"/>
    </row>
    <row r="4866" spans="7:7" x14ac:dyDescent="0.25">
      <c r="G4866" s="10"/>
    </row>
    <row r="4867" spans="7:7" x14ac:dyDescent="0.25">
      <c r="G4867" s="10"/>
    </row>
    <row r="4868" spans="7:7" x14ac:dyDescent="0.25">
      <c r="G4868" s="10"/>
    </row>
    <row r="4869" spans="7:7" x14ac:dyDescent="0.25">
      <c r="G4869" s="10"/>
    </row>
    <row r="4870" spans="7:7" x14ac:dyDescent="0.25">
      <c r="G4870" s="10"/>
    </row>
    <row r="4871" spans="7:7" x14ac:dyDescent="0.25">
      <c r="G4871" s="10"/>
    </row>
    <row r="4872" spans="7:7" x14ac:dyDescent="0.25">
      <c r="G4872" s="10"/>
    </row>
    <row r="4873" spans="7:7" x14ac:dyDescent="0.25">
      <c r="G4873" s="10"/>
    </row>
    <row r="4874" spans="7:7" x14ac:dyDescent="0.25">
      <c r="G4874" s="10"/>
    </row>
    <row r="4875" spans="7:7" x14ac:dyDescent="0.25">
      <c r="G4875" s="10"/>
    </row>
    <row r="4876" spans="7:7" x14ac:dyDescent="0.25">
      <c r="G4876" s="10"/>
    </row>
    <row r="4877" spans="7:7" x14ac:dyDescent="0.25">
      <c r="G4877" s="10"/>
    </row>
    <row r="4878" spans="7:7" x14ac:dyDescent="0.25">
      <c r="G4878" s="10"/>
    </row>
    <row r="4879" spans="7:7" x14ac:dyDescent="0.25">
      <c r="G4879" s="10"/>
    </row>
    <row r="4880" spans="7:7" x14ac:dyDescent="0.25">
      <c r="G4880" s="10"/>
    </row>
    <row r="4881" spans="7:7" x14ac:dyDescent="0.25">
      <c r="G4881" s="10"/>
    </row>
    <row r="4882" spans="7:7" x14ac:dyDescent="0.25">
      <c r="G4882" s="10"/>
    </row>
    <row r="4883" spans="7:7" x14ac:dyDescent="0.25">
      <c r="G4883" s="10"/>
    </row>
    <row r="4884" spans="7:7" x14ac:dyDescent="0.25">
      <c r="G4884" s="10"/>
    </row>
    <row r="4885" spans="7:7" x14ac:dyDescent="0.25">
      <c r="G4885" s="10"/>
    </row>
    <row r="4886" spans="7:7" x14ac:dyDescent="0.25">
      <c r="G4886" s="10"/>
    </row>
    <row r="4887" spans="7:7" x14ac:dyDescent="0.25">
      <c r="G4887" s="10"/>
    </row>
    <row r="4888" spans="7:7" x14ac:dyDescent="0.25">
      <c r="G4888" s="10"/>
    </row>
    <row r="4889" spans="7:7" x14ac:dyDescent="0.25">
      <c r="G4889" s="10"/>
    </row>
    <row r="4890" spans="7:7" x14ac:dyDescent="0.25">
      <c r="G4890" s="10"/>
    </row>
    <row r="4891" spans="7:7" x14ac:dyDescent="0.25">
      <c r="G4891" s="10"/>
    </row>
    <row r="4892" spans="7:7" x14ac:dyDescent="0.25">
      <c r="G4892" s="10"/>
    </row>
    <row r="4893" spans="7:7" x14ac:dyDescent="0.25">
      <c r="G4893" s="10"/>
    </row>
    <row r="4894" spans="7:7" x14ac:dyDescent="0.25">
      <c r="G4894" s="10"/>
    </row>
    <row r="4895" spans="7:7" x14ac:dyDescent="0.25">
      <c r="G4895" s="10"/>
    </row>
    <row r="4896" spans="7:7" x14ac:dyDescent="0.25">
      <c r="G4896" s="10"/>
    </row>
    <row r="4897" spans="7:7" x14ac:dyDescent="0.25">
      <c r="G4897" s="10"/>
    </row>
    <row r="4898" spans="7:7" x14ac:dyDescent="0.25">
      <c r="G4898" s="10"/>
    </row>
    <row r="4899" spans="7:7" x14ac:dyDescent="0.25">
      <c r="G4899" s="10"/>
    </row>
    <row r="4900" spans="7:7" x14ac:dyDescent="0.25">
      <c r="G4900" s="10"/>
    </row>
    <row r="4901" spans="7:7" x14ac:dyDescent="0.25">
      <c r="G4901" s="10"/>
    </row>
    <row r="4902" spans="7:7" x14ac:dyDescent="0.25">
      <c r="G4902" s="10"/>
    </row>
    <row r="4903" spans="7:7" x14ac:dyDescent="0.25">
      <c r="G4903" s="10"/>
    </row>
    <row r="4904" spans="7:7" x14ac:dyDescent="0.25">
      <c r="G4904" s="10"/>
    </row>
    <row r="4905" spans="7:7" x14ac:dyDescent="0.25">
      <c r="G4905" s="10"/>
    </row>
    <row r="4906" spans="7:7" x14ac:dyDescent="0.25">
      <c r="G4906" s="10"/>
    </row>
    <row r="4907" spans="7:7" x14ac:dyDescent="0.25">
      <c r="G4907" s="10"/>
    </row>
    <row r="4908" spans="7:7" x14ac:dyDescent="0.25">
      <c r="G4908" s="10"/>
    </row>
    <row r="4909" spans="7:7" x14ac:dyDescent="0.25">
      <c r="G4909" s="10"/>
    </row>
    <row r="4910" spans="7:7" x14ac:dyDescent="0.25">
      <c r="G4910" s="10"/>
    </row>
    <row r="4911" spans="7:7" x14ac:dyDescent="0.25">
      <c r="G4911" s="10"/>
    </row>
    <row r="4912" spans="7:7" x14ac:dyDescent="0.25">
      <c r="G4912" s="10"/>
    </row>
    <row r="4913" spans="7:7" x14ac:dyDescent="0.25">
      <c r="G4913" s="10"/>
    </row>
    <row r="4914" spans="7:7" x14ac:dyDescent="0.25">
      <c r="G4914" s="10"/>
    </row>
    <row r="4915" spans="7:7" x14ac:dyDescent="0.25">
      <c r="G4915" s="10"/>
    </row>
    <row r="4916" spans="7:7" x14ac:dyDescent="0.25">
      <c r="G4916" s="10"/>
    </row>
    <row r="4917" spans="7:7" x14ac:dyDescent="0.25">
      <c r="G4917" s="10"/>
    </row>
    <row r="4918" spans="7:7" x14ac:dyDescent="0.25">
      <c r="G4918" s="10"/>
    </row>
    <row r="4919" spans="7:7" x14ac:dyDescent="0.25">
      <c r="G4919" s="10"/>
    </row>
    <row r="4920" spans="7:7" x14ac:dyDescent="0.25">
      <c r="G4920" s="10"/>
    </row>
    <row r="4921" spans="7:7" x14ac:dyDescent="0.25">
      <c r="G4921" s="10"/>
    </row>
    <row r="4922" spans="7:7" x14ac:dyDescent="0.25">
      <c r="G4922" s="10"/>
    </row>
    <row r="4923" spans="7:7" x14ac:dyDescent="0.25">
      <c r="G4923" s="10"/>
    </row>
    <row r="4924" spans="7:7" x14ac:dyDescent="0.25">
      <c r="G4924" s="10"/>
    </row>
    <row r="4925" spans="7:7" x14ac:dyDescent="0.25">
      <c r="G4925" s="10"/>
    </row>
    <row r="4926" spans="7:7" x14ac:dyDescent="0.25">
      <c r="G4926" s="10"/>
    </row>
    <row r="4927" spans="7:7" x14ac:dyDescent="0.25">
      <c r="G4927" s="10"/>
    </row>
    <row r="4928" spans="7:7" x14ac:dyDescent="0.25">
      <c r="G4928" s="10"/>
    </row>
    <row r="4929" spans="7:7" x14ac:dyDescent="0.25">
      <c r="G4929" s="10"/>
    </row>
    <row r="4930" spans="7:7" x14ac:dyDescent="0.25">
      <c r="G4930" s="10"/>
    </row>
    <row r="4931" spans="7:7" x14ac:dyDescent="0.25">
      <c r="G4931" s="10"/>
    </row>
    <row r="4932" spans="7:7" x14ac:dyDescent="0.25">
      <c r="G4932" s="10"/>
    </row>
    <row r="4933" spans="7:7" x14ac:dyDescent="0.25">
      <c r="G4933" s="10"/>
    </row>
    <row r="4934" spans="7:7" x14ac:dyDescent="0.25">
      <c r="G4934" s="10"/>
    </row>
    <row r="4935" spans="7:7" x14ac:dyDescent="0.25">
      <c r="G4935" s="10"/>
    </row>
    <row r="4936" spans="7:7" x14ac:dyDescent="0.25">
      <c r="G4936" s="10"/>
    </row>
    <row r="4937" spans="7:7" x14ac:dyDescent="0.25">
      <c r="G4937" s="10"/>
    </row>
    <row r="4938" spans="7:7" x14ac:dyDescent="0.25">
      <c r="G4938" s="10"/>
    </row>
    <row r="4939" spans="7:7" x14ac:dyDescent="0.25">
      <c r="G4939" s="10"/>
    </row>
    <row r="4940" spans="7:7" x14ac:dyDescent="0.25">
      <c r="G4940" s="10"/>
    </row>
    <row r="4941" spans="7:7" x14ac:dyDescent="0.25">
      <c r="G4941" s="10"/>
    </row>
    <row r="4942" spans="7:7" x14ac:dyDescent="0.25">
      <c r="G4942" s="10"/>
    </row>
    <row r="4943" spans="7:7" x14ac:dyDescent="0.25">
      <c r="G4943" s="10"/>
    </row>
    <row r="4944" spans="7:7" x14ac:dyDescent="0.25">
      <c r="G4944" s="10"/>
    </row>
    <row r="4945" spans="7:7" x14ac:dyDescent="0.25">
      <c r="G4945" s="10"/>
    </row>
    <row r="4946" spans="7:7" x14ac:dyDescent="0.25">
      <c r="G4946" s="10"/>
    </row>
    <row r="4947" spans="7:7" x14ac:dyDescent="0.25">
      <c r="G4947" s="10"/>
    </row>
    <row r="4948" spans="7:7" x14ac:dyDescent="0.25">
      <c r="G4948" s="10"/>
    </row>
    <row r="4949" spans="7:7" x14ac:dyDescent="0.25">
      <c r="G4949" s="10"/>
    </row>
    <row r="4950" spans="7:7" x14ac:dyDescent="0.25">
      <c r="G4950" s="10"/>
    </row>
    <row r="4951" spans="7:7" x14ac:dyDescent="0.25">
      <c r="G4951" s="10"/>
    </row>
    <row r="4952" spans="7:7" x14ac:dyDescent="0.25">
      <c r="G4952" s="10"/>
    </row>
    <row r="4953" spans="7:7" x14ac:dyDescent="0.25">
      <c r="G4953" s="10"/>
    </row>
    <row r="4954" spans="7:7" x14ac:dyDescent="0.25">
      <c r="G4954" s="10"/>
    </row>
    <row r="4955" spans="7:7" x14ac:dyDescent="0.25">
      <c r="G4955" s="10"/>
    </row>
    <row r="4956" spans="7:7" x14ac:dyDescent="0.25">
      <c r="G4956" s="10"/>
    </row>
    <row r="4957" spans="7:7" x14ac:dyDescent="0.25">
      <c r="G4957" s="10"/>
    </row>
    <row r="4958" spans="7:7" x14ac:dyDescent="0.25">
      <c r="G4958" s="10"/>
    </row>
    <row r="4959" spans="7:7" x14ac:dyDescent="0.25">
      <c r="G4959" s="10"/>
    </row>
    <row r="4960" spans="7:7" x14ac:dyDescent="0.25">
      <c r="G4960" s="10"/>
    </row>
    <row r="4961" spans="7:7" x14ac:dyDescent="0.25">
      <c r="G4961" s="10"/>
    </row>
    <row r="4962" spans="7:7" x14ac:dyDescent="0.25">
      <c r="G4962" s="10"/>
    </row>
    <row r="4963" spans="7:7" x14ac:dyDescent="0.25">
      <c r="G4963" s="10"/>
    </row>
    <row r="4964" spans="7:7" x14ac:dyDescent="0.25">
      <c r="G4964" s="10"/>
    </row>
    <row r="4965" spans="7:7" x14ac:dyDescent="0.25">
      <c r="G4965" s="10"/>
    </row>
    <row r="4966" spans="7:7" x14ac:dyDescent="0.25">
      <c r="G4966" s="10"/>
    </row>
    <row r="4967" spans="7:7" x14ac:dyDescent="0.25">
      <c r="G4967" s="10"/>
    </row>
    <row r="4968" spans="7:7" x14ac:dyDescent="0.25">
      <c r="G4968" s="10"/>
    </row>
    <row r="4969" spans="7:7" x14ac:dyDescent="0.25">
      <c r="G4969" s="10"/>
    </row>
    <row r="4970" spans="7:7" x14ac:dyDescent="0.25">
      <c r="G4970" s="10"/>
    </row>
    <row r="4971" spans="7:7" x14ac:dyDescent="0.25">
      <c r="G4971" s="10"/>
    </row>
    <row r="4972" spans="7:7" x14ac:dyDescent="0.25">
      <c r="G4972" s="10"/>
    </row>
    <row r="4973" spans="7:7" x14ac:dyDescent="0.25">
      <c r="G4973" s="10"/>
    </row>
    <row r="4974" spans="7:7" x14ac:dyDescent="0.25">
      <c r="G4974" s="10"/>
    </row>
    <row r="4975" spans="7:7" x14ac:dyDescent="0.25">
      <c r="G4975" s="10"/>
    </row>
    <row r="4976" spans="7:7" x14ac:dyDescent="0.25">
      <c r="G4976" s="10"/>
    </row>
    <row r="4977" spans="7:7" x14ac:dyDescent="0.25">
      <c r="G4977" s="10"/>
    </row>
    <row r="4978" spans="7:7" x14ac:dyDescent="0.25">
      <c r="G4978" s="10"/>
    </row>
    <row r="4979" spans="7:7" x14ac:dyDescent="0.25">
      <c r="G4979" s="10"/>
    </row>
    <row r="4980" spans="7:7" x14ac:dyDescent="0.25">
      <c r="G4980" s="10"/>
    </row>
    <row r="4981" spans="7:7" x14ac:dyDescent="0.25">
      <c r="G4981" s="10"/>
    </row>
    <row r="4982" spans="7:7" x14ac:dyDescent="0.25">
      <c r="G4982" s="10"/>
    </row>
    <row r="4983" spans="7:7" x14ac:dyDescent="0.25">
      <c r="G4983" s="10"/>
    </row>
    <row r="4984" spans="7:7" x14ac:dyDescent="0.25">
      <c r="G4984" s="10"/>
    </row>
    <row r="4985" spans="7:7" x14ac:dyDescent="0.25">
      <c r="G4985" s="10"/>
    </row>
    <row r="4986" spans="7:7" x14ac:dyDescent="0.25">
      <c r="G4986" s="10"/>
    </row>
    <row r="4987" spans="7:7" x14ac:dyDescent="0.25">
      <c r="G4987" s="10"/>
    </row>
    <row r="4988" spans="7:7" x14ac:dyDescent="0.25">
      <c r="G4988" s="10"/>
    </row>
    <row r="4989" spans="7:7" x14ac:dyDescent="0.25">
      <c r="G4989" s="10"/>
    </row>
    <row r="4990" spans="7:7" x14ac:dyDescent="0.25">
      <c r="G4990" s="10"/>
    </row>
    <row r="4991" spans="7:7" x14ac:dyDescent="0.25">
      <c r="G4991" s="10"/>
    </row>
    <row r="4992" spans="7:7" x14ac:dyDescent="0.25">
      <c r="G4992" s="10"/>
    </row>
    <row r="4993" spans="7:7" x14ac:dyDescent="0.25">
      <c r="G4993" s="10"/>
    </row>
    <row r="4994" spans="7:7" x14ac:dyDescent="0.25">
      <c r="G4994" s="10"/>
    </row>
    <row r="4995" spans="7:7" x14ac:dyDescent="0.25">
      <c r="G4995" s="10"/>
    </row>
    <row r="4996" spans="7:7" x14ac:dyDescent="0.25">
      <c r="G4996" s="10"/>
    </row>
    <row r="4997" spans="7:7" x14ac:dyDescent="0.25">
      <c r="G4997" s="10"/>
    </row>
    <row r="4998" spans="7:7" x14ac:dyDescent="0.25">
      <c r="G4998" s="10"/>
    </row>
    <row r="4999" spans="7:7" x14ac:dyDescent="0.25">
      <c r="G4999" s="10"/>
    </row>
    <row r="5000" spans="7:7" x14ac:dyDescent="0.25">
      <c r="G5000" s="10"/>
    </row>
    <row r="5001" spans="7:7" x14ac:dyDescent="0.25">
      <c r="G5001" s="10"/>
    </row>
    <row r="5002" spans="7:7" x14ac:dyDescent="0.25">
      <c r="G5002" s="10"/>
    </row>
    <row r="5003" spans="7:7" x14ac:dyDescent="0.25">
      <c r="G5003" s="10"/>
    </row>
    <row r="5004" spans="7:7" x14ac:dyDescent="0.25">
      <c r="G5004" s="10"/>
    </row>
    <row r="5005" spans="7:7" x14ac:dyDescent="0.25">
      <c r="G5005" s="10"/>
    </row>
    <row r="5006" spans="7:7" x14ac:dyDescent="0.25">
      <c r="G5006" s="10"/>
    </row>
    <row r="5007" spans="7:7" x14ac:dyDescent="0.25">
      <c r="G5007" s="10"/>
    </row>
    <row r="5008" spans="7:7" x14ac:dyDescent="0.25">
      <c r="G5008" s="10"/>
    </row>
    <row r="5009" spans="7:7" x14ac:dyDescent="0.25">
      <c r="G5009" s="10"/>
    </row>
    <row r="5010" spans="7:7" x14ac:dyDescent="0.25">
      <c r="G5010" s="10"/>
    </row>
    <row r="5011" spans="7:7" x14ac:dyDescent="0.25">
      <c r="G5011" s="10"/>
    </row>
    <row r="5012" spans="7:7" x14ac:dyDescent="0.25">
      <c r="G5012" s="10"/>
    </row>
    <row r="5013" spans="7:7" x14ac:dyDescent="0.25">
      <c r="G5013" s="10"/>
    </row>
    <row r="5014" spans="7:7" x14ac:dyDescent="0.25">
      <c r="G5014" s="10"/>
    </row>
    <row r="5015" spans="7:7" x14ac:dyDescent="0.25">
      <c r="G5015" s="10"/>
    </row>
    <row r="5016" spans="7:7" x14ac:dyDescent="0.25">
      <c r="G5016" s="10"/>
    </row>
    <row r="5017" spans="7:7" x14ac:dyDescent="0.25">
      <c r="G5017" s="10"/>
    </row>
    <row r="5018" spans="7:7" x14ac:dyDescent="0.25">
      <c r="G5018" s="10"/>
    </row>
    <row r="5019" spans="7:7" x14ac:dyDescent="0.25">
      <c r="G5019" s="10"/>
    </row>
    <row r="5020" spans="7:7" x14ac:dyDescent="0.25">
      <c r="G5020" s="10"/>
    </row>
    <row r="5021" spans="7:7" x14ac:dyDescent="0.25">
      <c r="G5021" s="10"/>
    </row>
    <row r="5022" spans="7:7" x14ac:dyDescent="0.25">
      <c r="G5022" s="10"/>
    </row>
    <row r="5023" spans="7:7" x14ac:dyDescent="0.25">
      <c r="G5023" s="10"/>
    </row>
    <row r="5024" spans="7:7" x14ac:dyDescent="0.25">
      <c r="G5024" s="10"/>
    </row>
    <row r="5025" spans="7:7" x14ac:dyDescent="0.25">
      <c r="G5025" s="10"/>
    </row>
    <row r="5026" spans="7:7" x14ac:dyDescent="0.25">
      <c r="G5026" s="10"/>
    </row>
    <row r="5027" spans="7:7" x14ac:dyDescent="0.25">
      <c r="G5027" s="10"/>
    </row>
    <row r="5028" spans="7:7" x14ac:dyDescent="0.25">
      <c r="G5028" s="10"/>
    </row>
    <row r="5029" spans="7:7" x14ac:dyDescent="0.25">
      <c r="G5029" s="10"/>
    </row>
    <row r="5030" spans="7:7" x14ac:dyDescent="0.25">
      <c r="G5030" s="10"/>
    </row>
    <row r="5031" spans="7:7" x14ac:dyDescent="0.25">
      <c r="G5031" s="10"/>
    </row>
    <row r="5032" spans="7:7" x14ac:dyDescent="0.25">
      <c r="G5032" s="10"/>
    </row>
    <row r="5033" spans="7:7" x14ac:dyDescent="0.25">
      <c r="G5033" s="10"/>
    </row>
    <row r="5034" spans="7:7" x14ac:dyDescent="0.25">
      <c r="G5034" s="10"/>
    </row>
    <row r="5035" spans="7:7" x14ac:dyDescent="0.25">
      <c r="G5035" s="10"/>
    </row>
    <row r="5036" spans="7:7" x14ac:dyDescent="0.25">
      <c r="G5036" s="10"/>
    </row>
    <row r="5037" spans="7:7" x14ac:dyDescent="0.25">
      <c r="G5037" s="10"/>
    </row>
    <row r="5038" spans="7:7" x14ac:dyDescent="0.25">
      <c r="G5038" s="10"/>
    </row>
    <row r="5039" spans="7:7" x14ac:dyDescent="0.25">
      <c r="G5039" s="10"/>
    </row>
    <row r="5040" spans="7:7" x14ac:dyDescent="0.25">
      <c r="G5040" s="10"/>
    </row>
    <row r="5041" spans="7:7" x14ac:dyDescent="0.25">
      <c r="G5041" s="10"/>
    </row>
    <row r="5042" spans="7:7" x14ac:dyDescent="0.25">
      <c r="G5042" s="10"/>
    </row>
    <row r="5043" spans="7:7" x14ac:dyDescent="0.25">
      <c r="G5043" s="10"/>
    </row>
    <row r="5044" spans="7:7" x14ac:dyDescent="0.25">
      <c r="G5044" s="10"/>
    </row>
    <row r="5045" spans="7:7" x14ac:dyDescent="0.25">
      <c r="G5045" s="10"/>
    </row>
    <row r="5046" spans="7:7" x14ac:dyDescent="0.25">
      <c r="G5046" s="10"/>
    </row>
    <row r="5047" spans="7:7" x14ac:dyDescent="0.25">
      <c r="G5047" s="10"/>
    </row>
    <row r="5048" spans="7:7" x14ac:dyDescent="0.25">
      <c r="G5048" s="10"/>
    </row>
    <row r="5049" spans="7:7" x14ac:dyDescent="0.25">
      <c r="G5049" s="10"/>
    </row>
    <row r="5050" spans="7:7" x14ac:dyDescent="0.25">
      <c r="G5050" s="10"/>
    </row>
    <row r="5051" spans="7:7" x14ac:dyDescent="0.25">
      <c r="G5051" s="10"/>
    </row>
    <row r="5052" spans="7:7" x14ac:dyDescent="0.25">
      <c r="G5052" s="10"/>
    </row>
    <row r="5053" spans="7:7" x14ac:dyDescent="0.25">
      <c r="G5053" s="10"/>
    </row>
    <row r="5054" spans="7:7" x14ac:dyDescent="0.25">
      <c r="G5054" s="10"/>
    </row>
    <row r="5055" spans="7:7" x14ac:dyDescent="0.25">
      <c r="G5055" s="10"/>
    </row>
    <row r="5056" spans="7:7" x14ac:dyDescent="0.25">
      <c r="G5056" s="10"/>
    </row>
    <row r="5057" spans="7:7" x14ac:dyDescent="0.25">
      <c r="G5057" s="10"/>
    </row>
    <row r="5058" spans="7:7" x14ac:dyDescent="0.25">
      <c r="G5058" s="10"/>
    </row>
    <row r="5059" spans="7:7" x14ac:dyDescent="0.25">
      <c r="G5059" s="10"/>
    </row>
    <row r="5060" spans="7:7" x14ac:dyDescent="0.25">
      <c r="G5060" s="10"/>
    </row>
    <row r="5061" spans="7:7" x14ac:dyDescent="0.25">
      <c r="G5061" s="10"/>
    </row>
    <row r="5062" spans="7:7" x14ac:dyDescent="0.25">
      <c r="G5062" s="10"/>
    </row>
    <row r="5063" spans="7:7" x14ac:dyDescent="0.25">
      <c r="G5063" s="10"/>
    </row>
    <row r="5064" spans="7:7" x14ac:dyDescent="0.25">
      <c r="G5064" s="10"/>
    </row>
    <row r="5065" spans="7:7" x14ac:dyDescent="0.25">
      <c r="G5065" s="10"/>
    </row>
    <row r="5066" spans="7:7" x14ac:dyDescent="0.25">
      <c r="G5066" s="10"/>
    </row>
    <row r="5067" spans="7:7" x14ac:dyDescent="0.25">
      <c r="G5067" s="10"/>
    </row>
    <row r="5068" spans="7:7" x14ac:dyDescent="0.25">
      <c r="G5068" s="10"/>
    </row>
    <row r="5069" spans="7:7" x14ac:dyDescent="0.25">
      <c r="G5069" s="10"/>
    </row>
    <row r="5070" spans="7:7" x14ac:dyDescent="0.25">
      <c r="G5070" s="10"/>
    </row>
    <row r="5071" spans="7:7" x14ac:dyDescent="0.25">
      <c r="G5071" s="10"/>
    </row>
    <row r="5072" spans="7:7" x14ac:dyDescent="0.25">
      <c r="G5072" s="10"/>
    </row>
    <row r="5073" spans="7:7" x14ac:dyDescent="0.25">
      <c r="G5073" s="10"/>
    </row>
    <row r="5074" spans="7:7" x14ac:dyDescent="0.25">
      <c r="G5074" s="10"/>
    </row>
    <row r="5075" spans="7:7" x14ac:dyDescent="0.25">
      <c r="G5075" s="10"/>
    </row>
    <row r="5076" spans="7:7" x14ac:dyDescent="0.25">
      <c r="G5076" s="10"/>
    </row>
    <row r="5077" spans="7:7" x14ac:dyDescent="0.25">
      <c r="G5077" s="10"/>
    </row>
    <row r="5078" spans="7:7" x14ac:dyDescent="0.25">
      <c r="G5078" s="10"/>
    </row>
    <row r="5079" spans="7:7" x14ac:dyDescent="0.25">
      <c r="G5079" s="10"/>
    </row>
    <row r="5080" spans="7:7" x14ac:dyDescent="0.25">
      <c r="G5080" s="10"/>
    </row>
    <row r="5081" spans="7:7" x14ac:dyDescent="0.25">
      <c r="G5081" s="10"/>
    </row>
    <row r="5082" spans="7:7" x14ac:dyDescent="0.25">
      <c r="G5082" s="10"/>
    </row>
    <row r="5083" spans="7:7" x14ac:dyDescent="0.25">
      <c r="G5083" s="10"/>
    </row>
    <row r="5084" spans="7:7" x14ac:dyDescent="0.25">
      <c r="G5084" s="10"/>
    </row>
    <row r="5085" spans="7:7" x14ac:dyDescent="0.25">
      <c r="G5085" s="10"/>
    </row>
    <row r="5086" spans="7:7" x14ac:dyDescent="0.25">
      <c r="G5086" s="10"/>
    </row>
    <row r="5087" spans="7:7" x14ac:dyDescent="0.25">
      <c r="G5087" s="10"/>
    </row>
    <row r="5088" spans="7:7" x14ac:dyDescent="0.25">
      <c r="G5088" s="10"/>
    </row>
    <row r="5089" spans="7:7" x14ac:dyDescent="0.25">
      <c r="G5089" s="10"/>
    </row>
    <row r="5090" spans="7:7" x14ac:dyDescent="0.25">
      <c r="G5090" s="10"/>
    </row>
    <row r="5091" spans="7:7" x14ac:dyDescent="0.25">
      <c r="G5091" s="10"/>
    </row>
    <row r="5092" spans="7:7" x14ac:dyDescent="0.25">
      <c r="G5092" s="10"/>
    </row>
    <row r="5093" spans="7:7" x14ac:dyDescent="0.25">
      <c r="G5093" s="10"/>
    </row>
    <row r="5094" spans="7:7" x14ac:dyDescent="0.25">
      <c r="G5094" s="10"/>
    </row>
    <row r="5095" spans="7:7" x14ac:dyDescent="0.25">
      <c r="G5095" s="10"/>
    </row>
    <row r="5096" spans="7:7" x14ac:dyDescent="0.25">
      <c r="G5096" s="10"/>
    </row>
    <row r="5097" spans="7:7" x14ac:dyDescent="0.25">
      <c r="G5097" s="10"/>
    </row>
    <row r="5098" spans="7:7" x14ac:dyDescent="0.25">
      <c r="G5098" s="10"/>
    </row>
    <row r="5099" spans="7:7" x14ac:dyDescent="0.25">
      <c r="G5099" s="10"/>
    </row>
    <row r="5100" spans="7:7" x14ac:dyDescent="0.25">
      <c r="G5100" s="10"/>
    </row>
    <row r="5101" spans="7:7" x14ac:dyDescent="0.25">
      <c r="G5101" s="10"/>
    </row>
    <row r="5102" spans="7:7" x14ac:dyDescent="0.25">
      <c r="G5102" s="10"/>
    </row>
    <row r="5103" spans="7:7" x14ac:dyDescent="0.25">
      <c r="G5103" s="10"/>
    </row>
    <row r="5104" spans="7:7" x14ac:dyDescent="0.25">
      <c r="G5104" s="10"/>
    </row>
    <row r="5105" spans="7:7" x14ac:dyDescent="0.25">
      <c r="G5105" s="10"/>
    </row>
    <row r="5106" spans="7:7" x14ac:dyDescent="0.25">
      <c r="G5106" s="10"/>
    </row>
    <row r="5107" spans="7:7" x14ac:dyDescent="0.25">
      <c r="G5107" s="10"/>
    </row>
    <row r="5108" spans="7:7" x14ac:dyDescent="0.25">
      <c r="G5108" s="10"/>
    </row>
    <row r="5109" spans="7:7" x14ac:dyDescent="0.25">
      <c r="G5109" s="10"/>
    </row>
    <row r="5110" spans="7:7" x14ac:dyDescent="0.25">
      <c r="G5110" s="10"/>
    </row>
    <row r="5111" spans="7:7" x14ac:dyDescent="0.25">
      <c r="G5111" s="10"/>
    </row>
    <row r="5112" spans="7:7" x14ac:dyDescent="0.25">
      <c r="G5112" s="10"/>
    </row>
    <row r="5113" spans="7:7" x14ac:dyDescent="0.25">
      <c r="G5113" s="10"/>
    </row>
    <row r="5114" spans="7:7" x14ac:dyDescent="0.25">
      <c r="G5114" s="10"/>
    </row>
    <row r="5115" spans="7:7" x14ac:dyDescent="0.25">
      <c r="G5115" s="10"/>
    </row>
    <row r="5116" spans="7:7" x14ac:dyDescent="0.25">
      <c r="G5116" s="10"/>
    </row>
    <row r="5117" spans="7:7" x14ac:dyDescent="0.25">
      <c r="G5117" s="10"/>
    </row>
    <row r="5118" spans="7:7" x14ac:dyDescent="0.25">
      <c r="G5118" s="10"/>
    </row>
    <row r="5119" spans="7:7" x14ac:dyDescent="0.25">
      <c r="G5119" s="10"/>
    </row>
    <row r="5120" spans="7:7" x14ac:dyDescent="0.25">
      <c r="G5120" s="10"/>
    </row>
    <row r="5121" spans="7:7" x14ac:dyDescent="0.25">
      <c r="G5121" s="10"/>
    </row>
    <row r="5122" spans="7:7" x14ac:dyDescent="0.25">
      <c r="G5122" s="10"/>
    </row>
    <row r="5123" spans="7:7" x14ac:dyDescent="0.25">
      <c r="G5123" s="10"/>
    </row>
    <row r="5124" spans="7:7" x14ac:dyDescent="0.25">
      <c r="G5124" s="10"/>
    </row>
    <row r="5125" spans="7:7" x14ac:dyDescent="0.25">
      <c r="G5125" s="10"/>
    </row>
    <row r="5126" spans="7:7" x14ac:dyDescent="0.25">
      <c r="G5126" s="10"/>
    </row>
    <row r="5127" spans="7:7" x14ac:dyDescent="0.25">
      <c r="G5127" s="10"/>
    </row>
    <row r="5128" spans="7:7" x14ac:dyDescent="0.25">
      <c r="G5128" s="10"/>
    </row>
    <row r="5129" spans="7:7" x14ac:dyDescent="0.25">
      <c r="G5129" s="10"/>
    </row>
    <row r="5130" spans="7:7" x14ac:dyDescent="0.25">
      <c r="G5130" s="10"/>
    </row>
    <row r="5131" spans="7:7" x14ac:dyDescent="0.25">
      <c r="G5131" s="10"/>
    </row>
    <row r="5132" spans="7:7" x14ac:dyDescent="0.25">
      <c r="G5132" s="10"/>
    </row>
    <row r="5133" spans="7:7" x14ac:dyDescent="0.25">
      <c r="G5133" s="10"/>
    </row>
    <row r="5134" spans="7:7" x14ac:dyDescent="0.25">
      <c r="G5134" s="10"/>
    </row>
    <row r="5135" spans="7:7" x14ac:dyDescent="0.25">
      <c r="G5135" s="10"/>
    </row>
    <row r="5136" spans="7:7" x14ac:dyDescent="0.25">
      <c r="G5136" s="10"/>
    </row>
    <row r="5137" spans="7:7" x14ac:dyDescent="0.25">
      <c r="G5137" s="10"/>
    </row>
    <row r="5138" spans="7:7" x14ac:dyDescent="0.25">
      <c r="G5138" s="10"/>
    </row>
    <row r="5139" spans="7:7" x14ac:dyDescent="0.25">
      <c r="G5139" s="10"/>
    </row>
    <row r="5140" spans="7:7" x14ac:dyDescent="0.25">
      <c r="G5140" s="10"/>
    </row>
    <row r="5141" spans="7:7" x14ac:dyDescent="0.25">
      <c r="G5141" s="10"/>
    </row>
    <row r="5142" spans="7:7" x14ac:dyDescent="0.25">
      <c r="G5142" s="10"/>
    </row>
    <row r="5143" spans="7:7" x14ac:dyDescent="0.25">
      <c r="G5143" s="10"/>
    </row>
    <row r="5144" spans="7:7" x14ac:dyDescent="0.25">
      <c r="G5144" s="10"/>
    </row>
    <row r="5145" spans="7:7" x14ac:dyDescent="0.25">
      <c r="G5145" s="10"/>
    </row>
    <row r="5146" spans="7:7" x14ac:dyDescent="0.25">
      <c r="G5146" s="10"/>
    </row>
    <row r="5147" spans="7:7" x14ac:dyDescent="0.25">
      <c r="G5147" s="10"/>
    </row>
    <row r="5148" spans="7:7" x14ac:dyDescent="0.25">
      <c r="G5148" s="10"/>
    </row>
    <row r="5149" spans="7:7" x14ac:dyDescent="0.25">
      <c r="G5149" s="10"/>
    </row>
    <row r="5150" spans="7:7" x14ac:dyDescent="0.25">
      <c r="G5150" s="10"/>
    </row>
    <row r="5151" spans="7:7" x14ac:dyDescent="0.25">
      <c r="G5151" s="10"/>
    </row>
    <row r="5152" spans="7:7" x14ac:dyDescent="0.25">
      <c r="G5152" s="10"/>
    </row>
    <row r="5153" spans="7:7" x14ac:dyDescent="0.25">
      <c r="G5153" s="10"/>
    </row>
    <row r="5154" spans="7:7" x14ac:dyDescent="0.25">
      <c r="G5154" s="10"/>
    </row>
    <row r="5155" spans="7:7" x14ac:dyDescent="0.25">
      <c r="G5155" s="10"/>
    </row>
    <row r="5156" spans="7:7" x14ac:dyDescent="0.25">
      <c r="G5156" s="10"/>
    </row>
    <row r="5157" spans="7:7" x14ac:dyDescent="0.25">
      <c r="G5157" s="10"/>
    </row>
    <row r="5158" spans="7:7" x14ac:dyDescent="0.25">
      <c r="G5158" s="10"/>
    </row>
    <row r="5159" spans="7:7" x14ac:dyDescent="0.25">
      <c r="G5159" s="10"/>
    </row>
    <row r="5160" spans="7:7" x14ac:dyDescent="0.25">
      <c r="G5160" s="10"/>
    </row>
    <row r="5161" spans="7:7" x14ac:dyDescent="0.25">
      <c r="G5161" s="10"/>
    </row>
    <row r="5162" spans="7:7" x14ac:dyDescent="0.25">
      <c r="G5162" s="10"/>
    </row>
    <row r="5163" spans="7:7" x14ac:dyDescent="0.25">
      <c r="G5163" s="10"/>
    </row>
    <row r="5164" spans="7:7" x14ac:dyDescent="0.25">
      <c r="G5164" s="10"/>
    </row>
    <row r="5165" spans="7:7" x14ac:dyDescent="0.25">
      <c r="G5165" s="10"/>
    </row>
    <row r="5166" spans="7:7" x14ac:dyDescent="0.25">
      <c r="G5166" s="10"/>
    </row>
    <row r="5167" spans="7:7" x14ac:dyDescent="0.25">
      <c r="G5167" s="10"/>
    </row>
    <row r="5168" spans="7:7" x14ac:dyDescent="0.25">
      <c r="G5168" s="10"/>
    </row>
    <row r="5169" spans="7:7" x14ac:dyDescent="0.25">
      <c r="G5169" s="10"/>
    </row>
    <row r="5170" spans="7:7" x14ac:dyDescent="0.25">
      <c r="G5170" s="10"/>
    </row>
    <row r="5171" spans="7:7" x14ac:dyDescent="0.25">
      <c r="G5171" s="10"/>
    </row>
    <row r="5172" spans="7:7" x14ac:dyDescent="0.25">
      <c r="G5172" s="10"/>
    </row>
    <row r="5173" spans="7:7" x14ac:dyDescent="0.25">
      <c r="G5173" s="10"/>
    </row>
    <row r="5174" spans="7:7" x14ac:dyDescent="0.25">
      <c r="G5174" s="10"/>
    </row>
    <row r="5175" spans="7:7" x14ac:dyDescent="0.25">
      <c r="G5175" s="10"/>
    </row>
    <row r="5176" spans="7:7" x14ac:dyDescent="0.25">
      <c r="G5176" s="10"/>
    </row>
    <row r="5177" spans="7:7" x14ac:dyDescent="0.25">
      <c r="G5177" s="10"/>
    </row>
    <row r="5178" spans="7:7" x14ac:dyDescent="0.25">
      <c r="G5178" s="10"/>
    </row>
    <row r="5179" spans="7:7" x14ac:dyDescent="0.25">
      <c r="G5179" s="10"/>
    </row>
    <row r="5180" spans="7:7" x14ac:dyDescent="0.25">
      <c r="G5180" s="10"/>
    </row>
    <row r="5181" spans="7:7" x14ac:dyDescent="0.25">
      <c r="G5181" s="10"/>
    </row>
    <row r="5182" spans="7:7" x14ac:dyDescent="0.25">
      <c r="G5182" s="10"/>
    </row>
    <row r="5183" spans="7:7" x14ac:dyDescent="0.25">
      <c r="G5183" s="10"/>
    </row>
    <row r="5184" spans="7:7" x14ac:dyDescent="0.25">
      <c r="G5184" s="10"/>
    </row>
    <row r="5185" spans="7:7" x14ac:dyDescent="0.25">
      <c r="G5185" s="10"/>
    </row>
    <row r="5186" spans="7:7" x14ac:dyDescent="0.25">
      <c r="G5186" s="10"/>
    </row>
    <row r="5187" spans="7:7" x14ac:dyDescent="0.25">
      <c r="G5187" s="10"/>
    </row>
    <row r="5188" spans="7:7" x14ac:dyDescent="0.25">
      <c r="G5188" s="10"/>
    </row>
    <row r="5189" spans="7:7" x14ac:dyDescent="0.25">
      <c r="G5189" s="10"/>
    </row>
    <row r="5190" spans="7:7" x14ac:dyDescent="0.25">
      <c r="G5190" s="10"/>
    </row>
    <row r="5191" spans="7:7" x14ac:dyDescent="0.25">
      <c r="G5191" s="10"/>
    </row>
    <row r="5192" spans="7:7" x14ac:dyDescent="0.25">
      <c r="G5192" s="10"/>
    </row>
    <row r="5193" spans="7:7" x14ac:dyDescent="0.25">
      <c r="G5193" s="10"/>
    </row>
    <row r="5194" spans="7:7" x14ac:dyDescent="0.25">
      <c r="G5194" s="10"/>
    </row>
    <row r="5195" spans="7:7" x14ac:dyDescent="0.25">
      <c r="G5195" s="10"/>
    </row>
    <row r="5196" spans="7:7" x14ac:dyDescent="0.25">
      <c r="G5196" s="10"/>
    </row>
    <row r="5197" spans="7:7" x14ac:dyDescent="0.25">
      <c r="G5197" s="10"/>
    </row>
    <row r="5198" spans="7:7" x14ac:dyDescent="0.25">
      <c r="G5198" s="10"/>
    </row>
    <row r="5199" spans="7:7" x14ac:dyDescent="0.25">
      <c r="G5199" s="10"/>
    </row>
    <row r="5200" spans="7:7" x14ac:dyDescent="0.25">
      <c r="G5200" s="10"/>
    </row>
    <row r="5201" spans="7:7" x14ac:dyDescent="0.25">
      <c r="G5201" s="10"/>
    </row>
    <row r="5202" spans="7:7" x14ac:dyDescent="0.25">
      <c r="G5202" s="10"/>
    </row>
    <row r="5203" spans="7:7" x14ac:dyDescent="0.25">
      <c r="G5203" s="10"/>
    </row>
    <row r="5204" spans="7:7" x14ac:dyDescent="0.25">
      <c r="G5204" s="10"/>
    </row>
    <row r="5205" spans="7:7" x14ac:dyDescent="0.25">
      <c r="G5205" s="10"/>
    </row>
    <row r="5206" spans="7:7" x14ac:dyDescent="0.25">
      <c r="G5206" s="10"/>
    </row>
    <row r="5207" spans="7:7" x14ac:dyDescent="0.25">
      <c r="G5207" s="10"/>
    </row>
    <row r="5208" spans="7:7" x14ac:dyDescent="0.25">
      <c r="G5208" s="10"/>
    </row>
    <row r="5209" spans="7:7" x14ac:dyDescent="0.25">
      <c r="G5209" s="10"/>
    </row>
    <row r="5210" spans="7:7" x14ac:dyDescent="0.25">
      <c r="G5210" s="10"/>
    </row>
    <row r="5211" spans="7:7" x14ac:dyDescent="0.25">
      <c r="G5211" s="10"/>
    </row>
    <row r="5212" spans="7:7" x14ac:dyDescent="0.25">
      <c r="G5212" s="10"/>
    </row>
    <row r="5213" spans="7:7" x14ac:dyDescent="0.25">
      <c r="G5213" s="10"/>
    </row>
    <row r="5214" spans="7:7" x14ac:dyDescent="0.25">
      <c r="G5214" s="10"/>
    </row>
    <row r="5215" spans="7:7" x14ac:dyDescent="0.25">
      <c r="G5215" s="10"/>
    </row>
    <row r="5216" spans="7:7" x14ac:dyDescent="0.25">
      <c r="G5216" s="10"/>
    </row>
    <row r="5217" spans="7:7" x14ac:dyDescent="0.25">
      <c r="G5217" s="10"/>
    </row>
    <row r="5218" spans="7:7" x14ac:dyDescent="0.25">
      <c r="G5218" s="10"/>
    </row>
    <row r="5219" spans="7:7" x14ac:dyDescent="0.25">
      <c r="G5219" s="10"/>
    </row>
    <row r="5220" spans="7:7" x14ac:dyDescent="0.25">
      <c r="G5220" s="10"/>
    </row>
    <row r="5221" spans="7:7" x14ac:dyDescent="0.25">
      <c r="G5221" s="10"/>
    </row>
    <row r="5222" spans="7:7" x14ac:dyDescent="0.25">
      <c r="G5222" s="10"/>
    </row>
    <row r="5223" spans="7:7" x14ac:dyDescent="0.25">
      <c r="G5223" s="10"/>
    </row>
    <row r="5224" spans="7:7" x14ac:dyDescent="0.25">
      <c r="G5224" s="10"/>
    </row>
    <row r="5225" spans="7:7" x14ac:dyDescent="0.25">
      <c r="G5225" s="10"/>
    </row>
    <row r="5226" spans="7:7" x14ac:dyDescent="0.25">
      <c r="G5226" s="10"/>
    </row>
    <row r="5227" spans="7:7" x14ac:dyDescent="0.25">
      <c r="G5227" s="10"/>
    </row>
    <row r="5228" spans="7:7" x14ac:dyDescent="0.25">
      <c r="G5228" s="10"/>
    </row>
    <row r="5229" spans="7:7" x14ac:dyDescent="0.25">
      <c r="G5229" s="10"/>
    </row>
    <row r="5230" spans="7:7" x14ac:dyDescent="0.25">
      <c r="G5230" s="10"/>
    </row>
    <row r="5231" spans="7:7" x14ac:dyDescent="0.25">
      <c r="G5231" s="10"/>
    </row>
    <row r="5232" spans="7:7" x14ac:dyDescent="0.25">
      <c r="G5232" s="10"/>
    </row>
    <row r="5233" spans="7:7" x14ac:dyDescent="0.25">
      <c r="G5233" s="10"/>
    </row>
    <row r="5234" spans="7:7" x14ac:dyDescent="0.25">
      <c r="G5234" s="10"/>
    </row>
    <row r="5235" spans="7:7" x14ac:dyDescent="0.25">
      <c r="G5235" s="10"/>
    </row>
    <row r="5236" spans="7:7" x14ac:dyDescent="0.25">
      <c r="G5236" s="10"/>
    </row>
    <row r="5237" spans="7:7" x14ac:dyDescent="0.25">
      <c r="G5237" s="10"/>
    </row>
    <row r="5238" spans="7:7" x14ac:dyDescent="0.25">
      <c r="G5238" s="10"/>
    </row>
    <row r="5239" spans="7:7" x14ac:dyDescent="0.25">
      <c r="G5239" s="10"/>
    </row>
    <row r="5240" spans="7:7" x14ac:dyDescent="0.25">
      <c r="G5240" s="10"/>
    </row>
    <row r="5241" spans="7:7" x14ac:dyDescent="0.25">
      <c r="G5241" s="10"/>
    </row>
    <row r="5242" spans="7:7" x14ac:dyDescent="0.25">
      <c r="G5242" s="10"/>
    </row>
    <row r="5243" spans="7:7" x14ac:dyDescent="0.25">
      <c r="G5243" s="10"/>
    </row>
    <row r="5244" spans="7:7" x14ac:dyDescent="0.25">
      <c r="G5244" s="10"/>
    </row>
    <row r="5245" spans="7:7" x14ac:dyDescent="0.25">
      <c r="G5245" s="10"/>
    </row>
    <row r="5246" spans="7:7" x14ac:dyDescent="0.25">
      <c r="G5246" s="10"/>
    </row>
    <row r="5247" spans="7:7" x14ac:dyDescent="0.25">
      <c r="G5247" s="10"/>
    </row>
    <row r="5248" spans="7:7" x14ac:dyDescent="0.25">
      <c r="G5248" s="10"/>
    </row>
    <row r="5249" spans="7:7" x14ac:dyDescent="0.25">
      <c r="G5249" s="10"/>
    </row>
    <row r="5250" spans="7:7" x14ac:dyDescent="0.25">
      <c r="G5250" s="10"/>
    </row>
    <row r="5251" spans="7:7" x14ac:dyDescent="0.25">
      <c r="G5251" s="10"/>
    </row>
    <row r="5252" spans="7:7" x14ac:dyDescent="0.25">
      <c r="G5252" s="10"/>
    </row>
    <row r="5253" spans="7:7" x14ac:dyDescent="0.25">
      <c r="G5253" s="10"/>
    </row>
    <row r="5254" spans="7:7" x14ac:dyDescent="0.25">
      <c r="G5254" s="10"/>
    </row>
    <row r="5255" spans="7:7" x14ac:dyDescent="0.25">
      <c r="G5255" s="10"/>
    </row>
    <row r="5256" spans="7:7" x14ac:dyDescent="0.25">
      <c r="G5256" s="10"/>
    </row>
    <row r="5257" spans="7:7" x14ac:dyDescent="0.25">
      <c r="G5257" s="10"/>
    </row>
    <row r="5258" spans="7:7" x14ac:dyDescent="0.25">
      <c r="G5258" s="10"/>
    </row>
    <row r="5259" spans="7:7" x14ac:dyDescent="0.25">
      <c r="G5259" s="10"/>
    </row>
    <row r="5260" spans="7:7" x14ac:dyDescent="0.25">
      <c r="G5260" s="10"/>
    </row>
    <row r="5261" spans="7:7" x14ac:dyDescent="0.25">
      <c r="G5261" s="10"/>
    </row>
    <row r="5262" spans="7:7" x14ac:dyDescent="0.25">
      <c r="G5262" s="10"/>
    </row>
    <row r="5263" spans="7:7" x14ac:dyDescent="0.25">
      <c r="G5263" s="10"/>
    </row>
    <row r="5264" spans="7:7" x14ac:dyDescent="0.25">
      <c r="G5264" s="10"/>
    </row>
    <row r="5265" spans="7:7" x14ac:dyDescent="0.25">
      <c r="G5265" s="10"/>
    </row>
    <row r="5266" spans="7:7" x14ac:dyDescent="0.25">
      <c r="G5266" s="10"/>
    </row>
    <row r="5267" spans="7:7" x14ac:dyDescent="0.25">
      <c r="G5267" s="10"/>
    </row>
    <row r="5268" spans="7:7" x14ac:dyDescent="0.25">
      <c r="G5268" s="10"/>
    </row>
    <row r="5269" spans="7:7" x14ac:dyDescent="0.25">
      <c r="G5269" s="10"/>
    </row>
    <row r="5270" spans="7:7" x14ac:dyDescent="0.25">
      <c r="G5270" s="10"/>
    </row>
    <row r="5271" spans="7:7" x14ac:dyDescent="0.25">
      <c r="G5271" s="10"/>
    </row>
    <row r="5272" spans="7:7" x14ac:dyDescent="0.25">
      <c r="G5272" s="10"/>
    </row>
    <row r="5273" spans="7:7" x14ac:dyDescent="0.25">
      <c r="G5273" s="10"/>
    </row>
    <row r="5274" spans="7:7" x14ac:dyDescent="0.25">
      <c r="G5274" s="10"/>
    </row>
    <row r="5275" spans="7:7" x14ac:dyDescent="0.25">
      <c r="G5275" s="10"/>
    </row>
    <row r="5276" spans="7:7" x14ac:dyDescent="0.25">
      <c r="G5276" s="10"/>
    </row>
    <row r="5277" spans="7:7" x14ac:dyDescent="0.25">
      <c r="G5277" s="10"/>
    </row>
    <row r="5278" spans="7:7" x14ac:dyDescent="0.25">
      <c r="G5278" s="10"/>
    </row>
    <row r="5279" spans="7:7" x14ac:dyDescent="0.25">
      <c r="G5279" s="10"/>
    </row>
    <row r="5280" spans="7:7" x14ac:dyDescent="0.25">
      <c r="G5280" s="10"/>
    </row>
    <row r="5281" spans="7:7" x14ac:dyDescent="0.25">
      <c r="G5281" s="10"/>
    </row>
    <row r="5282" spans="7:7" x14ac:dyDescent="0.25">
      <c r="G5282" s="10"/>
    </row>
    <row r="5283" spans="7:7" x14ac:dyDescent="0.25">
      <c r="G5283" s="10"/>
    </row>
    <row r="5284" spans="7:7" x14ac:dyDescent="0.25">
      <c r="G5284" s="10"/>
    </row>
    <row r="5285" spans="7:7" x14ac:dyDescent="0.25">
      <c r="G5285" s="10"/>
    </row>
    <row r="5286" spans="7:7" x14ac:dyDescent="0.25">
      <c r="G5286" s="10"/>
    </row>
    <row r="5287" spans="7:7" x14ac:dyDescent="0.25">
      <c r="G5287" s="10"/>
    </row>
    <row r="5288" spans="7:7" x14ac:dyDescent="0.25">
      <c r="G5288" s="10"/>
    </row>
    <row r="5289" spans="7:7" x14ac:dyDescent="0.25">
      <c r="G5289" s="10"/>
    </row>
    <row r="5290" spans="7:7" x14ac:dyDescent="0.25">
      <c r="G5290" s="10"/>
    </row>
    <row r="5291" spans="7:7" x14ac:dyDescent="0.25">
      <c r="G5291" s="10"/>
    </row>
    <row r="5292" spans="7:7" x14ac:dyDescent="0.25">
      <c r="G5292" s="10"/>
    </row>
    <row r="5293" spans="7:7" x14ac:dyDescent="0.25">
      <c r="G5293" s="10"/>
    </row>
    <row r="5294" spans="7:7" x14ac:dyDescent="0.25">
      <c r="G5294" s="10"/>
    </row>
    <row r="5295" spans="7:7" x14ac:dyDescent="0.25">
      <c r="G5295" s="10"/>
    </row>
    <row r="5296" spans="7:7" x14ac:dyDescent="0.25">
      <c r="G5296" s="10"/>
    </row>
    <row r="5297" spans="7:7" x14ac:dyDescent="0.25">
      <c r="G5297" s="10"/>
    </row>
    <row r="5298" spans="7:7" x14ac:dyDescent="0.25">
      <c r="G5298" s="10"/>
    </row>
    <row r="5299" spans="7:7" x14ac:dyDescent="0.25">
      <c r="G5299" s="10"/>
    </row>
    <row r="5300" spans="7:7" x14ac:dyDescent="0.25">
      <c r="G5300" s="10"/>
    </row>
    <row r="5301" spans="7:7" x14ac:dyDescent="0.25">
      <c r="G5301" s="10"/>
    </row>
    <row r="5302" spans="7:7" x14ac:dyDescent="0.25">
      <c r="G5302" s="10"/>
    </row>
    <row r="5303" spans="7:7" x14ac:dyDescent="0.25">
      <c r="G5303" s="10"/>
    </row>
    <row r="5304" spans="7:7" x14ac:dyDescent="0.25">
      <c r="G5304" s="10"/>
    </row>
    <row r="5305" spans="7:7" x14ac:dyDescent="0.25">
      <c r="G5305" s="10"/>
    </row>
    <row r="5306" spans="7:7" x14ac:dyDescent="0.25">
      <c r="G5306" s="10"/>
    </row>
    <row r="5307" spans="7:7" x14ac:dyDescent="0.25">
      <c r="G5307" s="10"/>
    </row>
    <row r="5308" spans="7:7" x14ac:dyDescent="0.25">
      <c r="G5308" s="10"/>
    </row>
    <row r="5309" spans="7:7" x14ac:dyDescent="0.25">
      <c r="G5309" s="10"/>
    </row>
    <row r="5310" spans="7:7" x14ac:dyDescent="0.25">
      <c r="G5310" s="10"/>
    </row>
    <row r="5311" spans="7:7" x14ac:dyDescent="0.25">
      <c r="G5311" s="10"/>
    </row>
    <row r="5312" spans="7:7" x14ac:dyDescent="0.25">
      <c r="G5312" s="10"/>
    </row>
    <row r="5313" spans="7:7" x14ac:dyDescent="0.25">
      <c r="G5313" s="10"/>
    </row>
    <row r="5314" spans="7:7" x14ac:dyDescent="0.25">
      <c r="G5314" s="10"/>
    </row>
    <row r="5315" spans="7:7" x14ac:dyDescent="0.25">
      <c r="G5315" s="10"/>
    </row>
    <row r="5316" spans="7:7" x14ac:dyDescent="0.25">
      <c r="G5316" s="10"/>
    </row>
    <row r="5317" spans="7:7" x14ac:dyDescent="0.25">
      <c r="G5317" s="10"/>
    </row>
    <row r="5318" spans="7:7" x14ac:dyDescent="0.25">
      <c r="G5318" s="10"/>
    </row>
    <row r="5319" spans="7:7" x14ac:dyDescent="0.25">
      <c r="G5319" s="10"/>
    </row>
    <row r="5320" spans="7:7" x14ac:dyDescent="0.25">
      <c r="G5320" s="10"/>
    </row>
    <row r="5321" spans="7:7" x14ac:dyDescent="0.25">
      <c r="G5321" s="10"/>
    </row>
    <row r="5322" spans="7:7" x14ac:dyDescent="0.25">
      <c r="G5322" s="10"/>
    </row>
    <row r="5323" spans="7:7" x14ac:dyDescent="0.25">
      <c r="G5323" s="10"/>
    </row>
    <row r="5324" spans="7:7" x14ac:dyDescent="0.25">
      <c r="G5324" s="10"/>
    </row>
    <row r="5325" spans="7:7" x14ac:dyDescent="0.25">
      <c r="G5325" s="10"/>
    </row>
    <row r="5326" spans="7:7" x14ac:dyDescent="0.25">
      <c r="G5326" s="10"/>
    </row>
    <row r="5327" spans="7:7" x14ac:dyDescent="0.25">
      <c r="G5327" s="10"/>
    </row>
    <row r="5328" spans="7:7" x14ac:dyDescent="0.25">
      <c r="G5328" s="10"/>
    </row>
    <row r="5329" spans="7:7" x14ac:dyDescent="0.25">
      <c r="G5329" s="10"/>
    </row>
    <row r="5330" spans="7:7" x14ac:dyDescent="0.25">
      <c r="G5330" s="10"/>
    </row>
    <row r="5331" spans="7:7" x14ac:dyDescent="0.25">
      <c r="G5331" s="10"/>
    </row>
    <row r="5332" spans="7:7" x14ac:dyDescent="0.25">
      <c r="G5332" s="10"/>
    </row>
    <row r="5333" spans="7:7" x14ac:dyDescent="0.25">
      <c r="G5333" s="10"/>
    </row>
    <row r="5334" spans="7:7" x14ac:dyDescent="0.25">
      <c r="G5334" s="10"/>
    </row>
    <row r="5335" spans="7:7" x14ac:dyDescent="0.25">
      <c r="G5335" s="10"/>
    </row>
    <row r="5336" spans="7:7" x14ac:dyDescent="0.25">
      <c r="G5336" s="10"/>
    </row>
    <row r="5337" spans="7:7" x14ac:dyDescent="0.25">
      <c r="G5337" s="10"/>
    </row>
    <row r="5338" spans="7:7" x14ac:dyDescent="0.25">
      <c r="G5338" s="10"/>
    </row>
    <row r="5339" spans="7:7" x14ac:dyDescent="0.25">
      <c r="G5339" s="10"/>
    </row>
    <row r="5340" spans="7:7" x14ac:dyDescent="0.25">
      <c r="G5340" s="10"/>
    </row>
    <row r="5341" spans="7:7" x14ac:dyDescent="0.25">
      <c r="G5341" s="10"/>
    </row>
    <row r="5342" spans="7:7" x14ac:dyDescent="0.25">
      <c r="G5342" s="10"/>
    </row>
    <row r="5343" spans="7:7" x14ac:dyDescent="0.25">
      <c r="G5343" s="10"/>
    </row>
    <row r="5344" spans="7:7" x14ac:dyDescent="0.25">
      <c r="G5344" s="10"/>
    </row>
    <row r="5345" spans="7:7" x14ac:dyDescent="0.25">
      <c r="G5345" s="10"/>
    </row>
    <row r="5346" spans="7:7" x14ac:dyDescent="0.25">
      <c r="G5346" s="10"/>
    </row>
    <row r="5347" spans="7:7" x14ac:dyDescent="0.25">
      <c r="G5347" s="10"/>
    </row>
    <row r="5348" spans="7:7" x14ac:dyDescent="0.25">
      <c r="G5348" s="10"/>
    </row>
    <row r="5349" spans="7:7" x14ac:dyDescent="0.25">
      <c r="G5349" s="10"/>
    </row>
    <row r="5350" spans="7:7" x14ac:dyDescent="0.25">
      <c r="G5350" s="10"/>
    </row>
    <row r="5351" spans="7:7" x14ac:dyDescent="0.25">
      <c r="G5351" s="10"/>
    </row>
    <row r="5352" spans="7:7" x14ac:dyDescent="0.25">
      <c r="G5352" s="10"/>
    </row>
    <row r="5353" spans="7:7" x14ac:dyDescent="0.25">
      <c r="G5353" s="10"/>
    </row>
    <row r="5354" spans="7:7" x14ac:dyDescent="0.25">
      <c r="G5354" s="10"/>
    </row>
    <row r="5355" spans="7:7" x14ac:dyDescent="0.25">
      <c r="G5355" s="10"/>
    </row>
    <row r="5356" spans="7:7" x14ac:dyDescent="0.25">
      <c r="G5356" s="10"/>
    </row>
    <row r="5357" spans="7:7" x14ac:dyDescent="0.25">
      <c r="G5357" s="10"/>
    </row>
    <row r="5358" spans="7:7" x14ac:dyDescent="0.25">
      <c r="G5358" s="10"/>
    </row>
    <row r="5359" spans="7:7" x14ac:dyDescent="0.25">
      <c r="G5359" s="10"/>
    </row>
    <row r="5360" spans="7:7" x14ac:dyDescent="0.25">
      <c r="G5360" s="10"/>
    </row>
    <row r="5361" spans="7:7" x14ac:dyDescent="0.25">
      <c r="G5361" s="10"/>
    </row>
    <row r="5362" spans="7:7" x14ac:dyDescent="0.25">
      <c r="G5362" s="10"/>
    </row>
    <row r="5363" spans="7:7" x14ac:dyDescent="0.25">
      <c r="G5363" s="10"/>
    </row>
    <row r="5364" spans="7:7" x14ac:dyDescent="0.25">
      <c r="G5364" s="10"/>
    </row>
    <row r="5365" spans="7:7" x14ac:dyDescent="0.25">
      <c r="G5365" s="10"/>
    </row>
    <row r="5366" spans="7:7" x14ac:dyDescent="0.25">
      <c r="G5366" s="10"/>
    </row>
    <row r="5367" spans="7:7" x14ac:dyDescent="0.25">
      <c r="G5367" s="10"/>
    </row>
    <row r="5368" spans="7:7" x14ac:dyDescent="0.25">
      <c r="G5368" s="10"/>
    </row>
    <row r="5369" spans="7:7" x14ac:dyDescent="0.25">
      <c r="G5369" s="10"/>
    </row>
    <row r="5370" spans="7:7" x14ac:dyDescent="0.25">
      <c r="G5370" s="10"/>
    </row>
    <row r="5371" spans="7:7" x14ac:dyDescent="0.25">
      <c r="G5371" s="10"/>
    </row>
    <row r="5372" spans="7:7" x14ac:dyDescent="0.25">
      <c r="G5372" s="10"/>
    </row>
    <row r="5373" spans="7:7" x14ac:dyDescent="0.25">
      <c r="G5373" s="10"/>
    </row>
    <row r="5374" spans="7:7" x14ac:dyDescent="0.25">
      <c r="G5374" s="10"/>
    </row>
    <row r="5375" spans="7:7" x14ac:dyDescent="0.25">
      <c r="G5375" s="10"/>
    </row>
    <row r="5376" spans="7:7" x14ac:dyDescent="0.25">
      <c r="G5376" s="10"/>
    </row>
    <row r="5377" spans="7:7" x14ac:dyDescent="0.25">
      <c r="G5377" s="10"/>
    </row>
    <row r="5378" spans="7:7" x14ac:dyDescent="0.25">
      <c r="G5378" s="10"/>
    </row>
    <row r="5379" spans="7:7" x14ac:dyDescent="0.25">
      <c r="G5379" s="10"/>
    </row>
    <row r="5380" spans="7:7" x14ac:dyDescent="0.25">
      <c r="G5380" s="10"/>
    </row>
    <row r="5381" spans="7:7" x14ac:dyDescent="0.25">
      <c r="G5381" s="10"/>
    </row>
    <row r="5382" spans="7:7" x14ac:dyDescent="0.25">
      <c r="G5382" s="10"/>
    </row>
    <row r="5383" spans="7:7" x14ac:dyDescent="0.25">
      <c r="G5383" s="10"/>
    </row>
    <row r="5384" spans="7:7" x14ac:dyDescent="0.25">
      <c r="G5384" s="10"/>
    </row>
    <row r="5385" spans="7:7" x14ac:dyDescent="0.25">
      <c r="G5385" s="10"/>
    </row>
    <row r="5386" spans="7:7" x14ac:dyDescent="0.25">
      <c r="G5386" s="10"/>
    </row>
    <row r="5387" spans="7:7" x14ac:dyDescent="0.25">
      <c r="G5387" s="10"/>
    </row>
    <row r="5388" spans="7:7" x14ac:dyDescent="0.25">
      <c r="G5388" s="10"/>
    </row>
    <row r="5389" spans="7:7" x14ac:dyDescent="0.25">
      <c r="G5389" s="10"/>
    </row>
    <row r="5390" spans="7:7" x14ac:dyDescent="0.25">
      <c r="G5390" s="10"/>
    </row>
    <row r="5391" spans="7:7" x14ac:dyDescent="0.25">
      <c r="G5391" s="10"/>
    </row>
    <row r="5392" spans="7:7" x14ac:dyDescent="0.25">
      <c r="G5392" s="10"/>
    </row>
    <row r="5393" spans="7:7" x14ac:dyDescent="0.25">
      <c r="G5393" s="10"/>
    </row>
    <row r="5394" spans="7:7" x14ac:dyDescent="0.25">
      <c r="G5394" s="10"/>
    </row>
    <row r="5395" spans="7:7" x14ac:dyDescent="0.25">
      <c r="G5395" s="10"/>
    </row>
    <row r="5396" spans="7:7" x14ac:dyDescent="0.25">
      <c r="G5396" s="10"/>
    </row>
    <row r="5397" spans="7:7" x14ac:dyDescent="0.25">
      <c r="G5397" s="10"/>
    </row>
    <row r="5398" spans="7:7" x14ac:dyDescent="0.25">
      <c r="G5398" s="10"/>
    </row>
    <row r="5399" spans="7:7" x14ac:dyDescent="0.25">
      <c r="G5399" s="10"/>
    </row>
    <row r="5400" spans="7:7" x14ac:dyDescent="0.25">
      <c r="G5400" s="10"/>
    </row>
    <row r="5401" spans="7:7" x14ac:dyDescent="0.25">
      <c r="G5401" s="10"/>
    </row>
    <row r="5402" spans="7:7" x14ac:dyDescent="0.25">
      <c r="G5402" s="10"/>
    </row>
    <row r="5403" spans="7:7" x14ac:dyDescent="0.25">
      <c r="G5403" s="10"/>
    </row>
    <row r="5404" spans="7:7" x14ac:dyDescent="0.25">
      <c r="G5404" s="10"/>
    </row>
    <row r="5405" spans="7:7" x14ac:dyDescent="0.25">
      <c r="G5405" s="10"/>
    </row>
    <row r="5406" spans="7:7" x14ac:dyDescent="0.25">
      <c r="G5406" s="10"/>
    </row>
    <row r="5407" spans="7:7" x14ac:dyDescent="0.25">
      <c r="G5407" s="10"/>
    </row>
    <row r="5408" spans="7:7" x14ac:dyDescent="0.25">
      <c r="G5408" s="10"/>
    </row>
    <row r="5409" spans="7:7" x14ac:dyDescent="0.25">
      <c r="G5409" s="10"/>
    </row>
    <row r="5410" spans="7:7" x14ac:dyDescent="0.25">
      <c r="G5410" s="10"/>
    </row>
    <row r="5411" spans="7:7" x14ac:dyDescent="0.25">
      <c r="G5411" s="10"/>
    </row>
    <row r="5412" spans="7:7" x14ac:dyDescent="0.25">
      <c r="G5412" s="10"/>
    </row>
    <row r="5413" spans="7:7" x14ac:dyDescent="0.25">
      <c r="G5413" s="10"/>
    </row>
    <row r="5414" spans="7:7" x14ac:dyDescent="0.25">
      <c r="G5414" s="10"/>
    </row>
    <row r="5415" spans="7:7" x14ac:dyDescent="0.25">
      <c r="G5415" s="10"/>
    </row>
    <row r="5416" spans="7:7" x14ac:dyDescent="0.25">
      <c r="G5416" s="10"/>
    </row>
    <row r="5417" spans="7:7" x14ac:dyDescent="0.25">
      <c r="G5417" s="10"/>
    </row>
    <row r="5418" spans="7:7" x14ac:dyDescent="0.25">
      <c r="G5418" s="10"/>
    </row>
    <row r="5419" spans="7:7" x14ac:dyDescent="0.25">
      <c r="G5419" s="10"/>
    </row>
    <row r="5420" spans="7:7" x14ac:dyDescent="0.25">
      <c r="G5420" s="10"/>
    </row>
    <row r="5421" spans="7:7" x14ac:dyDescent="0.25">
      <c r="G5421" s="10"/>
    </row>
    <row r="5422" spans="7:7" x14ac:dyDescent="0.25">
      <c r="G5422" s="10"/>
    </row>
    <row r="5423" spans="7:7" x14ac:dyDescent="0.25">
      <c r="G5423" s="10"/>
    </row>
    <row r="5424" spans="7:7" x14ac:dyDescent="0.25">
      <c r="G5424" s="10"/>
    </row>
    <row r="5425" spans="7:7" x14ac:dyDescent="0.25">
      <c r="G5425" s="10"/>
    </row>
    <row r="5426" spans="7:7" x14ac:dyDescent="0.25">
      <c r="G5426" s="10"/>
    </row>
    <row r="5427" spans="7:7" x14ac:dyDescent="0.25">
      <c r="G5427" s="10"/>
    </row>
    <row r="5428" spans="7:7" x14ac:dyDescent="0.25">
      <c r="G5428" s="10"/>
    </row>
    <row r="5429" spans="7:7" x14ac:dyDescent="0.25">
      <c r="G5429" s="10"/>
    </row>
    <row r="5430" spans="7:7" x14ac:dyDescent="0.25">
      <c r="G5430" s="10"/>
    </row>
    <row r="5431" spans="7:7" x14ac:dyDescent="0.25">
      <c r="G5431" s="10"/>
    </row>
    <row r="5432" spans="7:7" x14ac:dyDescent="0.25">
      <c r="G5432" s="10"/>
    </row>
    <row r="5433" spans="7:7" x14ac:dyDescent="0.25">
      <c r="G5433" s="10"/>
    </row>
    <row r="5434" spans="7:7" x14ac:dyDescent="0.25">
      <c r="G5434" s="10"/>
    </row>
    <row r="5435" spans="7:7" x14ac:dyDescent="0.25">
      <c r="G5435" s="10"/>
    </row>
    <row r="5436" spans="7:7" x14ac:dyDescent="0.25">
      <c r="G5436" s="10"/>
    </row>
    <row r="5437" spans="7:7" x14ac:dyDescent="0.25">
      <c r="G5437" s="10"/>
    </row>
    <row r="5438" spans="7:7" x14ac:dyDescent="0.25">
      <c r="G5438" s="10"/>
    </row>
    <row r="5439" spans="7:7" x14ac:dyDescent="0.25">
      <c r="G5439" s="10"/>
    </row>
    <row r="5440" spans="7:7" x14ac:dyDescent="0.25">
      <c r="G5440" s="10"/>
    </row>
    <row r="5441" spans="7:7" x14ac:dyDescent="0.25">
      <c r="G5441" s="10"/>
    </row>
    <row r="5442" spans="7:7" x14ac:dyDescent="0.25">
      <c r="G5442" s="10"/>
    </row>
    <row r="5443" spans="7:7" x14ac:dyDescent="0.25">
      <c r="G5443" s="10"/>
    </row>
    <row r="5444" spans="7:7" x14ac:dyDescent="0.25">
      <c r="G5444" s="10"/>
    </row>
    <row r="5445" spans="7:7" x14ac:dyDescent="0.25">
      <c r="G5445" s="10"/>
    </row>
    <row r="5446" spans="7:7" x14ac:dyDescent="0.25">
      <c r="G5446" s="10"/>
    </row>
    <row r="5447" spans="7:7" x14ac:dyDescent="0.25">
      <c r="G5447" s="10"/>
    </row>
    <row r="5448" spans="7:7" x14ac:dyDescent="0.25">
      <c r="G5448" s="10"/>
    </row>
    <row r="5449" spans="7:7" x14ac:dyDescent="0.25">
      <c r="G5449" s="10"/>
    </row>
    <row r="5450" spans="7:7" x14ac:dyDescent="0.25">
      <c r="G5450" s="10"/>
    </row>
    <row r="5451" spans="7:7" x14ac:dyDescent="0.25">
      <c r="G5451" s="10"/>
    </row>
    <row r="5452" spans="7:7" x14ac:dyDescent="0.25">
      <c r="G5452" s="10"/>
    </row>
    <row r="5453" spans="7:7" x14ac:dyDescent="0.25">
      <c r="G5453" s="10"/>
    </row>
    <row r="5454" spans="7:7" x14ac:dyDescent="0.25">
      <c r="G5454" s="10"/>
    </row>
    <row r="5455" spans="7:7" x14ac:dyDescent="0.25">
      <c r="G5455" s="10"/>
    </row>
    <row r="5456" spans="7:7" x14ac:dyDescent="0.25">
      <c r="G5456" s="10"/>
    </row>
    <row r="5457" spans="7:7" x14ac:dyDescent="0.25">
      <c r="G5457" s="10"/>
    </row>
    <row r="5458" spans="7:7" x14ac:dyDescent="0.25">
      <c r="G5458" s="10"/>
    </row>
    <row r="5459" spans="7:7" x14ac:dyDescent="0.25">
      <c r="G5459" s="10"/>
    </row>
    <row r="5460" spans="7:7" x14ac:dyDescent="0.25">
      <c r="G5460" s="10"/>
    </row>
    <row r="5461" spans="7:7" x14ac:dyDescent="0.25">
      <c r="G5461" s="10"/>
    </row>
    <row r="5462" spans="7:7" x14ac:dyDescent="0.25">
      <c r="G5462" s="10"/>
    </row>
    <row r="5463" spans="7:7" x14ac:dyDescent="0.25">
      <c r="G5463" s="10"/>
    </row>
    <row r="5464" spans="7:7" x14ac:dyDescent="0.25">
      <c r="G5464" s="10"/>
    </row>
    <row r="5465" spans="7:7" x14ac:dyDescent="0.25">
      <c r="G5465" s="10"/>
    </row>
    <row r="5466" spans="7:7" x14ac:dyDescent="0.25">
      <c r="G5466" s="10"/>
    </row>
    <row r="5467" spans="7:7" x14ac:dyDescent="0.25">
      <c r="G5467" s="10"/>
    </row>
    <row r="5468" spans="7:7" x14ac:dyDescent="0.25">
      <c r="G5468" s="10"/>
    </row>
    <row r="5469" spans="7:7" x14ac:dyDescent="0.25">
      <c r="G5469" s="10"/>
    </row>
    <row r="5470" spans="7:7" x14ac:dyDescent="0.25">
      <c r="G5470" s="10"/>
    </row>
    <row r="5471" spans="7:7" x14ac:dyDescent="0.25">
      <c r="G5471" s="10"/>
    </row>
    <row r="5472" spans="7:7" x14ac:dyDescent="0.25">
      <c r="G5472" s="10"/>
    </row>
    <row r="5473" spans="7:7" x14ac:dyDescent="0.25">
      <c r="G5473" s="10"/>
    </row>
    <row r="5474" spans="7:7" x14ac:dyDescent="0.25">
      <c r="G5474" s="10"/>
    </row>
    <row r="5475" spans="7:7" x14ac:dyDescent="0.25">
      <c r="G5475" s="10"/>
    </row>
    <row r="5476" spans="7:7" x14ac:dyDescent="0.25">
      <c r="G5476" s="10"/>
    </row>
    <row r="5477" spans="7:7" x14ac:dyDescent="0.25">
      <c r="G5477" s="10"/>
    </row>
    <row r="5478" spans="7:7" x14ac:dyDescent="0.25">
      <c r="G5478" s="10"/>
    </row>
    <row r="5479" spans="7:7" x14ac:dyDescent="0.25">
      <c r="G5479" s="10"/>
    </row>
    <row r="5480" spans="7:7" x14ac:dyDescent="0.25">
      <c r="G5480" s="10"/>
    </row>
    <row r="5481" spans="7:7" x14ac:dyDescent="0.25">
      <c r="G5481" s="10"/>
    </row>
    <row r="5482" spans="7:7" x14ac:dyDescent="0.25">
      <c r="G5482" s="10"/>
    </row>
    <row r="5483" spans="7:7" x14ac:dyDescent="0.25">
      <c r="G5483" s="10"/>
    </row>
    <row r="5484" spans="7:7" x14ac:dyDescent="0.25">
      <c r="G5484" s="10"/>
    </row>
    <row r="5485" spans="7:7" x14ac:dyDescent="0.25">
      <c r="G5485" s="10"/>
    </row>
    <row r="5486" spans="7:7" x14ac:dyDescent="0.25">
      <c r="G5486" s="10"/>
    </row>
    <row r="5487" spans="7:7" x14ac:dyDescent="0.25">
      <c r="G5487" s="10"/>
    </row>
    <row r="5488" spans="7:7" x14ac:dyDescent="0.25">
      <c r="G5488" s="10"/>
    </row>
    <row r="5489" spans="7:7" x14ac:dyDescent="0.25">
      <c r="G5489" s="10"/>
    </row>
    <row r="5490" spans="7:7" x14ac:dyDescent="0.25">
      <c r="G5490" s="10"/>
    </row>
    <row r="5491" spans="7:7" x14ac:dyDescent="0.25">
      <c r="G5491" s="10"/>
    </row>
    <row r="5492" spans="7:7" x14ac:dyDescent="0.25">
      <c r="G5492" s="10"/>
    </row>
    <row r="5493" spans="7:7" x14ac:dyDescent="0.25">
      <c r="G5493" s="10"/>
    </row>
    <row r="5494" spans="7:7" x14ac:dyDescent="0.25">
      <c r="G5494" s="10"/>
    </row>
    <row r="5495" spans="7:7" x14ac:dyDescent="0.25">
      <c r="G5495" s="10"/>
    </row>
    <row r="5496" spans="7:7" x14ac:dyDescent="0.25">
      <c r="G5496" s="10"/>
    </row>
    <row r="5497" spans="7:7" x14ac:dyDescent="0.25">
      <c r="G5497" s="10"/>
    </row>
    <row r="5498" spans="7:7" x14ac:dyDescent="0.25">
      <c r="G5498" s="10"/>
    </row>
    <row r="5499" spans="7:7" x14ac:dyDescent="0.25">
      <c r="G5499" s="10"/>
    </row>
    <row r="5500" spans="7:7" x14ac:dyDescent="0.25">
      <c r="G5500" s="10"/>
    </row>
    <row r="5501" spans="7:7" x14ac:dyDescent="0.25">
      <c r="G5501" s="10"/>
    </row>
    <row r="5502" spans="7:7" x14ac:dyDescent="0.25">
      <c r="G5502" s="10"/>
    </row>
    <row r="5503" spans="7:7" x14ac:dyDescent="0.25">
      <c r="G5503" s="10"/>
    </row>
    <row r="5504" spans="7:7" x14ac:dyDescent="0.25">
      <c r="G5504" s="10"/>
    </row>
    <row r="5505" spans="7:7" x14ac:dyDescent="0.25">
      <c r="G5505" s="10"/>
    </row>
    <row r="5506" spans="7:7" x14ac:dyDescent="0.25">
      <c r="G5506" s="10"/>
    </row>
    <row r="5507" spans="7:7" x14ac:dyDescent="0.25">
      <c r="G5507" s="10"/>
    </row>
    <row r="5508" spans="7:7" x14ac:dyDescent="0.25">
      <c r="G5508" s="10"/>
    </row>
    <row r="5509" spans="7:7" x14ac:dyDescent="0.25">
      <c r="G5509" s="10"/>
    </row>
    <row r="5510" spans="7:7" x14ac:dyDescent="0.25">
      <c r="G5510" s="10"/>
    </row>
    <row r="5511" spans="7:7" x14ac:dyDescent="0.25">
      <c r="G5511" s="10"/>
    </row>
    <row r="5512" spans="7:7" x14ac:dyDescent="0.25">
      <c r="G5512" s="10"/>
    </row>
    <row r="5513" spans="7:7" x14ac:dyDescent="0.25">
      <c r="G5513" s="10"/>
    </row>
    <row r="5514" spans="7:7" x14ac:dyDescent="0.25">
      <c r="G5514" s="10"/>
    </row>
    <row r="5515" spans="7:7" x14ac:dyDescent="0.25">
      <c r="G5515" s="10"/>
    </row>
    <row r="5516" spans="7:7" x14ac:dyDescent="0.25">
      <c r="G5516" s="10"/>
    </row>
    <row r="5517" spans="7:7" x14ac:dyDescent="0.25">
      <c r="G5517" s="10"/>
    </row>
    <row r="5518" spans="7:7" x14ac:dyDescent="0.25">
      <c r="G5518" s="10"/>
    </row>
    <row r="5519" spans="7:7" x14ac:dyDescent="0.25">
      <c r="G5519" s="10"/>
    </row>
    <row r="5520" spans="7:7" x14ac:dyDescent="0.25">
      <c r="G5520" s="10"/>
    </row>
    <row r="5521" spans="7:7" x14ac:dyDescent="0.25">
      <c r="G5521" s="10"/>
    </row>
    <row r="5522" spans="7:7" x14ac:dyDescent="0.25">
      <c r="G5522" s="10"/>
    </row>
    <row r="5523" spans="7:7" x14ac:dyDescent="0.25">
      <c r="G5523" s="10"/>
    </row>
    <row r="5524" spans="7:7" x14ac:dyDescent="0.25">
      <c r="G5524" s="10"/>
    </row>
    <row r="5525" spans="7:7" x14ac:dyDescent="0.25">
      <c r="G5525" s="10"/>
    </row>
    <row r="5526" spans="7:7" x14ac:dyDescent="0.25">
      <c r="G5526" s="10"/>
    </row>
    <row r="5527" spans="7:7" x14ac:dyDescent="0.25">
      <c r="G5527" s="10"/>
    </row>
    <row r="5528" spans="7:7" x14ac:dyDescent="0.25">
      <c r="G5528" s="10"/>
    </row>
    <row r="5529" spans="7:7" x14ac:dyDescent="0.25">
      <c r="G5529" s="10"/>
    </row>
    <row r="5530" spans="7:7" x14ac:dyDescent="0.25">
      <c r="G5530" s="10"/>
    </row>
    <row r="5531" spans="7:7" x14ac:dyDescent="0.25">
      <c r="G5531" s="10"/>
    </row>
    <row r="5532" spans="7:7" x14ac:dyDescent="0.25">
      <c r="G5532" s="10"/>
    </row>
    <row r="5533" spans="7:7" x14ac:dyDescent="0.25">
      <c r="G5533" s="10"/>
    </row>
    <row r="5534" spans="7:7" x14ac:dyDescent="0.25">
      <c r="G5534" s="10"/>
    </row>
    <row r="5535" spans="7:7" x14ac:dyDescent="0.25">
      <c r="G5535" s="10"/>
    </row>
    <row r="5536" spans="7:7" x14ac:dyDescent="0.25">
      <c r="G5536" s="10"/>
    </row>
    <row r="5537" spans="7:7" x14ac:dyDescent="0.25">
      <c r="G5537" s="10"/>
    </row>
    <row r="5538" spans="7:7" x14ac:dyDescent="0.25">
      <c r="G5538" s="10"/>
    </row>
    <row r="5539" spans="7:7" x14ac:dyDescent="0.25">
      <c r="G5539" s="10"/>
    </row>
    <row r="5540" spans="7:7" x14ac:dyDescent="0.25">
      <c r="G5540" s="10"/>
    </row>
    <row r="5541" spans="7:7" x14ac:dyDescent="0.25">
      <c r="G5541" s="10"/>
    </row>
    <row r="5542" spans="7:7" x14ac:dyDescent="0.25">
      <c r="G5542" s="10"/>
    </row>
    <row r="5543" spans="7:7" x14ac:dyDescent="0.25">
      <c r="G5543" s="10"/>
    </row>
    <row r="5544" spans="7:7" x14ac:dyDescent="0.25">
      <c r="G5544" s="10"/>
    </row>
    <row r="5545" spans="7:7" x14ac:dyDescent="0.25">
      <c r="G5545" s="10"/>
    </row>
    <row r="5546" spans="7:7" x14ac:dyDescent="0.25">
      <c r="G5546" s="10"/>
    </row>
    <row r="5547" spans="7:7" x14ac:dyDescent="0.25">
      <c r="G5547" s="10"/>
    </row>
    <row r="5548" spans="7:7" x14ac:dyDescent="0.25">
      <c r="G5548" s="10"/>
    </row>
    <row r="5549" spans="7:7" x14ac:dyDescent="0.25">
      <c r="G5549" s="10"/>
    </row>
    <row r="5550" spans="7:7" x14ac:dyDescent="0.25">
      <c r="G5550" s="10"/>
    </row>
    <row r="5551" spans="7:7" x14ac:dyDescent="0.25">
      <c r="G5551" s="10"/>
    </row>
    <row r="5552" spans="7:7" x14ac:dyDescent="0.25">
      <c r="G5552" s="10"/>
    </row>
    <row r="5553" spans="7:7" x14ac:dyDescent="0.25">
      <c r="G5553" s="10"/>
    </row>
    <row r="5554" spans="7:7" x14ac:dyDescent="0.25">
      <c r="G5554" s="10"/>
    </row>
    <row r="5555" spans="7:7" x14ac:dyDescent="0.25">
      <c r="G5555" s="10"/>
    </row>
    <row r="5556" spans="7:7" x14ac:dyDescent="0.25">
      <c r="G5556" s="10"/>
    </row>
    <row r="5557" spans="7:7" x14ac:dyDescent="0.25">
      <c r="G5557" s="10"/>
    </row>
    <row r="5558" spans="7:7" x14ac:dyDescent="0.25">
      <c r="G5558" s="10"/>
    </row>
    <row r="5559" spans="7:7" x14ac:dyDescent="0.25">
      <c r="G5559" s="10"/>
    </row>
    <row r="5560" spans="7:7" x14ac:dyDescent="0.25">
      <c r="G5560" s="10"/>
    </row>
    <row r="5561" spans="7:7" x14ac:dyDescent="0.25">
      <c r="G5561" s="10"/>
    </row>
    <row r="5562" spans="7:7" x14ac:dyDescent="0.25">
      <c r="G5562" s="10"/>
    </row>
    <row r="5563" spans="7:7" x14ac:dyDescent="0.25">
      <c r="G5563" s="10"/>
    </row>
    <row r="5564" spans="7:7" x14ac:dyDescent="0.25">
      <c r="G5564" s="10"/>
    </row>
    <row r="5565" spans="7:7" x14ac:dyDescent="0.25">
      <c r="G5565" s="10"/>
    </row>
    <row r="5566" spans="7:7" x14ac:dyDescent="0.25">
      <c r="G5566" s="10"/>
    </row>
    <row r="5567" spans="7:7" x14ac:dyDescent="0.25">
      <c r="G5567" s="10"/>
    </row>
    <row r="5568" spans="7:7" x14ac:dyDescent="0.25">
      <c r="G5568" s="10"/>
    </row>
    <row r="5569" spans="7:7" x14ac:dyDescent="0.25">
      <c r="G5569" s="10"/>
    </row>
    <row r="5570" spans="7:7" x14ac:dyDescent="0.25">
      <c r="G5570" s="10"/>
    </row>
    <row r="5571" spans="7:7" x14ac:dyDescent="0.25">
      <c r="G5571" s="10"/>
    </row>
    <row r="5572" spans="7:7" x14ac:dyDescent="0.25">
      <c r="G5572" s="10"/>
    </row>
    <row r="5573" spans="7:7" x14ac:dyDescent="0.25">
      <c r="G5573" s="10"/>
    </row>
    <row r="5574" spans="7:7" x14ac:dyDescent="0.25">
      <c r="G5574" s="10"/>
    </row>
    <row r="5575" spans="7:7" x14ac:dyDescent="0.25">
      <c r="G5575" s="10"/>
    </row>
    <row r="5576" spans="7:7" x14ac:dyDescent="0.25">
      <c r="G5576" s="10"/>
    </row>
    <row r="5577" spans="7:7" x14ac:dyDescent="0.25">
      <c r="G5577" s="10"/>
    </row>
    <row r="5578" spans="7:7" x14ac:dyDescent="0.25">
      <c r="G5578" s="10"/>
    </row>
    <row r="5579" spans="7:7" x14ac:dyDescent="0.25">
      <c r="G5579" s="10"/>
    </row>
    <row r="5580" spans="7:7" x14ac:dyDescent="0.25">
      <c r="G5580" s="10"/>
    </row>
    <row r="5581" spans="7:7" x14ac:dyDescent="0.25">
      <c r="G5581" s="10"/>
    </row>
    <row r="5582" spans="7:7" x14ac:dyDescent="0.25">
      <c r="G5582" s="10"/>
    </row>
    <row r="5583" spans="7:7" x14ac:dyDescent="0.25">
      <c r="G5583" s="10"/>
    </row>
    <row r="5584" spans="7:7" x14ac:dyDescent="0.25">
      <c r="G5584" s="10"/>
    </row>
    <row r="5585" spans="7:7" x14ac:dyDescent="0.25">
      <c r="G5585" s="10"/>
    </row>
    <row r="5586" spans="7:7" x14ac:dyDescent="0.25">
      <c r="G5586" s="10"/>
    </row>
    <row r="5587" spans="7:7" x14ac:dyDescent="0.25">
      <c r="G5587" s="10"/>
    </row>
    <row r="5588" spans="7:7" x14ac:dyDescent="0.25">
      <c r="G5588" s="10"/>
    </row>
    <row r="5589" spans="7:7" x14ac:dyDescent="0.25">
      <c r="G5589" s="10"/>
    </row>
    <row r="5590" spans="7:7" x14ac:dyDescent="0.25">
      <c r="G5590" s="10"/>
    </row>
    <row r="5591" spans="7:7" x14ac:dyDescent="0.25">
      <c r="G5591" s="10"/>
    </row>
    <row r="5592" spans="7:7" x14ac:dyDescent="0.25">
      <c r="G5592" s="10"/>
    </row>
    <row r="5593" spans="7:7" x14ac:dyDescent="0.25">
      <c r="G5593" s="10"/>
    </row>
    <row r="5594" spans="7:7" x14ac:dyDescent="0.25">
      <c r="G5594" s="10"/>
    </row>
    <row r="5595" spans="7:7" x14ac:dyDescent="0.25">
      <c r="G5595" s="10"/>
    </row>
    <row r="5596" spans="7:7" x14ac:dyDescent="0.25">
      <c r="G5596" s="10"/>
    </row>
    <row r="5597" spans="7:7" x14ac:dyDescent="0.25">
      <c r="G5597" s="10"/>
    </row>
    <row r="5598" spans="7:7" x14ac:dyDescent="0.25">
      <c r="G5598" s="10"/>
    </row>
    <row r="5599" spans="7:7" x14ac:dyDescent="0.25">
      <c r="G5599" s="10"/>
    </row>
    <row r="5600" spans="7:7" x14ac:dyDescent="0.25">
      <c r="G5600" s="10"/>
    </row>
    <row r="5601" spans="7:7" x14ac:dyDescent="0.25">
      <c r="G5601" s="10"/>
    </row>
    <row r="5602" spans="7:7" x14ac:dyDescent="0.25">
      <c r="G5602" s="10"/>
    </row>
    <row r="5603" spans="7:7" x14ac:dyDescent="0.25">
      <c r="G5603" s="10"/>
    </row>
    <row r="5604" spans="7:7" x14ac:dyDescent="0.25">
      <c r="G5604" s="10"/>
    </row>
    <row r="5605" spans="7:7" x14ac:dyDescent="0.25">
      <c r="G5605" s="10"/>
    </row>
    <row r="5606" spans="7:7" x14ac:dyDescent="0.25">
      <c r="G5606" s="10"/>
    </row>
    <row r="5607" spans="7:7" x14ac:dyDescent="0.25">
      <c r="G5607" s="10"/>
    </row>
    <row r="5608" spans="7:7" x14ac:dyDescent="0.25">
      <c r="G5608" s="10"/>
    </row>
    <row r="5609" spans="7:7" x14ac:dyDescent="0.25">
      <c r="G5609" s="10"/>
    </row>
    <row r="5610" spans="7:7" x14ac:dyDescent="0.25">
      <c r="G5610" s="10"/>
    </row>
    <row r="5611" spans="7:7" x14ac:dyDescent="0.25">
      <c r="G5611" s="10"/>
    </row>
    <row r="5612" spans="7:7" x14ac:dyDescent="0.25">
      <c r="G5612" s="10"/>
    </row>
    <row r="5613" spans="7:7" x14ac:dyDescent="0.25">
      <c r="G5613" s="10"/>
    </row>
    <row r="5614" spans="7:7" x14ac:dyDescent="0.25">
      <c r="G5614" s="10"/>
    </row>
    <row r="5615" spans="7:7" x14ac:dyDescent="0.25">
      <c r="G5615" s="10"/>
    </row>
    <row r="5616" spans="7:7" x14ac:dyDescent="0.25">
      <c r="G5616" s="10"/>
    </row>
    <row r="5617" spans="7:7" x14ac:dyDescent="0.25">
      <c r="G5617" s="10"/>
    </row>
    <row r="5618" spans="7:7" x14ac:dyDescent="0.25">
      <c r="G5618" s="10"/>
    </row>
    <row r="5619" spans="7:7" x14ac:dyDescent="0.25">
      <c r="G5619" s="10"/>
    </row>
    <row r="5620" spans="7:7" x14ac:dyDescent="0.25">
      <c r="G5620" s="10"/>
    </row>
    <row r="5621" spans="7:7" x14ac:dyDescent="0.25">
      <c r="G5621" s="10"/>
    </row>
    <row r="5622" spans="7:7" x14ac:dyDescent="0.25">
      <c r="G5622" s="10"/>
    </row>
    <row r="5623" spans="7:7" x14ac:dyDescent="0.25">
      <c r="G5623" s="10"/>
    </row>
    <row r="5624" spans="7:7" x14ac:dyDescent="0.25">
      <c r="G5624" s="10"/>
    </row>
    <row r="5625" spans="7:7" x14ac:dyDescent="0.25">
      <c r="G5625" s="10"/>
    </row>
    <row r="5626" spans="7:7" x14ac:dyDescent="0.25">
      <c r="G5626" s="10"/>
    </row>
    <row r="5627" spans="7:7" x14ac:dyDescent="0.25">
      <c r="G5627" s="10"/>
    </row>
    <row r="5628" spans="7:7" x14ac:dyDescent="0.25">
      <c r="G5628" s="10"/>
    </row>
    <row r="5629" spans="7:7" x14ac:dyDescent="0.25">
      <c r="G5629" s="10"/>
    </row>
    <row r="5630" spans="7:7" x14ac:dyDescent="0.25">
      <c r="G5630" s="10"/>
    </row>
    <row r="5631" spans="7:7" x14ac:dyDescent="0.25">
      <c r="G5631" s="10"/>
    </row>
    <row r="5632" spans="7:7" x14ac:dyDescent="0.25">
      <c r="G5632" s="10"/>
    </row>
    <row r="5633" spans="7:7" x14ac:dyDescent="0.25">
      <c r="G5633" s="10"/>
    </row>
    <row r="5634" spans="7:7" x14ac:dyDescent="0.25">
      <c r="G5634" s="10"/>
    </row>
    <row r="5635" spans="7:7" x14ac:dyDescent="0.25">
      <c r="G5635" s="10"/>
    </row>
    <row r="5636" spans="7:7" x14ac:dyDescent="0.25">
      <c r="G5636" s="10"/>
    </row>
    <row r="5637" spans="7:7" x14ac:dyDescent="0.25">
      <c r="G5637" s="10"/>
    </row>
    <row r="5638" spans="7:7" x14ac:dyDescent="0.25">
      <c r="G5638" s="10"/>
    </row>
    <row r="5639" spans="7:7" x14ac:dyDescent="0.25">
      <c r="G5639" s="10"/>
    </row>
    <row r="5640" spans="7:7" x14ac:dyDescent="0.25">
      <c r="G5640" s="10"/>
    </row>
    <row r="5641" spans="7:7" x14ac:dyDescent="0.25">
      <c r="G5641" s="10"/>
    </row>
    <row r="5642" spans="7:7" x14ac:dyDescent="0.25">
      <c r="G5642" s="10"/>
    </row>
    <row r="5643" spans="7:7" x14ac:dyDescent="0.25">
      <c r="G5643" s="10"/>
    </row>
    <row r="5644" spans="7:7" x14ac:dyDescent="0.25">
      <c r="G5644" s="10"/>
    </row>
    <row r="5645" spans="7:7" x14ac:dyDescent="0.25">
      <c r="G5645" s="10"/>
    </row>
    <row r="5646" spans="7:7" x14ac:dyDescent="0.25">
      <c r="G5646" s="10"/>
    </row>
    <row r="5647" spans="7:7" x14ac:dyDescent="0.25">
      <c r="G5647" s="10"/>
    </row>
    <row r="5648" spans="7:7" x14ac:dyDescent="0.25">
      <c r="G5648" s="10"/>
    </row>
    <row r="5649" spans="7:7" x14ac:dyDescent="0.25">
      <c r="G5649" s="10"/>
    </row>
    <row r="5650" spans="7:7" x14ac:dyDescent="0.25">
      <c r="G5650" s="10"/>
    </row>
    <row r="5651" spans="7:7" x14ac:dyDescent="0.25">
      <c r="G5651" s="10"/>
    </row>
    <row r="5652" spans="7:7" x14ac:dyDescent="0.25">
      <c r="G5652" s="10"/>
    </row>
    <row r="5653" spans="7:7" x14ac:dyDescent="0.25">
      <c r="G5653" s="10"/>
    </row>
    <row r="5654" spans="7:7" x14ac:dyDescent="0.25">
      <c r="G5654" s="10"/>
    </row>
    <row r="5655" spans="7:7" x14ac:dyDescent="0.25">
      <c r="G5655" s="10"/>
    </row>
    <row r="5656" spans="7:7" x14ac:dyDescent="0.25">
      <c r="G5656" s="10"/>
    </row>
    <row r="5657" spans="7:7" x14ac:dyDescent="0.25">
      <c r="G5657" s="10"/>
    </row>
    <row r="5658" spans="7:7" x14ac:dyDescent="0.25">
      <c r="G5658" s="10"/>
    </row>
    <row r="5659" spans="7:7" x14ac:dyDescent="0.25">
      <c r="G5659" s="10"/>
    </row>
    <row r="5660" spans="7:7" x14ac:dyDescent="0.25">
      <c r="G5660" s="10"/>
    </row>
    <row r="5661" spans="7:7" x14ac:dyDescent="0.25">
      <c r="G5661" s="10"/>
    </row>
    <row r="5662" spans="7:7" x14ac:dyDescent="0.25">
      <c r="G5662" s="10"/>
    </row>
    <row r="5663" spans="7:7" x14ac:dyDescent="0.25">
      <c r="G5663" s="10"/>
    </row>
    <row r="5664" spans="7:7" x14ac:dyDescent="0.25">
      <c r="G5664" s="10"/>
    </row>
    <row r="5665" spans="7:7" x14ac:dyDescent="0.25">
      <c r="G5665" s="10"/>
    </row>
    <row r="5666" spans="7:7" x14ac:dyDescent="0.25">
      <c r="G5666" s="10"/>
    </row>
    <row r="5667" spans="7:7" x14ac:dyDescent="0.25">
      <c r="G5667" s="10"/>
    </row>
    <row r="5668" spans="7:7" x14ac:dyDescent="0.25">
      <c r="G5668" s="10"/>
    </row>
    <row r="5669" spans="7:7" x14ac:dyDescent="0.25">
      <c r="G5669" s="10"/>
    </row>
    <row r="5670" spans="7:7" x14ac:dyDescent="0.25">
      <c r="G5670" s="10"/>
    </row>
    <row r="5671" spans="7:7" x14ac:dyDescent="0.25">
      <c r="G5671" s="10"/>
    </row>
    <row r="5672" spans="7:7" x14ac:dyDescent="0.25">
      <c r="G5672" s="10"/>
    </row>
    <row r="5673" spans="7:7" x14ac:dyDescent="0.25">
      <c r="G5673" s="10"/>
    </row>
    <row r="5674" spans="7:7" x14ac:dyDescent="0.25">
      <c r="G5674" s="10"/>
    </row>
    <row r="5675" spans="7:7" x14ac:dyDescent="0.25">
      <c r="G5675" s="10"/>
    </row>
    <row r="5676" spans="7:7" x14ac:dyDescent="0.25">
      <c r="G5676" s="10"/>
    </row>
    <row r="5677" spans="7:7" x14ac:dyDescent="0.25">
      <c r="G5677" s="10"/>
    </row>
    <row r="5678" spans="7:7" x14ac:dyDescent="0.25">
      <c r="G5678" s="10"/>
    </row>
    <row r="5679" spans="7:7" x14ac:dyDescent="0.25">
      <c r="G5679" s="10"/>
    </row>
    <row r="5680" spans="7:7" x14ac:dyDescent="0.25">
      <c r="G5680" s="10"/>
    </row>
    <row r="5681" spans="7:7" x14ac:dyDescent="0.25">
      <c r="G5681" s="10"/>
    </row>
    <row r="5682" spans="7:7" x14ac:dyDescent="0.25">
      <c r="G5682" s="10"/>
    </row>
    <row r="5683" spans="7:7" x14ac:dyDescent="0.25">
      <c r="G5683" s="10"/>
    </row>
    <row r="5684" spans="7:7" x14ac:dyDescent="0.25">
      <c r="G5684" s="10"/>
    </row>
    <row r="5685" spans="7:7" x14ac:dyDescent="0.25">
      <c r="G5685" s="10"/>
    </row>
    <row r="5686" spans="7:7" x14ac:dyDescent="0.25">
      <c r="G5686" s="10"/>
    </row>
    <row r="5687" spans="7:7" x14ac:dyDescent="0.25">
      <c r="G5687" s="10"/>
    </row>
    <row r="5688" spans="7:7" x14ac:dyDescent="0.25">
      <c r="G5688" s="10"/>
    </row>
    <row r="5689" spans="7:7" x14ac:dyDescent="0.25">
      <c r="G5689" s="10"/>
    </row>
    <row r="5690" spans="7:7" x14ac:dyDescent="0.25">
      <c r="G5690" s="10"/>
    </row>
    <row r="5691" spans="7:7" x14ac:dyDescent="0.25">
      <c r="G5691" s="10"/>
    </row>
    <row r="5692" spans="7:7" x14ac:dyDescent="0.25">
      <c r="G5692" s="10"/>
    </row>
    <row r="5693" spans="7:7" x14ac:dyDescent="0.25">
      <c r="G5693" s="10"/>
    </row>
    <row r="5694" spans="7:7" x14ac:dyDescent="0.25">
      <c r="G5694" s="10"/>
    </row>
    <row r="5695" spans="7:7" x14ac:dyDescent="0.25">
      <c r="G5695" s="10"/>
    </row>
    <row r="5696" spans="7:7" x14ac:dyDescent="0.25">
      <c r="G5696" s="10"/>
    </row>
    <row r="5697" spans="7:7" x14ac:dyDescent="0.25">
      <c r="G5697" s="10"/>
    </row>
    <row r="5698" spans="7:7" x14ac:dyDescent="0.25">
      <c r="G5698" s="10"/>
    </row>
    <row r="5699" spans="7:7" x14ac:dyDescent="0.25">
      <c r="G5699" s="10"/>
    </row>
    <row r="5700" spans="7:7" x14ac:dyDescent="0.25">
      <c r="G5700" s="10"/>
    </row>
    <row r="5701" spans="7:7" x14ac:dyDescent="0.25">
      <c r="G5701" s="10"/>
    </row>
    <row r="5702" spans="7:7" x14ac:dyDescent="0.25">
      <c r="G5702" s="10"/>
    </row>
    <row r="5703" spans="7:7" x14ac:dyDescent="0.25">
      <c r="G5703" s="10"/>
    </row>
    <row r="5704" spans="7:7" x14ac:dyDescent="0.25">
      <c r="G5704" s="10"/>
    </row>
    <row r="5705" spans="7:7" x14ac:dyDescent="0.25">
      <c r="G5705" s="10"/>
    </row>
    <row r="5706" spans="7:7" x14ac:dyDescent="0.25">
      <c r="G5706" s="10"/>
    </row>
    <row r="5707" spans="7:7" x14ac:dyDescent="0.25">
      <c r="G5707" s="10"/>
    </row>
    <row r="5708" spans="7:7" x14ac:dyDescent="0.25">
      <c r="G5708" s="10"/>
    </row>
    <row r="5709" spans="7:7" x14ac:dyDescent="0.25">
      <c r="G5709" s="10"/>
    </row>
    <row r="5710" spans="7:7" x14ac:dyDescent="0.25">
      <c r="G5710" s="10"/>
    </row>
    <row r="5711" spans="7:7" x14ac:dyDescent="0.25">
      <c r="G5711" s="10"/>
    </row>
    <row r="5712" spans="7:7" x14ac:dyDescent="0.25">
      <c r="G5712" s="10"/>
    </row>
    <row r="5713" spans="7:7" x14ac:dyDescent="0.25">
      <c r="G5713" s="10"/>
    </row>
    <row r="5714" spans="7:7" x14ac:dyDescent="0.25">
      <c r="G5714" s="10"/>
    </row>
    <row r="5715" spans="7:7" x14ac:dyDescent="0.25">
      <c r="G5715" s="10"/>
    </row>
    <row r="5716" spans="7:7" x14ac:dyDescent="0.25">
      <c r="G5716" s="10"/>
    </row>
    <row r="5717" spans="7:7" x14ac:dyDescent="0.25">
      <c r="G5717" s="10"/>
    </row>
    <row r="5718" spans="7:7" x14ac:dyDescent="0.25">
      <c r="G5718" s="10"/>
    </row>
    <row r="5719" spans="7:7" x14ac:dyDescent="0.25">
      <c r="G5719" s="10"/>
    </row>
    <row r="5720" spans="7:7" x14ac:dyDescent="0.25">
      <c r="G5720" s="10"/>
    </row>
    <row r="5721" spans="7:7" x14ac:dyDescent="0.25">
      <c r="G5721" s="10"/>
    </row>
    <row r="5722" spans="7:7" x14ac:dyDescent="0.25">
      <c r="G5722" s="10"/>
    </row>
    <row r="5723" spans="7:7" x14ac:dyDescent="0.25">
      <c r="G5723" s="10"/>
    </row>
    <row r="5724" spans="7:7" x14ac:dyDescent="0.25">
      <c r="G5724" s="10"/>
    </row>
    <row r="5725" spans="7:7" x14ac:dyDescent="0.25">
      <c r="G5725" s="10"/>
    </row>
    <row r="5726" spans="7:7" x14ac:dyDescent="0.25">
      <c r="G5726" s="10"/>
    </row>
    <row r="5727" spans="7:7" x14ac:dyDescent="0.25">
      <c r="G5727" s="10"/>
    </row>
    <row r="5728" spans="7:7" x14ac:dyDescent="0.25">
      <c r="G5728" s="10"/>
    </row>
    <row r="5729" spans="7:7" x14ac:dyDescent="0.25">
      <c r="G5729" s="10"/>
    </row>
    <row r="5730" spans="7:7" x14ac:dyDescent="0.25">
      <c r="G5730" s="10"/>
    </row>
    <row r="5731" spans="7:7" x14ac:dyDescent="0.25">
      <c r="G5731" s="10"/>
    </row>
    <row r="5732" spans="7:7" x14ac:dyDescent="0.25">
      <c r="G5732" s="10"/>
    </row>
    <row r="5733" spans="7:7" x14ac:dyDescent="0.25">
      <c r="G5733" s="10"/>
    </row>
    <row r="5734" spans="7:7" x14ac:dyDescent="0.25">
      <c r="G5734" s="10"/>
    </row>
    <row r="5735" spans="7:7" x14ac:dyDescent="0.25">
      <c r="G5735" s="10"/>
    </row>
    <row r="5736" spans="7:7" x14ac:dyDescent="0.25">
      <c r="G5736" s="10"/>
    </row>
    <row r="5737" spans="7:7" x14ac:dyDescent="0.25">
      <c r="G5737" s="10"/>
    </row>
    <row r="5738" spans="7:7" x14ac:dyDescent="0.25">
      <c r="G5738" s="10"/>
    </row>
    <row r="5739" spans="7:7" x14ac:dyDescent="0.25">
      <c r="G5739" s="10"/>
    </row>
    <row r="5740" spans="7:7" x14ac:dyDescent="0.25">
      <c r="G5740" s="10"/>
    </row>
    <row r="5741" spans="7:7" x14ac:dyDescent="0.25">
      <c r="G5741" s="10"/>
    </row>
    <row r="5742" spans="7:7" x14ac:dyDescent="0.25">
      <c r="G5742" s="10"/>
    </row>
    <row r="5743" spans="7:7" x14ac:dyDescent="0.25">
      <c r="G5743" s="10"/>
    </row>
    <row r="5744" spans="7:7" x14ac:dyDescent="0.25">
      <c r="G5744" s="10"/>
    </row>
    <row r="5745" spans="7:7" x14ac:dyDescent="0.25">
      <c r="G5745" s="10"/>
    </row>
    <row r="5746" spans="7:7" x14ac:dyDescent="0.25">
      <c r="G5746" s="10"/>
    </row>
    <row r="5747" spans="7:7" x14ac:dyDescent="0.25">
      <c r="G5747" s="10"/>
    </row>
    <row r="5748" spans="7:7" x14ac:dyDescent="0.25">
      <c r="G5748" s="10"/>
    </row>
    <row r="5749" spans="7:7" x14ac:dyDescent="0.25">
      <c r="G5749" s="10"/>
    </row>
    <row r="5750" spans="7:7" x14ac:dyDescent="0.25">
      <c r="G5750" s="10"/>
    </row>
    <row r="5751" spans="7:7" x14ac:dyDescent="0.25">
      <c r="G5751" s="10"/>
    </row>
    <row r="5752" spans="7:7" x14ac:dyDescent="0.25">
      <c r="G5752" s="10"/>
    </row>
    <row r="5753" spans="7:7" x14ac:dyDescent="0.25">
      <c r="G5753" s="10"/>
    </row>
    <row r="5754" spans="7:7" x14ac:dyDescent="0.25">
      <c r="G5754" s="10"/>
    </row>
    <row r="5755" spans="7:7" x14ac:dyDescent="0.25">
      <c r="G5755" s="10"/>
    </row>
    <row r="5756" spans="7:7" x14ac:dyDescent="0.25">
      <c r="G5756" s="10"/>
    </row>
    <row r="5757" spans="7:7" x14ac:dyDescent="0.25">
      <c r="G5757" s="10"/>
    </row>
    <row r="5758" spans="7:7" x14ac:dyDescent="0.25">
      <c r="G5758" s="10"/>
    </row>
    <row r="5759" spans="7:7" x14ac:dyDescent="0.25">
      <c r="G5759" s="10"/>
    </row>
    <row r="5760" spans="7:7" x14ac:dyDescent="0.25">
      <c r="G5760" s="10"/>
    </row>
    <row r="5761" spans="7:7" x14ac:dyDescent="0.25">
      <c r="G5761" s="10"/>
    </row>
    <row r="5762" spans="7:7" x14ac:dyDescent="0.25">
      <c r="G5762" s="10"/>
    </row>
    <row r="5763" spans="7:7" x14ac:dyDescent="0.25">
      <c r="G5763" s="10"/>
    </row>
    <row r="5764" spans="7:7" x14ac:dyDescent="0.25">
      <c r="G5764" s="10"/>
    </row>
    <row r="5765" spans="7:7" x14ac:dyDescent="0.25">
      <c r="G5765" s="10"/>
    </row>
    <row r="5766" spans="7:7" x14ac:dyDescent="0.25">
      <c r="G5766" s="10"/>
    </row>
    <row r="5767" spans="7:7" x14ac:dyDescent="0.25">
      <c r="G5767" s="10"/>
    </row>
    <row r="5768" spans="7:7" x14ac:dyDescent="0.25">
      <c r="G5768" s="10"/>
    </row>
    <row r="5769" spans="7:7" x14ac:dyDescent="0.25">
      <c r="G5769" s="10"/>
    </row>
    <row r="5770" spans="7:7" x14ac:dyDescent="0.25">
      <c r="G5770" s="10"/>
    </row>
    <row r="5771" spans="7:7" x14ac:dyDescent="0.25">
      <c r="G5771" s="10"/>
    </row>
    <row r="5772" spans="7:7" x14ac:dyDescent="0.25">
      <c r="G5772" s="10"/>
    </row>
    <row r="5773" spans="7:7" x14ac:dyDescent="0.25">
      <c r="G5773" s="10"/>
    </row>
    <row r="5774" spans="7:7" x14ac:dyDescent="0.25">
      <c r="G5774" s="10"/>
    </row>
    <row r="5775" spans="7:7" x14ac:dyDescent="0.25">
      <c r="G5775" s="10"/>
    </row>
    <row r="5776" spans="7:7" x14ac:dyDescent="0.25">
      <c r="G5776" s="10"/>
    </row>
    <row r="5777" spans="7:7" x14ac:dyDescent="0.25">
      <c r="G5777" s="10"/>
    </row>
    <row r="5778" spans="7:7" x14ac:dyDescent="0.25">
      <c r="G5778" s="10"/>
    </row>
    <row r="5779" spans="7:7" x14ac:dyDescent="0.25">
      <c r="G5779" s="10"/>
    </row>
    <row r="5780" spans="7:7" x14ac:dyDescent="0.25">
      <c r="G5780" s="10"/>
    </row>
    <row r="5781" spans="7:7" x14ac:dyDescent="0.25">
      <c r="G5781" s="10"/>
    </row>
    <row r="5782" spans="7:7" x14ac:dyDescent="0.25">
      <c r="G5782" s="10"/>
    </row>
    <row r="5783" spans="7:7" x14ac:dyDescent="0.25">
      <c r="G5783" s="10"/>
    </row>
    <row r="5784" spans="7:7" x14ac:dyDescent="0.25">
      <c r="G5784" s="10"/>
    </row>
    <row r="5785" spans="7:7" x14ac:dyDescent="0.25">
      <c r="G5785" s="10"/>
    </row>
    <row r="5786" spans="7:7" x14ac:dyDescent="0.25">
      <c r="G5786" s="10"/>
    </row>
    <row r="5787" spans="7:7" x14ac:dyDescent="0.25">
      <c r="G5787" s="10"/>
    </row>
    <row r="5788" spans="7:7" x14ac:dyDescent="0.25">
      <c r="G5788" s="10"/>
    </row>
    <row r="5789" spans="7:7" x14ac:dyDescent="0.25">
      <c r="G5789" s="10"/>
    </row>
    <row r="5790" spans="7:7" x14ac:dyDescent="0.25">
      <c r="G5790" s="10"/>
    </row>
    <row r="5791" spans="7:7" x14ac:dyDescent="0.25">
      <c r="G5791" s="10"/>
    </row>
    <row r="5792" spans="7:7" x14ac:dyDescent="0.25">
      <c r="G5792" s="10"/>
    </row>
    <row r="5793" spans="7:7" x14ac:dyDescent="0.25">
      <c r="G5793" s="10"/>
    </row>
    <row r="5794" spans="7:7" x14ac:dyDescent="0.25">
      <c r="G5794" s="10"/>
    </row>
    <row r="5795" spans="7:7" x14ac:dyDescent="0.25">
      <c r="G5795" s="10"/>
    </row>
    <row r="5796" spans="7:7" x14ac:dyDescent="0.25">
      <c r="G5796" s="10"/>
    </row>
    <row r="5797" spans="7:7" x14ac:dyDescent="0.25">
      <c r="G5797" s="10"/>
    </row>
    <row r="5798" spans="7:7" x14ac:dyDescent="0.25">
      <c r="G5798" s="10"/>
    </row>
    <row r="5799" spans="7:7" x14ac:dyDescent="0.25">
      <c r="G5799" s="10"/>
    </row>
    <row r="5800" spans="7:7" x14ac:dyDescent="0.25">
      <c r="G5800" s="10"/>
    </row>
    <row r="5801" spans="7:7" x14ac:dyDescent="0.25">
      <c r="G5801" s="10"/>
    </row>
    <row r="5802" spans="7:7" x14ac:dyDescent="0.25">
      <c r="G5802" s="10"/>
    </row>
    <row r="5803" spans="7:7" x14ac:dyDescent="0.25">
      <c r="G5803" s="10"/>
    </row>
    <row r="5804" spans="7:7" x14ac:dyDescent="0.25">
      <c r="G5804" s="10"/>
    </row>
    <row r="5805" spans="7:7" x14ac:dyDescent="0.25">
      <c r="G5805" s="10"/>
    </row>
    <row r="5806" spans="7:7" x14ac:dyDescent="0.25">
      <c r="G5806" s="10"/>
    </row>
    <row r="5807" spans="7:7" x14ac:dyDescent="0.25">
      <c r="G5807" s="10"/>
    </row>
    <row r="5808" spans="7:7" x14ac:dyDescent="0.25">
      <c r="G5808" s="10"/>
    </row>
    <row r="5809" spans="7:7" x14ac:dyDescent="0.25">
      <c r="G5809" s="10"/>
    </row>
    <row r="5810" spans="7:7" x14ac:dyDescent="0.25">
      <c r="G5810" s="10"/>
    </row>
    <row r="5811" spans="7:7" x14ac:dyDescent="0.25">
      <c r="G5811" s="10"/>
    </row>
    <row r="5812" spans="7:7" x14ac:dyDescent="0.25">
      <c r="G5812" s="10"/>
    </row>
    <row r="5813" spans="7:7" x14ac:dyDescent="0.25">
      <c r="G5813" s="10"/>
    </row>
    <row r="5814" spans="7:7" x14ac:dyDescent="0.25">
      <c r="G5814" s="10"/>
    </row>
    <row r="5815" spans="7:7" x14ac:dyDescent="0.25">
      <c r="G5815" s="10"/>
    </row>
    <row r="5816" spans="7:7" x14ac:dyDescent="0.25">
      <c r="G5816" s="10"/>
    </row>
    <row r="5817" spans="7:7" x14ac:dyDescent="0.25">
      <c r="G5817" s="10"/>
    </row>
    <row r="5818" spans="7:7" x14ac:dyDescent="0.25">
      <c r="G5818" s="10"/>
    </row>
    <row r="5819" spans="7:7" x14ac:dyDescent="0.25">
      <c r="G5819" s="10"/>
    </row>
    <row r="5820" spans="7:7" x14ac:dyDescent="0.25">
      <c r="G5820" s="10"/>
    </row>
    <row r="5821" spans="7:7" x14ac:dyDescent="0.25">
      <c r="G5821" s="10"/>
    </row>
    <row r="5822" spans="7:7" x14ac:dyDescent="0.25">
      <c r="G5822" s="10"/>
    </row>
    <row r="5823" spans="7:7" x14ac:dyDescent="0.25">
      <c r="G5823" s="10"/>
    </row>
    <row r="5824" spans="7:7" x14ac:dyDescent="0.25">
      <c r="G5824" s="10"/>
    </row>
    <row r="5825" spans="7:7" x14ac:dyDescent="0.25">
      <c r="G5825" s="10"/>
    </row>
    <row r="5826" spans="7:7" x14ac:dyDescent="0.25">
      <c r="G5826" s="10"/>
    </row>
    <row r="5827" spans="7:7" x14ac:dyDescent="0.25">
      <c r="G5827" s="10"/>
    </row>
    <row r="5828" spans="7:7" x14ac:dyDescent="0.25">
      <c r="G5828" s="10"/>
    </row>
    <row r="5829" spans="7:7" x14ac:dyDescent="0.25">
      <c r="G5829" s="10"/>
    </row>
    <row r="5830" spans="7:7" x14ac:dyDescent="0.25">
      <c r="G5830" s="10"/>
    </row>
    <row r="5831" spans="7:7" x14ac:dyDescent="0.25">
      <c r="G5831" s="10"/>
    </row>
    <row r="5832" spans="7:7" x14ac:dyDescent="0.25">
      <c r="G5832" s="10"/>
    </row>
    <row r="5833" spans="7:7" x14ac:dyDescent="0.25">
      <c r="G5833" s="10"/>
    </row>
    <row r="5834" spans="7:7" x14ac:dyDescent="0.25">
      <c r="G5834" s="10"/>
    </row>
    <row r="5835" spans="7:7" x14ac:dyDescent="0.25">
      <c r="G5835" s="10"/>
    </row>
    <row r="5836" spans="7:7" x14ac:dyDescent="0.25">
      <c r="G5836" s="10"/>
    </row>
    <row r="5837" spans="7:7" x14ac:dyDescent="0.25">
      <c r="G5837" s="10"/>
    </row>
    <row r="5838" spans="7:7" x14ac:dyDescent="0.25">
      <c r="G5838" s="10"/>
    </row>
    <row r="5839" spans="7:7" x14ac:dyDescent="0.25">
      <c r="G5839" s="10"/>
    </row>
    <row r="5840" spans="7:7" x14ac:dyDescent="0.25">
      <c r="G5840" s="10"/>
    </row>
    <row r="5841" spans="7:7" x14ac:dyDescent="0.25">
      <c r="G5841" s="10"/>
    </row>
    <row r="5842" spans="7:7" x14ac:dyDescent="0.25">
      <c r="G5842" s="10"/>
    </row>
    <row r="5843" spans="7:7" x14ac:dyDescent="0.25">
      <c r="G5843" s="10"/>
    </row>
    <row r="5844" spans="7:7" x14ac:dyDescent="0.25">
      <c r="G5844" s="10"/>
    </row>
    <row r="5845" spans="7:7" x14ac:dyDescent="0.25">
      <c r="G5845" s="10"/>
    </row>
    <row r="5846" spans="7:7" x14ac:dyDescent="0.25">
      <c r="G5846" s="10"/>
    </row>
    <row r="5847" spans="7:7" x14ac:dyDescent="0.25">
      <c r="G5847" s="10"/>
    </row>
    <row r="5848" spans="7:7" x14ac:dyDescent="0.25">
      <c r="G5848" s="10"/>
    </row>
    <row r="5849" spans="7:7" x14ac:dyDescent="0.25">
      <c r="G5849" s="10"/>
    </row>
    <row r="5850" spans="7:7" x14ac:dyDescent="0.25">
      <c r="G5850" s="10"/>
    </row>
    <row r="5851" spans="7:7" x14ac:dyDescent="0.25">
      <c r="G5851" s="10"/>
    </row>
    <row r="5852" spans="7:7" x14ac:dyDescent="0.25">
      <c r="G5852" s="10"/>
    </row>
    <row r="5853" spans="7:7" x14ac:dyDescent="0.25">
      <c r="G5853" s="10"/>
    </row>
    <row r="5854" spans="7:7" x14ac:dyDescent="0.25">
      <c r="G5854" s="10"/>
    </row>
    <row r="5855" spans="7:7" x14ac:dyDescent="0.25">
      <c r="G5855" s="10"/>
    </row>
    <row r="5856" spans="7:7" x14ac:dyDescent="0.25">
      <c r="G5856" s="10"/>
    </row>
    <row r="5857" spans="7:7" x14ac:dyDescent="0.25">
      <c r="G5857" s="10"/>
    </row>
    <row r="5858" spans="7:7" x14ac:dyDescent="0.25">
      <c r="G5858" s="10"/>
    </row>
    <row r="5859" spans="7:7" x14ac:dyDescent="0.25">
      <c r="G5859" s="10"/>
    </row>
    <row r="5860" spans="7:7" x14ac:dyDescent="0.25">
      <c r="G5860" s="10"/>
    </row>
    <row r="5861" spans="7:7" x14ac:dyDescent="0.25">
      <c r="G5861" s="10"/>
    </row>
    <row r="5862" spans="7:7" x14ac:dyDescent="0.25">
      <c r="G5862" s="10"/>
    </row>
    <row r="5863" spans="7:7" x14ac:dyDescent="0.25">
      <c r="G5863" s="10"/>
    </row>
    <row r="5864" spans="7:7" x14ac:dyDescent="0.25">
      <c r="G5864" s="10"/>
    </row>
    <row r="5865" spans="7:7" x14ac:dyDescent="0.25">
      <c r="G5865" s="10"/>
    </row>
    <row r="5866" spans="7:7" x14ac:dyDescent="0.25">
      <c r="G5866" s="10"/>
    </row>
    <row r="5867" spans="7:7" x14ac:dyDescent="0.25">
      <c r="G5867" s="10"/>
    </row>
    <row r="5868" spans="7:7" x14ac:dyDescent="0.25">
      <c r="G5868" s="10"/>
    </row>
    <row r="5869" spans="7:7" x14ac:dyDescent="0.25">
      <c r="G5869" s="10"/>
    </row>
    <row r="5870" spans="7:7" x14ac:dyDescent="0.25">
      <c r="G5870" s="10"/>
    </row>
    <row r="5871" spans="7:7" x14ac:dyDescent="0.25">
      <c r="G5871" s="10"/>
    </row>
    <row r="5872" spans="7:7" x14ac:dyDescent="0.25">
      <c r="G5872" s="10"/>
    </row>
    <row r="5873" spans="7:7" x14ac:dyDescent="0.25">
      <c r="G5873" s="10"/>
    </row>
    <row r="5874" spans="7:7" x14ac:dyDescent="0.25">
      <c r="G5874" s="10"/>
    </row>
    <row r="5875" spans="7:7" x14ac:dyDescent="0.25">
      <c r="G5875" s="10"/>
    </row>
    <row r="5876" spans="7:7" x14ac:dyDescent="0.25">
      <c r="G5876" s="10"/>
    </row>
    <row r="5877" spans="7:7" x14ac:dyDescent="0.25">
      <c r="G5877" s="10"/>
    </row>
    <row r="5878" spans="7:7" x14ac:dyDescent="0.25">
      <c r="G5878" s="10"/>
    </row>
    <row r="5879" spans="7:7" x14ac:dyDescent="0.25">
      <c r="G5879" s="10"/>
    </row>
    <row r="5880" spans="7:7" x14ac:dyDescent="0.25">
      <c r="G5880" s="10"/>
    </row>
    <row r="5881" spans="7:7" x14ac:dyDescent="0.25">
      <c r="G5881" s="10"/>
    </row>
    <row r="5882" spans="7:7" x14ac:dyDescent="0.25">
      <c r="G5882" s="10"/>
    </row>
    <row r="5883" spans="7:7" x14ac:dyDescent="0.25">
      <c r="G5883" s="10"/>
    </row>
    <row r="5884" spans="7:7" x14ac:dyDescent="0.25">
      <c r="G5884" s="10"/>
    </row>
    <row r="5885" spans="7:7" x14ac:dyDescent="0.25">
      <c r="G5885" s="10"/>
    </row>
    <row r="5886" spans="7:7" x14ac:dyDescent="0.25">
      <c r="G5886" s="10"/>
    </row>
    <row r="5887" spans="7:7" x14ac:dyDescent="0.25">
      <c r="G5887" s="10"/>
    </row>
    <row r="5888" spans="7:7" x14ac:dyDescent="0.25">
      <c r="G5888" s="10"/>
    </row>
    <row r="5889" spans="7:7" x14ac:dyDescent="0.25">
      <c r="G5889" s="10"/>
    </row>
    <row r="5890" spans="7:7" x14ac:dyDescent="0.25">
      <c r="G5890" s="10"/>
    </row>
    <row r="5891" spans="7:7" x14ac:dyDescent="0.25">
      <c r="G5891" s="10"/>
    </row>
    <row r="5892" spans="7:7" x14ac:dyDescent="0.25">
      <c r="G5892" s="10"/>
    </row>
    <row r="5893" spans="7:7" x14ac:dyDescent="0.25">
      <c r="G5893" s="10"/>
    </row>
    <row r="5894" spans="7:7" x14ac:dyDescent="0.25">
      <c r="G5894" s="10"/>
    </row>
    <row r="5895" spans="7:7" x14ac:dyDescent="0.25">
      <c r="G5895" s="10"/>
    </row>
    <row r="5896" spans="7:7" x14ac:dyDescent="0.25">
      <c r="G5896" s="10"/>
    </row>
    <row r="5897" spans="7:7" x14ac:dyDescent="0.25">
      <c r="G5897" s="10"/>
    </row>
    <row r="5898" spans="7:7" x14ac:dyDescent="0.25">
      <c r="G5898" s="10"/>
    </row>
    <row r="5899" spans="7:7" x14ac:dyDescent="0.25">
      <c r="G5899" s="10"/>
    </row>
    <row r="5900" spans="7:7" x14ac:dyDescent="0.25">
      <c r="G5900" s="10"/>
    </row>
    <row r="5901" spans="7:7" x14ac:dyDescent="0.25">
      <c r="G5901" s="10"/>
    </row>
    <row r="5902" spans="7:7" x14ac:dyDescent="0.25">
      <c r="G5902" s="10"/>
    </row>
    <row r="5903" spans="7:7" x14ac:dyDescent="0.25">
      <c r="G5903" s="10"/>
    </row>
    <row r="5904" spans="7:7" x14ac:dyDescent="0.25">
      <c r="G5904" s="10"/>
    </row>
    <row r="5905" spans="7:7" x14ac:dyDescent="0.25">
      <c r="G5905" s="10"/>
    </row>
    <row r="5906" spans="7:7" x14ac:dyDescent="0.25">
      <c r="G5906" s="10"/>
    </row>
    <row r="5907" spans="7:7" x14ac:dyDescent="0.25">
      <c r="G5907" s="10"/>
    </row>
    <row r="5908" spans="7:7" x14ac:dyDescent="0.25">
      <c r="G5908" s="10"/>
    </row>
    <row r="5909" spans="7:7" x14ac:dyDescent="0.25">
      <c r="G5909" s="10"/>
    </row>
    <row r="5910" spans="7:7" x14ac:dyDescent="0.25">
      <c r="G5910" s="10"/>
    </row>
    <row r="5911" spans="7:7" x14ac:dyDescent="0.25">
      <c r="G5911" s="10"/>
    </row>
    <row r="5912" spans="7:7" x14ac:dyDescent="0.25">
      <c r="G5912" s="10"/>
    </row>
    <row r="5913" spans="7:7" x14ac:dyDescent="0.25">
      <c r="G5913" s="10"/>
    </row>
    <row r="5914" spans="7:7" x14ac:dyDescent="0.25">
      <c r="G5914" s="10"/>
    </row>
    <row r="5915" spans="7:7" x14ac:dyDescent="0.25">
      <c r="G5915" s="10"/>
    </row>
    <row r="5916" spans="7:7" x14ac:dyDescent="0.25">
      <c r="G5916" s="10"/>
    </row>
    <row r="5917" spans="7:7" x14ac:dyDescent="0.25">
      <c r="G5917" s="10"/>
    </row>
    <row r="5918" spans="7:7" x14ac:dyDescent="0.25">
      <c r="G5918" s="10"/>
    </row>
    <row r="5919" spans="7:7" x14ac:dyDescent="0.25">
      <c r="G5919" s="10"/>
    </row>
    <row r="5920" spans="7:7" x14ac:dyDescent="0.25">
      <c r="G5920" s="10"/>
    </row>
    <row r="5921" spans="7:7" x14ac:dyDescent="0.25">
      <c r="G5921" s="10"/>
    </row>
    <row r="5922" spans="7:7" x14ac:dyDescent="0.25">
      <c r="G5922" s="10"/>
    </row>
    <row r="5923" spans="7:7" x14ac:dyDescent="0.25">
      <c r="G5923" s="10"/>
    </row>
    <row r="5924" spans="7:7" x14ac:dyDescent="0.25">
      <c r="G5924" s="10"/>
    </row>
    <row r="5925" spans="7:7" x14ac:dyDescent="0.25">
      <c r="G5925" s="10"/>
    </row>
    <row r="5926" spans="7:7" x14ac:dyDescent="0.25">
      <c r="G5926" s="10"/>
    </row>
    <row r="5927" spans="7:7" x14ac:dyDescent="0.25">
      <c r="G5927" s="10"/>
    </row>
    <row r="5928" spans="7:7" x14ac:dyDescent="0.25">
      <c r="G5928" s="10"/>
    </row>
    <row r="5929" spans="7:7" x14ac:dyDescent="0.25">
      <c r="G5929" s="10"/>
    </row>
    <row r="5930" spans="7:7" x14ac:dyDescent="0.25">
      <c r="G5930" s="10"/>
    </row>
    <row r="5931" spans="7:7" x14ac:dyDescent="0.25">
      <c r="G5931" s="10"/>
    </row>
    <row r="5932" spans="7:7" x14ac:dyDescent="0.25">
      <c r="G5932" s="10"/>
    </row>
    <row r="5933" spans="7:7" x14ac:dyDescent="0.25">
      <c r="G5933" s="10"/>
    </row>
    <row r="5934" spans="7:7" x14ac:dyDescent="0.25">
      <c r="G5934" s="10"/>
    </row>
    <row r="5935" spans="7:7" x14ac:dyDescent="0.25">
      <c r="G5935" s="10"/>
    </row>
    <row r="5936" spans="7:7" x14ac:dyDescent="0.25">
      <c r="G5936" s="10"/>
    </row>
    <row r="5937" spans="7:7" x14ac:dyDescent="0.25">
      <c r="G5937" s="10"/>
    </row>
    <row r="5938" spans="7:7" x14ac:dyDescent="0.25">
      <c r="G5938" s="10"/>
    </row>
    <row r="5939" spans="7:7" x14ac:dyDescent="0.25">
      <c r="G5939" s="10"/>
    </row>
    <row r="5940" spans="7:7" x14ac:dyDescent="0.25">
      <c r="G5940" s="10"/>
    </row>
    <row r="5941" spans="7:7" x14ac:dyDescent="0.25">
      <c r="G5941" s="10"/>
    </row>
    <row r="5942" spans="7:7" x14ac:dyDescent="0.25">
      <c r="G5942" s="10"/>
    </row>
    <row r="5943" spans="7:7" x14ac:dyDescent="0.25">
      <c r="G5943" s="10"/>
    </row>
    <row r="5944" spans="7:7" x14ac:dyDescent="0.25">
      <c r="G5944" s="10"/>
    </row>
    <row r="5945" spans="7:7" x14ac:dyDescent="0.25">
      <c r="G5945" s="10"/>
    </row>
    <row r="5946" spans="7:7" x14ac:dyDescent="0.25">
      <c r="G5946" s="10"/>
    </row>
    <row r="5947" spans="7:7" x14ac:dyDescent="0.25">
      <c r="G5947" s="10"/>
    </row>
    <row r="5948" spans="7:7" x14ac:dyDescent="0.25">
      <c r="G5948" s="10"/>
    </row>
    <row r="5949" spans="7:7" x14ac:dyDescent="0.25">
      <c r="G5949" s="10"/>
    </row>
    <row r="5950" spans="7:7" x14ac:dyDescent="0.25">
      <c r="G5950" s="10"/>
    </row>
    <row r="5951" spans="7:7" x14ac:dyDescent="0.25">
      <c r="G5951" s="10"/>
    </row>
    <row r="5952" spans="7:7" x14ac:dyDescent="0.25">
      <c r="G5952" s="10"/>
    </row>
    <row r="5953" spans="7:7" x14ac:dyDescent="0.25">
      <c r="G5953" s="10"/>
    </row>
    <row r="5954" spans="7:7" x14ac:dyDescent="0.25">
      <c r="G5954" s="10"/>
    </row>
    <row r="5955" spans="7:7" x14ac:dyDescent="0.25">
      <c r="G5955" s="10"/>
    </row>
    <row r="5956" spans="7:7" x14ac:dyDescent="0.25">
      <c r="G5956" s="10"/>
    </row>
    <row r="5957" spans="7:7" x14ac:dyDescent="0.25">
      <c r="G5957" s="10"/>
    </row>
    <row r="5958" spans="7:7" x14ac:dyDescent="0.25">
      <c r="G5958" s="10"/>
    </row>
    <row r="5959" spans="7:7" x14ac:dyDescent="0.25">
      <c r="G5959" s="10"/>
    </row>
    <row r="5960" spans="7:7" x14ac:dyDescent="0.25">
      <c r="G5960" s="10"/>
    </row>
    <row r="5961" spans="7:7" x14ac:dyDescent="0.25">
      <c r="G5961" s="10"/>
    </row>
    <row r="5962" spans="7:7" x14ac:dyDescent="0.25">
      <c r="G5962" s="10"/>
    </row>
    <row r="5963" spans="7:7" x14ac:dyDescent="0.25">
      <c r="G5963" s="10"/>
    </row>
    <row r="5964" spans="7:7" x14ac:dyDescent="0.25">
      <c r="G5964" s="10"/>
    </row>
    <row r="5965" spans="7:7" x14ac:dyDescent="0.25">
      <c r="G5965" s="10"/>
    </row>
    <row r="5966" spans="7:7" x14ac:dyDescent="0.25">
      <c r="G5966" s="10"/>
    </row>
    <row r="5967" spans="7:7" x14ac:dyDescent="0.25">
      <c r="G5967" s="10"/>
    </row>
    <row r="5968" spans="7:7" x14ac:dyDescent="0.25">
      <c r="G5968" s="10"/>
    </row>
    <row r="5969" spans="7:7" x14ac:dyDescent="0.25">
      <c r="G5969" s="10"/>
    </row>
    <row r="5970" spans="7:7" x14ac:dyDescent="0.25">
      <c r="G5970" s="10"/>
    </row>
    <row r="5971" spans="7:7" x14ac:dyDescent="0.25">
      <c r="G5971" s="10"/>
    </row>
    <row r="5972" spans="7:7" x14ac:dyDescent="0.25">
      <c r="G5972" s="10"/>
    </row>
    <row r="5973" spans="7:7" x14ac:dyDescent="0.25">
      <c r="G5973" s="10"/>
    </row>
    <row r="5974" spans="7:7" x14ac:dyDescent="0.25">
      <c r="G5974" s="10"/>
    </row>
    <row r="5975" spans="7:7" x14ac:dyDescent="0.25">
      <c r="G5975" s="10"/>
    </row>
    <row r="5976" spans="7:7" x14ac:dyDescent="0.25">
      <c r="G5976" s="10"/>
    </row>
    <row r="5977" spans="7:7" x14ac:dyDescent="0.25">
      <c r="G5977" s="10"/>
    </row>
    <row r="5978" spans="7:7" x14ac:dyDescent="0.25">
      <c r="G5978" s="10"/>
    </row>
    <row r="5979" spans="7:7" x14ac:dyDescent="0.25">
      <c r="G5979" s="10"/>
    </row>
    <row r="5980" spans="7:7" x14ac:dyDescent="0.25">
      <c r="G5980" s="10"/>
    </row>
    <row r="5981" spans="7:7" x14ac:dyDescent="0.25">
      <c r="G5981" s="10"/>
    </row>
    <row r="5982" spans="7:7" x14ac:dyDescent="0.25">
      <c r="G5982" s="10"/>
    </row>
    <row r="5983" spans="7:7" x14ac:dyDescent="0.25">
      <c r="G5983" s="10"/>
    </row>
    <row r="5984" spans="7:7" x14ac:dyDescent="0.25">
      <c r="G5984" s="10"/>
    </row>
    <row r="5985" spans="7:7" x14ac:dyDescent="0.25">
      <c r="G5985" s="10"/>
    </row>
    <row r="5986" spans="7:7" x14ac:dyDescent="0.25">
      <c r="G5986" s="10"/>
    </row>
    <row r="5987" spans="7:7" x14ac:dyDescent="0.25">
      <c r="G5987" s="10"/>
    </row>
    <row r="5988" spans="7:7" x14ac:dyDescent="0.25">
      <c r="G5988" s="10"/>
    </row>
    <row r="5989" spans="7:7" x14ac:dyDescent="0.25">
      <c r="G5989" s="10"/>
    </row>
    <row r="5990" spans="7:7" x14ac:dyDescent="0.25">
      <c r="G5990" s="10"/>
    </row>
    <row r="5991" spans="7:7" x14ac:dyDescent="0.25">
      <c r="G5991" s="10"/>
    </row>
    <row r="5992" spans="7:7" x14ac:dyDescent="0.25">
      <c r="G5992" s="10"/>
    </row>
    <row r="5993" spans="7:7" x14ac:dyDescent="0.25">
      <c r="G5993" s="10"/>
    </row>
    <row r="5994" spans="7:7" x14ac:dyDescent="0.25">
      <c r="G5994" s="10"/>
    </row>
    <row r="5995" spans="7:7" x14ac:dyDescent="0.25">
      <c r="G5995" s="10"/>
    </row>
    <row r="5996" spans="7:7" x14ac:dyDescent="0.25">
      <c r="G5996" s="10"/>
    </row>
    <row r="5997" spans="7:7" x14ac:dyDescent="0.25">
      <c r="G5997" s="10"/>
    </row>
    <row r="5998" spans="7:7" x14ac:dyDescent="0.25">
      <c r="G5998" s="10"/>
    </row>
    <row r="5999" spans="7:7" x14ac:dyDescent="0.25">
      <c r="G5999" s="10"/>
    </row>
    <row r="6000" spans="7:7" x14ac:dyDescent="0.25">
      <c r="G6000" s="10"/>
    </row>
    <row r="6001" spans="7:7" x14ac:dyDescent="0.25">
      <c r="G6001" s="10"/>
    </row>
    <row r="6002" spans="7:7" x14ac:dyDescent="0.25">
      <c r="G6002" s="10"/>
    </row>
    <row r="6003" spans="7:7" x14ac:dyDescent="0.25">
      <c r="G6003" s="10"/>
    </row>
    <row r="6004" spans="7:7" x14ac:dyDescent="0.25">
      <c r="G6004" s="10"/>
    </row>
    <row r="6005" spans="7:7" x14ac:dyDescent="0.25">
      <c r="G6005" s="10"/>
    </row>
    <row r="6006" spans="7:7" x14ac:dyDescent="0.25">
      <c r="G6006" s="10"/>
    </row>
    <row r="6007" spans="7:7" x14ac:dyDescent="0.25">
      <c r="G6007" s="10"/>
    </row>
    <row r="6008" spans="7:7" x14ac:dyDescent="0.25">
      <c r="G6008" s="10"/>
    </row>
    <row r="6009" spans="7:7" x14ac:dyDescent="0.25">
      <c r="G6009" s="10"/>
    </row>
    <row r="6010" spans="7:7" x14ac:dyDescent="0.25">
      <c r="G6010" s="10"/>
    </row>
    <row r="6011" spans="7:7" x14ac:dyDescent="0.25">
      <c r="G6011" s="10"/>
    </row>
    <row r="6012" spans="7:7" x14ac:dyDescent="0.25">
      <c r="G6012" s="10"/>
    </row>
    <row r="6013" spans="7:7" x14ac:dyDescent="0.25">
      <c r="G6013" s="10"/>
    </row>
    <row r="6014" spans="7:7" x14ac:dyDescent="0.25">
      <c r="G6014" s="10"/>
    </row>
    <row r="6015" spans="7:7" x14ac:dyDescent="0.25">
      <c r="G6015" s="10"/>
    </row>
    <row r="6016" spans="7:7" x14ac:dyDescent="0.25">
      <c r="G6016" s="10"/>
    </row>
    <row r="6017" spans="7:7" x14ac:dyDescent="0.25">
      <c r="G6017" s="10"/>
    </row>
    <row r="6018" spans="7:7" x14ac:dyDescent="0.25">
      <c r="G6018" s="10"/>
    </row>
    <row r="6019" spans="7:7" x14ac:dyDescent="0.25">
      <c r="G6019" s="10"/>
    </row>
    <row r="6020" spans="7:7" x14ac:dyDescent="0.25">
      <c r="G6020" s="10"/>
    </row>
    <row r="6021" spans="7:7" x14ac:dyDescent="0.25">
      <c r="G6021" s="10"/>
    </row>
    <row r="6022" spans="7:7" x14ac:dyDescent="0.25">
      <c r="G6022" s="10"/>
    </row>
    <row r="6023" spans="7:7" x14ac:dyDescent="0.25">
      <c r="G6023" s="10"/>
    </row>
    <row r="6024" spans="7:7" x14ac:dyDescent="0.25">
      <c r="G6024" s="10"/>
    </row>
    <row r="6025" spans="7:7" x14ac:dyDescent="0.25">
      <c r="G6025" s="10"/>
    </row>
    <row r="6026" spans="7:7" x14ac:dyDescent="0.25">
      <c r="G6026" s="10"/>
    </row>
    <row r="6027" spans="7:7" x14ac:dyDescent="0.25">
      <c r="G6027" s="10"/>
    </row>
    <row r="6028" spans="7:7" x14ac:dyDescent="0.25">
      <c r="G6028" s="10"/>
    </row>
    <row r="6029" spans="7:7" x14ac:dyDescent="0.25">
      <c r="G6029" s="10"/>
    </row>
    <row r="6030" spans="7:7" x14ac:dyDescent="0.25">
      <c r="G6030" s="10"/>
    </row>
    <row r="6031" spans="7:7" x14ac:dyDescent="0.25">
      <c r="G6031" s="10"/>
    </row>
    <row r="6032" spans="7:7" x14ac:dyDescent="0.25">
      <c r="G6032" s="10"/>
    </row>
    <row r="6033" spans="7:7" x14ac:dyDescent="0.25">
      <c r="G6033" s="10"/>
    </row>
    <row r="6034" spans="7:7" x14ac:dyDescent="0.25">
      <c r="G6034" s="10"/>
    </row>
    <row r="6035" spans="7:7" x14ac:dyDescent="0.25">
      <c r="G6035" s="10"/>
    </row>
    <row r="6036" spans="7:7" x14ac:dyDescent="0.25">
      <c r="G6036" s="10"/>
    </row>
    <row r="6037" spans="7:7" x14ac:dyDescent="0.25">
      <c r="G6037" s="10"/>
    </row>
    <row r="6038" spans="7:7" x14ac:dyDescent="0.25">
      <c r="G6038" s="10"/>
    </row>
    <row r="6039" spans="7:7" x14ac:dyDescent="0.25">
      <c r="G6039" s="10"/>
    </row>
    <row r="6040" spans="7:7" x14ac:dyDescent="0.25">
      <c r="G6040" s="10"/>
    </row>
    <row r="6041" spans="7:7" x14ac:dyDescent="0.25">
      <c r="G6041" s="10"/>
    </row>
    <row r="6042" spans="7:7" x14ac:dyDescent="0.25">
      <c r="G6042" s="10"/>
    </row>
    <row r="6043" spans="7:7" x14ac:dyDescent="0.25">
      <c r="G6043" s="10"/>
    </row>
    <row r="6044" spans="7:7" x14ac:dyDescent="0.25">
      <c r="G6044" s="10"/>
    </row>
    <row r="6045" spans="7:7" x14ac:dyDescent="0.25">
      <c r="G6045" s="10"/>
    </row>
    <row r="6046" spans="7:7" x14ac:dyDescent="0.25">
      <c r="G6046" s="10"/>
    </row>
    <row r="6047" spans="7:7" x14ac:dyDescent="0.25">
      <c r="G6047" s="10"/>
    </row>
    <row r="6048" spans="7:7" x14ac:dyDescent="0.25">
      <c r="G6048" s="10"/>
    </row>
    <row r="6049" spans="7:7" x14ac:dyDescent="0.25">
      <c r="G6049" s="10"/>
    </row>
    <row r="6050" spans="7:7" x14ac:dyDescent="0.25">
      <c r="G6050" s="10"/>
    </row>
    <row r="6051" spans="7:7" x14ac:dyDescent="0.25">
      <c r="G6051" s="10"/>
    </row>
    <row r="6052" spans="7:7" x14ac:dyDescent="0.25">
      <c r="G6052" s="10"/>
    </row>
    <row r="6053" spans="7:7" x14ac:dyDescent="0.25">
      <c r="G6053" s="10"/>
    </row>
    <row r="6054" spans="7:7" x14ac:dyDescent="0.25">
      <c r="G6054" s="10"/>
    </row>
    <row r="6055" spans="7:7" x14ac:dyDescent="0.25">
      <c r="G6055" s="10"/>
    </row>
    <row r="6056" spans="7:7" x14ac:dyDescent="0.25">
      <c r="G6056" s="10"/>
    </row>
    <row r="6057" spans="7:7" x14ac:dyDescent="0.25">
      <c r="G6057" s="10"/>
    </row>
    <row r="6058" spans="7:7" x14ac:dyDescent="0.25">
      <c r="G6058" s="10"/>
    </row>
    <row r="6059" spans="7:7" x14ac:dyDescent="0.25">
      <c r="G6059" s="10"/>
    </row>
    <row r="6060" spans="7:7" x14ac:dyDescent="0.25">
      <c r="G6060" s="10"/>
    </row>
    <row r="6061" spans="7:7" x14ac:dyDescent="0.25">
      <c r="G6061" s="10"/>
    </row>
    <row r="6062" spans="7:7" x14ac:dyDescent="0.25">
      <c r="G6062" s="10"/>
    </row>
    <row r="6063" spans="7:7" x14ac:dyDescent="0.25">
      <c r="G6063" s="10"/>
    </row>
    <row r="6064" spans="7:7" x14ac:dyDescent="0.25">
      <c r="G6064" s="10"/>
    </row>
    <row r="6065" spans="7:7" x14ac:dyDescent="0.25">
      <c r="G6065" s="10"/>
    </row>
    <row r="6066" spans="7:7" x14ac:dyDescent="0.25">
      <c r="G6066" s="10"/>
    </row>
    <row r="6067" spans="7:7" x14ac:dyDescent="0.25">
      <c r="G6067" s="10"/>
    </row>
    <row r="6068" spans="7:7" x14ac:dyDescent="0.25">
      <c r="G6068" s="10"/>
    </row>
    <row r="6069" spans="7:7" x14ac:dyDescent="0.25">
      <c r="G6069" s="10"/>
    </row>
    <row r="6070" spans="7:7" x14ac:dyDescent="0.25">
      <c r="G6070" s="10"/>
    </row>
    <row r="6071" spans="7:7" x14ac:dyDescent="0.25">
      <c r="G6071" s="10"/>
    </row>
    <row r="6072" spans="7:7" x14ac:dyDescent="0.25">
      <c r="G6072" s="10"/>
    </row>
    <row r="6073" spans="7:7" x14ac:dyDescent="0.25">
      <c r="G6073" s="10"/>
    </row>
    <row r="6074" spans="7:7" x14ac:dyDescent="0.25">
      <c r="G6074" s="10"/>
    </row>
    <row r="6075" spans="7:7" x14ac:dyDescent="0.25">
      <c r="G6075" s="10"/>
    </row>
    <row r="6076" spans="7:7" x14ac:dyDescent="0.25">
      <c r="G6076" s="10"/>
    </row>
    <row r="6077" spans="7:7" x14ac:dyDescent="0.25">
      <c r="G6077" s="10"/>
    </row>
    <row r="6078" spans="7:7" x14ac:dyDescent="0.25">
      <c r="G6078" s="10"/>
    </row>
    <row r="6079" spans="7:7" x14ac:dyDescent="0.25">
      <c r="G6079" s="10"/>
    </row>
    <row r="6080" spans="7:7" x14ac:dyDescent="0.25">
      <c r="G6080" s="10"/>
    </row>
    <row r="6081" spans="7:7" x14ac:dyDescent="0.25">
      <c r="G6081" s="10"/>
    </row>
    <row r="6082" spans="7:7" x14ac:dyDescent="0.25">
      <c r="G6082" s="10"/>
    </row>
    <row r="6083" spans="7:7" x14ac:dyDescent="0.25">
      <c r="G6083" s="10"/>
    </row>
    <row r="6084" spans="7:7" x14ac:dyDescent="0.25">
      <c r="G6084" s="10"/>
    </row>
    <row r="6085" spans="7:7" x14ac:dyDescent="0.25">
      <c r="G6085" s="10"/>
    </row>
    <row r="6086" spans="7:7" x14ac:dyDescent="0.25">
      <c r="G6086" s="10"/>
    </row>
    <row r="6087" spans="7:7" x14ac:dyDescent="0.25">
      <c r="G6087" s="10"/>
    </row>
    <row r="6088" spans="7:7" x14ac:dyDescent="0.25">
      <c r="G6088" s="10"/>
    </row>
    <row r="6089" spans="7:7" x14ac:dyDescent="0.25">
      <c r="G6089" s="10"/>
    </row>
    <row r="6090" spans="7:7" x14ac:dyDescent="0.25">
      <c r="G6090" s="10"/>
    </row>
    <row r="6091" spans="7:7" x14ac:dyDescent="0.25">
      <c r="G6091" s="10"/>
    </row>
    <row r="6092" spans="7:7" x14ac:dyDescent="0.25">
      <c r="G6092" s="10"/>
    </row>
    <row r="6093" spans="7:7" x14ac:dyDescent="0.25">
      <c r="G6093" s="10"/>
    </row>
    <row r="6094" spans="7:7" x14ac:dyDescent="0.25">
      <c r="G6094" s="10"/>
    </row>
    <row r="6095" spans="7:7" x14ac:dyDescent="0.25">
      <c r="G6095" s="10"/>
    </row>
    <row r="6096" spans="7:7" x14ac:dyDescent="0.25">
      <c r="G6096" s="10"/>
    </row>
    <row r="6097" spans="7:7" x14ac:dyDescent="0.25">
      <c r="G6097" s="10"/>
    </row>
    <row r="6098" spans="7:7" x14ac:dyDescent="0.25">
      <c r="G6098" s="10"/>
    </row>
    <row r="6099" spans="7:7" x14ac:dyDescent="0.25">
      <c r="G6099" s="10"/>
    </row>
    <row r="6100" spans="7:7" x14ac:dyDescent="0.25">
      <c r="G6100" s="10"/>
    </row>
    <row r="6101" spans="7:7" x14ac:dyDescent="0.25">
      <c r="G6101" s="10"/>
    </row>
    <row r="6102" spans="7:7" x14ac:dyDescent="0.25">
      <c r="G6102" s="10"/>
    </row>
    <row r="6103" spans="7:7" x14ac:dyDescent="0.25">
      <c r="G6103" s="10"/>
    </row>
    <row r="6104" spans="7:7" x14ac:dyDescent="0.25">
      <c r="G6104" s="10"/>
    </row>
    <row r="6105" spans="7:7" x14ac:dyDescent="0.25">
      <c r="G6105" s="10"/>
    </row>
    <row r="6106" spans="7:7" x14ac:dyDescent="0.25">
      <c r="G6106" s="10"/>
    </row>
    <row r="6107" spans="7:7" x14ac:dyDescent="0.25">
      <c r="G6107" s="10"/>
    </row>
    <row r="6108" spans="7:7" x14ac:dyDescent="0.25">
      <c r="G6108" s="10"/>
    </row>
    <row r="6109" spans="7:7" x14ac:dyDescent="0.25">
      <c r="G6109" s="10"/>
    </row>
    <row r="6110" spans="7:7" x14ac:dyDescent="0.25">
      <c r="G6110" s="10"/>
    </row>
    <row r="6111" spans="7:7" x14ac:dyDescent="0.25">
      <c r="G6111" s="10"/>
    </row>
    <row r="6112" spans="7:7" x14ac:dyDescent="0.25">
      <c r="G6112" s="10"/>
    </row>
    <row r="6113" spans="7:7" x14ac:dyDescent="0.25">
      <c r="G6113" s="10"/>
    </row>
    <row r="6114" spans="7:7" x14ac:dyDescent="0.25">
      <c r="G6114" s="10"/>
    </row>
    <row r="6115" spans="7:7" x14ac:dyDescent="0.25">
      <c r="G6115" s="10"/>
    </row>
    <row r="6116" spans="7:7" x14ac:dyDescent="0.25">
      <c r="G6116" s="10"/>
    </row>
    <row r="6117" spans="7:7" x14ac:dyDescent="0.25">
      <c r="G6117" s="10"/>
    </row>
    <row r="6118" spans="7:7" x14ac:dyDescent="0.25">
      <c r="G6118" s="10"/>
    </row>
    <row r="6119" spans="7:7" x14ac:dyDescent="0.25">
      <c r="G6119" s="10"/>
    </row>
    <row r="6120" spans="7:7" x14ac:dyDescent="0.25">
      <c r="G6120" s="10"/>
    </row>
    <row r="6121" spans="7:7" x14ac:dyDescent="0.25">
      <c r="G6121" s="10"/>
    </row>
    <row r="6122" spans="7:7" x14ac:dyDescent="0.25">
      <c r="G6122" s="10"/>
    </row>
    <row r="6123" spans="7:7" x14ac:dyDescent="0.25">
      <c r="G6123" s="10"/>
    </row>
    <row r="6124" spans="7:7" x14ac:dyDescent="0.25">
      <c r="G6124" s="10"/>
    </row>
    <row r="6125" spans="7:7" x14ac:dyDescent="0.25">
      <c r="G6125" s="10"/>
    </row>
    <row r="6126" spans="7:7" x14ac:dyDescent="0.25">
      <c r="G6126" s="10"/>
    </row>
    <row r="6127" spans="7:7" x14ac:dyDescent="0.25">
      <c r="G6127" s="10"/>
    </row>
    <row r="6128" spans="7:7" x14ac:dyDescent="0.25">
      <c r="G6128" s="10"/>
    </row>
    <row r="6129" spans="7:7" x14ac:dyDescent="0.25">
      <c r="G6129" s="10"/>
    </row>
    <row r="6130" spans="7:7" x14ac:dyDescent="0.25">
      <c r="G6130" s="10"/>
    </row>
    <row r="6131" spans="7:7" x14ac:dyDescent="0.25">
      <c r="G6131" s="10"/>
    </row>
    <row r="6132" spans="7:7" x14ac:dyDescent="0.25">
      <c r="G6132" s="10"/>
    </row>
    <row r="6133" spans="7:7" x14ac:dyDescent="0.25">
      <c r="G6133" s="10"/>
    </row>
    <row r="6134" spans="7:7" x14ac:dyDescent="0.25">
      <c r="G6134" s="10"/>
    </row>
    <row r="6135" spans="7:7" x14ac:dyDescent="0.25">
      <c r="G6135" s="10"/>
    </row>
    <row r="6136" spans="7:7" x14ac:dyDescent="0.25">
      <c r="G6136" s="10"/>
    </row>
    <row r="6137" spans="7:7" x14ac:dyDescent="0.25">
      <c r="G6137" s="10"/>
    </row>
    <row r="6138" spans="7:7" x14ac:dyDescent="0.25">
      <c r="G6138" s="10"/>
    </row>
    <row r="6139" spans="7:7" x14ac:dyDescent="0.25">
      <c r="G6139" s="10"/>
    </row>
    <row r="6140" spans="7:7" x14ac:dyDescent="0.25">
      <c r="G6140" s="10"/>
    </row>
    <row r="6141" spans="7:7" x14ac:dyDescent="0.25">
      <c r="G6141" s="10"/>
    </row>
    <row r="6142" spans="7:7" x14ac:dyDescent="0.25">
      <c r="G6142" s="10"/>
    </row>
    <row r="6143" spans="7:7" x14ac:dyDescent="0.25">
      <c r="G6143" s="10"/>
    </row>
    <row r="6144" spans="7:7" x14ac:dyDescent="0.25">
      <c r="G6144" s="10"/>
    </row>
    <row r="6145" spans="7:7" x14ac:dyDescent="0.25">
      <c r="G6145" s="10"/>
    </row>
    <row r="6146" spans="7:7" x14ac:dyDescent="0.25">
      <c r="G6146" s="10"/>
    </row>
    <row r="6147" spans="7:7" x14ac:dyDescent="0.25">
      <c r="G6147" s="10"/>
    </row>
    <row r="6148" spans="7:7" x14ac:dyDescent="0.25">
      <c r="G6148" s="10"/>
    </row>
    <row r="6149" spans="7:7" x14ac:dyDescent="0.25">
      <c r="G6149" s="10"/>
    </row>
    <row r="6150" spans="7:7" x14ac:dyDescent="0.25">
      <c r="G6150" s="10"/>
    </row>
    <row r="6151" spans="7:7" x14ac:dyDescent="0.25">
      <c r="G6151" s="10"/>
    </row>
    <row r="6152" spans="7:7" x14ac:dyDescent="0.25">
      <c r="G6152" s="10"/>
    </row>
    <row r="6153" spans="7:7" x14ac:dyDescent="0.25">
      <c r="G6153" s="10"/>
    </row>
    <row r="6154" spans="7:7" x14ac:dyDescent="0.25">
      <c r="G6154" s="10"/>
    </row>
    <row r="6155" spans="7:7" x14ac:dyDescent="0.25">
      <c r="G6155" s="10"/>
    </row>
    <row r="6156" spans="7:7" x14ac:dyDescent="0.25">
      <c r="G6156" s="10"/>
    </row>
    <row r="6157" spans="7:7" x14ac:dyDescent="0.25">
      <c r="G6157" s="10"/>
    </row>
    <row r="6158" spans="7:7" x14ac:dyDescent="0.25">
      <c r="G6158" s="10"/>
    </row>
    <row r="6159" spans="7:7" x14ac:dyDescent="0.25">
      <c r="G6159" s="10"/>
    </row>
    <row r="6160" spans="7:7" x14ac:dyDescent="0.25">
      <c r="G6160" s="10"/>
    </row>
    <row r="6161" spans="7:7" x14ac:dyDescent="0.25">
      <c r="G6161" s="10"/>
    </row>
    <row r="6162" spans="7:7" x14ac:dyDescent="0.25">
      <c r="G6162" s="10"/>
    </row>
    <row r="6163" spans="7:7" x14ac:dyDescent="0.25">
      <c r="G6163" s="10"/>
    </row>
    <row r="6164" spans="7:7" x14ac:dyDescent="0.25">
      <c r="G6164" s="10"/>
    </row>
    <row r="6165" spans="7:7" x14ac:dyDescent="0.25">
      <c r="G6165" s="10"/>
    </row>
    <row r="6166" spans="7:7" x14ac:dyDescent="0.25">
      <c r="G6166" s="10"/>
    </row>
    <row r="6167" spans="7:7" x14ac:dyDescent="0.25">
      <c r="G6167" s="10"/>
    </row>
    <row r="6168" spans="7:7" x14ac:dyDescent="0.25">
      <c r="G6168" s="10"/>
    </row>
    <row r="6169" spans="7:7" x14ac:dyDescent="0.25">
      <c r="G6169" s="10"/>
    </row>
    <row r="6170" spans="7:7" x14ac:dyDescent="0.25">
      <c r="G6170" s="10"/>
    </row>
    <row r="6171" spans="7:7" x14ac:dyDescent="0.25">
      <c r="G6171" s="10"/>
    </row>
    <row r="6172" spans="7:7" x14ac:dyDescent="0.25">
      <c r="G6172" s="10"/>
    </row>
    <row r="6173" spans="7:7" x14ac:dyDescent="0.25">
      <c r="G6173" s="10"/>
    </row>
    <row r="6174" spans="7:7" x14ac:dyDescent="0.25">
      <c r="G6174" s="10"/>
    </row>
    <row r="6175" spans="7:7" x14ac:dyDescent="0.25">
      <c r="G6175" s="10"/>
    </row>
    <row r="6176" spans="7:7" x14ac:dyDescent="0.25">
      <c r="G6176" s="10"/>
    </row>
    <row r="6177" spans="7:7" x14ac:dyDescent="0.25">
      <c r="G6177" s="10"/>
    </row>
    <row r="6178" spans="7:7" x14ac:dyDescent="0.25">
      <c r="G6178" s="10"/>
    </row>
    <row r="6179" spans="7:7" x14ac:dyDescent="0.25">
      <c r="G6179" s="10"/>
    </row>
    <row r="6180" spans="7:7" x14ac:dyDescent="0.25">
      <c r="G6180" s="10"/>
    </row>
    <row r="6181" spans="7:7" x14ac:dyDescent="0.25">
      <c r="G6181" s="10"/>
    </row>
    <row r="6182" spans="7:7" x14ac:dyDescent="0.25">
      <c r="G6182" s="10"/>
    </row>
    <row r="6183" spans="7:7" x14ac:dyDescent="0.25">
      <c r="G6183" s="10"/>
    </row>
    <row r="6184" spans="7:7" x14ac:dyDescent="0.25">
      <c r="G6184" s="10"/>
    </row>
    <row r="6185" spans="7:7" x14ac:dyDescent="0.25">
      <c r="G6185" s="10"/>
    </row>
    <row r="6186" spans="7:7" x14ac:dyDescent="0.25">
      <c r="G6186" s="10"/>
    </row>
    <row r="6187" spans="7:7" x14ac:dyDescent="0.25">
      <c r="G6187" s="10"/>
    </row>
    <row r="6188" spans="7:7" x14ac:dyDescent="0.25">
      <c r="G6188" s="10"/>
    </row>
    <row r="6189" spans="7:7" x14ac:dyDescent="0.25">
      <c r="G6189" s="10"/>
    </row>
    <row r="6190" spans="7:7" x14ac:dyDescent="0.25">
      <c r="G6190" s="10"/>
    </row>
    <row r="6191" spans="7:7" x14ac:dyDescent="0.25">
      <c r="G6191" s="10"/>
    </row>
    <row r="6192" spans="7:7" x14ac:dyDescent="0.25">
      <c r="G6192" s="10"/>
    </row>
    <row r="6193" spans="7:7" x14ac:dyDescent="0.25">
      <c r="G6193" s="10"/>
    </row>
    <row r="6194" spans="7:7" x14ac:dyDescent="0.25">
      <c r="G6194" s="10"/>
    </row>
    <row r="6195" spans="7:7" x14ac:dyDescent="0.25">
      <c r="G6195" s="10"/>
    </row>
    <row r="6196" spans="7:7" x14ac:dyDescent="0.25">
      <c r="G6196" s="10"/>
    </row>
    <row r="6197" spans="7:7" x14ac:dyDescent="0.25">
      <c r="G6197" s="10"/>
    </row>
    <row r="6198" spans="7:7" x14ac:dyDescent="0.25">
      <c r="G6198" s="10"/>
    </row>
    <row r="6199" spans="7:7" x14ac:dyDescent="0.25">
      <c r="G6199" s="10"/>
    </row>
    <row r="6200" spans="7:7" x14ac:dyDescent="0.25">
      <c r="G6200" s="10"/>
    </row>
    <row r="6201" spans="7:7" x14ac:dyDescent="0.25">
      <c r="G6201" s="10"/>
    </row>
    <row r="6202" spans="7:7" x14ac:dyDescent="0.25">
      <c r="G6202" s="10"/>
    </row>
    <row r="6203" spans="7:7" x14ac:dyDescent="0.25">
      <c r="G6203" s="10"/>
    </row>
    <row r="6204" spans="7:7" x14ac:dyDescent="0.25">
      <c r="G6204" s="10"/>
    </row>
    <row r="6205" spans="7:7" x14ac:dyDescent="0.25">
      <c r="G6205" s="10"/>
    </row>
    <row r="6206" spans="7:7" x14ac:dyDescent="0.25">
      <c r="G6206" s="10"/>
    </row>
    <row r="6207" spans="7:7" x14ac:dyDescent="0.25">
      <c r="G6207" s="10"/>
    </row>
    <row r="6208" spans="7:7" x14ac:dyDescent="0.25">
      <c r="G6208" s="10"/>
    </row>
    <row r="6209" spans="7:7" x14ac:dyDescent="0.25">
      <c r="G6209" s="10"/>
    </row>
    <row r="6210" spans="7:7" x14ac:dyDescent="0.25">
      <c r="G6210" s="10"/>
    </row>
    <row r="6211" spans="7:7" x14ac:dyDescent="0.25">
      <c r="G6211" s="10"/>
    </row>
    <row r="6212" spans="7:7" x14ac:dyDescent="0.25">
      <c r="G6212" s="10"/>
    </row>
    <row r="6213" spans="7:7" x14ac:dyDescent="0.25">
      <c r="G6213" s="10"/>
    </row>
    <row r="6214" spans="7:7" x14ac:dyDescent="0.25">
      <c r="G6214" s="10"/>
    </row>
    <row r="6215" spans="7:7" x14ac:dyDescent="0.25">
      <c r="G6215" s="10"/>
    </row>
    <row r="6216" spans="7:7" x14ac:dyDescent="0.25">
      <c r="G6216" s="10"/>
    </row>
    <row r="6217" spans="7:7" x14ac:dyDescent="0.25">
      <c r="G6217" s="10"/>
    </row>
    <row r="6218" spans="7:7" x14ac:dyDescent="0.25">
      <c r="G6218" s="10"/>
    </row>
    <row r="6219" spans="7:7" x14ac:dyDescent="0.25">
      <c r="G6219" s="10"/>
    </row>
    <row r="6220" spans="7:7" x14ac:dyDescent="0.25">
      <c r="G6220" s="10"/>
    </row>
    <row r="6221" spans="7:7" x14ac:dyDescent="0.25">
      <c r="G6221" s="10"/>
    </row>
    <row r="6222" spans="7:7" x14ac:dyDescent="0.25">
      <c r="G6222" s="10"/>
    </row>
    <row r="6223" spans="7:7" x14ac:dyDescent="0.25">
      <c r="G6223" s="10"/>
    </row>
    <row r="6224" spans="7:7" x14ac:dyDescent="0.25">
      <c r="G6224" s="10"/>
    </row>
    <row r="6225" spans="7:7" x14ac:dyDescent="0.25">
      <c r="G6225" s="10"/>
    </row>
    <row r="6226" spans="7:7" x14ac:dyDescent="0.25">
      <c r="G6226" s="10"/>
    </row>
    <row r="6227" spans="7:7" x14ac:dyDescent="0.25">
      <c r="G6227" s="10"/>
    </row>
    <row r="6228" spans="7:7" x14ac:dyDescent="0.25">
      <c r="G6228" s="10"/>
    </row>
    <row r="6229" spans="7:7" x14ac:dyDescent="0.25">
      <c r="G6229" s="10"/>
    </row>
    <row r="6230" spans="7:7" x14ac:dyDescent="0.25">
      <c r="G6230" s="10"/>
    </row>
    <row r="6231" spans="7:7" x14ac:dyDescent="0.25">
      <c r="G6231" s="10"/>
    </row>
    <row r="6232" spans="7:7" x14ac:dyDescent="0.25">
      <c r="G6232" s="10"/>
    </row>
    <row r="6233" spans="7:7" x14ac:dyDescent="0.25">
      <c r="G6233" s="10"/>
    </row>
    <row r="6234" spans="7:7" x14ac:dyDescent="0.25">
      <c r="G6234" s="10"/>
    </row>
    <row r="6235" spans="7:7" x14ac:dyDescent="0.25">
      <c r="G6235" s="10"/>
    </row>
    <row r="6236" spans="7:7" x14ac:dyDescent="0.25">
      <c r="G6236" s="10"/>
    </row>
    <row r="6237" spans="7:7" x14ac:dyDescent="0.25">
      <c r="G6237" s="10"/>
    </row>
    <row r="6238" spans="7:7" x14ac:dyDescent="0.25">
      <c r="G6238" s="10"/>
    </row>
    <row r="6239" spans="7:7" x14ac:dyDescent="0.25">
      <c r="G6239" s="10"/>
    </row>
    <row r="6240" spans="7:7" x14ac:dyDescent="0.25">
      <c r="G6240" s="10"/>
    </row>
    <row r="6241" spans="7:7" x14ac:dyDescent="0.25">
      <c r="G6241" s="10"/>
    </row>
    <row r="6242" spans="7:7" x14ac:dyDescent="0.25">
      <c r="G6242" s="10"/>
    </row>
    <row r="6243" spans="7:7" x14ac:dyDescent="0.25">
      <c r="G6243" s="10"/>
    </row>
    <row r="6244" spans="7:7" x14ac:dyDescent="0.25">
      <c r="G6244" s="10"/>
    </row>
    <row r="6245" spans="7:7" x14ac:dyDescent="0.25">
      <c r="G6245" s="10"/>
    </row>
    <row r="6246" spans="7:7" x14ac:dyDescent="0.25">
      <c r="G6246" s="10"/>
    </row>
    <row r="6247" spans="7:7" x14ac:dyDescent="0.25">
      <c r="G6247" s="10"/>
    </row>
    <row r="6248" spans="7:7" x14ac:dyDescent="0.25">
      <c r="G6248" s="10"/>
    </row>
    <row r="6249" spans="7:7" x14ac:dyDescent="0.25">
      <c r="G6249" s="10"/>
    </row>
    <row r="6250" spans="7:7" x14ac:dyDescent="0.25">
      <c r="G6250" s="10"/>
    </row>
    <row r="6251" spans="7:7" x14ac:dyDescent="0.25">
      <c r="G6251" s="10"/>
    </row>
    <row r="6252" spans="7:7" x14ac:dyDescent="0.25">
      <c r="G6252" s="10"/>
    </row>
    <row r="6253" spans="7:7" x14ac:dyDescent="0.25">
      <c r="G6253" s="10"/>
    </row>
    <row r="6254" spans="7:7" x14ac:dyDescent="0.25">
      <c r="G6254" s="10"/>
    </row>
    <row r="6255" spans="7:7" x14ac:dyDescent="0.25">
      <c r="G6255" s="10"/>
    </row>
    <row r="6256" spans="7:7" x14ac:dyDescent="0.25">
      <c r="G6256" s="10"/>
    </row>
    <row r="6257" spans="7:7" x14ac:dyDescent="0.25">
      <c r="G6257" s="10"/>
    </row>
    <row r="6258" spans="7:7" x14ac:dyDescent="0.25">
      <c r="G6258" s="10"/>
    </row>
    <row r="6259" spans="7:7" x14ac:dyDescent="0.25">
      <c r="G6259" s="10"/>
    </row>
    <row r="6260" spans="7:7" x14ac:dyDescent="0.25">
      <c r="G6260" s="10"/>
    </row>
    <row r="6261" spans="7:7" x14ac:dyDescent="0.25">
      <c r="G6261" s="10"/>
    </row>
    <row r="6262" spans="7:7" x14ac:dyDescent="0.25">
      <c r="G6262" s="10"/>
    </row>
    <row r="6263" spans="7:7" x14ac:dyDescent="0.25">
      <c r="G6263" s="10"/>
    </row>
    <row r="6264" spans="7:7" x14ac:dyDescent="0.25">
      <c r="G6264" s="10"/>
    </row>
    <row r="6265" spans="7:7" x14ac:dyDescent="0.25">
      <c r="G6265" s="10"/>
    </row>
    <row r="6266" spans="7:7" x14ac:dyDescent="0.25">
      <c r="G6266" s="10"/>
    </row>
    <row r="6267" spans="7:7" x14ac:dyDescent="0.25">
      <c r="G6267" s="10"/>
    </row>
    <row r="6268" spans="7:7" x14ac:dyDescent="0.25">
      <c r="G6268" s="10"/>
    </row>
    <row r="6269" spans="7:7" x14ac:dyDescent="0.25">
      <c r="G6269" s="10"/>
    </row>
    <row r="6270" spans="7:7" x14ac:dyDescent="0.25">
      <c r="G6270" s="10"/>
    </row>
    <row r="6271" spans="7:7" x14ac:dyDescent="0.25">
      <c r="G6271" s="10"/>
    </row>
    <row r="6272" spans="7:7" x14ac:dyDescent="0.25">
      <c r="G6272" s="10"/>
    </row>
    <row r="6273" spans="7:7" x14ac:dyDescent="0.25">
      <c r="G6273" s="10"/>
    </row>
    <row r="6274" spans="7:7" x14ac:dyDescent="0.25">
      <c r="G6274" s="10"/>
    </row>
    <row r="6275" spans="7:7" x14ac:dyDescent="0.25">
      <c r="G6275" s="10"/>
    </row>
    <row r="6276" spans="7:7" x14ac:dyDescent="0.25">
      <c r="G6276" s="10"/>
    </row>
    <row r="6277" spans="7:7" x14ac:dyDescent="0.25">
      <c r="G6277" s="10"/>
    </row>
    <row r="6278" spans="7:7" x14ac:dyDescent="0.25">
      <c r="G6278" s="10"/>
    </row>
    <row r="6279" spans="7:7" x14ac:dyDescent="0.25">
      <c r="G6279" s="10"/>
    </row>
    <row r="6280" spans="7:7" x14ac:dyDescent="0.25">
      <c r="G6280" s="10"/>
    </row>
    <row r="6281" spans="7:7" x14ac:dyDescent="0.25">
      <c r="G6281" s="10"/>
    </row>
    <row r="6282" spans="7:7" x14ac:dyDescent="0.25">
      <c r="G6282" s="10"/>
    </row>
    <row r="6283" spans="7:7" x14ac:dyDescent="0.25">
      <c r="G6283" s="10"/>
    </row>
    <row r="6284" spans="7:7" x14ac:dyDescent="0.25">
      <c r="G6284" s="10"/>
    </row>
    <row r="6285" spans="7:7" x14ac:dyDescent="0.25">
      <c r="G6285" s="10"/>
    </row>
    <row r="6286" spans="7:7" x14ac:dyDescent="0.25">
      <c r="G6286" s="10"/>
    </row>
    <row r="6287" spans="7:7" x14ac:dyDescent="0.25">
      <c r="G6287" s="10"/>
    </row>
    <row r="6288" spans="7:7" x14ac:dyDescent="0.25">
      <c r="G6288" s="10"/>
    </row>
    <row r="6289" spans="7:7" x14ac:dyDescent="0.25">
      <c r="G6289" s="10"/>
    </row>
    <row r="6290" spans="7:7" x14ac:dyDescent="0.25">
      <c r="G6290" s="10"/>
    </row>
    <row r="6291" spans="7:7" x14ac:dyDescent="0.25">
      <c r="G6291" s="10"/>
    </row>
    <row r="6292" spans="7:7" x14ac:dyDescent="0.25">
      <c r="G6292" s="10"/>
    </row>
    <row r="6293" spans="7:7" x14ac:dyDescent="0.25">
      <c r="G6293" s="10"/>
    </row>
    <row r="6294" spans="7:7" x14ac:dyDescent="0.25">
      <c r="G6294" s="10"/>
    </row>
    <row r="6295" spans="7:7" x14ac:dyDescent="0.25">
      <c r="G6295" s="10"/>
    </row>
    <row r="6296" spans="7:7" x14ac:dyDescent="0.25">
      <c r="G6296" s="10"/>
    </row>
    <row r="6297" spans="7:7" x14ac:dyDescent="0.25">
      <c r="G6297" s="10"/>
    </row>
    <row r="6298" spans="7:7" x14ac:dyDescent="0.25">
      <c r="G6298" s="10"/>
    </row>
    <row r="6299" spans="7:7" x14ac:dyDescent="0.25">
      <c r="G6299" s="10"/>
    </row>
    <row r="6300" spans="7:7" x14ac:dyDescent="0.25">
      <c r="G6300" s="10"/>
    </row>
    <row r="6301" spans="7:7" x14ac:dyDescent="0.25">
      <c r="G6301" s="10"/>
    </row>
    <row r="6302" spans="7:7" x14ac:dyDescent="0.25">
      <c r="G6302" s="10"/>
    </row>
    <row r="6303" spans="7:7" x14ac:dyDescent="0.25">
      <c r="G6303" s="10"/>
    </row>
    <row r="6304" spans="7:7" x14ac:dyDescent="0.25">
      <c r="G6304" s="10"/>
    </row>
    <row r="6305" spans="7:7" x14ac:dyDescent="0.25">
      <c r="G6305" s="10"/>
    </row>
    <row r="6306" spans="7:7" x14ac:dyDescent="0.25">
      <c r="G6306" s="10"/>
    </row>
    <row r="6307" spans="7:7" x14ac:dyDescent="0.25">
      <c r="G6307" s="10"/>
    </row>
    <row r="6308" spans="7:7" x14ac:dyDescent="0.25">
      <c r="G6308" s="10"/>
    </row>
    <row r="6309" spans="7:7" x14ac:dyDescent="0.25">
      <c r="G6309" s="10"/>
    </row>
    <row r="6310" spans="7:7" x14ac:dyDescent="0.25">
      <c r="G6310" s="10"/>
    </row>
    <row r="6311" spans="7:7" x14ac:dyDescent="0.25">
      <c r="G6311" s="10"/>
    </row>
    <row r="6312" spans="7:7" x14ac:dyDescent="0.25">
      <c r="G6312" s="10"/>
    </row>
    <row r="6313" spans="7:7" x14ac:dyDescent="0.25">
      <c r="G6313" s="10"/>
    </row>
    <row r="6314" spans="7:7" x14ac:dyDescent="0.25">
      <c r="G6314" s="10"/>
    </row>
    <row r="6315" spans="7:7" x14ac:dyDescent="0.25">
      <c r="G6315" s="10"/>
    </row>
    <row r="6316" spans="7:7" x14ac:dyDescent="0.25">
      <c r="G6316" s="10"/>
    </row>
    <row r="6317" spans="7:7" x14ac:dyDescent="0.25">
      <c r="G6317" s="10"/>
    </row>
    <row r="6318" spans="7:7" x14ac:dyDescent="0.25">
      <c r="G6318" s="10"/>
    </row>
    <row r="6319" spans="7:7" x14ac:dyDescent="0.25">
      <c r="G6319" s="10"/>
    </row>
    <row r="6320" spans="7:7" x14ac:dyDescent="0.25">
      <c r="G6320" s="10"/>
    </row>
    <row r="6321" spans="7:7" x14ac:dyDescent="0.25">
      <c r="G6321" s="10"/>
    </row>
    <row r="6322" spans="7:7" x14ac:dyDescent="0.25">
      <c r="G6322" s="10"/>
    </row>
    <row r="6323" spans="7:7" x14ac:dyDescent="0.25">
      <c r="G6323" s="10"/>
    </row>
    <row r="6324" spans="7:7" x14ac:dyDescent="0.25">
      <c r="G6324" s="10"/>
    </row>
    <row r="6325" spans="7:7" x14ac:dyDescent="0.25">
      <c r="G6325" s="10"/>
    </row>
    <row r="6326" spans="7:7" x14ac:dyDescent="0.25">
      <c r="G6326" s="10"/>
    </row>
    <row r="6327" spans="7:7" x14ac:dyDescent="0.25">
      <c r="G6327" s="10"/>
    </row>
    <row r="6328" spans="7:7" x14ac:dyDescent="0.25">
      <c r="G6328" s="10"/>
    </row>
    <row r="6329" spans="7:7" x14ac:dyDescent="0.25">
      <c r="G6329" s="10"/>
    </row>
    <row r="6330" spans="7:7" x14ac:dyDescent="0.25">
      <c r="G6330" s="10"/>
    </row>
    <row r="6331" spans="7:7" x14ac:dyDescent="0.25">
      <c r="G6331" s="10"/>
    </row>
    <row r="6332" spans="7:7" x14ac:dyDescent="0.25">
      <c r="G6332" s="10"/>
    </row>
    <row r="6333" spans="7:7" x14ac:dyDescent="0.25">
      <c r="G6333" s="10"/>
    </row>
    <row r="6334" spans="7:7" x14ac:dyDescent="0.25">
      <c r="G6334" s="10"/>
    </row>
    <row r="6335" spans="7:7" x14ac:dyDescent="0.25">
      <c r="G6335" s="10"/>
    </row>
    <row r="6336" spans="7:7" x14ac:dyDescent="0.25">
      <c r="G6336" s="10"/>
    </row>
    <row r="6337" spans="7:7" x14ac:dyDescent="0.25">
      <c r="G6337" s="10"/>
    </row>
    <row r="6338" spans="7:7" x14ac:dyDescent="0.25">
      <c r="G6338" s="10"/>
    </row>
    <row r="6339" spans="7:7" x14ac:dyDescent="0.25">
      <c r="G6339" s="10"/>
    </row>
    <row r="6340" spans="7:7" x14ac:dyDescent="0.25">
      <c r="G6340" s="10"/>
    </row>
    <row r="6341" spans="7:7" x14ac:dyDescent="0.25">
      <c r="G6341" s="10"/>
    </row>
    <row r="6342" spans="7:7" x14ac:dyDescent="0.25">
      <c r="G6342" s="10"/>
    </row>
    <row r="6343" spans="7:7" x14ac:dyDescent="0.25">
      <c r="G6343" s="10"/>
    </row>
    <row r="6344" spans="7:7" x14ac:dyDescent="0.25">
      <c r="G6344" s="10"/>
    </row>
    <row r="6345" spans="7:7" x14ac:dyDescent="0.25">
      <c r="G6345" s="10"/>
    </row>
    <row r="6346" spans="7:7" x14ac:dyDescent="0.25">
      <c r="G6346" s="10"/>
    </row>
    <row r="6347" spans="7:7" x14ac:dyDescent="0.25">
      <c r="G6347" s="10"/>
    </row>
    <row r="6348" spans="7:7" x14ac:dyDescent="0.25">
      <c r="G6348" s="10"/>
    </row>
    <row r="6349" spans="7:7" x14ac:dyDescent="0.25">
      <c r="G6349" s="10"/>
    </row>
    <row r="6350" spans="7:7" x14ac:dyDescent="0.25">
      <c r="G6350" s="10"/>
    </row>
    <row r="6351" spans="7:7" x14ac:dyDescent="0.25">
      <c r="G6351" s="10"/>
    </row>
    <row r="6352" spans="7:7" x14ac:dyDescent="0.25">
      <c r="G6352" s="10"/>
    </row>
    <row r="6353" spans="7:7" x14ac:dyDescent="0.25">
      <c r="G6353" s="10"/>
    </row>
    <row r="6354" spans="7:7" x14ac:dyDescent="0.25">
      <c r="G6354" s="10"/>
    </row>
    <row r="6355" spans="7:7" x14ac:dyDescent="0.25">
      <c r="G6355" s="10"/>
    </row>
    <row r="6356" spans="7:7" x14ac:dyDescent="0.25">
      <c r="G6356" s="10"/>
    </row>
    <row r="6357" spans="7:7" x14ac:dyDescent="0.25">
      <c r="G6357" s="10"/>
    </row>
    <row r="6358" spans="7:7" x14ac:dyDescent="0.25">
      <c r="G6358" s="10"/>
    </row>
    <row r="6359" spans="7:7" x14ac:dyDescent="0.25">
      <c r="G6359" s="10"/>
    </row>
    <row r="6360" spans="7:7" x14ac:dyDescent="0.25">
      <c r="G6360" s="10"/>
    </row>
    <row r="6361" spans="7:7" x14ac:dyDescent="0.25">
      <c r="G6361" s="10"/>
    </row>
    <row r="6362" spans="7:7" x14ac:dyDescent="0.25">
      <c r="G6362" s="10"/>
    </row>
    <row r="6363" spans="7:7" x14ac:dyDescent="0.25">
      <c r="G6363" s="10"/>
    </row>
    <row r="6364" spans="7:7" x14ac:dyDescent="0.25">
      <c r="G6364" s="10"/>
    </row>
    <row r="6365" spans="7:7" x14ac:dyDescent="0.25">
      <c r="G6365" s="10"/>
    </row>
    <row r="6366" spans="7:7" x14ac:dyDescent="0.25">
      <c r="G6366" s="10"/>
    </row>
    <row r="6367" spans="7:7" x14ac:dyDescent="0.25">
      <c r="G6367" s="10"/>
    </row>
    <row r="6368" spans="7:7" x14ac:dyDescent="0.25">
      <c r="G6368" s="10"/>
    </row>
    <row r="6369" spans="7:7" x14ac:dyDescent="0.25">
      <c r="G6369" s="10"/>
    </row>
    <row r="6370" spans="7:7" x14ac:dyDescent="0.25">
      <c r="G6370" s="10"/>
    </row>
    <row r="6371" spans="7:7" x14ac:dyDescent="0.25">
      <c r="G6371" s="10"/>
    </row>
    <row r="6372" spans="7:7" x14ac:dyDescent="0.25">
      <c r="G6372" s="10"/>
    </row>
    <row r="6373" spans="7:7" x14ac:dyDescent="0.25">
      <c r="G6373" s="10"/>
    </row>
    <row r="6374" spans="7:7" x14ac:dyDescent="0.25">
      <c r="G6374" s="10"/>
    </row>
    <row r="6375" spans="7:7" x14ac:dyDescent="0.25">
      <c r="G6375" s="10"/>
    </row>
    <row r="6376" spans="7:7" x14ac:dyDescent="0.25">
      <c r="G6376" s="10"/>
    </row>
    <row r="6377" spans="7:7" x14ac:dyDescent="0.25">
      <c r="G6377" s="10"/>
    </row>
    <row r="6378" spans="7:7" x14ac:dyDescent="0.25">
      <c r="G6378" s="10"/>
    </row>
    <row r="6379" spans="7:7" x14ac:dyDescent="0.25">
      <c r="G6379" s="10"/>
    </row>
    <row r="6380" spans="7:7" x14ac:dyDescent="0.25">
      <c r="G6380" s="10"/>
    </row>
    <row r="6381" spans="7:7" x14ac:dyDescent="0.25">
      <c r="G6381" s="10"/>
    </row>
    <row r="6382" spans="7:7" x14ac:dyDescent="0.25">
      <c r="G6382" s="10"/>
    </row>
    <row r="6383" spans="7:7" x14ac:dyDescent="0.25">
      <c r="G6383" s="10"/>
    </row>
    <row r="6384" spans="7:7" x14ac:dyDescent="0.25">
      <c r="G6384" s="10"/>
    </row>
    <row r="6385" spans="7:7" x14ac:dyDescent="0.25">
      <c r="G6385" s="10"/>
    </row>
    <row r="6386" spans="7:7" x14ac:dyDescent="0.25">
      <c r="G6386" s="10"/>
    </row>
    <row r="6387" spans="7:7" x14ac:dyDescent="0.25">
      <c r="G6387" s="10"/>
    </row>
    <row r="6388" spans="7:7" x14ac:dyDescent="0.25">
      <c r="G6388" s="10"/>
    </row>
    <row r="6389" spans="7:7" x14ac:dyDescent="0.25">
      <c r="G6389" s="10"/>
    </row>
    <row r="6390" spans="7:7" x14ac:dyDescent="0.25">
      <c r="G6390" s="10"/>
    </row>
    <row r="6391" spans="7:7" x14ac:dyDescent="0.25">
      <c r="G6391" s="10"/>
    </row>
    <row r="6392" spans="7:7" x14ac:dyDescent="0.25">
      <c r="G6392" s="10"/>
    </row>
    <row r="6393" spans="7:7" x14ac:dyDescent="0.25">
      <c r="G6393" s="10"/>
    </row>
    <row r="6394" spans="7:7" x14ac:dyDescent="0.25">
      <c r="G6394" s="10"/>
    </row>
    <row r="6395" spans="7:7" x14ac:dyDescent="0.25">
      <c r="G6395" s="10"/>
    </row>
    <row r="6396" spans="7:7" x14ac:dyDescent="0.25">
      <c r="G6396" s="10"/>
    </row>
    <row r="6397" spans="7:7" x14ac:dyDescent="0.25">
      <c r="G6397" s="10"/>
    </row>
    <row r="6398" spans="7:7" x14ac:dyDescent="0.25">
      <c r="G6398" s="10"/>
    </row>
    <row r="6399" spans="7:7" x14ac:dyDescent="0.25">
      <c r="G6399" s="10"/>
    </row>
    <row r="6400" spans="7:7" x14ac:dyDescent="0.25">
      <c r="G6400" s="10"/>
    </row>
    <row r="6401" spans="7:7" x14ac:dyDescent="0.25">
      <c r="G6401" s="10"/>
    </row>
    <row r="6402" spans="7:7" x14ac:dyDescent="0.25">
      <c r="G6402" s="10"/>
    </row>
    <row r="6403" spans="7:7" x14ac:dyDescent="0.25">
      <c r="G6403" s="10"/>
    </row>
    <row r="6404" spans="7:7" x14ac:dyDescent="0.25">
      <c r="G6404" s="10"/>
    </row>
    <row r="6405" spans="7:7" x14ac:dyDescent="0.25">
      <c r="G6405" s="10"/>
    </row>
    <row r="6406" spans="7:7" x14ac:dyDescent="0.25">
      <c r="G6406" s="10"/>
    </row>
    <row r="6407" spans="7:7" x14ac:dyDescent="0.25">
      <c r="G6407" s="10"/>
    </row>
    <row r="6408" spans="7:7" x14ac:dyDescent="0.25">
      <c r="G6408" s="10"/>
    </row>
    <row r="6409" spans="7:7" x14ac:dyDescent="0.25">
      <c r="G6409" s="10"/>
    </row>
    <row r="6410" spans="7:7" x14ac:dyDescent="0.25">
      <c r="G6410" s="10"/>
    </row>
    <row r="6411" spans="7:7" x14ac:dyDescent="0.25">
      <c r="G6411" s="10"/>
    </row>
    <row r="6412" spans="7:7" x14ac:dyDescent="0.25">
      <c r="G6412" s="10"/>
    </row>
    <row r="6413" spans="7:7" x14ac:dyDescent="0.25">
      <c r="G6413" s="10"/>
    </row>
    <row r="6414" spans="7:7" x14ac:dyDescent="0.25">
      <c r="G6414" s="10"/>
    </row>
    <row r="6415" spans="7:7" x14ac:dyDescent="0.25">
      <c r="G6415" s="10"/>
    </row>
    <row r="6416" spans="7:7" x14ac:dyDescent="0.25">
      <c r="G6416" s="10"/>
    </row>
    <row r="6417" spans="7:7" x14ac:dyDescent="0.25">
      <c r="G6417" s="10"/>
    </row>
    <row r="6418" spans="7:7" x14ac:dyDescent="0.25">
      <c r="G6418" s="10"/>
    </row>
    <row r="6419" spans="7:7" x14ac:dyDescent="0.25">
      <c r="G6419" s="10"/>
    </row>
    <row r="6420" spans="7:7" x14ac:dyDescent="0.25">
      <c r="G6420" s="10"/>
    </row>
    <row r="6421" spans="7:7" x14ac:dyDescent="0.25">
      <c r="G6421" s="10"/>
    </row>
    <row r="6422" spans="7:7" x14ac:dyDescent="0.25">
      <c r="G6422" s="10"/>
    </row>
    <row r="6423" spans="7:7" x14ac:dyDescent="0.25">
      <c r="G6423" s="10"/>
    </row>
    <row r="6424" spans="7:7" x14ac:dyDescent="0.25">
      <c r="G6424" s="10"/>
    </row>
    <row r="6425" spans="7:7" x14ac:dyDescent="0.25">
      <c r="G6425" s="10"/>
    </row>
    <row r="6426" spans="7:7" x14ac:dyDescent="0.25">
      <c r="G6426" s="10"/>
    </row>
    <row r="6427" spans="7:7" x14ac:dyDescent="0.25">
      <c r="G6427" s="10"/>
    </row>
    <row r="6428" spans="7:7" x14ac:dyDescent="0.25">
      <c r="G6428" s="10"/>
    </row>
    <row r="6429" spans="7:7" x14ac:dyDescent="0.25">
      <c r="G6429" s="10"/>
    </row>
    <row r="6430" spans="7:7" x14ac:dyDescent="0.25">
      <c r="G6430" s="10"/>
    </row>
    <row r="6431" spans="7:7" x14ac:dyDescent="0.25">
      <c r="G6431" s="10"/>
    </row>
    <row r="6432" spans="7:7" x14ac:dyDescent="0.25">
      <c r="G6432" s="10"/>
    </row>
    <row r="6433" spans="7:7" x14ac:dyDescent="0.25">
      <c r="G6433" s="10"/>
    </row>
    <row r="6434" spans="7:7" x14ac:dyDescent="0.25">
      <c r="G6434" s="10"/>
    </row>
    <row r="6435" spans="7:7" x14ac:dyDescent="0.25">
      <c r="G6435" s="10"/>
    </row>
    <row r="6436" spans="7:7" x14ac:dyDescent="0.25">
      <c r="G6436" s="10"/>
    </row>
    <row r="6437" spans="7:7" x14ac:dyDescent="0.25">
      <c r="G6437" s="10"/>
    </row>
    <row r="6438" spans="7:7" x14ac:dyDescent="0.25">
      <c r="G6438" s="10"/>
    </row>
    <row r="6439" spans="7:7" x14ac:dyDescent="0.25">
      <c r="G6439" s="10"/>
    </row>
    <row r="6440" spans="7:7" x14ac:dyDescent="0.25">
      <c r="G6440" s="10"/>
    </row>
    <row r="6441" spans="7:7" x14ac:dyDescent="0.25">
      <c r="G6441" s="10"/>
    </row>
    <row r="6442" spans="7:7" x14ac:dyDescent="0.25">
      <c r="G6442" s="10"/>
    </row>
    <row r="6443" spans="7:7" x14ac:dyDescent="0.25">
      <c r="G6443" s="10"/>
    </row>
    <row r="6444" spans="7:7" x14ac:dyDescent="0.25">
      <c r="G6444" s="10"/>
    </row>
    <row r="6445" spans="7:7" x14ac:dyDescent="0.25">
      <c r="G6445" s="10"/>
    </row>
    <row r="6446" spans="7:7" x14ac:dyDescent="0.25">
      <c r="G6446" s="10"/>
    </row>
    <row r="6447" spans="7:7" x14ac:dyDescent="0.25">
      <c r="G6447" s="10"/>
    </row>
    <row r="6448" spans="7:7" x14ac:dyDescent="0.25">
      <c r="G6448" s="10"/>
    </row>
    <row r="6449" spans="7:7" x14ac:dyDescent="0.25">
      <c r="G6449" s="10"/>
    </row>
    <row r="6450" spans="7:7" x14ac:dyDescent="0.25">
      <c r="G6450" s="10"/>
    </row>
    <row r="6451" spans="7:7" x14ac:dyDescent="0.25">
      <c r="G6451" s="10"/>
    </row>
    <row r="6452" spans="7:7" x14ac:dyDescent="0.25">
      <c r="G6452" s="10"/>
    </row>
    <row r="6453" spans="7:7" x14ac:dyDescent="0.25">
      <c r="G6453" s="10"/>
    </row>
    <row r="6454" spans="7:7" x14ac:dyDescent="0.25">
      <c r="G6454" s="10"/>
    </row>
    <row r="6455" spans="7:7" x14ac:dyDescent="0.25">
      <c r="G6455" s="10"/>
    </row>
    <row r="6456" spans="7:7" x14ac:dyDescent="0.25">
      <c r="G6456" s="10"/>
    </row>
    <row r="6457" spans="7:7" x14ac:dyDescent="0.25">
      <c r="G6457" s="10"/>
    </row>
    <row r="6458" spans="7:7" x14ac:dyDescent="0.25">
      <c r="G6458" s="10"/>
    </row>
    <row r="6459" spans="7:7" x14ac:dyDescent="0.25">
      <c r="G6459" s="10"/>
    </row>
    <row r="6460" spans="7:7" x14ac:dyDescent="0.25">
      <c r="G6460" s="10"/>
    </row>
    <row r="6461" spans="7:7" x14ac:dyDescent="0.25">
      <c r="G6461" s="10"/>
    </row>
    <row r="6462" spans="7:7" x14ac:dyDescent="0.25">
      <c r="G6462" s="10"/>
    </row>
    <row r="6463" spans="7:7" x14ac:dyDescent="0.25">
      <c r="G6463" s="10"/>
    </row>
    <row r="6464" spans="7:7" x14ac:dyDescent="0.25">
      <c r="G6464" s="10"/>
    </row>
    <row r="6465" spans="7:7" x14ac:dyDescent="0.25">
      <c r="G6465" s="10"/>
    </row>
    <row r="6466" spans="7:7" x14ac:dyDescent="0.25">
      <c r="G6466" s="10"/>
    </row>
    <row r="6467" spans="7:7" x14ac:dyDescent="0.25">
      <c r="G6467" s="10"/>
    </row>
    <row r="6468" spans="7:7" x14ac:dyDescent="0.25">
      <c r="G6468" s="10"/>
    </row>
    <row r="6469" spans="7:7" x14ac:dyDescent="0.25">
      <c r="G6469" s="10"/>
    </row>
    <row r="6470" spans="7:7" x14ac:dyDescent="0.25">
      <c r="G6470" s="10"/>
    </row>
    <row r="6471" spans="7:7" x14ac:dyDescent="0.25">
      <c r="G6471" s="10"/>
    </row>
    <row r="6472" spans="7:7" x14ac:dyDescent="0.25">
      <c r="G6472" s="10"/>
    </row>
    <row r="6473" spans="7:7" x14ac:dyDescent="0.25">
      <c r="G6473" s="10"/>
    </row>
    <row r="6474" spans="7:7" x14ac:dyDescent="0.25">
      <c r="G6474" s="10"/>
    </row>
    <row r="6475" spans="7:7" x14ac:dyDescent="0.25">
      <c r="G6475" s="10"/>
    </row>
    <row r="6476" spans="7:7" x14ac:dyDescent="0.25">
      <c r="G6476" s="10"/>
    </row>
    <row r="6477" spans="7:7" x14ac:dyDescent="0.25">
      <c r="G6477" s="10"/>
    </row>
    <row r="6478" spans="7:7" x14ac:dyDescent="0.25">
      <c r="G6478" s="10"/>
    </row>
    <row r="6479" spans="7:7" x14ac:dyDescent="0.25">
      <c r="G6479" s="10"/>
    </row>
    <row r="6480" spans="7:7" x14ac:dyDescent="0.25">
      <c r="G6480" s="10"/>
    </row>
    <row r="6481" spans="7:7" x14ac:dyDescent="0.25">
      <c r="G6481" s="10"/>
    </row>
    <row r="6482" spans="7:7" x14ac:dyDescent="0.25">
      <c r="G6482" s="10"/>
    </row>
    <row r="6483" spans="7:7" x14ac:dyDescent="0.25">
      <c r="G6483" s="10"/>
    </row>
    <row r="6484" spans="7:7" x14ac:dyDescent="0.25">
      <c r="G6484" s="10"/>
    </row>
    <row r="6485" spans="7:7" x14ac:dyDescent="0.25">
      <c r="G6485" s="10"/>
    </row>
    <row r="6486" spans="7:7" x14ac:dyDescent="0.25">
      <c r="G6486" s="10"/>
    </row>
    <row r="6487" spans="7:7" x14ac:dyDescent="0.25">
      <c r="G6487" s="10"/>
    </row>
    <row r="6488" spans="7:7" x14ac:dyDescent="0.25">
      <c r="G6488" s="10"/>
    </row>
    <row r="6489" spans="7:7" x14ac:dyDescent="0.25">
      <c r="G6489" s="10"/>
    </row>
    <row r="6490" spans="7:7" x14ac:dyDescent="0.25">
      <c r="G6490" s="10"/>
    </row>
    <row r="6491" spans="7:7" x14ac:dyDescent="0.25">
      <c r="G6491" s="10"/>
    </row>
    <row r="6492" spans="7:7" x14ac:dyDescent="0.25">
      <c r="G6492" s="10"/>
    </row>
    <row r="6493" spans="7:7" x14ac:dyDescent="0.25">
      <c r="G6493" s="10"/>
    </row>
    <row r="6494" spans="7:7" x14ac:dyDescent="0.25">
      <c r="G6494" s="10"/>
    </row>
    <row r="6495" spans="7:7" x14ac:dyDescent="0.25">
      <c r="G6495" s="10"/>
    </row>
    <row r="6496" spans="7:7" x14ac:dyDescent="0.25">
      <c r="G6496" s="10"/>
    </row>
    <row r="6497" spans="7:7" x14ac:dyDescent="0.25">
      <c r="G6497" s="10"/>
    </row>
    <row r="6498" spans="7:7" x14ac:dyDescent="0.25">
      <c r="G6498" s="10"/>
    </row>
    <row r="6499" spans="7:7" x14ac:dyDescent="0.25">
      <c r="G6499" s="10"/>
    </row>
    <row r="6500" spans="7:7" x14ac:dyDescent="0.25">
      <c r="G6500" s="10"/>
    </row>
    <row r="6501" spans="7:7" x14ac:dyDescent="0.25">
      <c r="G6501" s="10"/>
    </row>
    <row r="6502" spans="7:7" x14ac:dyDescent="0.25">
      <c r="G6502" s="10"/>
    </row>
    <row r="6503" spans="7:7" x14ac:dyDescent="0.25">
      <c r="G6503" s="10"/>
    </row>
    <row r="6504" spans="7:7" x14ac:dyDescent="0.25">
      <c r="G6504" s="10"/>
    </row>
    <row r="6505" spans="7:7" x14ac:dyDescent="0.25">
      <c r="G6505" s="10"/>
    </row>
    <row r="6506" spans="7:7" x14ac:dyDescent="0.25">
      <c r="G6506" s="10"/>
    </row>
    <row r="6507" spans="7:7" x14ac:dyDescent="0.25">
      <c r="G6507" s="10"/>
    </row>
    <row r="6508" spans="7:7" x14ac:dyDescent="0.25">
      <c r="G6508" s="10"/>
    </row>
    <row r="6509" spans="7:7" x14ac:dyDescent="0.25">
      <c r="G6509" s="10"/>
    </row>
    <row r="6510" spans="7:7" x14ac:dyDescent="0.25">
      <c r="G6510" s="10"/>
    </row>
    <row r="6511" spans="7:7" x14ac:dyDescent="0.25">
      <c r="G6511" s="10"/>
    </row>
    <row r="6512" spans="7:7" x14ac:dyDescent="0.25">
      <c r="G6512" s="10"/>
    </row>
    <row r="6513" spans="7:7" x14ac:dyDescent="0.25">
      <c r="G6513" s="10"/>
    </row>
    <row r="6514" spans="7:7" x14ac:dyDescent="0.25">
      <c r="G6514" s="10"/>
    </row>
    <row r="6515" spans="7:7" x14ac:dyDescent="0.25">
      <c r="G6515" s="10"/>
    </row>
    <row r="6516" spans="7:7" x14ac:dyDescent="0.25">
      <c r="G6516" s="10"/>
    </row>
    <row r="6517" spans="7:7" x14ac:dyDescent="0.25">
      <c r="G6517" s="10"/>
    </row>
    <row r="6518" spans="7:7" x14ac:dyDescent="0.25">
      <c r="G6518" s="10"/>
    </row>
    <row r="6519" spans="7:7" x14ac:dyDescent="0.25">
      <c r="G6519" s="10"/>
    </row>
    <row r="6520" spans="7:7" x14ac:dyDescent="0.25">
      <c r="G6520" s="10"/>
    </row>
    <row r="6521" spans="7:7" x14ac:dyDescent="0.25">
      <c r="G6521" s="10"/>
    </row>
    <row r="6522" spans="7:7" x14ac:dyDescent="0.25">
      <c r="G6522" s="10"/>
    </row>
    <row r="6523" spans="7:7" x14ac:dyDescent="0.25">
      <c r="G6523" s="10"/>
    </row>
    <row r="6524" spans="7:7" x14ac:dyDescent="0.25">
      <c r="G6524" s="10"/>
    </row>
    <row r="6525" spans="7:7" x14ac:dyDescent="0.25">
      <c r="G6525" s="10"/>
    </row>
    <row r="6526" spans="7:7" x14ac:dyDescent="0.25">
      <c r="G6526" s="10"/>
    </row>
    <row r="6527" spans="7:7" x14ac:dyDescent="0.25">
      <c r="G6527" s="10"/>
    </row>
    <row r="6528" spans="7:7" x14ac:dyDescent="0.25">
      <c r="G6528" s="10"/>
    </row>
    <row r="6529" spans="7:7" x14ac:dyDescent="0.25">
      <c r="G6529" s="10"/>
    </row>
    <row r="6530" spans="7:7" x14ac:dyDescent="0.25">
      <c r="G6530" s="10"/>
    </row>
    <row r="6531" spans="7:7" x14ac:dyDescent="0.25">
      <c r="G6531" s="10"/>
    </row>
    <row r="6532" spans="7:7" x14ac:dyDescent="0.25">
      <c r="G6532" s="10"/>
    </row>
    <row r="6533" spans="7:7" x14ac:dyDescent="0.25">
      <c r="G6533" s="10"/>
    </row>
    <row r="6534" spans="7:7" x14ac:dyDescent="0.25">
      <c r="G6534" s="10"/>
    </row>
    <row r="6535" spans="7:7" x14ac:dyDescent="0.25">
      <c r="G6535" s="10"/>
    </row>
    <row r="6536" spans="7:7" x14ac:dyDescent="0.25">
      <c r="G6536" s="10"/>
    </row>
    <row r="6537" spans="7:7" x14ac:dyDescent="0.25">
      <c r="G6537" s="10"/>
    </row>
    <row r="6538" spans="7:7" x14ac:dyDescent="0.25">
      <c r="G6538" s="10"/>
    </row>
    <row r="6539" spans="7:7" x14ac:dyDescent="0.25">
      <c r="G6539" s="10"/>
    </row>
    <row r="6540" spans="7:7" x14ac:dyDescent="0.25">
      <c r="G6540" s="10"/>
    </row>
    <row r="6541" spans="7:7" x14ac:dyDescent="0.25">
      <c r="G6541" s="10"/>
    </row>
    <row r="6542" spans="7:7" x14ac:dyDescent="0.25">
      <c r="G6542" s="10"/>
    </row>
    <row r="6543" spans="7:7" x14ac:dyDescent="0.25">
      <c r="G6543" s="10"/>
    </row>
    <row r="6544" spans="7:7" x14ac:dyDescent="0.25">
      <c r="G6544" s="10"/>
    </row>
    <row r="6545" spans="7:7" x14ac:dyDescent="0.25">
      <c r="G6545" s="10"/>
    </row>
    <row r="6546" spans="7:7" x14ac:dyDescent="0.25">
      <c r="G6546" s="10"/>
    </row>
    <row r="6547" spans="7:7" x14ac:dyDescent="0.25">
      <c r="G6547" s="10"/>
    </row>
    <row r="6548" spans="7:7" x14ac:dyDescent="0.25">
      <c r="G6548" s="10"/>
    </row>
    <row r="6549" spans="7:7" x14ac:dyDescent="0.25">
      <c r="G6549" s="10"/>
    </row>
    <row r="6550" spans="7:7" x14ac:dyDescent="0.25">
      <c r="G6550" s="10"/>
    </row>
    <row r="6551" spans="7:7" x14ac:dyDescent="0.25">
      <c r="G6551" s="10"/>
    </row>
    <row r="6552" spans="7:7" x14ac:dyDescent="0.25">
      <c r="G6552" s="10"/>
    </row>
    <row r="6553" spans="7:7" x14ac:dyDescent="0.25">
      <c r="G6553" s="10"/>
    </row>
    <row r="6554" spans="7:7" x14ac:dyDescent="0.25">
      <c r="G6554" s="10"/>
    </row>
    <row r="6555" spans="7:7" x14ac:dyDescent="0.25">
      <c r="G6555" s="10"/>
    </row>
    <row r="6556" spans="7:7" x14ac:dyDescent="0.25">
      <c r="G6556" s="10"/>
    </row>
    <row r="6557" spans="7:7" x14ac:dyDescent="0.25">
      <c r="G6557" s="10"/>
    </row>
    <row r="6558" spans="7:7" x14ac:dyDescent="0.25">
      <c r="G6558" s="10"/>
    </row>
    <row r="6559" spans="7:7" x14ac:dyDescent="0.25">
      <c r="G6559" s="10"/>
    </row>
    <row r="6560" spans="7:7" x14ac:dyDescent="0.25">
      <c r="G6560" s="10"/>
    </row>
    <row r="6561" spans="7:7" x14ac:dyDescent="0.25">
      <c r="G6561" s="10"/>
    </row>
    <row r="6562" spans="7:7" x14ac:dyDescent="0.25">
      <c r="G6562" s="10"/>
    </row>
    <row r="6563" spans="7:7" x14ac:dyDescent="0.25">
      <c r="G6563" s="10"/>
    </row>
    <row r="6564" spans="7:7" x14ac:dyDescent="0.25">
      <c r="G6564" s="10"/>
    </row>
    <row r="6565" spans="7:7" x14ac:dyDescent="0.25">
      <c r="G6565" s="10"/>
    </row>
    <row r="6566" spans="7:7" x14ac:dyDescent="0.25">
      <c r="G6566" s="10"/>
    </row>
    <row r="6567" spans="7:7" x14ac:dyDescent="0.25">
      <c r="G6567" s="10"/>
    </row>
    <row r="6568" spans="7:7" x14ac:dyDescent="0.25">
      <c r="G6568" s="10"/>
    </row>
    <row r="6569" spans="7:7" x14ac:dyDescent="0.25">
      <c r="G6569" s="10"/>
    </row>
    <row r="6570" spans="7:7" x14ac:dyDescent="0.25">
      <c r="G6570" s="10"/>
    </row>
    <row r="6571" spans="7:7" x14ac:dyDescent="0.25">
      <c r="G6571" s="10"/>
    </row>
    <row r="6572" spans="7:7" x14ac:dyDescent="0.25">
      <c r="G6572" s="10"/>
    </row>
    <row r="6573" spans="7:7" x14ac:dyDescent="0.25">
      <c r="G6573" s="10"/>
    </row>
    <row r="6574" spans="7:7" x14ac:dyDescent="0.25">
      <c r="G6574" s="10"/>
    </row>
    <row r="6575" spans="7:7" x14ac:dyDescent="0.25">
      <c r="G6575" s="10"/>
    </row>
    <row r="6576" spans="7:7" x14ac:dyDescent="0.25">
      <c r="G6576" s="10"/>
    </row>
    <row r="6577" spans="7:7" x14ac:dyDescent="0.25">
      <c r="G6577" s="10"/>
    </row>
    <row r="6578" spans="7:7" x14ac:dyDescent="0.25">
      <c r="G6578" s="10"/>
    </row>
    <row r="6579" spans="7:7" x14ac:dyDescent="0.25">
      <c r="G6579" s="10"/>
    </row>
    <row r="6580" spans="7:7" x14ac:dyDescent="0.25">
      <c r="G6580" s="10"/>
    </row>
    <row r="6581" spans="7:7" x14ac:dyDescent="0.25">
      <c r="G6581" s="10"/>
    </row>
    <row r="6582" spans="7:7" x14ac:dyDescent="0.25">
      <c r="G6582" s="10"/>
    </row>
    <row r="6583" spans="7:7" x14ac:dyDescent="0.25">
      <c r="G6583" s="10"/>
    </row>
    <row r="6584" spans="7:7" x14ac:dyDescent="0.25">
      <c r="G6584" s="10"/>
    </row>
    <row r="6585" spans="7:7" x14ac:dyDescent="0.25">
      <c r="G6585" s="10"/>
    </row>
    <row r="6586" spans="7:7" x14ac:dyDescent="0.25">
      <c r="G6586" s="10"/>
    </row>
    <row r="6587" spans="7:7" x14ac:dyDescent="0.25">
      <c r="G6587" s="10"/>
    </row>
    <row r="6588" spans="7:7" x14ac:dyDescent="0.25">
      <c r="G6588" s="10"/>
    </row>
    <row r="6589" spans="7:7" x14ac:dyDescent="0.25">
      <c r="G6589" s="10"/>
    </row>
    <row r="6590" spans="7:7" x14ac:dyDescent="0.25">
      <c r="G6590" s="10"/>
    </row>
    <row r="6591" spans="7:7" x14ac:dyDescent="0.25">
      <c r="G6591" s="10"/>
    </row>
    <row r="6592" spans="7:7" x14ac:dyDescent="0.25">
      <c r="G6592" s="10"/>
    </row>
    <row r="6593" spans="7:7" x14ac:dyDescent="0.25">
      <c r="G6593" s="10"/>
    </row>
    <row r="6594" spans="7:7" x14ac:dyDescent="0.25">
      <c r="G6594" s="10"/>
    </row>
    <row r="6595" spans="7:7" x14ac:dyDescent="0.25">
      <c r="G6595" s="10"/>
    </row>
    <row r="6596" spans="7:7" x14ac:dyDescent="0.25">
      <c r="G6596" s="10"/>
    </row>
    <row r="6597" spans="7:7" x14ac:dyDescent="0.25">
      <c r="G6597" s="10"/>
    </row>
    <row r="6598" spans="7:7" x14ac:dyDescent="0.25">
      <c r="G6598" s="10"/>
    </row>
    <row r="6599" spans="7:7" x14ac:dyDescent="0.25">
      <c r="G6599" s="10"/>
    </row>
    <row r="6600" spans="7:7" x14ac:dyDescent="0.25">
      <c r="G6600" s="10"/>
    </row>
    <row r="6601" spans="7:7" x14ac:dyDescent="0.25">
      <c r="G6601" s="10"/>
    </row>
    <row r="6602" spans="7:7" x14ac:dyDescent="0.25">
      <c r="G6602" s="10"/>
    </row>
    <row r="6603" spans="7:7" x14ac:dyDescent="0.25">
      <c r="G6603" s="10"/>
    </row>
    <row r="6604" spans="7:7" x14ac:dyDescent="0.25">
      <c r="G6604" s="10"/>
    </row>
    <row r="6605" spans="7:7" x14ac:dyDescent="0.25">
      <c r="G6605" s="10"/>
    </row>
    <row r="6606" spans="7:7" x14ac:dyDescent="0.25">
      <c r="G6606" s="10"/>
    </row>
    <row r="6607" spans="7:7" x14ac:dyDescent="0.25">
      <c r="G6607" s="10"/>
    </row>
    <row r="6608" spans="7:7" x14ac:dyDescent="0.25">
      <c r="G6608" s="10"/>
    </row>
    <row r="6609" spans="7:7" x14ac:dyDescent="0.25">
      <c r="G6609" s="10"/>
    </row>
    <row r="6610" spans="7:7" x14ac:dyDescent="0.25">
      <c r="G6610" s="10"/>
    </row>
    <row r="6611" spans="7:7" x14ac:dyDescent="0.25">
      <c r="G6611" s="10"/>
    </row>
    <row r="6612" spans="7:7" x14ac:dyDescent="0.25">
      <c r="G6612" s="10"/>
    </row>
    <row r="6613" spans="7:7" x14ac:dyDescent="0.25">
      <c r="G6613" s="10"/>
    </row>
    <row r="6614" spans="7:7" x14ac:dyDescent="0.25">
      <c r="G6614" s="10"/>
    </row>
    <row r="6615" spans="7:7" x14ac:dyDescent="0.25">
      <c r="G6615" s="10"/>
    </row>
    <row r="6616" spans="7:7" x14ac:dyDescent="0.25">
      <c r="G6616" s="10"/>
    </row>
    <row r="6617" spans="7:7" x14ac:dyDescent="0.25">
      <c r="G6617" s="10"/>
    </row>
    <row r="6618" spans="7:7" x14ac:dyDescent="0.25">
      <c r="G6618" s="10"/>
    </row>
    <row r="6619" spans="7:7" x14ac:dyDescent="0.25">
      <c r="G6619" s="10"/>
    </row>
    <row r="6620" spans="7:7" x14ac:dyDescent="0.25">
      <c r="G6620" s="10"/>
    </row>
    <row r="6621" spans="7:7" x14ac:dyDescent="0.25">
      <c r="G6621" s="10"/>
    </row>
    <row r="6622" spans="7:7" x14ac:dyDescent="0.25">
      <c r="G6622" s="10"/>
    </row>
    <row r="6623" spans="7:7" x14ac:dyDescent="0.25">
      <c r="G6623" s="10"/>
    </row>
    <row r="6624" spans="7:7" x14ac:dyDescent="0.25">
      <c r="G6624" s="10"/>
    </row>
    <row r="6625" spans="7:7" x14ac:dyDescent="0.25">
      <c r="G6625" s="10"/>
    </row>
    <row r="6626" spans="7:7" x14ac:dyDescent="0.25">
      <c r="G6626" s="10"/>
    </row>
    <row r="6627" spans="7:7" x14ac:dyDescent="0.25">
      <c r="G6627" s="10"/>
    </row>
    <row r="6628" spans="7:7" x14ac:dyDescent="0.25">
      <c r="G6628" s="10"/>
    </row>
    <row r="6629" spans="7:7" x14ac:dyDescent="0.25">
      <c r="G6629" s="10"/>
    </row>
    <row r="6630" spans="7:7" x14ac:dyDescent="0.25">
      <c r="G6630" s="10"/>
    </row>
    <row r="6631" spans="7:7" x14ac:dyDescent="0.25">
      <c r="G6631" s="10"/>
    </row>
    <row r="6632" spans="7:7" x14ac:dyDescent="0.25">
      <c r="G6632" s="10"/>
    </row>
    <row r="6633" spans="7:7" x14ac:dyDescent="0.25">
      <c r="G6633" s="10"/>
    </row>
    <row r="6634" spans="7:7" x14ac:dyDescent="0.25">
      <c r="G6634" s="10"/>
    </row>
    <row r="6635" spans="7:7" x14ac:dyDescent="0.25">
      <c r="G6635" s="10"/>
    </row>
    <row r="6636" spans="7:7" x14ac:dyDescent="0.25">
      <c r="G6636" s="10"/>
    </row>
    <row r="6637" spans="7:7" x14ac:dyDescent="0.25">
      <c r="G6637" s="10"/>
    </row>
    <row r="6638" spans="7:7" x14ac:dyDescent="0.25">
      <c r="G6638" s="10"/>
    </row>
    <row r="6639" spans="7:7" x14ac:dyDescent="0.25">
      <c r="G6639" s="10"/>
    </row>
    <row r="6640" spans="7:7" x14ac:dyDescent="0.25">
      <c r="G6640" s="10"/>
    </row>
    <row r="6641" spans="7:7" x14ac:dyDescent="0.25">
      <c r="G6641" s="10"/>
    </row>
    <row r="6642" spans="7:7" x14ac:dyDescent="0.25">
      <c r="G6642" s="10"/>
    </row>
    <row r="6643" spans="7:7" x14ac:dyDescent="0.25">
      <c r="G6643" s="10"/>
    </row>
    <row r="6644" spans="7:7" x14ac:dyDescent="0.25">
      <c r="G6644" s="10"/>
    </row>
    <row r="6645" spans="7:7" x14ac:dyDescent="0.25">
      <c r="G6645" s="10"/>
    </row>
    <row r="6646" spans="7:7" x14ac:dyDescent="0.25">
      <c r="G6646" s="10"/>
    </row>
    <row r="6647" spans="7:7" x14ac:dyDescent="0.25">
      <c r="G6647" s="10"/>
    </row>
    <row r="6648" spans="7:7" x14ac:dyDescent="0.25">
      <c r="G6648" s="10"/>
    </row>
    <row r="6649" spans="7:7" x14ac:dyDescent="0.25">
      <c r="G6649" s="10"/>
    </row>
    <row r="6650" spans="7:7" x14ac:dyDescent="0.25">
      <c r="G6650" s="10"/>
    </row>
    <row r="6651" spans="7:7" x14ac:dyDescent="0.25">
      <c r="G6651" s="10"/>
    </row>
    <row r="6652" spans="7:7" x14ac:dyDescent="0.25">
      <c r="G6652" s="10"/>
    </row>
    <row r="6653" spans="7:7" x14ac:dyDescent="0.25">
      <c r="G6653" s="10"/>
    </row>
    <row r="6654" spans="7:7" x14ac:dyDescent="0.25">
      <c r="G6654" s="10"/>
    </row>
    <row r="6655" spans="7:7" x14ac:dyDescent="0.25">
      <c r="G6655" s="10"/>
    </row>
    <row r="6656" spans="7:7" x14ac:dyDescent="0.25">
      <c r="G6656" s="10"/>
    </row>
    <row r="6657" spans="7:7" x14ac:dyDescent="0.25">
      <c r="G6657" s="10"/>
    </row>
    <row r="6658" spans="7:7" x14ac:dyDescent="0.25">
      <c r="G6658" s="10"/>
    </row>
    <row r="6659" spans="7:7" x14ac:dyDescent="0.25">
      <c r="G6659" s="10"/>
    </row>
    <row r="6660" spans="7:7" x14ac:dyDescent="0.25">
      <c r="G6660" s="10"/>
    </row>
    <row r="6661" spans="7:7" x14ac:dyDescent="0.25">
      <c r="G6661" s="10"/>
    </row>
    <row r="6662" spans="7:7" x14ac:dyDescent="0.25">
      <c r="G6662" s="10"/>
    </row>
    <row r="6663" spans="7:7" x14ac:dyDescent="0.25">
      <c r="G6663" s="10"/>
    </row>
    <row r="6664" spans="7:7" x14ac:dyDescent="0.25">
      <c r="G6664" s="10"/>
    </row>
    <row r="6665" spans="7:7" x14ac:dyDescent="0.25">
      <c r="G6665" s="10"/>
    </row>
    <row r="6666" spans="7:7" x14ac:dyDescent="0.25">
      <c r="G6666" s="10"/>
    </row>
    <row r="6667" spans="7:7" x14ac:dyDescent="0.25">
      <c r="G6667" s="10"/>
    </row>
    <row r="6668" spans="7:7" x14ac:dyDescent="0.25">
      <c r="G6668" s="10"/>
    </row>
    <row r="6669" spans="7:7" x14ac:dyDescent="0.25">
      <c r="G6669" s="10"/>
    </row>
    <row r="6670" spans="7:7" x14ac:dyDescent="0.25">
      <c r="G6670" s="10"/>
    </row>
  </sheetData>
  <autoFilter ref="A1:BBX1425">
    <filterColumn colId="2">
      <customFilters>
        <customFilter operator="notEqual" val=" "/>
      </customFilters>
    </filterColumn>
  </autoFilter>
  <conditionalFormatting sqref="B583:B626">
    <cfRule type="duplicateValues" dxfId="0" priority="1"/>
  </conditionalFormatting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A6" sqref="A6"/>
    </sheetView>
  </sheetViews>
  <sheetFormatPr defaultRowHeight="15" x14ac:dyDescent="0.25"/>
  <sheetData>
    <row r="1" spans="1:7" x14ac:dyDescent="0.25">
      <c r="B1" s="56"/>
      <c r="C1" s="56"/>
      <c r="D1" s="56"/>
      <c r="E1" s="56"/>
      <c r="F1" s="56"/>
      <c r="G1" s="56"/>
    </row>
    <row r="2" spans="1:7" x14ac:dyDescent="0.25">
      <c r="B2" s="55"/>
      <c r="C2" s="55"/>
      <c r="D2" s="55"/>
      <c r="E2" s="55"/>
      <c r="F2" s="55"/>
      <c r="G2" s="55"/>
    </row>
    <row r="3" spans="1:7" x14ac:dyDescent="0.25">
      <c r="B3" s="55"/>
      <c r="C3" s="55"/>
      <c r="D3" s="55"/>
      <c r="E3" s="55"/>
      <c r="F3" s="55"/>
      <c r="G3" s="55"/>
    </row>
    <row r="4" spans="1:7" x14ac:dyDescent="0.25">
      <c r="B4" s="55"/>
      <c r="C4" s="55"/>
      <c r="D4" s="55"/>
      <c r="E4" s="55"/>
      <c r="F4" s="55"/>
      <c r="G4" s="55"/>
    </row>
    <row r="5" spans="1:7" x14ac:dyDescent="0.25">
      <c r="A5">
        <v>77</v>
      </c>
      <c r="B5" s="55"/>
      <c r="C5" s="55"/>
      <c r="D5" s="55"/>
      <c r="E5" s="55"/>
      <c r="F5" s="55"/>
      <c r="G5" s="55"/>
    </row>
    <row r="6" spans="1:7" x14ac:dyDescent="0.25">
      <c r="B6" s="55"/>
      <c r="C6" s="55"/>
      <c r="D6" s="55"/>
      <c r="E6" s="55"/>
      <c r="F6" s="55"/>
      <c r="G6" s="55"/>
    </row>
    <row r="7" spans="1:7" x14ac:dyDescent="0.25">
      <c r="B7" s="55"/>
      <c r="C7" s="55"/>
      <c r="D7" s="55"/>
      <c r="E7" s="55"/>
      <c r="F7" s="55"/>
      <c r="G7" s="55"/>
    </row>
    <row r="8" spans="1:7" x14ac:dyDescent="0.25">
      <c r="B8" s="55"/>
      <c r="C8" s="55"/>
      <c r="D8" s="55"/>
      <c r="E8" s="55"/>
      <c r="F8" s="55"/>
      <c r="G8" s="55"/>
    </row>
    <row r="9" spans="1:7" x14ac:dyDescent="0.25">
      <c r="B9" s="55"/>
      <c r="C9" s="55"/>
      <c r="D9" s="55"/>
      <c r="E9" s="55"/>
      <c r="F9" s="55"/>
      <c r="G9" s="55"/>
    </row>
    <row r="10" spans="1:7" x14ac:dyDescent="0.25">
      <c r="B10" s="55"/>
      <c r="C10" s="55"/>
      <c r="D10" s="55"/>
      <c r="E10" s="55"/>
      <c r="F10" s="55"/>
      <c r="G10" s="55"/>
    </row>
    <row r="11" spans="1:7" x14ac:dyDescent="0.25">
      <c r="B11" s="55"/>
      <c r="C11" s="55"/>
      <c r="D11" s="55"/>
      <c r="E11" s="55"/>
      <c r="F11" s="55"/>
      <c r="G11" s="55"/>
    </row>
    <row r="12" spans="1:7" x14ac:dyDescent="0.25">
      <c r="B12" s="55"/>
      <c r="C12" s="55"/>
      <c r="D12" s="55"/>
      <c r="E12" s="55"/>
      <c r="F12" s="55"/>
      <c r="G12" s="55"/>
    </row>
    <row r="13" spans="1:7" x14ac:dyDescent="0.25">
      <c r="B13" s="55"/>
      <c r="C13" s="55"/>
      <c r="D13" s="55"/>
      <c r="E13" s="55"/>
      <c r="F13" s="55"/>
      <c r="G13" s="55"/>
    </row>
    <row r="14" spans="1:7" x14ac:dyDescent="0.25">
      <c r="B14" s="55"/>
      <c r="C14" s="55"/>
      <c r="D14" s="55"/>
      <c r="E14" s="55"/>
      <c r="F14" s="55"/>
      <c r="G14" s="55"/>
    </row>
    <row r="15" spans="1:7" x14ac:dyDescent="0.25">
      <c r="B15" s="55"/>
      <c r="C15" s="55"/>
      <c r="D15" s="55"/>
      <c r="E15" s="55"/>
      <c r="F15" s="55"/>
      <c r="G15" s="55"/>
    </row>
    <row r="16" spans="1:7" x14ac:dyDescent="0.25">
      <c r="B16" s="55"/>
      <c r="C16" s="55"/>
      <c r="D16" s="55"/>
      <c r="E16" s="55"/>
      <c r="F16" s="55"/>
      <c r="G16" s="55"/>
    </row>
    <row r="17" spans="2:7" x14ac:dyDescent="0.25">
      <c r="B17" s="55"/>
      <c r="C17" s="55"/>
      <c r="D17" s="55"/>
      <c r="E17" s="55"/>
      <c r="F17" s="55"/>
      <c r="G17" s="55"/>
    </row>
    <row r="18" spans="2:7" x14ac:dyDescent="0.25">
      <c r="B18" s="55"/>
      <c r="C18" s="55"/>
      <c r="D18" s="55"/>
      <c r="E18" s="55"/>
      <c r="F18" s="55"/>
      <c r="G18" s="55"/>
    </row>
    <row r="19" spans="2:7" x14ac:dyDescent="0.25">
      <c r="B19" s="55"/>
      <c r="C19" s="55"/>
      <c r="D19" s="55"/>
      <c r="E19" s="55"/>
      <c r="F19" s="55"/>
      <c r="G19" s="55"/>
    </row>
    <row r="20" spans="2:7" x14ac:dyDescent="0.25">
      <c r="B20" s="55"/>
      <c r="C20" s="55"/>
      <c r="D20" s="55"/>
      <c r="E20" s="55"/>
      <c r="F20" s="55"/>
      <c r="G20" s="55"/>
    </row>
    <row r="21" spans="2:7" x14ac:dyDescent="0.25">
      <c r="B21" s="55"/>
      <c r="C21" s="55"/>
      <c r="D21" s="55"/>
      <c r="E21" s="55"/>
      <c r="F21" s="55"/>
      <c r="G21" s="55"/>
    </row>
    <row r="22" spans="2:7" x14ac:dyDescent="0.25">
      <c r="B22" s="55"/>
      <c r="C22" s="55"/>
      <c r="D22" s="55"/>
      <c r="E22" s="55"/>
      <c r="F22" s="55"/>
      <c r="G22" s="55"/>
    </row>
    <row r="23" spans="2:7" x14ac:dyDescent="0.25">
      <c r="B23" s="55"/>
      <c r="C23" s="55"/>
      <c r="D23" s="55"/>
      <c r="E23" s="55"/>
      <c r="F23" s="55"/>
      <c r="G23" s="55"/>
    </row>
    <row r="24" spans="2:7" x14ac:dyDescent="0.25">
      <c r="B24" s="55"/>
      <c r="C24" s="55"/>
      <c r="D24" s="55"/>
      <c r="E24" s="55"/>
      <c r="F24" s="55"/>
      <c r="G24" s="55"/>
    </row>
    <row r="25" spans="2:7" x14ac:dyDescent="0.25">
      <c r="B25" s="55"/>
      <c r="C25" s="55"/>
      <c r="D25" s="55"/>
      <c r="E25" s="55"/>
      <c r="F25" s="55"/>
      <c r="G25" s="55"/>
    </row>
    <row r="26" spans="2:7" x14ac:dyDescent="0.25">
      <c r="B26" s="55"/>
      <c r="C26" s="55"/>
      <c r="D26" s="55"/>
      <c r="E26" s="55"/>
      <c r="F26" s="55"/>
      <c r="G26" s="55"/>
    </row>
    <row r="27" spans="2:7" x14ac:dyDescent="0.25">
      <c r="B27" s="55"/>
      <c r="C27" s="55"/>
      <c r="D27" s="55"/>
      <c r="E27" s="55"/>
      <c r="F27" s="55"/>
      <c r="G27" s="55"/>
    </row>
    <row r="28" spans="2:7" x14ac:dyDescent="0.25">
      <c r="B28" s="55"/>
      <c r="C28" s="55"/>
      <c r="D28" s="55"/>
      <c r="E28" s="55"/>
      <c r="F28" s="55"/>
      <c r="G28" s="55"/>
    </row>
    <row r="29" spans="2:7" x14ac:dyDescent="0.25">
      <c r="B29" s="55"/>
      <c r="C29" s="55"/>
      <c r="D29" s="55"/>
      <c r="E29" s="55"/>
      <c r="F29" s="55"/>
      <c r="G29" s="55"/>
    </row>
    <row r="30" spans="2:7" x14ac:dyDescent="0.25">
      <c r="B30" s="58"/>
      <c r="C30" s="58"/>
      <c r="D30" s="58"/>
      <c r="E30" s="58"/>
      <c r="F30" s="58"/>
      <c r="G30" s="58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Tatiana Whately de Moura</dc:creator>
  <cp:lastModifiedBy> Tatiana Whately de Moura</cp:lastModifiedBy>
  <dcterms:created xsi:type="dcterms:W3CDTF">2015-07-11T22:43:03Z</dcterms:created>
  <dcterms:modified xsi:type="dcterms:W3CDTF">2015-08-02T20:03:58Z</dcterms:modified>
</cp:coreProperties>
</file>