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0BB544B8-13FC-49CA-85D9-027ED25A692C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12" i="1"/>
  <c r="O14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0" i="1"/>
  <c r="O281" i="1"/>
  <c r="O283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1" i="1"/>
  <c r="K702" i="1"/>
  <c r="M702" i="1"/>
  <c r="O704" i="1"/>
  <c r="O705" i="1"/>
  <c r="O706" i="1"/>
  <c r="K706" i="1"/>
  <c r="M706" i="1"/>
  <c r="O708" i="1"/>
  <c r="O709" i="1"/>
  <c r="O710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40" i="1"/>
  <c r="O33" i="1"/>
  <c r="O51" i="1"/>
  <c r="O69" i="1"/>
  <c r="O265" i="1"/>
  <c r="O610" i="1"/>
  <c r="O633" i="1"/>
  <c r="O286" i="1"/>
  <c r="O277" i="1"/>
  <c r="O651" i="1"/>
  <c r="O702" i="1"/>
  <c r="O295" i="1"/>
  <c r="O752" i="1"/>
  <c r="K569" i="1"/>
  <c r="O676" i="1"/>
  <c r="O655" i="1"/>
  <c r="O547" i="1"/>
  <c r="M668" i="1"/>
  <c r="O628" i="1"/>
  <c r="O258" i="1"/>
  <c r="O718" i="1"/>
  <c r="O292" i="1"/>
  <c r="K668" i="1"/>
  <c r="O672" i="1"/>
  <c r="O668" i="1"/>
  <c r="O301" i="1"/>
  <c r="O17" i="1"/>
  <c r="O298" i="1"/>
  <c r="O25" i="1"/>
  <c r="O644" i="1"/>
  <c r="M569" i="1"/>
  <c r="O569" i="1"/>
  <c r="K583" i="1"/>
  <c r="O516" i="1"/>
  <c r="G259" i="1"/>
  <c r="O262" i="1"/>
  <c r="O259" i="1"/>
  <c r="O714" i="1"/>
  <c r="O490" i="1"/>
  <c r="O684" i="1"/>
  <c r="O639" i="1"/>
  <c r="M694" i="1"/>
  <c r="M637" i="1"/>
  <c r="O622" i="1"/>
  <c r="O406" i="1"/>
  <c r="O21" i="1"/>
  <c r="K694" i="1"/>
  <c r="K637" i="1"/>
  <c r="O29" i="1"/>
  <c r="O304" i="1"/>
  <c r="O271" i="1"/>
  <c r="O37" i="1"/>
  <c r="M13" i="1"/>
  <c r="M356" i="1"/>
  <c r="O459" i="1"/>
  <c r="K13" i="1"/>
  <c r="K427" i="1"/>
  <c r="O430" i="1"/>
  <c r="O585" i="1"/>
  <c r="K259" i="1"/>
  <c r="M259" i="1"/>
  <c r="O595" i="1"/>
  <c r="O583" i="1"/>
  <c r="M583" i="1"/>
  <c r="M582" i="1"/>
  <c r="I259" i="1"/>
  <c r="M381" i="1"/>
  <c r="M343" i="1"/>
  <c r="O257" i="1"/>
  <c r="O694" i="1"/>
  <c r="O13" i="1"/>
  <c r="O8" i="1"/>
  <c r="O637" i="1"/>
  <c r="O582" i="1"/>
  <c r="K398" i="1"/>
  <c r="K356" i="1"/>
  <c r="O356" i="1"/>
  <c r="K343" i="1"/>
  <c r="O343" i="1"/>
  <c r="K381" i="1"/>
  <c r="O381" i="1"/>
  <c r="M427" i="1"/>
  <c r="O427" i="1"/>
  <c r="M398" i="1"/>
  <c r="K582" i="1"/>
  <c r="O398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<sst xmlns="http://schemas.openxmlformats.org/spreadsheetml/2006/main" count="880" uniqueCount="560">
  <si>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</si>
  <si>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</si>
  <si>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</si>
  <si>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</si>
  <si>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</si>
  <si>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</si>
  <si>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</si>
  <si>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</si>
  <si>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</si>
  <si>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</si>
  <si>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</si>
  <si>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</si>
  <si>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</si>
  <si>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</si>
  <si>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</si>
  <si>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</si>
  <si>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</si>
  <si>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</si>
  <si>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</si>
  <si>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</si>
  <si>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</si>
  <si>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</si>
  <si>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</si>
  <si>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</si>
  <si>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</si>
  <si>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</si>
  <si>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</si>
  <si>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</si>
  <si>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</si>
  <si>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</si>
  <si>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</si>
  <si>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</si>
  <si>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</si>
  <si>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</si>
  <si>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</si>
  <si>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</si>
  <si>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</si>
  <si>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</si>
  <si>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</si>
  <si>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</si>
  <si>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</si>
  <si>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</si>
  <si>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</si>
  <si>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</si>
  <si>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</si>
  <si>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</si>
  <si>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</si>
  <si>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</si>
  <si>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</si>
  <si>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</si>
  <si>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</si>
  <si>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</si>
  <si>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</si>
  <si>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</si>
  <si>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</si>
  <si>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</si>
  <si>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</si>
  <si>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</si>
  <si>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</si>
  <si>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</si>
  <si>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</si>
  <si>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</si>
  <si>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</si>
  <si>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</si>
  <si>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</si>
  <si>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</si>
  <si>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</si>
  <si>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</si>
  <si>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</si>
  <si>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</si>
  <si>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</si>
  <si>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</si>
  <si>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</si>
  <si>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</si>
  <si>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</si>
  <si>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</si>
  <si>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</si>
  <si>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</si>
  <si>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</si>
  <si>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</si>
  <si>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</si>
  <si>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</si>
  <si>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</si>
  <si>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</si>
  <si>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</si>
  <si>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</si>
  <si>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</si>
  <si>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</si>
  <si>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</si>
  <si>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</si>
  <si>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</si>
  <si>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</si>
  <si>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</si>
  <si>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</si>
  <si>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</si>
  <si>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</si>
  <si>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</si>
  <si>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</si>
  <si>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</si>
  <si>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</si>
  <si>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</si>
  <si>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</si>
  <si>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</si>
  <si>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</si>
  <si>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</si>
  <si>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</si>
  <si>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</si>
  <si>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</si>
  <si>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</si>
  <si>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</si>
  <si>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</si>
  <si>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</si>
  <si>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</si>
  <si>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</si>
  <si>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</si>
  <si>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</si>
  <si>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</si>
  <si>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</si>
  <si>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</si>
  <si>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</si>
  <si>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</si>
  <si>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</si>
  <si>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</si>
  <si>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</si>
  <si>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</si>
  <si>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</si>
  <si>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</si>
  <si>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</si>
  <si>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</si>
  <si>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</si>
  <si>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</si>
  <si>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</si>
  <si>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</si>
  <si>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</si>
  <si>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</si>
  <si>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</si>
  <si>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</si>
  <si>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</si>
  <si>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</si>
  <si>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</si>
  <si>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</si>
  <si>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</si>
  <si>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</si>
  <si>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</si>
  <si>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</si>
  <si>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</si>
  <si>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</si>
  <si>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</si>
  <si>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</si>
  <si>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</si>
  <si>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</si>
  <si>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</si>
  <si>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</si>
  <si>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</si>
  <si>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</si>
  <si>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</si>
  <si>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</si>
  <si>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</si>
  <si>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</si>
  <si>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</si>
  <si>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</si>
  <si>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</si>
  <si>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</si>
  <si>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</si>
  <si>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</si>
  <si>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</si>
  <si>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</si>
  <si>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</si>
  <si>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</si>
  <si>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</si>
  <si>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</si>
  <si>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</si>
  <si>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</si>
  <si>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</si>
  <si>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</si>
  <si>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</si>
  <si>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</si>
  <si>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</si>
  <si>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</si>
  <si>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</si>
  <si>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</si>
  <si>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</si>
  <si>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</si>
  <si>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</si>
  <si>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</si>
  <si>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</si>
  <si>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</si>
  <si>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</si>
  <si>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</si>
  <si>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</si>
  <si>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</si>
  <si>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</si>
  <si>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</si>
  <si>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</si>
  <si>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</si>
  <si>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</si>
  <si>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</si>
  <si>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</si>
  <si>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</si>
  <si>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</si>
  <si>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</si>
  <si>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</si>
  <si>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</si>
  <si>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</si>
  <si>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</si>
  <si>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</si>
  <si>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</si>
  <si>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</si>
  <si>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</si>
  <si>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</si>
  <si>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</si>
  <si>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</si>
  <si>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</si>
  <si>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</si>
  <si>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</si>
  <si>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</si>
  <si>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</si>
  <si>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</si>
  <si>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</si>
  <si>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</si>
  <si>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</si>
  <si>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</si>
  <si>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</si>
  <si>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</si>
  <si>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</si>
  <si>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</si>
  <si>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</si>
  <si>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</si>
  <si>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</si>
  <si>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</si>
  <si>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</si>
  <si>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</si>
  <si>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</si>
  <si>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</si>
  <si>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</si>
  <si>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</si>
  <si>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</si>
  <si>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</si>
  <si>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</si>
  <si>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</si>
  <si>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</si>
  <si>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</si>
  <si>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</si>
  <si>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</si>
  <si>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</si>
  <si>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</si>
  <si>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</si>
  <si>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</si>
  <si>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</si>
  <si>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</si>
  <si>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</si>
  <si>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</si>
  <si>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</si>
  <si>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</si>
  <si>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</si>
  <si>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</si>
  <si>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</si>
  <si>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</si>
  <si>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</si>
  <si>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</si>
  <si>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</si>
  <si>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</si>
  <si>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</si>
  <si>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</si>
  <si>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</si>
  <si>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</si>
  <si>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</si>
  <si>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</si>
  <si>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</si>
  <si>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</si>
  <si>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</si>
  <si>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</si>
  <si>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</si>
  <si>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</si>
  <si>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</si>
  <si>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</si>
  <si>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</si>
  <si>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</si>
  <si>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</si>
  <si>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</si>
  <si>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</si>
  <si>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</si>
  <si>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</si>
  <si>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</si>
  <si>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</si>
  <si>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</si>
  <si>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</si>
  <si>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</si>
  <si>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</si>
  <si>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</si>
  <si>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</si>
  <si>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</si>
  <si>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</si>
  <si>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</si>
  <si>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</si>
  <si>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</si>
  <si>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</si>
  <si>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</si>
  <si>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</si>
  <si>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</si>
  <si>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</si>
  <si>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</si>
  <si>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</si>
  <si>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</si>
  <si>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</si>
  <si>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</si>
  <si>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</si>
  <si>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</si>
  <si>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</si>
  <si>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</si>
  <si>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</si>
  <si>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</si>
  <si>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</si>
  <si>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</si>
  <si>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</si>
  <si>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</si>
  <si>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</si>
  <si>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</si>
  <si>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</si>
  <si>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</si>
  <si>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</si>
  <si>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</si>
  <si>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</si>
  <si>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</si>
  <si>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</si>
  <si>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</si>
  <si>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</si>
  <si>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</si>
  <si>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</si>
  <si>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</si>
  <si>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</si>
  <si>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</si>
  <si>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</si>
  <si>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</si>
  <si>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</si>
  <si>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</si>
  <si>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</si>
  <si>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</si>
  <si>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</si>
  <si>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</si>
  <si>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</si>
  <si>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</si>
  <si>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</si>
  <si>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</si>
  <si>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</si>
  <si>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</si>
  <si>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</si>
  <si>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</si>
  <si>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</si>
  <si>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</si>
  <si>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</si>
  <si>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</si>
  <si>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</si>
  <si>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</si>
  <si>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</si>
  <si>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</si>
  <si>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</si>
  <si>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</si>
  <si>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</si>
  <si>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</si>
  <si>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</si>
  <si>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</si>
  <si>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</si>
  <si>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</si>
  <si>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</si>
  <si>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</si>
  <si>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</si>
  <si>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</si>
  <si>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</si>
  <si>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</si>
  <si>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</si>
  <si>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</si>
  <si>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</si>
  <si>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</si>
  <si>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</si>
  <si>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</si>
  <si>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</si>
  <si>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</si>
  <si>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</si>
  <si>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</si>
  <si>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</si>
  <si>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</si>
  <si>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</si>
  <si>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</si>
  <si>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</si>
  <si>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</si>
  <si>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</si>
  <si>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</si>
  <si>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</si>
  <si>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</si>
  <si>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</si>
  <si>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</si>
  <si>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</si>
  <si>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</si>
  <si>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</si>
  <si>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</si>
  <si>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</si>
  <si>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</si>
  <si>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</si>
  <si>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</si>
  <si>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</si>
  <si>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</si>
  <si>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</si>
  <si>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</si>
  <si>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</si>
  <si>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</si>
  <si>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</si>
  <si>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</si>
  <si>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</si>
  <si>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</si>
  <si>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</si>
  <si>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</si>
  <si>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</si>
  <si>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</si>
  <si>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</si>
  <si>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</si>
  <si>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</si>
  <si>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</si>
  <si>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</si>
  <si>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</si>
  <si>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</si>
  <si>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</si>
  <si>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</si>
  <si>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</si>
  <si>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</si>
  <si>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</si>
  <si>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</si>
  <si>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</si>
  <si>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</si>
  <si>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</si>
  <si>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</si>
  <si>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</si>
  <si>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</si>
  <si>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</si>
  <si>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</si>
  <si>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</si>
  <si>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</si>
  <si>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</si>
  <si>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</si>
  <si>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</si>
  <si>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</si>
  <si>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</si>
  <si>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</si>
  <si>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</si>
  <si>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</si>
  <si>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</si>
  <si>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</si>
  <si>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</si>
  <si>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</si>
  <si>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</si>
  <si>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</si>
  <si>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</si>
  <si>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</si>
  <si>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</si>
  <si>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</si>
  <si>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</si>
  <si>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</si>
  <si>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</si>
  <si>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</si>
  <si>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</si>
  <si>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</si>
  <si>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</si>
  <si>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</si>
  <si>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</si>
  <si>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</si>
  <si>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</si>
  <si>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</si>
  <si>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</si>
  <si>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</si>
  <si>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</si>
  <si>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</si>
  <si>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</si>
  <si>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</si>
  <si>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</si>
  <si>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</si>
  <si>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</si>
  <si>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</si>
  <si>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</si>
  <si>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</si>
  <si>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</si>
  <si>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</si>
  <si>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</si>
  <si>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</si>
  <si>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</si>
  <si>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</si>
  <si>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</si>
  <si>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</si>
  <si>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</si>
  <si>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</si>
  <si>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</si>
  <si>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</si>
  <si>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</si>
  <si>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</si>
  <si>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</si>
  <si>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</si>
  <si>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</si>
  <si>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</si>
  <si>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</si>
  <si>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</si>
  <si>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</si>
  <si>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</si>
  <si>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</si>
  <si>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</si>
  <si>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</si>
  <si>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</si>
  <si>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</si>
  <si>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</si>
  <si>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</si>
  <si>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</si>
  <si>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</si>
  <si>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</si>
  <si>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</si>
  <si>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</si>
  <si>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</si>
  <si>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</si>
  <si>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</si>
  <si>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</si>
  <si>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</si>
  <si>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</si>
  <si>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</si>
  <si>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</si>
  <si>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</si>
  <si>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</si>
  <si>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</si>
  <si>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</si>
  <si>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</si>
  <si>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</si>
  <si>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</si>
  <si>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</si>
  <si>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</si>
  <si>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</si>
  <si>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</si>
  <si>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</si>
  <si>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</si>
  <si>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</si>
  <si>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</si>
  <si>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</si>
  <si>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</si>
  <si>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</si>
  <si>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</si>
  <si>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</si>
  <si>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</si>
  <si>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</si>
  <si>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</si>
  <si>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</si>
  <si>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</si>
  <si>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</si>
  <si>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</si>
  <si>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</si>
  <si>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</si>
  <si>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</si>
  <si>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</si>
  <si>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</si>
  <si>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</si>
  <si>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Goiás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</si>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</sst>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Calibri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3" fontId="23" fillId="0" borderId="0" xfId="0" applyNumberFormat="1" applyFont="1" applyAlignment="1">
      <alignment horizontal="right" vertical="center" wrapText="1"/>
    </xf>
    <xf numFmtId="4" fontId="23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4" fillId="9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O10" sqref="O10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33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20.85" customHeight="1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8" customHeight="1" x14ac:dyDescent="0.25">
      <c r="B4" s="69" t="s">
        <v>553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8.25" customHeight="1" x14ac:dyDescent="0.25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ht="20.45" customHeight="1" x14ac:dyDescent="0.25">
      <c r="B6" s="70" t="s">
        <v>554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5" ht="15.75" customHeight="1" x14ac:dyDescent="0.25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15" ht="15.75" customHeight="1" x14ac:dyDescent="0.25">
      <c r="B8" s="90" t="s">
        <v>557</v>
      </c>
      <c r="C8" s="90"/>
      <c r="D8" s="90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28085</v>
      </c>
    </row>
    <row r="9" spans="1:15" ht="27.75" customHeight="1" x14ac:dyDescent="0.25">
      <c r="B9" s="90" t="s">
        <v>558</v>
      </c>
      <c r="C9" s="90"/>
      <c r="D9" s="90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O8/7206589*100000</f>
        <v>389.71280310282719</v>
      </c>
    </row>
    <row r="11" spans="1:15" ht="15" customHeight="1" x14ac:dyDescent="0.25">
      <c r="B11" s="91" t="s">
        <v>1</v>
      </c>
      <c r="C11" s="91"/>
      <c r="D11" s="91"/>
      <c r="E11" s="91"/>
      <c r="F11" s="91"/>
      <c r="G11" s="91"/>
      <c r="H11" s="91"/>
      <c r="I11" s="91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92" t="s">
        <v>559</v>
      </c>
      <c r="C12" s="92"/>
      <c r="D12" s="92"/>
      <c r="E12" s="92"/>
      <c r="F12" s="92"/>
      <c r="G12" s="92"/>
      <c r="H12" s="92"/>
      <c r="I12" s="92"/>
      <c r="K12" s="63">
        <v>50</v>
      </c>
      <c r="L12" s="64">
        <v>0</v>
      </c>
      <c r="M12" s="63">
        <v>3</v>
      </c>
      <c r="N12" s="64"/>
      <c r="O12" s="63">
        <f>SUM(K12,M12)</f>
        <v>53</v>
      </c>
    </row>
    <row r="13" spans="1:15" ht="15" customHeight="1" x14ac:dyDescent="0.25">
      <c r="B13" s="72" t="s">
        <v>5</v>
      </c>
      <c r="C13" s="72"/>
      <c r="D13" s="72"/>
      <c r="E13" s="72"/>
      <c r="F13" s="72"/>
      <c r="G13" s="72"/>
      <c r="H13" s="72"/>
      <c r="I13" s="72"/>
      <c r="J13" s="4"/>
      <c r="K13" s="5">
        <f>K17+K21+K25+K29+K33+K37</f>
        <v>26592</v>
      </c>
      <c r="L13" s="6"/>
      <c r="M13" s="5">
        <f>M17+M21+M25+M29+M33+M37</f>
        <v>1440</v>
      </c>
      <c r="N13" s="6"/>
      <c r="O13" s="5">
        <f>O17+O21+O25+O29+O33+O37</f>
        <v>28032</v>
      </c>
    </row>
    <row r="14" spans="1:15" ht="15" customHeight="1" x14ac:dyDescent="0.25">
      <c r="B14" s="73" t="s">
        <v>6</v>
      </c>
      <c r="C14" s="73"/>
      <c r="D14" s="73"/>
      <c r="E14" s="73"/>
      <c r="F14" s="7"/>
      <c r="G14" s="74" t="s">
        <v>7</v>
      </c>
      <c r="H14" s="74"/>
      <c r="I14" s="74"/>
      <c r="K14" s="9">
        <v>8397</v>
      </c>
      <c r="L14" s="9"/>
      <c r="M14" s="9">
        <v>504</v>
      </c>
      <c r="N14" s="9"/>
      <c r="O14" s="9">
        <f>K14+M14</f>
        <v>8901</v>
      </c>
    </row>
    <row r="15" spans="1:15" ht="15" customHeight="1" x14ac:dyDescent="0.25">
      <c r="B15" s="73"/>
      <c r="C15" s="73"/>
      <c r="D15" s="73"/>
      <c r="E15" s="73"/>
      <c r="F15" s="7"/>
      <c r="G15" s="74" t="s">
        <v>8</v>
      </c>
      <c r="H15" s="74"/>
      <c r="I15" s="74"/>
      <c r="K15" s="9">
        <v>10</v>
      </c>
      <c r="L15" s="9"/>
      <c r="M15" s="9">
        <v>0</v>
      </c>
      <c r="N15" s="9"/>
      <c r="O15" s="9">
        <f>K15+M15</f>
        <v>10</v>
      </c>
    </row>
    <row r="16" spans="1:15" ht="15" customHeight="1" x14ac:dyDescent="0.25">
      <c r="B16" s="73"/>
      <c r="C16" s="73"/>
      <c r="D16" s="73"/>
      <c r="E16" s="73"/>
      <c r="F16" s="7"/>
      <c r="G16" s="74" t="s">
        <v>9</v>
      </c>
      <c r="H16" s="74"/>
      <c r="I16" s="74"/>
      <c r="K16" s="9">
        <v>32</v>
      </c>
      <c r="L16" s="9"/>
      <c r="M16" s="9">
        <v>0</v>
      </c>
      <c r="N16" s="9"/>
      <c r="O16" s="9">
        <f>K16+M16</f>
        <v>32</v>
      </c>
    </row>
    <row r="17" spans="2:15" ht="15" customHeight="1" x14ac:dyDescent="0.25">
      <c r="B17" s="73"/>
      <c r="C17" s="73"/>
      <c r="D17" s="73"/>
      <c r="E17" s="73"/>
      <c r="F17" s="7"/>
      <c r="G17" s="75" t="s">
        <v>4</v>
      </c>
      <c r="H17" s="75"/>
      <c r="I17" s="75"/>
      <c r="K17" s="10">
        <f>SUM(K14:K16)</f>
        <v>8439</v>
      </c>
      <c r="L17" s="9"/>
      <c r="M17" s="10">
        <f>SUM(M14:M16)</f>
        <v>504</v>
      </c>
      <c r="N17" s="9"/>
      <c r="O17" s="10">
        <f>SUM(O14:O16)</f>
        <v>8943</v>
      </c>
    </row>
    <row r="18" spans="2:15" ht="15" customHeight="1" x14ac:dyDescent="0.25">
      <c r="B18" s="73" t="s">
        <v>10</v>
      </c>
      <c r="C18" s="73"/>
      <c r="D18" s="73"/>
      <c r="E18" s="73"/>
      <c r="F18" s="7"/>
      <c r="G18" s="74" t="s">
        <v>7</v>
      </c>
      <c r="H18" s="74"/>
      <c r="I18" s="74"/>
      <c r="K18" s="9">
        <v>7726</v>
      </c>
      <c r="L18" s="9"/>
      <c r="M18" s="9">
        <v>389</v>
      </c>
      <c r="N18" s="9"/>
      <c r="O18" s="9">
        <f>K18+M18</f>
        <v>8115</v>
      </c>
    </row>
    <row r="19" spans="2:15" ht="15" customHeight="1" x14ac:dyDescent="0.25">
      <c r="B19" s="73"/>
      <c r="C19" s="73"/>
      <c r="D19" s="73"/>
      <c r="E19" s="73"/>
      <c r="F19" s="7"/>
      <c r="G19" s="74" t="s">
        <v>8</v>
      </c>
      <c r="H19" s="74"/>
      <c r="I19" s="74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73"/>
      <c r="C20" s="73"/>
      <c r="D20" s="73"/>
      <c r="E20" s="73"/>
      <c r="F20" s="7"/>
      <c r="G20" s="74" t="s">
        <v>9</v>
      </c>
      <c r="H20" s="74"/>
      <c r="I20" s="74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73"/>
      <c r="C21" s="73"/>
      <c r="D21" s="73"/>
      <c r="E21" s="73"/>
      <c r="F21" s="7"/>
      <c r="G21" s="75" t="s">
        <v>4</v>
      </c>
      <c r="H21" s="75"/>
      <c r="I21" s="75"/>
      <c r="K21" s="10">
        <f>SUM(K18:K20)</f>
        <v>7726</v>
      </c>
      <c r="L21" s="9"/>
      <c r="M21" s="10">
        <f>SUM(M18:M20)</f>
        <v>389</v>
      </c>
      <c r="N21" s="9"/>
      <c r="O21" s="10">
        <f>SUM(O18:O20)</f>
        <v>8115</v>
      </c>
    </row>
    <row r="22" spans="2:15" ht="15" customHeight="1" x14ac:dyDescent="0.25">
      <c r="B22" s="73" t="s">
        <v>11</v>
      </c>
      <c r="C22" s="73"/>
      <c r="D22" s="73"/>
      <c r="E22" s="73"/>
      <c r="F22" s="7"/>
      <c r="G22" s="74" t="s">
        <v>7</v>
      </c>
      <c r="H22" s="74"/>
      <c r="I22" s="74"/>
      <c r="K22" s="9">
        <v>6128</v>
      </c>
      <c r="L22" s="9"/>
      <c r="M22" s="9">
        <v>327</v>
      </c>
      <c r="N22" s="9"/>
      <c r="O22" s="9">
        <f>K22+M22</f>
        <v>6455</v>
      </c>
    </row>
    <row r="23" spans="2:15" ht="15" customHeight="1" x14ac:dyDescent="0.25">
      <c r="B23" s="73"/>
      <c r="C23" s="73"/>
      <c r="D23" s="73"/>
      <c r="E23" s="73"/>
      <c r="F23" s="7"/>
      <c r="G23" s="74" t="s">
        <v>8</v>
      </c>
      <c r="H23" s="74"/>
      <c r="I23" s="74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73"/>
      <c r="C24" s="73"/>
      <c r="D24" s="73"/>
      <c r="E24" s="73"/>
      <c r="F24" s="7"/>
      <c r="G24" s="74" t="s">
        <v>9</v>
      </c>
      <c r="H24" s="74"/>
      <c r="I24" s="74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73"/>
      <c r="C25" s="73"/>
      <c r="D25" s="73"/>
      <c r="E25" s="73"/>
      <c r="F25" s="7"/>
      <c r="G25" s="75" t="s">
        <v>4</v>
      </c>
      <c r="H25" s="75"/>
      <c r="I25" s="75"/>
      <c r="K25" s="10">
        <f>SUM(K22:K24)</f>
        <v>6128</v>
      </c>
      <c r="L25" s="9"/>
      <c r="M25" s="10">
        <f>SUM(M22:M24)</f>
        <v>327</v>
      </c>
      <c r="N25" s="9"/>
      <c r="O25" s="10">
        <f>SUM(O22:O24)</f>
        <v>6455</v>
      </c>
    </row>
    <row r="26" spans="2:15" ht="15" customHeight="1" x14ac:dyDescent="0.25">
      <c r="B26" s="73" t="s">
        <v>12</v>
      </c>
      <c r="C26" s="73"/>
      <c r="D26" s="73"/>
      <c r="E26" s="73"/>
      <c r="F26" s="7"/>
      <c r="G26" s="74" t="s">
        <v>7</v>
      </c>
      <c r="H26" s="74"/>
      <c r="I26" s="74"/>
      <c r="K26" s="9">
        <v>4294</v>
      </c>
      <c r="L26" s="9"/>
      <c r="M26" s="9">
        <v>220</v>
      </c>
      <c r="N26" s="9"/>
      <c r="O26" s="9">
        <f>K26+M26</f>
        <v>4514</v>
      </c>
    </row>
    <row r="27" spans="2:15" ht="15" customHeight="1" x14ac:dyDescent="0.25">
      <c r="B27" s="73"/>
      <c r="C27" s="73"/>
      <c r="D27" s="73"/>
      <c r="E27" s="73"/>
      <c r="F27" s="7"/>
      <c r="G27" s="74" t="s">
        <v>8</v>
      </c>
      <c r="H27" s="74"/>
      <c r="I27" s="74"/>
      <c r="K27" s="9">
        <v>4</v>
      </c>
      <c r="L27" s="9"/>
      <c r="M27" s="9">
        <v>0</v>
      </c>
      <c r="N27" s="9"/>
      <c r="O27" s="9">
        <f>K27+M27</f>
        <v>4</v>
      </c>
    </row>
    <row r="28" spans="2:15" ht="15" customHeight="1" x14ac:dyDescent="0.25">
      <c r="B28" s="73"/>
      <c r="C28" s="73"/>
      <c r="D28" s="73"/>
      <c r="E28" s="73"/>
      <c r="F28" s="7"/>
      <c r="G28" s="74" t="s">
        <v>9</v>
      </c>
      <c r="H28" s="74"/>
      <c r="I28" s="74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73"/>
      <c r="C29" s="73"/>
      <c r="D29" s="73"/>
      <c r="E29" s="73"/>
      <c r="F29" s="7"/>
      <c r="G29" s="75" t="s">
        <v>4</v>
      </c>
      <c r="H29" s="75"/>
      <c r="I29" s="75"/>
      <c r="K29" s="10">
        <f>SUM(K26:K28)</f>
        <v>4298</v>
      </c>
      <c r="L29" s="9"/>
      <c r="M29" s="10">
        <f>SUM(M26:M28)</f>
        <v>220</v>
      </c>
      <c r="N29" s="9"/>
      <c r="O29" s="10">
        <f>SUM(O26:O28)</f>
        <v>4518</v>
      </c>
    </row>
    <row r="30" spans="2:15" ht="15" customHeight="1" x14ac:dyDescent="0.25">
      <c r="B30" s="73" t="s">
        <v>13</v>
      </c>
      <c r="C30" s="73"/>
      <c r="D30" s="73"/>
      <c r="E30" s="73"/>
      <c r="F30" s="7"/>
      <c r="G30" s="74" t="s">
        <v>7</v>
      </c>
      <c r="H30" s="74"/>
      <c r="I30" s="74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73"/>
      <c r="C31" s="73"/>
      <c r="D31" s="73"/>
      <c r="E31" s="73"/>
      <c r="F31" s="7"/>
      <c r="G31" s="74" t="s">
        <v>8</v>
      </c>
      <c r="H31" s="74"/>
      <c r="I31" s="74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73"/>
      <c r="C32" s="73"/>
      <c r="D32" s="73"/>
      <c r="E32" s="73"/>
      <c r="F32" s="7"/>
      <c r="G32" s="74" t="s">
        <v>9</v>
      </c>
      <c r="H32" s="74"/>
      <c r="I32" s="74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73"/>
      <c r="C33" s="73"/>
      <c r="D33" s="73"/>
      <c r="E33" s="73"/>
      <c r="F33" s="7"/>
      <c r="G33" s="75" t="s">
        <v>4</v>
      </c>
      <c r="H33" s="75"/>
      <c r="I33" s="75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73" t="s">
        <v>14</v>
      </c>
      <c r="C34" s="73"/>
      <c r="D34" s="73"/>
      <c r="E34" s="73"/>
      <c r="F34" s="7"/>
      <c r="G34" s="74" t="s">
        <v>7</v>
      </c>
      <c r="H34" s="74"/>
      <c r="I34" s="74"/>
      <c r="K34" s="9">
        <v>1</v>
      </c>
      <c r="L34" s="9"/>
      <c r="M34" s="9">
        <v>0</v>
      </c>
      <c r="N34" s="9"/>
      <c r="O34" s="9">
        <f>K34+M34</f>
        <v>1</v>
      </c>
    </row>
    <row r="35" spans="2:15" ht="15" customHeight="1" x14ac:dyDescent="0.25">
      <c r="B35" s="73"/>
      <c r="C35" s="73"/>
      <c r="D35" s="73"/>
      <c r="E35" s="73"/>
      <c r="F35" s="7"/>
      <c r="G35" s="74" t="s">
        <v>8</v>
      </c>
      <c r="H35" s="74"/>
      <c r="I35" s="74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73"/>
      <c r="C36" s="73"/>
      <c r="D36" s="73"/>
      <c r="E36" s="73"/>
      <c r="F36" s="7"/>
      <c r="G36" s="74" t="s">
        <v>9</v>
      </c>
      <c r="H36" s="74"/>
      <c r="I36" s="74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73"/>
      <c r="C37" s="73"/>
      <c r="D37" s="73"/>
      <c r="E37" s="73"/>
      <c r="F37" s="7"/>
      <c r="G37" s="75" t="s">
        <v>4</v>
      </c>
      <c r="H37" s="75"/>
      <c r="I37" s="75"/>
      <c r="J37" s="4"/>
      <c r="K37" s="10">
        <f>SUM(K34:K36)</f>
        <v>1</v>
      </c>
      <c r="L37" s="9"/>
      <c r="M37" s="10">
        <f>SUM(M34:M36)</f>
        <v>0</v>
      </c>
      <c r="N37" s="9"/>
      <c r="O37" s="10">
        <f>SUM(O34:O36)</f>
        <v>1</v>
      </c>
    </row>
    <row r="39" spans="2:15" ht="15" customHeight="1" x14ac:dyDescent="0.25">
      <c r="B39" s="76" t="s">
        <v>15</v>
      </c>
      <c r="C39" s="76"/>
      <c r="D39" s="76"/>
      <c r="E39" s="76"/>
      <c r="F39" s="76"/>
      <c r="G39" s="76"/>
      <c r="H39" s="76"/>
      <c r="I39" s="76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2" t="s">
        <v>16</v>
      </c>
      <c r="C40" s="72"/>
      <c r="D40" s="72"/>
      <c r="E40" s="72"/>
      <c r="F40" s="72"/>
      <c r="G40" s="72"/>
      <c r="H40" s="72"/>
      <c r="I40" s="72"/>
      <c r="K40" s="11">
        <f>SUM(K41:K48)</f>
        <v>16856</v>
      </c>
      <c r="L40" s="12"/>
      <c r="M40" s="11">
        <f>SUM(M41:M48)</f>
        <v>1520</v>
      </c>
      <c r="N40" s="12"/>
      <c r="O40" s="11">
        <f>SUM(O41:O48)</f>
        <v>18376</v>
      </c>
    </row>
    <row r="41" spans="2:15" ht="15.4" customHeight="1" x14ac:dyDescent="0.25">
      <c r="B41" s="77" t="s">
        <v>17</v>
      </c>
      <c r="C41" s="77"/>
      <c r="D41" s="77"/>
      <c r="E41" s="77"/>
      <c r="F41" s="77"/>
      <c r="G41" s="77"/>
      <c r="H41" s="77"/>
      <c r="I41" s="77"/>
      <c r="K41" s="13">
        <v>5739</v>
      </c>
      <c r="L41" s="14"/>
      <c r="M41" s="13">
        <v>440</v>
      </c>
      <c r="N41" s="14"/>
      <c r="O41" s="14">
        <f t="shared" ref="O41:O47" si="0">K41+M41</f>
        <v>6179</v>
      </c>
    </row>
    <row r="42" spans="2:15" ht="15" customHeight="1" x14ac:dyDescent="0.25">
      <c r="B42" s="74" t="s">
        <v>10</v>
      </c>
      <c r="C42" s="74"/>
      <c r="D42" s="74"/>
      <c r="E42" s="74"/>
      <c r="F42" s="74"/>
      <c r="G42" s="74"/>
      <c r="H42" s="74"/>
      <c r="I42" s="74"/>
      <c r="K42" s="13">
        <v>5893</v>
      </c>
      <c r="L42" s="14"/>
      <c r="M42" s="13">
        <v>354</v>
      </c>
      <c r="N42" s="14"/>
      <c r="O42" s="14">
        <f t="shared" si="0"/>
        <v>6247</v>
      </c>
    </row>
    <row r="43" spans="2:15" ht="15" customHeight="1" x14ac:dyDescent="0.25">
      <c r="B43" s="74" t="s">
        <v>18</v>
      </c>
      <c r="C43" s="74"/>
      <c r="D43" s="74"/>
      <c r="E43" s="74"/>
      <c r="F43" s="74"/>
      <c r="G43" s="74"/>
      <c r="H43" s="74"/>
      <c r="I43" s="74"/>
      <c r="K43" s="13">
        <v>568</v>
      </c>
      <c r="L43" s="14"/>
      <c r="M43" s="13">
        <v>202</v>
      </c>
      <c r="N43" s="14"/>
      <c r="O43" s="14">
        <f t="shared" si="0"/>
        <v>770</v>
      </c>
    </row>
    <row r="44" spans="2:15" ht="15" customHeight="1" x14ac:dyDescent="0.25">
      <c r="B44" s="74" t="s">
        <v>12</v>
      </c>
      <c r="C44" s="74"/>
      <c r="D44" s="74"/>
      <c r="E44" s="74"/>
      <c r="F44" s="74"/>
      <c r="G44" s="74"/>
      <c r="H44" s="74"/>
      <c r="I44" s="74"/>
      <c r="K44" s="13">
        <v>117</v>
      </c>
      <c r="L44" s="14"/>
      <c r="M44" s="13">
        <v>24</v>
      </c>
      <c r="N44" s="14"/>
      <c r="O44" s="14">
        <f t="shared" si="0"/>
        <v>141</v>
      </c>
    </row>
    <row r="45" spans="2:15" ht="15" customHeight="1" x14ac:dyDescent="0.25">
      <c r="B45" s="74" t="s">
        <v>19</v>
      </c>
      <c r="C45" s="74"/>
      <c r="D45" s="74"/>
      <c r="E45" s="74"/>
      <c r="F45" s="74"/>
      <c r="G45" s="74"/>
      <c r="H45" s="74"/>
      <c r="I45" s="74"/>
      <c r="K45" s="13">
        <v>26</v>
      </c>
      <c r="L45" s="14"/>
      <c r="M45" s="13">
        <v>0</v>
      </c>
      <c r="N45" s="14"/>
      <c r="O45" s="14">
        <f t="shared" si="0"/>
        <v>26</v>
      </c>
    </row>
    <row r="46" spans="2:15" ht="15" customHeight="1" x14ac:dyDescent="0.25">
      <c r="B46" s="74" t="s">
        <v>20</v>
      </c>
      <c r="C46" s="74"/>
      <c r="D46" s="74"/>
      <c r="E46" s="74"/>
      <c r="F46" s="74"/>
      <c r="G46" s="74"/>
      <c r="H46" s="74"/>
      <c r="I46" s="74"/>
      <c r="K46" s="13">
        <v>13</v>
      </c>
      <c r="L46" s="14"/>
      <c r="M46" s="13">
        <v>0</v>
      </c>
      <c r="N46" s="14"/>
      <c r="O46" s="14">
        <f t="shared" si="0"/>
        <v>13</v>
      </c>
    </row>
    <row r="47" spans="2:15" ht="21" customHeight="1" x14ac:dyDescent="0.25">
      <c r="B47" s="74" t="s">
        <v>21</v>
      </c>
      <c r="C47" s="74"/>
      <c r="D47" s="74"/>
      <c r="E47" s="74"/>
      <c r="F47" s="74"/>
      <c r="G47" s="74"/>
      <c r="H47" s="74"/>
      <c r="I47" s="74"/>
      <c r="K47" s="13">
        <v>4500</v>
      </c>
      <c r="L47" s="14"/>
      <c r="M47" s="13">
        <v>500</v>
      </c>
      <c r="N47" s="14"/>
      <c r="O47" s="14">
        <f t="shared" si="0"/>
        <v>5000</v>
      </c>
    </row>
    <row r="48" spans="2:15" ht="15.4" customHeight="1" x14ac:dyDescent="0.25">
      <c r="B48" s="65"/>
      <c r="C48" s="65"/>
      <c r="D48" s="65"/>
      <c r="E48" s="65"/>
      <c r="F48" s="65"/>
      <c r="G48" s="65"/>
      <c r="H48" s="65"/>
      <c r="I48" s="65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6" t="s">
        <v>22</v>
      </c>
      <c r="C50" s="76"/>
      <c r="D50" s="76"/>
      <c r="E50" s="76"/>
      <c r="F50" s="76"/>
      <c r="G50" s="76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78" t="s">
        <v>26</v>
      </c>
      <c r="C51" s="78"/>
      <c r="D51" s="78"/>
      <c r="E51" s="78"/>
      <c r="F51" s="78"/>
      <c r="G51" s="78"/>
      <c r="H51" s="4"/>
      <c r="I51" s="16">
        <f>I52+I54+I56+I58+I60+I62+I64+I66+I68</f>
        <v>75</v>
      </c>
      <c r="J51" s="17"/>
      <c r="K51" s="16">
        <f>K52+K54+K56+K58+K60+K62+K64+K66+K68</f>
        <v>11</v>
      </c>
      <c r="L51" s="17"/>
      <c r="M51" s="16">
        <f>M52+M54+M56+M58+M60+M62+M64+M66+M68</f>
        <v>7</v>
      </c>
      <c r="N51" s="17"/>
      <c r="O51" s="16">
        <f>O52+O54+O56+O58+O60+O62+O64+O66+O68</f>
        <v>93</v>
      </c>
    </row>
    <row r="52" spans="2:15" ht="15.4" customHeight="1" x14ac:dyDescent="0.25">
      <c r="B52" s="79" t="s">
        <v>27</v>
      </c>
      <c r="C52" s="79"/>
      <c r="D52" s="79"/>
      <c r="E52" s="79"/>
      <c r="F52" s="79"/>
      <c r="G52" s="79"/>
      <c r="H52" s="14"/>
      <c r="I52" s="18">
        <v>32</v>
      </c>
      <c r="J52" s="14"/>
      <c r="K52" s="19">
        <v>4</v>
      </c>
      <c r="L52" s="14"/>
      <c r="M52" s="19">
        <v>1</v>
      </c>
      <c r="N52" s="14"/>
      <c r="O52" s="20">
        <f>I52+K52+M52</f>
        <v>37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79" t="s">
        <v>29</v>
      </c>
      <c r="C54" s="79"/>
      <c r="D54" s="79"/>
      <c r="E54" s="79"/>
      <c r="F54" s="79"/>
      <c r="G54" s="79"/>
      <c r="H54" s="14"/>
      <c r="I54" s="19">
        <v>25</v>
      </c>
      <c r="J54" s="14"/>
      <c r="K54" s="19">
        <v>5</v>
      </c>
      <c r="L54" s="14"/>
      <c r="M54" s="19">
        <v>1</v>
      </c>
      <c r="N54" s="14"/>
      <c r="O54" s="20">
        <f>I54+K54+M54</f>
        <v>31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79" t="s">
        <v>31</v>
      </c>
      <c r="C56" s="79"/>
      <c r="D56" s="79"/>
      <c r="E56" s="79"/>
      <c r="F56" s="79"/>
      <c r="G56" s="79"/>
      <c r="H56" s="14"/>
      <c r="I56" s="19">
        <v>2</v>
      </c>
      <c r="J56" s="14"/>
      <c r="K56" s="19">
        <v>0</v>
      </c>
      <c r="L56" s="14"/>
      <c r="M56" s="19">
        <v>1</v>
      </c>
      <c r="N56" s="14"/>
      <c r="O56" s="20">
        <f>I56+K56+M56</f>
        <v>3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79" t="s">
        <v>33</v>
      </c>
      <c r="C58" s="79"/>
      <c r="D58" s="79"/>
      <c r="E58" s="79"/>
      <c r="F58" s="79"/>
      <c r="G58" s="79"/>
      <c r="H58" s="14"/>
      <c r="I58" s="19">
        <v>0</v>
      </c>
      <c r="J58" s="14"/>
      <c r="K58" s="19">
        <v>0</v>
      </c>
      <c r="L58" s="14"/>
      <c r="M58" s="19">
        <v>1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79" t="s">
        <v>35</v>
      </c>
      <c r="C60" s="79"/>
      <c r="D60" s="79"/>
      <c r="E60" s="79"/>
      <c r="F60" s="79"/>
      <c r="G60" s="79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79" t="s">
        <v>37</v>
      </c>
      <c r="C62" s="79"/>
      <c r="D62" s="79"/>
      <c r="E62" s="79"/>
      <c r="F62" s="79"/>
      <c r="G62" s="79"/>
      <c r="H62" s="14"/>
      <c r="I62" s="19">
        <v>15</v>
      </c>
      <c r="J62" s="14"/>
      <c r="K62" s="19">
        <v>0</v>
      </c>
      <c r="L62" s="14"/>
      <c r="M62" s="19">
        <v>2</v>
      </c>
      <c r="N62" s="14"/>
      <c r="O62" s="20">
        <f>I62+K62+M62</f>
        <v>17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79" t="s">
        <v>39</v>
      </c>
      <c r="C64" s="79"/>
      <c r="D64" s="79"/>
      <c r="E64" s="79"/>
      <c r="F64" s="79"/>
      <c r="G64" s="79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79" t="s">
        <v>41</v>
      </c>
      <c r="C66" s="79"/>
      <c r="D66" s="79"/>
      <c r="E66" s="79"/>
      <c r="F66" s="79"/>
      <c r="G66" s="79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79" t="s">
        <v>43</v>
      </c>
      <c r="C68" s="79"/>
      <c r="D68" s="79"/>
      <c r="E68" s="79"/>
      <c r="F68" s="79"/>
      <c r="G68" s="79"/>
      <c r="H68" s="14"/>
      <c r="I68" s="19">
        <v>1</v>
      </c>
      <c r="J68" s="14"/>
      <c r="K68" s="19">
        <v>2</v>
      </c>
      <c r="L68" s="14"/>
      <c r="M68" s="19">
        <v>1</v>
      </c>
      <c r="N68" s="14"/>
      <c r="O68" s="20">
        <f>I68+K68+M68</f>
        <v>4</v>
      </c>
    </row>
    <row r="69" spans="2:15" ht="15.4" customHeight="1" x14ac:dyDescent="0.25">
      <c r="B69" s="79" t="s">
        <v>44</v>
      </c>
      <c r="C69" s="79"/>
      <c r="D69" s="79"/>
      <c r="E69" s="79"/>
      <c r="F69" s="79"/>
      <c r="G69" s="79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81"/>
      <c r="C70" s="81"/>
      <c r="D70" s="81"/>
      <c r="E70" s="81"/>
      <c r="F70" s="81"/>
      <c r="G70" s="81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6" t="s">
        <v>45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O71" s="3" t="s">
        <v>4</v>
      </c>
    </row>
    <row r="72" spans="2:15" ht="14.25" customHeight="1" x14ac:dyDescent="0.25">
      <c r="B72" s="79" t="s">
        <v>46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4"/>
      <c r="O72" s="23">
        <v>93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79" t="s">
        <v>48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79" t="s">
        <v>50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79" t="s">
        <v>52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79" t="s">
        <v>44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O80" s="19">
        <f>$G$791-(O72+O74+O76+O78)</f>
        <v>0</v>
      </c>
    </row>
    <row r="81" spans="2:15" ht="15.75" customHeight="1" x14ac:dyDescent="0.25">
      <c r="B81" s="81"/>
      <c r="C81" s="81"/>
      <c r="D81" s="81"/>
      <c r="E81" s="81"/>
      <c r="F81" s="81"/>
      <c r="G81" s="81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6" t="s">
        <v>54</v>
      </c>
      <c r="C82" s="76"/>
      <c r="D82" s="76"/>
      <c r="E82" s="76"/>
      <c r="F82" s="76"/>
      <c r="G82" s="76"/>
      <c r="I82" s="3" t="s">
        <v>55</v>
      </c>
      <c r="K82" s="3" t="s">
        <v>56</v>
      </c>
    </row>
    <row r="83" spans="2:15" ht="15.4" customHeight="1" x14ac:dyDescent="0.25">
      <c r="B83" s="81" t="s">
        <v>57</v>
      </c>
      <c r="C83" s="81"/>
      <c r="D83" s="81"/>
      <c r="E83" s="81"/>
      <c r="F83" s="81"/>
      <c r="G83" s="81"/>
      <c r="H83" s="24"/>
      <c r="I83" s="25">
        <v>6</v>
      </c>
      <c r="J83" s="24"/>
      <c r="K83" s="26">
        <f t="shared" ref="K83:K94" si="1">I83/$G$791</f>
        <v>6.4516129032258063E-2</v>
      </c>
      <c r="L83" s="27"/>
      <c r="M83" s="27"/>
    </row>
    <row r="84" spans="2:15" ht="15.4" customHeight="1" x14ac:dyDescent="0.25">
      <c r="B84" s="81" t="s">
        <v>58</v>
      </c>
      <c r="C84" s="81"/>
      <c r="D84" s="81"/>
      <c r="E84" s="81"/>
      <c r="F84" s="81"/>
      <c r="G84" s="81"/>
      <c r="H84" s="24"/>
      <c r="I84" s="24">
        <v>83</v>
      </c>
      <c r="J84" s="24"/>
      <c r="K84" s="26">
        <f t="shared" si="1"/>
        <v>0.89247311827956988</v>
      </c>
      <c r="L84" s="27"/>
      <c r="M84" s="27"/>
    </row>
    <row r="85" spans="2:15" ht="14.25" customHeight="1" x14ac:dyDescent="0.25">
      <c r="B85" s="81" t="s">
        <v>59</v>
      </c>
      <c r="C85" s="81"/>
      <c r="D85" s="81"/>
      <c r="E85" s="81"/>
      <c r="F85" s="81"/>
      <c r="G85" s="81"/>
      <c r="H85" s="24"/>
      <c r="I85" s="24">
        <v>3</v>
      </c>
      <c r="J85" s="24"/>
      <c r="K85" s="26">
        <f t="shared" si="1"/>
        <v>3.2258064516129031E-2</v>
      </c>
      <c r="L85" s="27"/>
      <c r="M85" s="27"/>
    </row>
    <row r="86" spans="2:15" ht="14.25" customHeight="1" x14ac:dyDescent="0.25">
      <c r="B86" s="81" t="s">
        <v>60</v>
      </c>
      <c r="C86" s="81"/>
      <c r="D86" s="81"/>
      <c r="E86" s="81"/>
      <c r="F86" s="81"/>
      <c r="G86" s="81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81" t="s">
        <v>61</v>
      </c>
      <c r="C87" s="81"/>
      <c r="D87" s="81"/>
      <c r="E87" s="81"/>
      <c r="F87" s="81"/>
      <c r="G87" s="81"/>
      <c r="H87" s="24"/>
      <c r="I87" s="24">
        <v>17</v>
      </c>
      <c r="J87" s="24"/>
      <c r="K87" s="26">
        <f t="shared" si="1"/>
        <v>0.18279569892473119</v>
      </c>
      <c r="L87" s="27"/>
      <c r="M87" s="28"/>
    </row>
    <row r="88" spans="2:15" ht="13.35" customHeight="1" x14ac:dyDescent="0.25">
      <c r="B88" s="81" t="s">
        <v>62</v>
      </c>
      <c r="C88" s="81"/>
      <c r="D88" s="81"/>
      <c r="E88" s="81"/>
      <c r="F88" s="81"/>
      <c r="G88" s="81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81" t="s">
        <v>63</v>
      </c>
      <c r="C89" s="81"/>
      <c r="D89" s="81"/>
      <c r="E89" s="81"/>
      <c r="F89" s="81"/>
      <c r="G89" s="81"/>
      <c r="H89" s="24"/>
      <c r="I89" s="24">
        <v>9</v>
      </c>
      <c r="J89" s="24"/>
      <c r="K89" s="26">
        <f t="shared" si="1"/>
        <v>9.6774193548387094E-2</v>
      </c>
      <c r="L89" s="27"/>
      <c r="M89" s="27"/>
    </row>
    <row r="90" spans="2:15" ht="15.4" customHeight="1" x14ac:dyDescent="0.25">
      <c r="B90" s="81" t="s">
        <v>64</v>
      </c>
      <c r="C90" s="81"/>
      <c r="D90" s="81"/>
      <c r="E90" s="81"/>
      <c r="F90" s="81"/>
      <c r="G90" s="81"/>
      <c r="H90" s="24"/>
      <c r="I90" s="24">
        <v>1</v>
      </c>
      <c r="J90" s="24"/>
      <c r="K90" s="26">
        <f t="shared" si="1"/>
        <v>1.0752688172043012E-2</v>
      </c>
      <c r="L90" s="27"/>
      <c r="M90" s="27"/>
    </row>
    <row r="91" spans="2:15" ht="15" customHeight="1" x14ac:dyDescent="0.25">
      <c r="B91" s="81" t="s">
        <v>65</v>
      </c>
      <c r="C91" s="81"/>
      <c r="D91" s="81"/>
      <c r="E91" s="81"/>
      <c r="F91" s="81"/>
      <c r="G91" s="81"/>
      <c r="H91" s="24"/>
      <c r="I91" s="24">
        <v>10</v>
      </c>
      <c r="J91" s="24"/>
      <c r="K91" s="26">
        <f t="shared" si="1"/>
        <v>0.10752688172043011</v>
      </c>
      <c r="L91" s="27"/>
      <c r="M91" s="27"/>
    </row>
    <row r="92" spans="2:15" ht="15" customHeight="1" x14ac:dyDescent="0.25">
      <c r="B92" s="81" t="s">
        <v>66</v>
      </c>
      <c r="C92" s="81"/>
      <c r="D92" s="81"/>
      <c r="E92" s="81"/>
      <c r="F92" s="81"/>
      <c r="G92" s="81"/>
      <c r="H92" s="24"/>
      <c r="I92" s="24">
        <v>3</v>
      </c>
      <c r="J92" s="24"/>
      <c r="K92" s="26">
        <f t="shared" si="1"/>
        <v>3.2258064516129031E-2</v>
      </c>
      <c r="L92" s="27"/>
      <c r="M92" s="27"/>
    </row>
    <row r="93" spans="2:15" ht="15" customHeight="1" x14ac:dyDescent="0.25">
      <c r="B93" s="81" t="s">
        <v>67</v>
      </c>
      <c r="C93" s="81"/>
      <c r="D93" s="81"/>
      <c r="E93" s="81"/>
      <c r="F93" s="81"/>
      <c r="G93" s="81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81" t="s">
        <v>68</v>
      </c>
      <c r="C94" s="81"/>
      <c r="D94" s="81"/>
      <c r="E94" s="81"/>
      <c r="F94" s="81"/>
      <c r="G94" s="81"/>
      <c r="H94" s="24"/>
      <c r="I94" s="24">
        <v>2</v>
      </c>
      <c r="J94" s="24"/>
      <c r="K94" s="26">
        <f t="shared" si="1"/>
        <v>2.1505376344086023E-2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6" t="s">
        <v>69</v>
      </c>
      <c r="C96" s="76"/>
      <c r="D96" s="76"/>
      <c r="E96" s="76"/>
      <c r="F96" s="76"/>
      <c r="G96" s="76"/>
      <c r="I96" s="3" t="s">
        <v>55</v>
      </c>
      <c r="K96" s="3" t="s">
        <v>56</v>
      </c>
    </row>
    <row r="97" spans="2:15" ht="19.7" customHeight="1" x14ac:dyDescent="0.25">
      <c r="B97" s="81" t="s">
        <v>70</v>
      </c>
      <c r="C97" s="81"/>
      <c r="D97" s="81"/>
      <c r="E97" s="81"/>
      <c r="F97" s="81"/>
      <c r="G97" s="81"/>
      <c r="H97" s="4"/>
      <c r="I97" s="24">
        <v>53</v>
      </c>
      <c r="J97" s="21"/>
      <c r="K97" s="26">
        <f>I97/$G$791</f>
        <v>0.56989247311827962</v>
      </c>
    </row>
    <row r="98" spans="2:15" ht="14.25" customHeight="1" x14ac:dyDescent="0.25">
      <c r="B98" s="81" t="s">
        <v>71</v>
      </c>
      <c r="C98" s="81"/>
      <c r="D98" s="81"/>
      <c r="E98" s="81"/>
      <c r="F98" s="81"/>
      <c r="G98" s="81"/>
      <c r="I98" s="24">
        <v>40</v>
      </c>
      <c r="J98" s="14"/>
      <c r="K98" s="26">
        <f>I98/$G$791</f>
        <v>0.43010752688172044</v>
      </c>
      <c r="M98" s="28"/>
    </row>
    <row r="99" spans="2:15" ht="18.399999999999999" customHeight="1" x14ac:dyDescent="0.25">
      <c r="B99" s="81" t="s">
        <v>44</v>
      </c>
      <c r="C99" s="81"/>
      <c r="D99" s="81"/>
      <c r="E99" s="81"/>
      <c r="F99" s="81"/>
      <c r="G99" s="81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6" t="s">
        <v>72</v>
      </c>
      <c r="C101" s="76"/>
      <c r="D101" s="76"/>
      <c r="E101" s="76"/>
      <c r="F101" s="76"/>
      <c r="G101" s="76"/>
      <c r="I101" s="3" t="s">
        <v>55</v>
      </c>
      <c r="K101" s="3" t="s">
        <v>56</v>
      </c>
    </row>
    <row r="102" spans="2:15" ht="18.95" customHeight="1" x14ac:dyDescent="0.25">
      <c r="B102" s="81" t="s">
        <v>73</v>
      </c>
      <c r="C102" s="81"/>
      <c r="D102" s="81"/>
      <c r="E102" s="81"/>
      <c r="F102" s="81"/>
      <c r="G102" s="81"/>
      <c r="H102" s="4"/>
      <c r="I102" s="24">
        <v>81</v>
      </c>
      <c r="J102" s="21"/>
      <c r="K102" s="26">
        <f>I102/$G$791</f>
        <v>0.87096774193548387</v>
      </c>
    </row>
    <row r="103" spans="2:15" ht="14.25" customHeight="1" x14ac:dyDescent="0.25">
      <c r="B103" s="81" t="s">
        <v>74</v>
      </c>
      <c r="C103" s="81"/>
      <c r="D103" s="81"/>
      <c r="E103" s="81"/>
      <c r="F103" s="81"/>
      <c r="G103" s="81"/>
      <c r="I103" s="24">
        <v>12</v>
      </c>
      <c r="J103" s="14"/>
      <c r="K103" s="26">
        <f>I103/$G$791</f>
        <v>0.12903225806451613</v>
      </c>
      <c r="M103" s="28"/>
    </row>
    <row r="104" spans="2:15" ht="23.1" customHeight="1" x14ac:dyDescent="0.25">
      <c r="B104" s="81" t="s">
        <v>44</v>
      </c>
      <c r="C104" s="81"/>
      <c r="D104" s="81"/>
      <c r="E104" s="81"/>
      <c r="F104" s="81"/>
      <c r="G104" s="81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82" t="s">
        <v>75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</row>
    <row r="107" spans="2:15" ht="22.5" customHeight="1" x14ac:dyDescent="0.25">
      <c r="B107" s="76" t="s">
        <v>76</v>
      </c>
      <c r="C107" s="76"/>
      <c r="D107" s="76"/>
      <c r="E107" s="76"/>
      <c r="F107" s="76"/>
      <c r="G107" s="76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81" t="s">
        <v>79</v>
      </c>
      <c r="C108" s="81"/>
      <c r="D108" s="81"/>
      <c r="E108" s="81"/>
      <c r="F108" s="81"/>
      <c r="G108" s="81"/>
      <c r="I108" s="14">
        <v>4</v>
      </c>
      <c r="J108" s="14"/>
      <c r="K108" s="14">
        <v>1</v>
      </c>
      <c r="L108" s="14"/>
      <c r="M108" s="14">
        <f>I108+K108</f>
        <v>5</v>
      </c>
    </row>
    <row r="109" spans="2:15" ht="15.4" customHeight="1" x14ac:dyDescent="0.25">
      <c r="B109" s="81" t="s">
        <v>80</v>
      </c>
      <c r="C109" s="81"/>
      <c r="D109" s="81"/>
      <c r="E109" s="81"/>
      <c r="F109" s="81"/>
      <c r="G109" s="81"/>
      <c r="I109" s="14">
        <v>5</v>
      </c>
      <c r="J109" s="14"/>
      <c r="K109" s="14">
        <v>4</v>
      </c>
      <c r="L109" s="14"/>
      <c r="M109" s="14">
        <f>I109+K109</f>
        <v>9</v>
      </c>
    </row>
    <row r="110" spans="2:15" ht="15.4" customHeight="1" x14ac:dyDescent="0.25">
      <c r="B110" s="81" t="s">
        <v>81</v>
      </c>
      <c r="C110" s="81"/>
      <c r="D110" s="81"/>
      <c r="E110" s="81"/>
      <c r="F110" s="81"/>
      <c r="G110" s="81"/>
      <c r="I110" s="14">
        <v>3</v>
      </c>
      <c r="J110" s="14"/>
      <c r="K110" s="14">
        <v>0</v>
      </c>
      <c r="L110" s="14"/>
      <c r="M110" s="14">
        <f>I110+K110</f>
        <v>3</v>
      </c>
    </row>
    <row r="112" spans="2:15" ht="22.5" customHeight="1" x14ac:dyDescent="0.25">
      <c r="B112" s="76" t="s">
        <v>82</v>
      </c>
      <c r="C112" s="76"/>
      <c r="D112" s="76"/>
      <c r="E112" s="76"/>
      <c r="F112" s="76"/>
      <c r="G112" s="76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3" t="s">
        <v>83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</row>
    <row r="114" spans="2:13" ht="15.4" customHeight="1" x14ac:dyDescent="0.25">
      <c r="B114" s="81" t="s">
        <v>84</v>
      </c>
      <c r="C114" s="81"/>
      <c r="D114" s="81"/>
      <c r="E114" s="81"/>
      <c r="F114" s="81"/>
      <c r="G114" s="81"/>
      <c r="I114" s="14">
        <v>4</v>
      </c>
      <c r="J114" s="14"/>
      <c r="K114" s="14">
        <v>0</v>
      </c>
      <c r="L114" s="14"/>
      <c r="M114" s="14">
        <f>I114+K114</f>
        <v>4</v>
      </c>
    </row>
    <row r="115" spans="2:13" ht="15.4" customHeight="1" x14ac:dyDescent="0.25">
      <c r="B115" s="81" t="s">
        <v>85</v>
      </c>
      <c r="C115" s="81"/>
      <c r="D115" s="81"/>
      <c r="E115" s="81"/>
      <c r="F115" s="81"/>
      <c r="G115" s="81"/>
      <c r="I115" s="14"/>
      <c r="J115" s="14"/>
      <c r="K115" s="14"/>
      <c r="L115" s="14"/>
      <c r="M115" s="14">
        <v>11</v>
      </c>
    </row>
    <row r="116" spans="2:13" ht="22.5" customHeight="1" x14ac:dyDescent="0.25">
      <c r="B116" s="76" t="s">
        <v>86</v>
      </c>
      <c r="C116" s="76"/>
      <c r="D116" s="76"/>
      <c r="E116" s="76"/>
      <c r="F116" s="76"/>
      <c r="G116" s="76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3" t="s">
        <v>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</row>
    <row r="118" spans="2:13" ht="15.4" customHeight="1" x14ac:dyDescent="0.25">
      <c r="B118" s="81" t="s">
        <v>88</v>
      </c>
      <c r="C118" s="81"/>
      <c r="D118" s="81"/>
      <c r="E118" s="81"/>
      <c r="F118" s="81"/>
      <c r="G118" s="81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81" t="s">
        <v>89</v>
      </c>
      <c r="C119" s="81"/>
      <c r="D119" s="81"/>
      <c r="E119" s="81"/>
      <c r="F119" s="81"/>
      <c r="G119" s="81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6" t="s">
        <v>90</v>
      </c>
      <c r="C121" s="76"/>
      <c r="D121" s="76"/>
      <c r="E121" s="76"/>
      <c r="F121" s="76"/>
      <c r="G121" s="76"/>
      <c r="I121" s="3" t="s">
        <v>55</v>
      </c>
      <c r="K121" s="3" t="s">
        <v>56</v>
      </c>
    </row>
    <row r="122" spans="2:13" ht="15.4" customHeight="1" x14ac:dyDescent="0.25">
      <c r="B122" s="81" t="s">
        <v>91</v>
      </c>
      <c r="C122" s="81"/>
      <c r="D122" s="81"/>
      <c r="E122" s="81"/>
      <c r="F122" s="81"/>
      <c r="G122" s="81"/>
      <c r="I122" s="14">
        <v>62</v>
      </c>
      <c r="J122" s="14"/>
      <c r="K122" s="26">
        <f t="shared" ref="K122:K135" si="2">I122/$G$791</f>
        <v>0.66666666666666663</v>
      </c>
    </row>
    <row r="123" spans="2:13" ht="15.4" customHeight="1" x14ac:dyDescent="0.25">
      <c r="B123" s="81" t="s">
        <v>92</v>
      </c>
      <c r="C123" s="81"/>
      <c r="D123" s="81"/>
      <c r="E123" s="81"/>
      <c r="F123" s="81"/>
      <c r="G123" s="81"/>
      <c r="I123" s="14">
        <v>34</v>
      </c>
      <c r="J123" s="14"/>
      <c r="K123" s="26">
        <f t="shared" si="2"/>
        <v>0.36559139784946237</v>
      </c>
    </row>
    <row r="124" spans="2:13" ht="13.35" customHeight="1" x14ac:dyDescent="0.25">
      <c r="B124" s="81" t="s">
        <v>93</v>
      </c>
      <c r="C124" s="81"/>
      <c r="D124" s="81"/>
      <c r="E124" s="81"/>
      <c r="F124" s="81"/>
      <c r="G124" s="81"/>
      <c r="I124" s="14">
        <v>23</v>
      </c>
      <c r="J124" s="14"/>
      <c r="K124" s="26">
        <f t="shared" si="2"/>
        <v>0.24731182795698925</v>
      </c>
    </row>
    <row r="125" spans="2:13" ht="15.4" customHeight="1" x14ac:dyDescent="0.25">
      <c r="B125" s="81" t="s">
        <v>94</v>
      </c>
      <c r="C125" s="81"/>
      <c r="D125" s="81"/>
      <c r="E125" s="81"/>
      <c r="F125" s="81"/>
      <c r="G125" s="81"/>
      <c r="I125" s="14">
        <v>35</v>
      </c>
      <c r="J125" s="14"/>
      <c r="K125" s="26">
        <f t="shared" si="2"/>
        <v>0.37634408602150538</v>
      </c>
    </row>
    <row r="126" spans="2:13" ht="14.25" customHeight="1" x14ac:dyDescent="0.25">
      <c r="B126" s="81" t="s">
        <v>95</v>
      </c>
      <c r="C126" s="81"/>
      <c r="D126" s="81"/>
      <c r="E126" s="81"/>
      <c r="F126" s="81"/>
      <c r="G126" s="81"/>
      <c r="I126" s="14">
        <v>12</v>
      </c>
      <c r="J126" s="14"/>
      <c r="K126" s="26">
        <f t="shared" si="2"/>
        <v>0.12903225806451613</v>
      </c>
    </row>
    <row r="127" spans="2:13" ht="14.25" customHeight="1" x14ac:dyDescent="0.25">
      <c r="B127" s="81" t="s">
        <v>96</v>
      </c>
      <c r="C127" s="81"/>
      <c r="D127" s="81"/>
      <c r="E127" s="81"/>
      <c r="F127" s="81"/>
      <c r="G127" s="81"/>
      <c r="I127" s="14">
        <v>9</v>
      </c>
      <c r="J127" s="14"/>
      <c r="K127" s="26">
        <f t="shared" si="2"/>
        <v>9.6774193548387094E-2</v>
      </c>
    </row>
    <row r="128" spans="2:13" ht="14.25" customHeight="1" x14ac:dyDescent="0.25">
      <c r="B128" s="81" t="s">
        <v>97</v>
      </c>
      <c r="C128" s="81"/>
      <c r="D128" s="81"/>
      <c r="E128" s="81"/>
      <c r="F128" s="81"/>
      <c r="G128" s="81"/>
      <c r="I128" s="14">
        <v>15</v>
      </c>
      <c r="J128" s="14"/>
      <c r="K128" s="26">
        <f t="shared" si="2"/>
        <v>0.16129032258064516</v>
      </c>
    </row>
    <row r="129" spans="2:11" ht="14.25" customHeight="1" x14ac:dyDescent="0.25">
      <c r="B129" s="81" t="s">
        <v>98</v>
      </c>
      <c r="C129" s="81"/>
      <c r="D129" s="81"/>
      <c r="E129" s="81"/>
      <c r="F129" s="81"/>
      <c r="G129" s="81"/>
      <c r="I129" s="14">
        <v>40</v>
      </c>
      <c r="J129" s="14"/>
      <c r="K129" s="26">
        <f t="shared" si="2"/>
        <v>0.43010752688172044</v>
      </c>
    </row>
    <row r="130" spans="2:11" ht="15.4" customHeight="1" x14ac:dyDescent="0.25">
      <c r="B130" s="81" t="s">
        <v>99</v>
      </c>
      <c r="C130" s="81"/>
      <c r="D130" s="81"/>
      <c r="E130" s="81"/>
      <c r="F130" s="81"/>
      <c r="G130" s="81"/>
      <c r="I130" s="14">
        <v>33</v>
      </c>
      <c r="J130" s="14"/>
      <c r="K130" s="26">
        <f t="shared" si="2"/>
        <v>0.35483870967741937</v>
      </c>
    </row>
    <row r="131" spans="2:11" ht="14.25" customHeight="1" x14ac:dyDescent="0.25">
      <c r="B131" s="81" t="s">
        <v>100</v>
      </c>
      <c r="C131" s="81"/>
      <c r="D131" s="81"/>
      <c r="E131" s="81"/>
      <c r="F131" s="81"/>
      <c r="G131" s="81"/>
      <c r="I131" s="14">
        <v>11</v>
      </c>
      <c r="J131" s="14"/>
      <c r="K131" s="26">
        <f t="shared" si="2"/>
        <v>0.11827956989247312</v>
      </c>
    </row>
    <row r="132" spans="2:11" ht="14.25" customHeight="1" x14ac:dyDescent="0.25">
      <c r="B132" s="81" t="s">
        <v>101</v>
      </c>
      <c r="C132" s="81"/>
      <c r="D132" s="81"/>
      <c r="E132" s="81"/>
      <c r="F132" s="81"/>
      <c r="G132" s="81"/>
      <c r="I132" s="14">
        <v>7</v>
      </c>
      <c r="J132" s="14"/>
      <c r="K132" s="26">
        <f t="shared" si="2"/>
        <v>7.5268817204301078E-2</v>
      </c>
    </row>
    <row r="133" spans="2:11" ht="14.25" customHeight="1" x14ac:dyDescent="0.25">
      <c r="B133" s="81" t="s">
        <v>102</v>
      </c>
      <c r="C133" s="81"/>
      <c r="D133" s="81"/>
      <c r="E133" s="81"/>
      <c r="F133" s="81"/>
      <c r="G133" s="81"/>
      <c r="I133" s="14">
        <v>11</v>
      </c>
      <c r="J133" s="14"/>
      <c r="K133" s="26">
        <f t="shared" si="2"/>
        <v>0.11827956989247312</v>
      </c>
    </row>
    <row r="134" spans="2:11" ht="14.25" customHeight="1" x14ac:dyDescent="0.25">
      <c r="B134" s="81" t="s">
        <v>103</v>
      </c>
      <c r="C134" s="81"/>
      <c r="D134" s="81"/>
      <c r="E134" s="81"/>
      <c r="F134" s="81"/>
      <c r="G134" s="81"/>
      <c r="I134" s="14">
        <v>11</v>
      </c>
      <c r="J134" s="14"/>
      <c r="K134" s="26">
        <f t="shared" si="2"/>
        <v>0.11827956989247312</v>
      </c>
    </row>
    <row r="135" spans="2:11" ht="14.25" customHeight="1" x14ac:dyDescent="0.25">
      <c r="B135" s="81" t="s">
        <v>104</v>
      </c>
      <c r="C135" s="81"/>
      <c r="D135" s="81"/>
      <c r="E135" s="81"/>
      <c r="F135" s="81"/>
      <c r="G135" s="81"/>
      <c r="I135" s="14">
        <v>21</v>
      </c>
      <c r="J135" s="14"/>
      <c r="K135" s="26">
        <f t="shared" si="2"/>
        <v>0.22580645161290322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6" t="s">
        <v>105</v>
      </c>
      <c r="C137" s="76"/>
      <c r="D137" s="76"/>
      <c r="E137" s="76"/>
      <c r="F137" s="76"/>
      <c r="G137" s="76"/>
      <c r="I137" s="3" t="s">
        <v>55</v>
      </c>
      <c r="K137" s="3" t="s">
        <v>56</v>
      </c>
    </row>
    <row r="138" spans="2:11" ht="15.4" customHeight="1" x14ac:dyDescent="0.25">
      <c r="B138" s="81" t="s">
        <v>106</v>
      </c>
      <c r="C138" s="81"/>
      <c r="D138" s="81"/>
      <c r="E138" s="81"/>
      <c r="F138" s="81"/>
      <c r="G138" s="81"/>
      <c r="I138" s="14">
        <v>39</v>
      </c>
      <c r="J138" s="14"/>
      <c r="K138" s="26">
        <f t="shared" ref="K138:K144" si="3">I138/$G$791</f>
        <v>0.41935483870967744</v>
      </c>
    </row>
    <row r="139" spans="2:11" ht="14.25" customHeight="1" x14ac:dyDescent="0.25">
      <c r="B139" s="81" t="s">
        <v>107</v>
      </c>
      <c r="C139" s="81"/>
      <c r="D139" s="81"/>
      <c r="E139" s="81"/>
      <c r="F139" s="81"/>
      <c r="G139" s="81"/>
      <c r="I139" s="14">
        <v>17</v>
      </c>
      <c r="J139" s="14"/>
      <c r="K139" s="26">
        <f t="shared" si="3"/>
        <v>0.18279569892473119</v>
      </c>
    </row>
    <row r="140" spans="2:11" ht="14.25" customHeight="1" x14ac:dyDescent="0.25">
      <c r="B140" s="81" t="s">
        <v>108</v>
      </c>
      <c r="C140" s="81"/>
      <c r="D140" s="81"/>
      <c r="E140" s="81"/>
      <c r="F140" s="81"/>
      <c r="G140" s="81"/>
      <c r="I140" s="14">
        <v>8</v>
      </c>
      <c r="J140" s="14"/>
      <c r="K140" s="26">
        <f t="shared" si="3"/>
        <v>8.6021505376344093E-2</v>
      </c>
    </row>
    <row r="141" spans="2:11" ht="14.25" customHeight="1" x14ac:dyDescent="0.25">
      <c r="B141" s="81" t="s">
        <v>109</v>
      </c>
      <c r="C141" s="81"/>
      <c r="D141" s="81"/>
      <c r="E141" s="81"/>
      <c r="F141" s="81"/>
      <c r="G141" s="81"/>
      <c r="I141" s="14">
        <v>5</v>
      </c>
      <c r="J141" s="14"/>
      <c r="K141" s="26">
        <f t="shared" si="3"/>
        <v>5.3763440860215055E-2</v>
      </c>
    </row>
    <row r="142" spans="2:11" ht="14.25" customHeight="1" x14ac:dyDescent="0.25">
      <c r="B142" s="81" t="s">
        <v>110</v>
      </c>
      <c r="C142" s="81"/>
      <c r="D142" s="81"/>
      <c r="E142" s="81"/>
      <c r="F142" s="81"/>
      <c r="G142" s="81"/>
      <c r="I142" s="14">
        <v>10</v>
      </c>
      <c r="J142" s="14"/>
      <c r="K142" s="26">
        <f t="shared" si="3"/>
        <v>0.10752688172043011</v>
      </c>
    </row>
    <row r="143" spans="2:11" ht="14.25" customHeight="1" x14ac:dyDescent="0.25">
      <c r="B143" s="81" t="s">
        <v>111</v>
      </c>
      <c r="C143" s="81"/>
      <c r="D143" s="81"/>
      <c r="E143" s="81"/>
      <c r="F143" s="81"/>
      <c r="G143" s="81"/>
      <c r="I143" s="14">
        <v>6</v>
      </c>
      <c r="J143" s="14"/>
      <c r="K143" s="26">
        <f t="shared" si="3"/>
        <v>6.4516129032258063E-2</v>
      </c>
    </row>
    <row r="144" spans="2:11" ht="15.4" customHeight="1" x14ac:dyDescent="0.25">
      <c r="B144" s="81" t="s">
        <v>112</v>
      </c>
      <c r="C144" s="81"/>
      <c r="D144" s="81"/>
      <c r="E144" s="81"/>
      <c r="F144" s="81"/>
      <c r="G144" s="81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81" t="s">
        <v>113</v>
      </c>
      <c r="C146" s="81"/>
      <c r="D146" s="81"/>
      <c r="E146" s="81"/>
      <c r="F146" s="81"/>
      <c r="G146" s="81"/>
      <c r="I146" s="14">
        <v>20</v>
      </c>
      <c r="J146" s="14"/>
      <c r="K146" s="26">
        <f>I146/$G$791</f>
        <v>0.21505376344086022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6" t="s">
        <v>114</v>
      </c>
      <c r="C148" s="76"/>
      <c r="D148" s="76"/>
      <c r="E148" s="76"/>
      <c r="F148" s="76"/>
      <c r="G148" s="76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81" t="s">
        <v>119</v>
      </c>
      <c r="C149" s="81"/>
      <c r="D149" s="81"/>
      <c r="E149" s="81"/>
      <c r="F149" s="81"/>
      <c r="G149" s="81"/>
      <c r="I149" s="14">
        <v>55</v>
      </c>
      <c r="J149" s="14"/>
      <c r="K149" s="26">
        <f t="shared" ref="K149:K155" si="4">I149/$G$791</f>
        <v>0.59139784946236562</v>
      </c>
      <c r="L149" s="14"/>
      <c r="M149" s="14">
        <v>83</v>
      </c>
      <c r="N149" s="14"/>
      <c r="O149" s="14">
        <v>1223</v>
      </c>
    </row>
    <row r="150" spans="2:15" ht="15.4" customHeight="1" x14ac:dyDescent="0.25">
      <c r="B150" s="81" t="s">
        <v>120</v>
      </c>
      <c r="C150" s="81"/>
      <c r="D150" s="81"/>
      <c r="E150" s="81"/>
      <c r="F150" s="81"/>
      <c r="G150" s="81"/>
      <c r="I150" s="14">
        <v>18</v>
      </c>
      <c r="J150" s="14"/>
      <c r="K150" s="26">
        <f t="shared" si="4"/>
        <v>0.19354838709677419</v>
      </c>
      <c r="L150" s="14"/>
      <c r="M150" s="14">
        <v>11</v>
      </c>
      <c r="N150" s="14"/>
      <c r="O150" s="14">
        <v>101</v>
      </c>
    </row>
    <row r="151" spans="2:15" ht="15.4" customHeight="1" x14ac:dyDescent="0.25">
      <c r="B151" s="81" t="s">
        <v>121</v>
      </c>
      <c r="C151" s="81"/>
      <c r="D151" s="81"/>
      <c r="E151" s="81"/>
      <c r="F151" s="81"/>
      <c r="G151" s="81"/>
      <c r="I151" s="14">
        <v>13</v>
      </c>
      <c r="J151" s="14"/>
      <c r="K151" s="26">
        <f t="shared" si="4"/>
        <v>0.13978494623655913</v>
      </c>
      <c r="L151" s="14"/>
      <c r="M151" s="14">
        <v>7</v>
      </c>
      <c r="N151" s="14"/>
      <c r="O151" s="14">
        <v>248</v>
      </c>
    </row>
    <row r="152" spans="2:15" ht="14.25" customHeight="1" x14ac:dyDescent="0.25">
      <c r="B152" s="81" t="s">
        <v>122</v>
      </c>
      <c r="C152" s="81"/>
      <c r="D152" s="81"/>
      <c r="E152" s="81"/>
      <c r="F152" s="81"/>
      <c r="G152" s="81"/>
      <c r="I152" s="14">
        <v>86</v>
      </c>
      <c r="J152" s="14"/>
      <c r="K152" s="26">
        <f t="shared" si="4"/>
        <v>0.92473118279569888</v>
      </c>
      <c r="L152" s="14"/>
      <c r="M152" s="14">
        <v>82</v>
      </c>
      <c r="N152" s="14"/>
      <c r="O152" s="14">
        <v>1345</v>
      </c>
    </row>
    <row r="153" spans="2:15" ht="14.25" customHeight="1" x14ac:dyDescent="0.25">
      <c r="B153" s="81" t="s">
        <v>123</v>
      </c>
      <c r="C153" s="81"/>
      <c r="D153" s="81"/>
      <c r="E153" s="81"/>
      <c r="F153" s="81"/>
      <c r="G153" s="81"/>
      <c r="I153" s="14">
        <v>14</v>
      </c>
      <c r="J153" s="14"/>
      <c r="K153" s="26">
        <f t="shared" si="4"/>
        <v>0.15053763440860216</v>
      </c>
      <c r="L153" s="14"/>
      <c r="M153" s="14">
        <v>7</v>
      </c>
      <c r="N153" s="14"/>
      <c r="O153" s="14">
        <v>36</v>
      </c>
    </row>
    <row r="154" spans="2:15" ht="15.4" customHeight="1" x14ac:dyDescent="0.25">
      <c r="B154" s="81" t="s">
        <v>124</v>
      </c>
      <c r="C154" s="81"/>
      <c r="D154" s="81"/>
      <c r="E154" s="81"/>
      <c r="F154" s="81"/>
      <c r="G154" s="81"/>
      <c r="I154" s="14">
        <v>2</v>
      </c>
      <c r="J154" s="14"/>
      <c r="K154" s="26">
        <f t="shared" si="4"/>
        <v>2.1505376344086023E-2</v>
      </c>
      <c r="L154" s="14"/>
      <c r="M154" s="14">
        <v>1</v>
      </c>
      <c r="N154" s="14"/>
      <c r="O154" s="14">
        <v>14</v>
      </c>
    </row>
    <row r="155" spans="2:15" ht="15.4" customHeight="1" x14ac:dyDescent="0.25">
      <c r="B155" s="81" t="s">
        <v>125</v>
      </c>
      <c r="C155" s="81"/>
      <c r="D155" s="81"/>
      <c r="E155" s="81"/>
      <c r="F155" s="81"/>
      <c r="G155" s="81"/>
      <c r="I155" s="14">
        <v>5</v>
      </c>
      <c r="J155" s="14"/>
      <c r="K155" s="26">
        <f t="shared" si="4"/>
        <v>5.3763440860215055E-2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6" t="s">
        <v>126</v>
      </c>
      <c r="C157" s="76"/>
      <c r="D157" s="76"/>
      <c r="E157" s="76"/>
      <c r="F157" s="76"/>
      <c r="G157" s="76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3" t="s">
        <v>127</v>
      </c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2:15" ht="14.25" customHeight="1" x14ac:dyDescent="0.25">
      <c r="B159" s="81" t="s">
        <v>128</v>
      </c>
      <c r="C159" s="81"/>
      <c r="D159" s="81"/>
      <c r="E159" s="81"/>
      <c r="F159" s="81"/>
      <c r="G159" s="81"/>
      <c r="I159" s="14">
        <v>31</v>
      </c>
      <c r="J159" s="14"/>
      <c r="K159" s="26">
        <f t="shared" ref="K159:K165" si="5">I159/$G$791</f>
        <v>0.33333333333333331</v>
      </c>
    </row>
    <row r="160" spans="2:15" ht="14.25" customHeight="1" x14ac:dyDescent="0.25">
      <c r="B160" s="81" t="s">
        <v>129</v>
      </c>
      <c r="C160" s="81"/>
      <c r="D160" s="81"/>
      <c r="E160" s="81"/>
      <c r="F160" s="81"/>
      <c r="G160" s="81"/>
      <c r="I160" s="14">
        <v>6</v>
      </c>
      <c r="J160" s="14"/>
      <c r="K160" s="26">
        <f t="shared" si="5"/>
        <v>6.4516129032258063E-2</v>
      </c>
    </row>
    <row r="161" spans="2:11" ht="14.25" customHeight="1" x14ac:dyDescent="0.25">
      <c r="B161" s="81" t="s">
        <v>130</v>
      </c>
      <c r="C161" s="81"/>
      <c r="D161" s="81"/>
      <c r="E161" s="81"/>
      <c r="F161" s="81"/>
      <c r="G161" s="81"/>
      <c r="I161" s="14">
        <v>6</v>
      </c>
      <c r="J161" s="14"/>
      <c r="K161" s="26">
        <f t="shared" si="5"/>
        <v>6.4516129032258063E-2</v>
      </c>
    </row>
    <row r="162" spans="2:11" ht="14.25" customHeight="1" x14ac:dyDescent="0.25">
      <c r="B162" s="81" t="s">
        <v>131</v>
      </c>
      <c r="C162" s="81"/>
      <c r="D162" s="81"/>
      <c r="E162" s="81"/>
      <c r="F162" s="81"/>
      <c r="G162" s="81"/>
      <c r="I162" s="14">
        <v>6</v>
      </c>
      <c r="J162" s="14"/>
      <c r="K162" s="26">
        <f t="shared" si="5"/>
        <v>6.4516129032258063E-2</v>
      </c>
    </row>
    <row r="163" spans="2:11" ht="15.4" customHeight="1" x14ac:dyDescent="0.25">
      <c r="B163" s="81" t="s">
        <v>132</v>
      </c>
      <c r="C163" s="81"/>
      <c r="D163" s="81"/>
      <c r="E163" s="81"/>
      <c r="F163" s="81"/>
      <c r="G163" s="81"/>
      <c r="I163" s="14">
        <v>4</v>
      </c>
      <c r="J163" s="14"/>
      <c r="K163" s="26">
        <f t="shared" si="5"/>
        <v>4.3010752688172046E-2</v>
      </c>
    </row>
    <row r="164" spans="2:11" ht="15.4" customHeight="1" x14ac:dyDescent="0.25">
      <c r="B164" s="81" t="s">
        <v>133</v>
      </c>
      <c r="C164" s="81"/>
      <c r="D164" s="81"/>
      <c r="E164" s="81"/>
      <c r="F164" s="81"/>
      <c r="G164" s="81"/>
      <c r="I164" s="14">
        <v>2</v>
      </c>
      <c r="J164" s="14"/>
      <c r="K164" s="26">
        <f t="shared" si="5"/>
        <v>2.1505376344086023E-2</v>
      </c>
    </row>
    <row r="165" spans="2:11" ht="15.4" customHeight="1" x14ac:dyDescent="0.25">
      <c r="B165" s="81" t="s">
        <v>134</v>
      </c>
      <c r="C165" s="81"/>
      <c r="D165" s="81"/>
      <c r="E165" s="81"/>
      <c r="F165" s="81"/>
      <c r="G165" s="81"/>
      <c r="I165" s="14">
        <v>48</v>
      </c>
      <c r="J165" s="14"/>
      <c r="K165" s="26">
        <f t="shared" si="5"/>
        <v>0.5161290322580645</v>
      </c>
    </row>
    <row r="166" spans="2:11" ht="22.5" customHeight="1" x14ac:dyDescent="0.25">
      <c r="B166" s="78" t="s">
        <v>135</v>
      </c>
      <c r="C166" s="78"/>
      <c r="D166" s="78"/>
      <c r="E166" s="78"/>
      <c r="F166" s="78"/>
      <c r="G166" s="78"/>
      <c r="I166" s="33" t="s">
        <v>55</v>
      </c>
      <c r="K166" s="33" t="s">
        <v>136</v>
      </c>
    </row>
    <row r="167" spans="2:11" ht="14.25" customHeight="1" x14ac:dyDescent="0.25">
      <c r="B167" s="81" t="s">
        <v>137</v>
      </c>
      <c r="C167" s="81"/>
      <c r="D167" s="81"/>
      <c r="E167" s="81"/>
      <c r="F167" s="81"/>
      <c r="G167" s="81"/>
      <c r="I167" s="14">
        <v>9</v>
      </c>
      <c r="J167" s="14"/>
      <c r="K167" s="14">
        <v>54</v>
      </c>
    </row>
    <row r="168" spans="2:11" ht="14.25" customHeight="1" x14ac:dyDescent="0.25">
      <c r="B168" s="81" t="s">
        <v>138</v>
      </c>
      <c r="C168" s="81"/>
      <c r="D168" s="81"/>
      <c r="E168" s="81"/>
      <c r="F168" s="81"/>
      <c r="G168" s="81"/>
      <c r="I168" s="14">
        <v>18</v>
      </c>
      <c r="J168" s="14"/>
      <c r="K168" s="14">
        <v>114</v>
      </c>
    </row>
    <row r="169" spans="2:11" ht="14.25" customHeight="1" x14ac:dyDescent="0.25">
      <c r="B169" s="81" t="s">
        <v>139</v>
      </c>
      <c r="C169" s="81"/>
      <c r="D169" s="81"/>
      <c r="E169" s="81"/>
      <c r="F169" s="81"/>
      <c r="G169" s="81"/>
      <c r="I169" s="14">
        <v>3</v>
      </c>
      <c r="J169" s="14"/>
      <c r="K169" s="14">
        <v>20</v>
      </c>
    </row>
    <row r="170" spans="2:11" ht="14.25" customHeight="1" x14ac:dyDescent="0.25">
      <c r="B170" s="81" t="s">
        <v>140</v>
      </c>
      <c r="C170" s="81"/>
      <c r="D170" s="81"/>
      <c r="E170" s="81"/>
      <c r="F170" s="81"/>
      <c r="G170" s="81"/>
      <c r="I170" s="14">
        <v>11</v>
      </c>
      <c r="J170" s="14"/>
      <c r="K170" s="14">
        <v>125</v>
      </c>
    </row>
    <row r="171" spans="2:11" ht="14.25" customHeight="1" x14ac:dyDescent="0.25">
      <c r="B171" s="81" t="s">
        <v>141</v>
      </c>
      <c r="C171" s="81"/>
      <c r="D171" s="81"/>
      <c r="E171" s="81"/>
      <c r="F171" s="81"/>
      <c r="G171" s="81"/>
      <c r="I171" s="14">
        <v>24</v>
      </c>
      <c r="J171" s="14"/>
      <c r="K171" s="14">
        <v>1022</v>
      </c>
    </row>
    <row r="172" spans="2:11" ht="14.25" customHeight="1" x14ac:dyDescent="0.25">
      <c r="B172" s="81" t="s">
        <v>142</v>
      </c>
      <c r="C172" s="81"/>
      <c r="D172" s="81"/>
      <c r="E172" s="81"/>
      <c r="F172" s="81"/>
      <c r="G172" s="81"/>
      <c r="I172" s="14">
        <v>6</v>
      </c>
      <c r="J172" s="14"/>
      <c r="K172" s="14">
        <v>15</v>
      </c>
    </row>
    <row r="173" spans="2:11" ht="14.25" customHeight="1" x14ac:dyDescent="0.25">
      <c r="B173" s="81" t="s">
        <v>143</v>
      </c>
      <c r="C173" s="81"/>
      <c r="D173" s="81"/>
      <c r="E173" s="81"/>
      <c r="F173" s="81"/>
      <c r="G173" s="81"/>
      <c r="I173" s="14">
        <v>10</v>
      </c>
      <c r="J173" s="14"/>
      <c r="K173" s="14">
        <v>24</v>
      </c>
    </row>
    <row r="174" spans="2:11" ht="15.4" customHeight="1" x14ac:dyDescent="0.25">
      <c r="B174" s="81" t="s">
        <v>68</v>
      </c>
      <c r="C174" s="81"/>
      <c r="D174" s="81"/>
      <c r="E174" s="81"/>
      <c r="F174" s="81"/>
      <c r="G174" s="81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6" t="s">
        <v>144</v>
      </c>
      <c r="C176" s="76"/>
      <c r="D176" s="76"/>
      <c r="E176" s="76"/>
      <c r="F176" s="76"/>
      <c r="G176" s="76"/>
      <c r="I176" s="3" t="s">
        <v>55</v>
      </c>
      <c r="K176" s="3" t="s">
        <v>56</v>
      </c>
    </row>
    <row r="177" spans="2:11" ht="21.75" customHeight="1" x14ac:dyDescent="0.25">
      <c r="B177" s="83" t="s">
        <v>145</v>
      </c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2:11" ht="13.35" customHeight="1" x14ac:dyDescent="0.25">
      <c r="B178" s="81" t="s">
        <v>146</v>
      </c>
      <c r="C178" s="81"/>
      <c r="D178" s="81"/>
      <c r="E178" s="81"/>
      <c r="F178" s="81"/>
      <c r="G178" s="81"/>
      <c r="I178" s="14">
        <v>72</v>
      </c>
      <c r="J178" s="14"/>
      <c r="K178" s="26">
        <f>I178/$G$791</f>
        <v>0.77419354838709675</v>
      </c>
    </row>
    <row r="179" spans="2:11" ht="13.35" customHeight="1" x14ac:dyDescent="0.25">
      <c r="B179" s="81" t="s">
        <v>147</v>
      </c>
      <c r="C179" s="81"/>
      <c r="D179" s="81"/>
      <c r="E179" s="81"/>
      <c r="F179" s="81"/>
      <c r="G179" s="81"/>
      <c r="I179" s="14">
        <v>21</v>
      </c>
      <c r="J179" s="14"/>
      <c r="K179" s="26">
        <f>I179/$G$791</f>
        <v>0.22580645161290322</v>
      </c>
    </row>
    <row r="180" spans="2:11" ht="22.35" customHeight="1" x14ac:dyDescent="0.25">
      <c r="B180" s="81" t="s">
        <v>148</v>
      </c>
      <c r="C180" s="81"/>
      <c r="D180" s="81"/>
      <c r="E180" s="81"/>
      <c r="F180" s="81"/>
      <c r="G180" s="81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6" t="s">
        <v>149</v>
      </c>
      <c r="C182" s="76"/>
      <c r="D182" s="76"/>
      <c r="E182" s="76"/>
      <c r="F182" s="76"/>
      <c r="G182" s="76"/>
      <c r="I182" s="3" t="s">
        <v>55</v>
      </c>
      <c r="K182" s="3" t="s">
        <v>56</v>
      </c>
    </row>
    <row r="183" spans="2:11" ht="13.35" customHeight="1" x14ac:dyDescent="0.25">
      <c r="B183" s="81" t="s">
        <v>150</v>
      </c>
      <c r="C183" s="81"/>
      <c r="D183" s="81"/>
      <c r="E183" s="81"/>
      <c r="F183" s="81"/>
      <c r="G183" s="81"/>
      <c r="I183" s="14">
        <v>11</v>
      </c>
      <c r="J183" s="14"/>
      <c r="K183" s="26">
        <f>I183/$G$791</f>
        <v>0.11827956989247312</v>
      </c>
    </row>
    <row r="184" spans="2:11" ht="13.35" customHeight="1" x14ac:dyDescent="0.25">
      <c r="B184" s="81" t="s">
        <v>151</v>
      </c>
      <c r="C184" s="81"/>
      <c r="D184" s="81"/>
      <c r="E184" s="81"/>
      <c r="F184" s="81"/>
      <c r="G184" s="81"/>
      <c r="I184" s="14">
        <v>82</v>
      </c>
      <c r="J184" s="14"/>
      <c r="K184" s="26">
        <f>I184/$G$791</f>
        <v>0.88172043010752688</v>
      </c>
    </row>
    <row r="185" spans="2:11" ht="25.9" customHeight="1" x14ac:dyDescent="0.25">
      <c r="B185" s="81" t="s">
        <v>148</v>
      </c>
      <c r="C185" s="81"/>
      <c r="D185" s="81"/>
      <c r="E185" s="81"/>
      <c r="F185" s="81"/>
      <c r="G185" s="81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6" t="s">
        <v>152</v>
      </c>
      <c r="C187" s="76"/>
      <c r="D187" s="76"/>
      <c r="E187" s="76"/>
      <c r="F187" s="76"/>
      <c r="G187" s="76"/>
      <c r="I187" s="3" t="s">
        <v>55</v>
      </c>
      <c r="K187" s="3" t="s">
        <v>56</v>
      </c>
    </row>
    <row r="188" spans="2:11" ht="13.35" customHeight="1" x14ac:dyDescent="0.25">
      <c r="B188" s="81" t="s">
        <v>153</v>
      </c>
      <c r="C188" s="81"/>
      <c r="D188" s="81"/>
      <c r="E188" s="81"/>
      <c r="F188" s="81"/>
      <c r="G188" s="81"/>
      <c r="I188" s="14">
        <v>12</v>
      </c>
      <c r="J188" s="14"/>
      <c r="K188" s="26">
        <f>I188/$G$791</f>
        <v>0.12903225806451613</v>
      </c>
    </row>
    <row r="189" spans="2:11" ht="16.350000000000001" customHeight="1" x14ac:dyDescent="0.25">
      <c r="B189" s="81" t="s">
        <v>154</v>
      </c>
      <c r="C189" s="81"/>
      <c r="D189" s="81"/>
      <c r="E189" s="81"/>
      <c r="F189" s="81"/>
      <c r="G189" s="81"/>
      <c r="I189" s="14">
        <v>51</v>
      </c>
      <c r="J189" s="14"/>
      <c r="K189" s="26">
        <f>I189/$G$791</f>
        <v>0.54838709677419351</v>
      </c>
    </row>
    <row r="190" spans="2:11" ht="13.35" customHeight="1" x14ac:dyDescent="0.25">
      <c r="B190" s="81" t="s">
        <v>155</v>
      </c>
      <c r="C190" s="81"/>
      <c r="D190" s="81"/>
      <c r="E190" s="81"/>
      <c r="F190" s="81"/>
      <c r="G190" s="81"/>
      <c r="I190" s="14">
        <v>30</v>
      </c>
      <c r="J190" s="14"/>
      <c r="K190" s="26">
        <f>I190/$G$791</f>
        <v>0.32258064516129031</v>
      </c>
    </row>
    <row r="191" spans="2:11" ht="20.45" customHeight="1" x14ac:dyDescent="0.25">
      <c r="B191" s="81" t="s">
        <v>148</v>
      </c>
      <c r="C191" s="81"/>
      <c r="D191" s="81"/>
      <c r="E191" s="81"/>
      <c r="F191" s="81"/>
      <c r="G191" s="81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6" t="s">
        <v>156</v>
      </c>
      <c r="C193" s="76"/>
      <c r="D193" s="76"/>
      <c r="E193" s="76"/>
      <c r="F193" s="76"/>
      <c r="G193" s="76"/>
      <c r="I193" s="3" t="s">
        <v>55</v>
      </c>
      <c r="K193" s="3" t="s">
        <v>56</v>
      </c>
    </row>
    <row r="194" spans="2:11" ht="13.35" customHeight="1" x14ac:dyDescent="0.25">
      <c r="B194" s="81" t="s">
        <v>157</v>
      </c>
      <c r="C194" s="81"/>
      <c r="D194" s="81"/>
      <c r="E194" s="81"/>
      <c r="F194" s="81"/>
      <c r="G194" s="81"/>
      <c r="I194" s="14">
        <v>12</v>
      </c>
      <c r="J194" s="14"/>
      <c r="K194" s="26">
        <f>I194/$G$791</f>
        <v>0.12903225806451613</v>
      </c>
    </row>
    <row r="195" spans="2:11" ht="16.350000000000001" customHeight="1" x14ac:dyDescent="0.25">
      <c r="B195" s="81" t="s">
        <v>158</v>
      </c>
      <c r="C195" s="81"/>
      <c r="D195" s="81"/>
      <c r="E195" s="81"/>
      <c r="F195" s="81"/>
      <c r="G195" s="81"/>
      <c r="I195" s="14">
        <v>49</v>
      </c>
      <c r="J195" s="14"/>
      <c r="K195" s="26">
        <f>I195/$G$791</f>
        <v>0.5268817204301075</v>
      </c>
    </row>
    <row r="196" spans="2:11" ht="13.35" customHeight="1" x14ac:dyDescent="0.25">
      <c r="B196" s="81" t="s">
        <v>159</v>
      </c>
      <c r="C196" s="81"/>
      <c r="D196" s="81"/>
      <c r="E196" s="81"/>
      <c r="F196" s="81"/>
      <c r="G196" s="81"/>
      <c r="I196" s="14">
        <v>32</v>
      </c>
      <c r="J196" s="14"/>
      <c r="K196" s="26">
        <f>I196/$G$791</f>
        <v>0.34408602150537637</v>
      </c>
    </row>
    <row r="197" spans="2:11" ht="19.7" customHeight="1" x14ac:dyDescent="0.25">
      <c r="B197" s="81" t="s">
        <v>148</v>
      </c>
      <c r="C197" s="81"/>
      <c r="D197" s="81"/>
      <c r="E197" s="81"/>
      <c r="F197" s="81"/>
      <c r="G197" s="81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6" t="s">
        <v>160</v>
      </c>
      <c r="C199" s="76"/>
      <c r="D199" s="76"/>
      <c r="E199" s="76"/>
      <c r="F199" s="76"/>
      <c r="G199" s="76"/>
      <c r="I199" s="3" t="s">
        <v>55</v>
      </c>
      <c r="K199" s="3" t="s">
        <v>56</v>
      </c>
    </row>
    <row r="200" spans="2:11" ht="13.35" customHeight="1" x14ac:dyDescent="0.25">
      <c r="B200" s="81" t="s">
        <v>161</v>
      </c>
      <c r="C200" s="81"/>
      <c r="D200" s="81"/>
      <c r="E200" s="81"/>
      <c r="F200" s="81"/>
      <c r="G200" s="81"/>
      <c r="I200" s="14">
        <v>10</v>
      </c>
      <c r="J200" s="14"/>
      <c r="K200" s="26">
        <f>I200/$G$791</f>
        <v>0.10752688172043011</v>
      </c>
    </row>
    <row r="201" spans="2:11" ht="13.35" customHeight="1" x14ac:dyDescent="0.25">
      <c r="B201" s="81" t="s">
        <v>162</v>
      </c>
      <c r="C201" s="81"/>
      <c r="D201" s="81"/>
      <c r="E201" s="81"/>
      <c r="F201" s="81"/>
      <c r="G201" s="81"/>
      <c r="I201" s="14">
        <v>18</v>
      </c>
      <c r="J201" s="14"/>
      <c r="K201" s="26">
        <f>I201/$G$791</f>
        <v>0.19354838709677419</v>
      </c>
    </row>
    <row r="202" spans="2:11" ht="20.45" customHeight="1" x14ac:dyDescent="0.25">
      <c r="B202" s="81" t="s">
        <v>163</v>
      </c>
      <c r="C202" s="81"/>
      <c r="D202" s="81"/>
      <c r="E202" s="81"/>
      <c r="F202" s="81"/>
      <c r="G202" s="81"/>
      <c r="I202" s="14">
        <v>59</v>
      </c>
      <c r="J202" s="14"/>
      <c r="K202" s="26">
        <f>I202/$G$791</f>
        <v>0.63440860215053763</v>
      </c>
    </row>
    <row r="203" spans="2:11" ht="13.35" customHeight="1" x14ac:dyDescent="0.25">
      <c r="B203" s="81" t="s">
        <v>164</v>
      </c>
      <c r="C203" s="81"/>
      <c r="D203" s="81"/>
      <c r="E203" s="81"/>
      <c r="F203" s="81"/>
      <c r="G203" s="81"/>
      <c r="I203" s="14">
        <v>6</v>
      </c>
      <c r="J203" s="14"/>
      <c r="K203" s="26">
        <f>I203/$G$791</f>
        <v>6.4516129032258063E-2</v>
      </c>
    </row>
    <row r="204" spans="2:11" ht="20.45" customHeight="1" x14ac:dyDescent="0.25">
      <c r="B204" s="81" t="s">
        <v>148</v>
      </c>
      <c r="C204" s="81"/>
      <c r="D204" s="81"/>
      <c r="E204" s="81"/>
      <c r="F204" s="81"/>
      <c r="G204" s="81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6" t="s">
        <v>165</v>
      </c>
      <c r="C206" s="76"/>
      <c r="D206" s="76"/>
      <c r="E206" s="76"/>
      <c r="F206" s="76"/>
      <c r="G206" s="76"/>
      <c r="I206" s="3" t="s">
        <v>55</v>
      </c>
      <c r="K206" s="3" t="s">
        <v>56</v>
      </c>
    </row>
    <row r="207" spans="2:11" ht="14.25" customHeight="1" x14ac:dyDescent="0.25">
      <c r="B207" s="81" t="s">
        <v>166</v>
      </c>
      <c r="C207" s="81"/>
      <c r="D207" s="81"/>
      <c r="E207" s="81"/>
      <c r="F207" s="81"/>
      <c r="G207" s="81"/>
      <c r="I207" s="14">
        <v>80</v>
      </c>
      <c r="J207" s="14"/>
      <c r="K207" s="26">
        <f>I207/$G$791</f>
        <v>0.86021505376344087</v>
      </c>
    </row>
    <row r="208" spans="2:11" ht="14.25" customHeight="1" x14ac:dyDescent="0.25">
      <c r="B208" s="81" t="s">
        <v>167</v>
      </c>
      <c r="C208" s="81"/>
      <c r="D208" s="81"/>
      <c r="E208" s="81"/>
      <c r="F208" s="81"/>
      <c r="G208" s="81"/>
      <c r="I208" s="14">
        <v>13</v>
      </c>
      <c r="J208" s="14"/>
      <c r="K208" s="26">
        <f>I208/$G$791</f>
        <v>0.13978494623655913</v>
      </c>
    </row>
    <row r="209" spans="2:13" ht="20.45" customHeight="1" x14ac:dyDescent="0.25">
      <c r="B209" s="81" t="s">
        <v>148</v>
      </c>
      <c r="C209" s="81"/>
      <c r="D209" s="81"/>
      <c r="E209" s="81"/>
      <c r="F209" s="81"/>
      <c r="G209" s="81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6" t="s">
        <v>168</v>
      </c>
      <c r="C211" s="76"/>
      <c r="D211" s="76"/>
      <c r="E211" s="76"/>
      <c r="F211" s="76"/>
      <c r="G211" s="76"/>
      <c r="I211" s="3" t="s">
        <v>55</v>
      </c>
      <c r="K211" s="3" t="s">
        <v>56</v>
      </c>
    </row>
    <row r="212" spans="2:13" ht="14.25" customHeight="1" x14ac:dyDescent="0.25">
      <c r="B212" s="81" t="s">
        <v>169</v>
      </c>
      <c r="C212" s="81"/>
      <c r="D212" s="81"/>
      <c r="E212" s="81"/>
      <c r="F212" s="81"/>
      <c r="G212" s="81"/>
      <c r="I212" s="14"/>
      <c r="J212" s="14"/>
      <c r="K212" s="14"/>
    </row>
    <row r="213" spans="2:13" ht="14.25" customHeight="1" x14ac:dyDescent="0.25">
      <c r="B213" s="81" t="s">
        <v>170</v>
      </c>
      <c r="C213" s="81"/>
      <c r="D213" s="81"/>
      <c r="E213" s="81"/>
      <c r="F213" s="81"/>
      <c r="G213" s="81"/>
      <c r="I213" s="14">
        <v>82</v>
      </c>
      <c r="J213" s="14"/>
      <c r="K213" s="26">
        <f>I213/$G$791</f>
        <v>0.88172043010752688</v>
      </c>
    </row>
    <row r="214" spans="2:13" ht="15" customHeight="1" x14ac:dyDescent="0.25">
      <c r="B214" s="81" t="s">
        <v>171</v>
      </c>
      <c r="C214" s="81"/>
      <c r="D214" s="81"/>
      <c r="E214" s="81"/>
      <c r="F214" s="81"/>
      <c r="G214" s="81"/>
      <c r="I214" s="14">
        <v>11</v>
      </c>
      <c r="J214" s="14"/>
      <c r="K214" s="26">
        <f>I214/$G$791</f>
        <v>0.11827956989247312</v>
      </c>
    </row>
    <row r="215" spans="2:13" ht="20.45" customHeight="1" x14ac:dyDescent="0.25">
      <c r="B215" s="81" t="s">
        <v>148</v>
      </c>
      <c r="C215" s="81"/>
      <c r="D215" s="81"/>
      <c r="E215" s="81"/>
      <c r="F215" s="81"/>
      <c r="G215" s="81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6" t="s">
        <v>172</v>
      </c>
      <c r="C217" s="76"/>
      <c r="D217" s="76"/>
      <c r="E217" s="76"/>
      <c r="F217" s="76"/>
      <c r="G217" s="76"/>
      <c r="I217" s="3" t="s">
        <v>55</v>
      </c>
      <c r="K217" s="3" t="s">
        <v>56</v>
      </c>
    </row>
    <row r="218" spans="2:13" ht="33" customHeight="1" x14ac:dyDescent="0.25">
      <c r="B218" s="78" t="s">
        <v>173</v>
      </c>
      <c r="C218" s="78"/>
      <c r="D218" s="78"/>
      <c r="E218" s="78"/>
      <c r="F218" s="78"/>
      <c r="G218" s="78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3" t="s">
        <v>174</v>
      </c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</row>
    <row r="220" spans="2:13" ht="21" customHeight="1" x14ac:dyDescent="0.25">
      <c r="B220" s="81" t="s">
        <v>175</v>
      </c>
      <c r="C220" s="81"/>
      <c r="D220" s="81"/>
      <c r="E220" s="81"/>
      <c r="F220" s="81"/>
      <c r="G220" s="81"/>
      <c r="I220" s="14">
        <v>2</v>
      </c>
      <c r="J220" s="14"/>
      <c r="K220" s="26">
        <f>I220/$G$791</f>
        <v>2.1505376344086023E-2</v>
      </c>
      <c r="L220" s="14"/>
      <c r="M220" s="14">
        <v>22</v>
      </c>
    </row>
    <row r="221" spans="2:13" ht="30.4" customHeight="1" x14ac:dyDescent="0.25">
      <c r="B221" s="81" t="s">
        <v>176</v>
      </c>
      <c r="C221" s="81"/>
      <c r="D221" s="81"/>
      <c r="E221" s="81"/>
      <c r="F221" s="81"/>
      <c r="G221" s="81"/>
      <c r="I221" s="14">
        <v>11</v>
      </c>
      <c r="J221" s="14"/>
      <c r="K221" s="26">
        <f>I221/$G$791</f>
        <v>0.11827956989247312</v>
      </c>
      <c r="L221" s="14"/>
      <c r="M221" s="14">
        <v>80</v>
      </c>
    </row>
    <row r="222" spans="2:13" ht="20.45" customHeight="1" x14ac:dyDescent="0.25">
      <c r="B222" s="81" t="s">
        <v>177</v>
      </c>
      <c r="C222" s="81"/>
      <c r="D222" s="81"/>
      <c r="E222" s="81"/>
      <c r="F222" s="81"/>
      <c r="G222" s="81"/>
      <c r="I222" s="14">
        <v>80</v>
      </c>
      <c r="J222" s="14"/>
      <c r="K222" s="26">
        <f>I222/$G$791</f>
        <v>0.86021505376344087</v>
      </c>
      <c r="L222" s="14"/>
      <c r="M222" s="14"/>
    </row>
    <row r="223" spans="2:13" ht="20.45" customHeight="1" x14ac:dyDescent="0.25">
      <c r="B223" s="81" t="s">
        <v>148</v>
      </c>
      <c r="C223" s="81"/>
      <c r="D223" s="81"/>
      <c r="E223" s="81"/>
      <c r="F223" s="81"/>
      <c r="G223" s="81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78" t="s">
        <v>178</v>
      </c>
      <c r="C224" s="78"/>
      <c r="D224" s="78"/>
      <c r="E224" s="78"/>
      <c r="F224" s="78"/>
      <c r="G224" s="78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3" t="s">
        <v>179</v>
      </c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</row>
    <row r="226" spans="2:13" ht="20.45" customHeight="1" x14ac:dyDescent="0.25">
      <c r="B226" s="81" t="s">
        <v>175</v>
      </c>
      <c r="C226" s="81"/>
      <c r="D226" s="81"/>
      <c r="E226" s="81"/>
      <c r="F226" s="81"/>
      <c r="G226" s="81"/>
      <c r="I226" s="14">
        <v>6</v>
      </c>
      <c r="J226" s="14"/>
      <c r="K226" s="26">
        <f>I226/$G$791</f>
        <v>6.4516129032258063E-2</v>
      </c>
      <c r="L226" s="14"/>
      <c r="M226" s="14">
        <v>81</v>
      </c>
    </row>
    <row r="227" spans="2:13" ht="21" customHeight="1" x14ac:dyDescent="0.25">
      <c r="B227" s="81" t="s">
        <v>176</v>
      </c>
      <c r="C227" s="81"/>
      <c r="D227" s="81"/>
      <c r="E227" s="81"/>
      <c r="F227" s="81"/>
      <c r="G227" s="81"/>
      <c r="I227" s="14">
        <v>12</v>
      </c>
      <c r="J227" s="14"/>
      <c r="K227" s="26">
        <f>I227/$G$791</f>
        <v>0.12903225806451613</v>
      </c>
      <c r="L227" s="14"/>
      <c r="M227" s="14">
        <v>105</v>
      </c>
    </row>
    <row r="228" spans="2:13" ht="20.45" customHeight="1" x14ac:dyDescent="0.25">
      <c r="B228" s="81" t="s">
        <v>177</v>
      </c>
      <c r="C228" s="81"/>
      <c r="D228" s="81"/>
      <c r="E228" s="81"/>
      <c r="F228" s="81"/>
      <c r="G228" s="81"/>
      <c r="I228" s="14">
        <v>75</v>
      </c>
      <c r="J228" s="14"/>
      <c r="K228" s="26">
        <f>I228/$G$791</f>
        <v>0.80645161290322576</v>
      </c>
      <c r="L228" s="14"/>
      <c r="M228" s="14"/>
    </row>
    <row r="229" spans="2:13" ht="20.45" customHeight="1" x14ac:dyDescent="0.25">
      <c r="B229" s="81" t="s">
        <v>148</v>
      </c>
      <c r="C229" s="81"/>
      <c r="D229" s="81"/>
      <c r="E229" s="81"/>
      <c r="F229" s="81"/>
      <c r="G229" s="81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78" t="s">
        <v>180</v>
      </c>
      <c r="C230" s="78"/>
      <c r="D230" s="78"/>
      <c r="E230" s="78"/>
      <c r="F230" s="78"/>
      <c r="G230" s="78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3" t="s">
        <v>181</v>
      </c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</row>
    <row r="232" spans="2:13" ht="20.45" customHeight="1" x14ac:dyDescent="0.25">
      <c r="B232" s="81" t="s">
        <v>175</v>
      </c>
      <c r="C232" s="81"/>
      <c r="D232" s="81"/>
      <c r="E232" s="81"/>
      <c r="F232" s="81"/>
      <c r="G232" s="81"/>
      <c r="I232" s="14">
        <v>1</v>
      </c>
      <c r="J232" s="14"/>
      <c r="K232" s="26">
        <f>I232/$G$791</f>
        <v>1.0752688172043012E-2</v>
      </c>
      <c r="L232" s="14"/>
      <c r="M232" s="14">
        <v>4</v>
      </c>
    </row>
    <row r="233" spans="2:13" ht="20.45" customHeight="1" x14ac:dyDescent="0.25">
      <c r="B233" s="81" t="s">
        <v>176</v>
      </c>
      <c r="C233" s="81"/>
      <c r="D233" s="81"/>
      <c r="E233" s="81"/>
      <c r="F233" s="81"/>
      <c r="G233" s="81"/>
      <c r="I233" s="14">
        <v>1</v>
      </c>
      <c r="J233" s="14"/>
      <c r="K233" s="26">
        <f>I233/$G$791</f>
        <v>1.0752688172043012E-2</v>
      </c>
      <c r="L233" s="14"/>
      <c r="M233" s="14">
        <v>6</v>
      </c>
    </row>
    <row r="234" spans="2:13" ht="20.45" customHeight="1" x14ac:dyDescent="0.25">
      <c r="B234" s="81" t="s">
        <v>177</v>
      </c>
      <c r="C234" s="81"/>
      <c r="D234" s="81"/>
      <c r="E234" s="81"/>
      <c r="F234" s="81"/>
      <c r="G234" s="81"/>
      <c r="I234" s="14">
        <v>91</v>
      </c>
      <c r="J234" s="14"/>
      <c r="K234" s="26">
        <f>I234/$G$791</f>
        <v>0.978494623655914</v>
      </c>
      <c r="L234" s="14"/>
      <c r="M234" s="14"/>
    </row>
    <row r="235" spans="2:13" ht="20.45" customHeight="1" x14ac:dyDescent="0.25">
      <c r="B235" s="81" t="s">
        <v>148</v>
      </c>
      <c r="C235" s="81"/>
      <c r="D235" s="81"/>
      <c r="E235" s="81"/>
      <c r="F235" s="81"/>
      <c r="G235" s="81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78" t="s">
        <v>182</v>
      </c>
      <c r="C236" s="78"/>
      <c r="D236" s="78"/>
      <c r="E236" s="78"/>
      <c r="F236" s="78"/>
      <c r="G236" s="78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3" t="s">
        <v>183</v>
      </c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</row>
    <row r="238" spans="2:13" ht="23.1" customHeight="1" x14ac:dyDescent="0.25">
      <c r="B238" s="81" t="s">
        <v>175</v>
      </c>
      <c r="C238" s="81"/>
      <c r="D238" s="81"/>
      <c r="E238" s="81"/>
      <c r="F238" s="81"/>
      <c r="G238" s="81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81" t="s">
        <v>176</v>
      </c>
      <c r="C239" s="81"/>
      <c r="D239" s="81"/>
      <c r="E239" s="81"/>
      <c r="F239" s="81"/>
      <c r="G239" s="81"/>
      <c r="I239" s="14">
        <v>1</v>
      </c>
      <c r="J239" s="14"/>
      <c r="K239" s="26">
        <f>I239/$G$791</f>
        <v>1.0752688172043012E-2</v>
      </c>
      <c r="L239" s="14"/>
      <c r="M239" s="14">
        <v>1</v>
      </c>
    </row>
    <row r="240" spans="2:13" ht="20.45" customHeight="1" x14ac:dyDescent="0.25">
      <c r="B240" s="81" t="s">
        <v>177</v>
      </c>
      <c r="C240" s="81"/>
      <c r="D240" s="81"/>
      <c r="E240" s="81"/>
      <c r="F240" s="81"/>
      <c r="G240" s="81"/>
      <c r="I240" s="14">
        <v>92</v>
      </c>
      <c r="J240" s="14"/>
      <c r="K240" s="26">
        <f>I240/$G$791</f>
        <v>0.989247311827957</v>
      </c>
      <c r="L240" s="14"/>
      <c r="M240" s="14"/>
    </row>
    <row r="241" spans="1:15" ht="20.45" customHeight="1" x14ac:dyDescent="0.25">
      <c r="B241" s="81" t="s">
        <v>148</v>
      </c>
      <c r="C241" s="81"/>
      <c r="D241" s="81"/>
      <c r="E241" s="81"/>
      <c r="F241" s="81"/>
      <c r="G241" s="81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6" t="s">
        <v>184</v>
      </c>
      <c r="C243" s="76"/>
      <c r="D243" s="76"/>
      <c r="E243" s="76"/>
      <c r="F243" s="76"/>
      <c r="G243" s="76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3" t="s">
        <v>185</v>
      </c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</row>
    <row r="245" spans="1:15" ht="27.75" customHeight="1" x14ac:dyDescent="0.25">
      <c r="B245" s="81" t="s">
        <v>186</v>
      </c>
      <c r="C245" s="81"/>
      <c r="D245" s="81"/>
      <c r="E245" s="81"/>
      <c r="F245" s="81"/>
      <c r="G245" s="81"/>
      <c r="I245" s="14">
        <v>4</v>
      </c>
      <c r="J245" s="14"/>
      <c r="K245" s="26">
        <f>I245/$G$791</f>
        <v>4.3010752688172046E-2</v>
      </c>
      <c r="L245" s="14"/>
      <c r="M245" s="14">
        <v>215</v>
      </c>
    </row>
    <row r="246" spans="1:15" ht="22.35" customHeight="1" x14ac:dyDescent="0.25">
      <c r="B246" s="81" t="s">
        <v>187</v>
      </c>
      <c r="C246" s="81"/>
      <c r="D246" s="81"/>
      <c r="E246" s="81"/>
      <c r="F246" s="81"/>
      <c r="G246" s="81"/>
      <c r="I246" s="14">
        <v>4</v>
      </c>
      <c r="J246" s="14"/>
      <c r="K246" s="26">
        <f>I246/$G$791</f>
        <v>4.3010752688172046E-2</v>
      </c>
      <c r="L246" s="14"/>
      <c r="M246" s="14">
        <v>32</v>
      </c>
    </row>
    <row r="247" spans="1:15" ht="20.45" customHeight="1" x14ac:dyDescent="0.25">
      <c r="B247" s="81" t="s">
        <v>177</v>
      </c>
      <c r="C247" s="81"/>
      <c r="D247" s="81"/>
      <c r="E247" s="81"/>
      <c r="F247" s="81"/>
      <c r="G247" s="81"/>
      <c r="I247" s="14">
        <v>85</v>
      </c>
      <c r="J247" s="14"/>
      <c r="K247" s="26">
        <f>I247/$G$791</f>
        <v>0.91397849462365588</v>
      </c>
      <c r="L247" s="14"/>
      <c r="M247" s="14"/>
    </row>
    <row r="248" spans="1:15" ht="20.45" customHeight="1" x14ac:dyDescent="0.25">
      <c r="B248" s="81" t="s">
        <v>148</v>
      </c>
      <c r="C248" s="81"/>
      <c r="D248" s="81"/>
      <c r="E248" s="81"/>
      <c r="F248" s="81"/>
      <c r="G248" s="81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6" t="s">
        <v>188</v>
      </c>
      <c r="C250" s="76"/>
      <c r="D250" s="76"/>
      <c r="E250" s="76"/>
      <c r="F250" s="76"/>
      <c r="G250" s="76"/>
      <c r="I250" s="3" t="s">
        <v>55</v>
      </c>
      <c r="K250" s="3" t="s">
        <v>56</v>
      </c>
    </row>
    <row r="251" spans="1:15" ht="20.45" customHeight="1" x14ac:dyDescent="0.25">
      <c r="B251" s="81" t="s">
        <v>189</v>
      </c>
      <c r="C251" s="81"/>
      <c r="D251" s="81"/>
      <c r="E251" s="81"/>
      <c r="F251" s="81"/>
      <c r="G251" s="81"/>
      <c r="I251" s="14">
        <v>63</v>
      </c>
      <c r="J251" s="14"/>
      <c r="K251" s="26">
        <f>I251/$G$791</f>
        <v>0.67741935483870963</v>
      </c>
    </row>
    <row r="252" spans="1:15" ht="20.45" customHeight="1" x14ac:dyDescent="0.25">
      <c r="B252" s="81" t="s">
        <v>190</v>
      </c>
      <c r="C252" s="81"/>
      <c r="D252" s="81"/>
      <c r="E252" s="81"/>
      <c r="F252" s="81"/>
      <c r="G252" s="81"/>
      <c r="I252" s="14">
        <v>30</v>
      </c>
      <c r="J252" s="14"/>
      <c r="K252" s="26">
        <f>I252/$G$791</f>
        <v>0.32258064516129031</v>
      </c>
    </row>
    <row r="253" spans="1:15" ht="20.45" customHeight="1" x14ac:dyDescent="0.25">
      <c r="B253" s="81" t="s">
        <v>148</v>
      </c>
      <c r="C253" s="81"/>
      <c r="D253" s="81"/>
      <c r="E253" s="81"/>
      <c r="F253" s="81"/>
      <c r="G253" s="81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82" t="s">
        <v>191</v>
      </c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</row>
    <row r="256" spans="1:15" ht="21.75" customHeight="1" x14ac:dyDescent="0.25">
      <c r="B256" s="76" t="s">
        <v>192</v>
      </c>
      <c r="C256" s="76"/>
      <c r="D256" s="76"/>
      <c r="E256" s="76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84" t="s">
        <v>197</v>
      </c>
      <c r="C257" s="84"/>
      <c r="D257" s="84"/>
      <c r="E257" s="35" t="s">
        <v>2</v>
      </c>
      <c r="F257" s="36"/>
      <c r="G257" s="37">
        <f>G260+G263+G266+G269+G272+G275+G278+G281+G284+G287+G290+G293+G296+G299+G302+G305+G308+G311+G314</f>
        <v>1053</v>
      </c>
      <c r="H257" s="36"/>
      <c r="I257" s="37">
        <f>I260+I263+I266+I269+I272+I275+I278+I281+I284+I287+I290+I293+I296+I299+I302+I305+I308+I311+I314</f>
        <v>116</v>
      </c>
      <c r="J257" s="36"/>
      <c r="K257" s="37">
        <f>K260+K263+K266+K269+K272+K275+K278+K281+K284+K287+K290+K293+K296+K299+K302+K305+K308+K311+K314</f>
        <v>83</v>
      </c>
      <c r="L257" s="36"/>
      <c r="M257" s="37">
        <f>M260+M263+M266+M269+M272+M275+M278+M281+M284+M287+M290+M293+M296+M299+M302+M305+M308+M311+M314</f>
        <v>1326</v>
      </c>
      <c r="N257" s="36"/>
      <c r="O257" s="37">
        <f>O260+O263+O266+O269+O272+O275+O278+O281+O284+O287+O290+O293+O296+O299+O302+O305+O308+O311+O314</f>
        <v>2578</v>
      </c>
    </row>
    <row r="258" spans="2:15" ht="15.4" customHeight="1" x14ac:dyDescent="0.25">
      <c r="B258" s="84"/>
      <c r="C258" s="84"/>
      <c r="D258" s="84"/>
      <c r="E258" s="35" t="s">
        <v>3</v>
      </c>
      <c r="F258" s="36"/>
      <c r="G258" s="37">
        <f>G261+G264+G267+G270+G273+G276+G279+G282+G285+G288+G291+G294+G297+G300+G303+G306+G309+G312+G315</f>
        <v>258</v>
      </c>
      <c r="H258" s="36"/>
      <c r="I258" s="37">
        <f>I261+I264+I267+I270+I273+I276+I279+I282+I285+I288+I291+I294+I297+I300+I303+I306+I309+I312+I315</f>
        <v>85</v>
      </c>
      <c r="J258" s="36"/>
      <c r="K258" s="37">
        <f>K261+K264+K267+K270+K273+K276+K279+K282+K285+K288+K291+K294+K297+K300+K303+K306+K309+K312+K315</f>
        <v>94</v>
      </c>
      <c r="L258" s="36"/>
      <c r="M258" s="37">
        <f>M261+M264+M267+M270+M273+M276+M279+M282+M285+M288+M291+M294+M297+M300+M303+M306+M309+M312+M315</f>
        <v>409</v>
      </c>
      <c r="N258" s="36"/>
      <c r="O258" s="37">
        <f>O261+O264+O267+O270+O273+O276+O279+O282+O285+O288+O291+O294+O297+O300+O303+O306+O309+O312+O315</f>
        <v>846</v>
      </c>
    </row>
    <row r="259" spans="2:15" ht="15.4" customHeight="1" x14ac:dyDescent="0.25">
      <c r="B259" s="84"/>
      <c r="C259" s="84"/>
      <c r="D259" s="84"/>
      <c r="E259" s="35" t="s">
        <v>4</v>
      </c>
      <c r="F259" s="36"/>
      <c r="G259" s="37">
        <f>G262+G265+G268+G271+G274+G277+G280+G283+G286+G289+G292+G295+G298+G301+G304+G307+G310+G313+G316</f>
        <v>1311</v>
      </c>
      <c r="H259" s="36"/>
      <c r="I259" s="37">
        <f>I262+I265+I268+I271+I274+I277+I280+I283+I286+I289+I292+I295+I298+I301+I304+I307+I310+I313+I316</f>
        <v>201</v>
      </c>
      <c r="J259" s="36"/>
      <c r="K259" s="37">
        <f>K262+K265+K268+K271+K274+K277+K280+K283+K286+K289+K292+K295+K298+K301+K304+K307+K310+K313+K316</f>
        <v>177</v>
      </c>
      <c r="L259" s="36"/>
      <c r="M259" s="37">
        <f>M262+M265+M268+M271+M274+M277+M280+M283+M286+M289+M292+M295+M298+M301+M304+M307+M310+M313+M316</f>
        <v>1735</v>
      </c>
      <c r="N259" s="36"/>
      <c r="O259" s="37">
        <f>O262+O265+O268+O271+O274+O277+O280+O283+O286+O289+O292+O295+O298+O301+O304+O307+O310+O313+O316</f>
        <v>3424</v>
      </c>
    </row>
    <row r="260" spans="2:15" ht="14.25" customHeight="1" x14ac:dyDescent="0.25">
      <c r="B260" s="75" t="s">
        <v>198</v>
      </c>
      <c r="C260" s="75"/>
      <c r="D260" s="75"/>
      <c r="E260" s="14" t="s">
        <v>2</v>
      </c>
      <c r="F260" s="14"/>
      <c r="G260" s="14">
        <v>207</v>
      </c>
      <c r="H260" s="14"/>
      <c r="I260" s="14">
        <v>27</v>
      </c>
      <c r="J260" s="14"/>
      <c r="K260" s="14">
        <v>5</v>
      </c>
      <c r="L260" s="14"/>
      <c r="M260" s="14">
        <v>35</v>
      </c>
      <c r="N260" s="14"/>
      <c r="O260" s="14">
        <f>G260+I260+K260+M260</f>
        <v>274</v>
      </c>
    </row>
    <row r="261" spans="2:15" ht="15.4" customHeight="1" x14ac:dyDescent="0.25">
      <c r="B261" s="75"/>
      <c r="C261" s="75"/>
      <c r="D261" s="75"/>
      <c r="E261" s="14" t="s">
        <v>3</v>
      </c>
      <c r="F261" s="14"/>
      <c r="G261" s="14">
        <v>58</v>
      </c>
      <c r="H261" s="14"/>
      <c r="I261" s="14">
        <v>8</v>
      </c>
      <c r="J261" s="14"/>
      <c r="K261" s="14">
        <v>2</v>
      </c>
      <c r="L261" s="14"/>
      <c r="M261" s="14">
        <v>68</v>
      </c>
      <c r="N261" s="14"/>
      <c r="O261" s="14">
        <f>G261+I261+K261+M261</f>
        <v>136</v>
      </c>
    </row>
    <row r="262" spans="2:15" ht="15.4" customHeight="1" x14ac:dyDescent="0.25">
      <c r="B262" s="75"/>
      <c r="C262" s="75"/>
      <c r="D262" s="75"/>
      <c r="E262" s="38" t="s">
        <v>4</v>
      </c>
      <c r="F262" s="14"/>
      <c r="G262" s="38">
        <f>G260+G261</f>
        <v>265</v>
      </c>
      <c r="H262" s="14"/>
      <c r="I262" s="38">
        <f>I260+I261</f>
        <v>35</v>
      </c>
      <c r="J262" s="14"/>
      <c r="K262" s="38">
        <f>K260+K261</f>
        <v>7</v>
      </c>
      <c r="L262" s="14"/>
      <c r="M262" s="38">
        <f>M260+M261</f>
        <v>103</v>
      </c>
      <c r="N262" s="14"/>
      <c r="O262" s="38">
        <f>O260+O261</f>
        <v>410</v>
      </c>
    </row>
    <row r="263" spans="2:15" ht="14.25" customHeight="1" x14ac:dyDescent="0.25">
      <c r="B263" s="75" t="s">
        <v>199</v>
      </c>
      <c r="C263" s="75"/>
      <c r="D263" s="75"/>
      <c r="E263" s="14" t="s">
        <v>2</v>
      </c>
      <c r="F263" s="14"/>
      <c r="G263" s="14">
        <v>786</v>
      </c>
      <c r="H263" s="14"/>
      <c r="I263" s="14">
        <v>61</v>
      </c>
      <c r="J263" s="14"/>
      <c r="K263" s="14">
        <v>0</v>
      </c>
      <c r="L263" s="14"/>
      <c r="M263" s="14">
        <v>1261</v>
      </c>
      <c r="N263" s="14"/>
      <c r="O263" s="14">
        <f>G263+I263+K263+M263</f>
        <v>2108</v>
      </c>
    </row>
    <row r="264" spans="2:15" ht="15.4" customHeight="1" x14ac:dyDescent="0.25">
      <c r="B264" s="75"/>
      <c r="C264" s="75"/>
      <c r="D264" s="75"/>
      <c r="E264" s="14" t="s">
        <v>3</v>
      </c>
      <c r="F264" s="14"/>
      <c r="G264" s="14">
        <v>105</v>
      </c>
      <c r="H264" s="14"/>
      <c r="I264" s="14">
        <v>4</v>
      </c>
      <c r="J264" s="14"/>
      <c r="K264" s="14">
        <v>0</v>
      </c>
      <c r="L264" s="14"/>
      <c r="M264" s="14">
        <v>280</v>
      </c>
      <c r="N264" s="14"/>
      <c r="O264" s="14">
        <f>G264+I264+K264+M264</f>
        <v>389</v>
      </c>
    </row>
    <row r="265" spans="2:15" ht="15.4" customHeight="1" x14ac:dyDescent="0.25">
      <c r="B265" s="75"/>
      <c r="C265" s="75"/>
      <c r="D265" s="75"/>
      <c r="E265" s="38" t="s">
        <v>4</v>
      </c>
      <c r="F265" s="14"/>
      <c r="G265" s="38">
        <f>G263+G264</f>
        <v>891</v>
      </c>
      <c r="H265" s="14"/>
      <c r="I265" s="38">
        <f>I263+I264</f>
        <v>65</v>
      </c>
      <c r="J265" s="14"/>
      <c r="K265" s="38">
        <f>K263+K264</f>
        <v>0</v>
      </c>
      <c r="L265" s="14"/>
      <c r="M265" s="38">
        <f>M263+M264</f>
        <v>1541</v>
      </c>
      <c r="N265" s="14"/>
      <c r="O265" s="38">
        <f>O263+O264</f>
        <v>2497</v>
      </c>
    </row>
    <row r="266" spans="2:15" ht="14.25" customHeight="1" x14ac:dyDescent="0.25">
      <c r="B266" s="75" t="s">
        <v>200</v>
      </c>
      <c r="C266" s="75"/>
      <c r="D266" s="75"/>
      <c r="E266" s="14" t="s">
        <v>2</v>
      </c>
      <c r="F266" s="14"/>
      <c r="G266" s="14">
        <v>7</v>
      </c>
      <c r="H266" s="14"/>
      <c r="I266" s="14">
        <v>7</v>
      </c>
      <c r="J266" s="14"/>
      <c r="K266" s="14">
        <v>7</v>
      </c>
      <c r="L266" s="14"/>
      <c r="M266" s="14">
        <v>0</v>
      </c>
      <c r="N266" s="14"/>
      <c r="O266" s="14">
        <f>G266+I266+K266+M266</f>
        <v>21</v>
      </c>
    </row>
    <row r="267" spans="2:15" ht="15.4" customHeight="1" x14ac:dyDescent="0.25">
      <c r="B267" s="75"/>
      <c r="C267" s="75"/>
      <c r="D267" s="75"/>
      <c r="E267" s="14" t="s">
        <v>3</v>
      </c>
      <c r="F267" s="14"/>
      <c r="G267" s="14">
        <v>9</v>
      </c>
      <c r="H267" s="14"/>
      <c r="I267" s="14">
        <v>7</v>
      </c>
      <c r="J267" s="14"/>
      <c r="K267" s="14">
        <v>16</v>
      </c>
      <c r="L267" s="14"/>
      <c r="M267" s="14">
        <v>5</v>
      </c>
      <c r="N267" s="14"/>
      <c r="O267" s="14">
        <f>G267+I267+K267+M267</f>
        <v>37</v>
      </c>
    </row>
    <row r="268" spans="2:15" ht="15.4" customHeight="1" x14ac:dyDescent="0.25">
      <c r="B268" s="75"/>
      <c r="C268" s="75"/>
      <c r="D268" s="75"/>
      <c r="E268" s="38" t="s">
        <v>4</v>
      </c>
      <c r="F268" s="14"/>
      <c r="G268" s="38">
        <f>G266+G267</f>
        <v>16</v>
      </c>
      <c r="H268" s="14"/>
      <c r="I268" s="38">
        <f>I266+I267</f>
        <v>14</v>
      </c>
      <c r="J268" s="14"/>
      <c r="K268" s="38">
        <f>K266+K267</f>
        <v>23</v>
      </c>
      <c r="L268" s="14"/>
      <c r="M268" s="38">
        <f>M266+M267</f>
        <v>5</v>
      </c>
      <c r="N268" s="14"/>
      <c r="O268" s="38">
        <f>O266+O267</f>
        <v>58</v>
      </c>
    </row>
    <row r="269" spans="2:15" ht="14.25" customHeight="1" x14ac:dyDescent="0.25">
      <c r="B269" s="75" t="s">
        <v>201</v>
      </c>
      <c r="C269" s="75"/>
      <c r="D269" s="75"/>
      <c r="E269" s="14" t="s">
        <v>2</v>
      </c>
      <c r="F269" s="14"/>
      <c r="G269" s="14">
        <v>10</v>
      </c>
      <c r="H269" s="14"/>
      <c r="I269" s="14">
        <v>2</v>
      </c>
      <c r="J269" s="14"/>
      <c r="K269" s="14">
        <v>4</v>
      </c>
      <c r="L269" s="14"/>
      <c r="M269" s="14">
        <v>3</v>
      </c>
      <c r="N269" s="14"/>
      <c r="O269" s="14">
        <f>G269+I269+K269+M269</f>
        <v>19</v>
      </c>
    </row>
    <row r="270" spans="2:15" ht="15.4" customHeight="1" x14ac:dyDescent="0.25">
      <c r="B270" s="75"/>
      <c r="C270" s="75"/>
      <c r="D270" s="75"/>
      <c r="E270" s="14" t="s">
        <v>3</v>
      </c>
      <c r="F270" s="14"/>
      <c r="G270" s="14">
        <v>18</v>
      </c>
      <c r="H270" s="14"/>
      <c r="I270" s="14">
        <v>11</v>
      </c>
      <c r="J270" s="14"/>
      <c r="K270" s="14">
        <v>12</v>
      </c>
      <c r="L270" s="14"/>
      <c r="M270" s="14">
        <v>3</v>
      </c>
      <c r="N270" s="14"/>
      <c r="O270" s="14">
        <f>G270+I270+K270+M270</f>
        <v>44</v>
      </c>
    </row>
    <row r="271" spans="2:15" ht="15.4" customHeight="1" x14ac:dyDescent="0.25">
      <c r="B271" s="75"/>
      <c r="C271" s="75"/>
      <c r="D271" s="75"/>
      <c r="E271" s="38" t="s">
        <v>4</v>
      </c>
      <c r="F271" s="14"/>
      <c r="G271" s="38">
        <f>G269+G270</f>
        <v>28</v>
      </c>
      <c r="H271" s="14"/>
      <c r="I271" s="38">
        <f>I269+I270</f>
        <v>13</v>
      </c>
      <c r="J271" s="14"/>
      <c r="K271" s="38">
        <f>K269+K270</f>
        <v>16</v>
      </c>
      <c r="L271" s="14"/>
      <c r="M271" s="38">
        <f>M269+M270</f>
        <v>6</v>
      </c>
      <c r="N271" s="14"/>
      <c r="O271" s="38">
        <f>O269+O270</f>
        <v>63</v>
      </c>
    </row>
    <row r="272" spans="2:15" ht="14.25" customHeight="1" x14ac:dyDescent="0.25">
      <c r="B272" s="75" t="s">
        <v>202</v>
      </c>
      <c r="C272" s="75"/>
      <c r="D272" s="75"/>
      <c r="E272" s="14" t="s">
        <v>2</v>
      </c>
      <c r="F272" s="14"/>
      <c r="G272" s="14">
        <v>4</v>
      </c>
      <c r="H272" s="14"/>
      <c r="I272" s="14">
        <v>5</v>
      </c>
      <c r="J272" s="14"/>
      <c r="K272" s="14">
        <v>9</v>
      </c>
      <c r="L272" s="14"/>
      <c r="M272" s="14">
        <v>4</v>
      </c>
      <c r="N272" s="14"/>
      <c r="O272" s="14">
        <f>G272+I272+K272+M272</f>
        <v>22</v>
      </c>
    </row>
    <row r="273" spans="2:15" ht="15.4" customHeight="1" x14ac:dyDescent="0.25">
      <c r="B273" s="75"/>
      <c r="C273" s="75"/>
      <c r="D273" s="75"/>
      <c r="E273" s="14" t="s">
        <v>3</v>
      </c>
      <c r="F273" s="14"/>
      <c r="G273" s="14">
        <v>2</v>
      </c>
      <c r="H273" s="14"/>
      <c r="I273" s="14">
        <v>3</v>
      </c>
      <c r="J273" s="14"/>
      <c r="K273" s="14">
        <v>8</v>
      </c>
      <c r="L273" s="14"/>
      <c r="M273" s="14">
        <v>11</v>
      </c>
      <c r="N273" s="14"/>
      <c r="O273" s="14">
        <f>G273+I273+K273+M273</f>
        <v>24</v>
      </c>
    </row>
    <row r="274" spans="2:15" ht="15.4" customHeight="1" x14ac:dyDescent="0.25">
      <c r="B274" s="75"/>
      <c r="C274" s="75"/>
      <c r="D274" s="75"/>
      <c r="E274" s="38" t="s">
        <v>4</v>
      </c>
      <c r="F274" s="14"/>
      <c r="G274" s="38">
        <f>G272+G273</f>
        <v>6</v>
      </c>
      <c r="H274" s="14"/>
      <c r="I274" s="38">
        <f>I272+I273</f>
        <v>8</v>
      </c>
      <c r="J274" s="14"/>
      <c r="K274" s="38">
        <f>K272+K273</f>
        <v>17</v>
      </c>
      <c r="L274" s="14"/>
      <c r="M274" s="38">
        <f>M272+M273</f>
        <v>15</v>
      </c>
      <c r="N274" s="14"/>
      <c r="O274" s="38">
        <f>O272+O273</f>
        <v>46</v>
      </c>
    </row>
    <row r="275" spans="2:15" ht="14.25" customHeight="1" x14ac:dyDescent="0.25">
      <c r="B275" s="75" t="s">
        <v>203</v>
      </c>
      <c r="C275" s="75"/>
      <c r="D275" s="75"/>
      <c r="E275" s="14" t="s">
        <v>2</v>
      </c>
      <c r="F275" s="14"/>
      <c r="G275" s="14">
        <v>7</v>
      </c>
      <c r="H275" s="14"/>
      <c r="I275" s="14">
        <v>4</v>
      </c>
      <c r="J275" s="14"/>
      <c r="K275" s="14">
        <v>8</v>
      </c>
      <c r="L275" s="14"/>
      <c r="M275" s="14">
        <v>4</v>
      </c>
      <c r="N275" s="14"/>
      <c r="O275" s="14">
        <f>G275+I275+K275+M275</f>
        <v>23</v>
      </c>
    </row>
    <row r="276" spans="2:15" ht="15.4" customHeight="1" x14ac:dyDescent="0.25">
      <c r="B276" s="75"/>
      <c r="C276" s="75"/>
      <c r="D276" s="75"/>
      <c r="E276" s="14" t="s">
        <v>3</v>
      </c>
      <c r="F276" s="14"/>
      <c r="G276" s="14">
        <v>1</v>
      </c>
      <c r="H276" s="14"/>
      <c r="I276" s="14">
        <v>7</v>
      </c>
      <c r="J276" s="14"/>
      <c r="K276" s="14">
        <v>10</v>
      </c>
      <c r="L276" s="14"/>
      <c r="M276" s="14">
        <v>2</v>
      </c>
      <c r="N276" s="14"/>
      <c r="O276" s="14">
        <f>G276+I276+K276+M276</f>
        <v>20</v>
      </c>
    </row>
    <row r="277" spans="2:15" ht="15.4" customHeight="1" x14ac:dyDescent="0.25">
      <c r="B277" s="75"/>
      <c r="C277" s="75"/>
      <c r="D277" s="75"/>
      <c r="E277" s="38" t="s">
        <v>4</v>
      </c>
      <c r="F277" s="14"/>
      <c r="G277" s="38">
        <f>G275+G276</f>
        <v>8</v>
      </c>
      <c r="H277" s="14"/>
      <c r="I277" s="38">
        <f>I275+I276</f>
        <v>11</v>
      </c>
      <c r="J277" s="14"/>
      <c r="K277" s="38">
        <f>K275+K276</f>
        <v>18</v>
      </c>
      <c r="L277" s="14"/>
      <c r="M277" s="38">
        <f>M275+M276</f>
        <v>6</v>
      </c>
      <c r="N277" s="14"/>
      <c r="O277" s="38">
        <f>O275+O276</f>
        <v>43</v>
      </c>
    </row>
    <row r="278" spans="2:15" ht="14.25" customHeight="1" x14ac:dyDescent="0.25">
      <c r="B278" s="75" t="s">
        <v>204</v>
      </c>
      <c r="C278" s="75"/>
      <c r="D278" s="75"/>
      <c r="E278" s="14" t="s">
        <v>2</v>
      </c>
      <c r="F278" s="14"/>
      <c r="G278" s="14">
        <v>2</v>
      </c>
      <c r="H278" s="14"/>
      <c r="I278" s="14">
        <v>0</v>
      </c>
      <c r="J278" s="14"/>
      <c r="K278" s="14">
        <v>2</v>
      </c>
      <c r="L278" s="14"/>
      <c r="M278" s="14">
        <v>0</v>
      </c>
      <c r="N278" s="14"/>
      <c r="O278" s="14">
        <f>G278+I278+K278+M278</f>
        <v>4</v>
      </c>
    </row>
    <row r="279" spans="2:15" ht="15.4" customHeight="1" x14ac:dyDescent="0.25">
      <c r="B279" s="75"/>
      <c r="C279" s="75"/>
      <c r="D279" s="75"/>
      <c r="E279" s="14" t="s">
        <v>3</v>
      </c>
      <c r="F279" s="14"/>
      <c r="G279" s="14">
        <v>4</v>
      </c>
      <c r="H279" s="14"/>
      <c r="I279" s="14">
        <v>12</v>
      </c>
      <c r="J279" s="14"/>
      <c r="K279" s="14">
        <v>11</v>
      </c>
      <c r="L279" s="14"/>
      <c r="M279" s="14">
        <v>5</v>
      </c>
      <c r="N279" s="14"/>
      <c r="O279" s="14">
        <f>G279+I279+K279+M279</f>
        <v>32</v>
      </c>
    </row>
    <row r="280" spans="2:15" ht="15.4" customHeight="1" x14ac:dyDescent="0.25">
      <c r="B280" s="75"/>
      <c r="C280" s="75"/>
      <c r="D280" s="75"/>
      <c r="E280" s="38" t="s">
        <v>4</v>
      </c>
      <c r="F280" s="14"/>
      <c r="G280" s="38">
        <f>G278+G279</f>
        <v>6</v>
      </c>
      <c r="H280" s="14"/>
      <c r="I280" s="38">
        <f>I278+I279</f>
        <v>12</v>
      </c>
      <c r="J280" s="14"/>
      <c r="K280" s="38">
        <f>K278+K279</f>
        <v>13</v>
      </c>
      <c r="L280" s="14"/>
      <c r="M280" s="38">
        <f>M278+M279</f>
        <v>5</v>
      </c>
      <c r="N280" s="14"/>
      <c r="O280" s="38">
        <f>O278+O279</f>
        <v>36</v>
      </c>
    </row>
    <row r="281" spans="2:15" ht="14.25" customHeight="1" x14ac:dyDescent="0.25">
      <c r="B281" s="75" t="s">
        <v>205</v>
      </c>
      <c r="C281" s="75"/>
      <c r="D281" s="75"/>
      <c r="E281" s="14" t="s">
        <v>2</v>
      </c>
      <c r="F281" s="14"/>
      <c r="G281" s="14">
        <v>1</v>
      </c>
      <c r="H281" s="14"/>
      <c r="I281" s="14">
        <v>0</v>
      </c>
      <c r="J281" s="14"/>
      <c r="K281" s="14">
        <v>5</v>
      </c>
      <c r="L281" s="14"/>
      <c r="M281" s="14">
        <v>1</v>
      </c>
      <c r="N281" s="14"/>
      <c r="O281" s="14">
        <f>G281+I281+K281+M281</f>
        <v>7</v>
      </c>
    </row>
    <row r="282" spans="2:15" ht="15.4" customHeight="1" x14ac:dyDescent="0.25">
      <c r="B282" s="75"/>
      <c r="C282" s="75"/>
      <c r="D282" s="75"/>
      <c r="E282" s="14" t="s">
        <v>3</v>
      </c>
      <c r="F282" s="14"/>
      <c r="G282" s="14">
        <v>2</v>
      </c>
      <c r="H282" s="14"/>
      <c r="I282" s="14">
        <v>10</v>
      </c>
      <c r="J282" s="14"/>
      <c r="K282" s="14">
        <v>12</v>
      </c>
      <c r="L282" s="14"/>
      <c r="M282" s="14">
        <v>14</v>
      </c>
      <c r="N282" s="14"/>
      <c r="O282" s="14">
        <f>G282+I282+K282+M282</f>
        <v>38</v>
      </c>
    </row>
    <row r="283" spans="2:15" ht="15.4" customHeight="1" x14ac:dyDescent="0.25">
      <c r="B283" s="75"/>
      <c r="C283" s="75"/>
      <c r="D283" s="75"/>
      <c r="E283" s="38" t="s">
        <v>4</v>
      </c>
      <c r="F283" s="14"/>
      <c r="G283" s="38">
        <f>G281+G282</f>
        <v>3</v>
      </c>
      <c r="H283" s="14"/>
      <c r="I283" s="38">
        <f>I281+I282</f>
        <v>10</v>
      </c>
      <c r="J283" s="14"/>
      <c r="K283" s="38">
        <f>K281+K282</f>
        <v>17</v>
      </c>
      <c r="L283" s="14"/>
      <c r="M283" s="38">
        <f>M281+M282</f>
        <v>15</v>
      </c>
      <c r="N283" s="14"/>
      <c r="O283" s="38">
        <f>O281+O282</f>
        <v>45</v>
      </c>
    </row>
    <row r="284" spans="2:15" ht="14.25" customHeight="1" x14ac:dyDescent="0.25">
      <c r="B284" s="75" t="s">
        <v>206</v>
      </c>
      <c r="C284" s="75"/>
      <c r="D284" s="75"/>
      <c r="E284" s="14" t="s">
        <v>2</v>
      </c>
      <c r="F284" s="14"/>
      <c r="G284" s="14">
        <v>1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1</v>
      </c>
    </row>
    <row r="285" spans="2:15" ht="15.4" customHeight="1" x14ac:dyDescent="0.25">
      <c r="B285" s="75"/>
      <c r="C285" s="75"/>
      <c r="D285" s="75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75"/>
      <c r="C286" s="75"/>
      <c r="D286" s="75"/>
      <c r="E286" s="38" t="s">
        <v>4</v>
      </c>
      <c r="F286" s="14"/>
      <c r="G286" s="38">
        <f>G284+G285</f>
        <v>1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1</v>
      </c>
    </row>
    <row r="287" spans="2:15" ht="14.25" customHeight="1" x14ac:dyDescent="0.25">
      <c r="B287" s="75" t="s">
        <v>207</v>
      </c>
      <c r="C287" s="75"/>
      <c r="D287" s="75"/>
      <c r="E287" s="14" t="s">
        <v>2</v>
      </c>
      <c r="F287" s="14"/>
      <c r="G287" s="14">
        <v>13</v>
      </c>
      <c r="H287" s="14"/>
      <c r="I287" s="14">
        <v>7</v>
      </c>
      <c r="J287" s="14"/>
      <c r="K287" s="14">
        <v>19</v>
      </c>
      <c r="L287" s="14"/>
      <c r="M287" s="14">
        <v>10</v>
      </c>
      <c r="N287" s="14"/>
      <c r="O287" s="14">
        <f>G287+I287+K287+M287</f>
        <v>49</v>
      </c>
    </row>
    <row r="288" spans="2:15" ht="15.4" customHeight="1" x14ac:dyDescent="0.25">
      <c r="B288" s="75"/>
      <c r="C288" s="75"/>
      <c r="D288" s="75"/>
      <c r="E288" s="14" t="s">
        <v>3</v>
      </c>
      <c r="F288" s="14"/>
      <c r="G288" s="14">
        <v>3</v>
      </c>
      <c r="H288" s="14"/>
      <c r="I288" s="14">
        <v>5</v>
      </c>
      <c r="J288" s="14"/>
      <c r="K288" s="14">
        <v>3</v>
      </c>
      <c r="L288" s="14"/>
      <c r="M288" s="14">
        <v>3</v>
      </c>
      <c r="N288" s="14"/>
      <c r="O288" s="14">
        <f>G288+I288+K288+M288</f>
        <v>14</v>
      </c>
    </row>
    <row r="289" spans="2:15" ht="15.4" customHeight="1" x14ac:dyDescent="0.25">
      <c r="B289" s="75"/>
      <c r="C289" s="75"/>
      <c r="D289" s="75"/>
      <c r="E289" s="38" t="s">
        <v>4</v>
      </c>
      <c r="F289" s="14"/>
      <c r="G289" s="38">
        <f>G287+G288</f>
        <v>16</v>
      </c>
      <c r="H289" s="14"/>
      <c r="I289" s="38">
        <f>I287+I288</f>
        <v>12</v>
      </c>
      <c r="J289" s="14"/>
      <c r="K289" s="38">
        <f>K287+K288</f>
        <v>22</v>
      </c>
      <c r="L289" s="14"/>
      <c r="M289" s="38">
        <f>M287+M288</f>
        <v>13</v>
      </c>
      <c r="N289" s="14"/>
      <c r="O289" s="38">
        <f>O287+O288</f>
        <v>63</v>
      </c>
    </row>
    <row r="290" spans="2:15" ht="15" customHeight="1" x14ac:dyDescent="0.25">
      <c r="B290" s="75" t="s">
        <v>208</v>
      </c>
      <c r="C290" s="75"/>
      <c r="D290" s="75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1</v>
      </c>
      <c r="N290" s="14"/>
      <c r="O290" s="14">
        <f>G290+I290+K290+M290</f>
        <v>1</v>
      </c>
    </row>
    <row r="291" spans="2:15" ht="15.4" customHeight="1" x14ac:dyDescent="0.25">
      <c r="B291" s="75"/>
      <c r="C291" s="75"/>
      <c r="D291" s="75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75"/>
      <c r="C292" s="75"/>
      <c r="D292" s="75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1</v>
      </c>
      <c r="N292" s="14"/>
      <c r="O292" s="38">
        <f>O290+O291</f>
        <v>1</v>
      </c>
    </row>
    <row r="293" spans="2:15" ht="15" customHeight="1" x14ac:dyDescent="0.25">
      <c r="B293" s="75" t="s">
        <v>209</v>
      </c>
      <c r="C293" s="75"/>
      <c r="D293" s="75"/>
      <c r="E293" s="14" t="s">
        <v>2</v>
      </c>
      <c r="F293" s="14"/>
      <c r="G293" s="14">
        <v>1</v>
      </c>
      <c r="H293" s="14"/>
      <c r="I293" s="14">
        <v>2</v>
      </c>
      <c r="J293" s="14"/>
      <c r="K293" s="14">
        <v>4</v>
      </c>
      <c r="L293" s="14"/>
      <c r="M293" s="14">
        <v>3</v>
      </c>
      <c r="N293" s="14"/>
      <c r="O293" s="14">
        <f>G293+I293+K293+M293</f>
        <v>10</v>
      </c>
    </row>
    <row r="294" spans="2:15" ht="15.4" customHeight="1" x14ac:dyDescent="0.25">
      <c r="B294" s="75"/>
      <c r="C294" s="75"/>
      <c r="D294" s="75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2</v>
      </c>
      <c r="L294" s="14"/>
      <c r="M294" s="14">
        <v>0</v>
      </c>
      <c r="N294" s="14"/>
      <c r="O294" s="14">
        <f>G294+I294+K294+M294</f>
        <v>3</v>
      </c>
    </row>
    <row r="295" spans="2:15" ht="15.4" customHeight="1" x14ac:dyDescent="0.25">
      <c r="B295" s="75"/>
      <c r="C295" s="75"/>
      <c r="D295" s="75"/>
      <c r="E295" s="38" t="s">
        <v>4</v>
      </c>
      <c r="F295" s="14"/>
      <c r="G295" s="38">
        <f>G293+G294</f>
        <v>2</v>
      </c>
      <c r="H295" s="14"/>
      <c r="I295" s="38">
        <f>I293+I294</f>
        <v>2</v>
      </c>
      <c r="J295" s="14"/>
      <c r="K295" s="38">
        <f>K293+K294</f>
        <v>6</v>
      </c>
      <c r="L295" s="14"/>
      <c r="M295" s="38">
        <f>M293+M294</f>
        <v>3</v>
      </c>
      <c r="N295" s="14"/>
      <c r="O295" s="38">
        <f>O293+O294</f>
        <v>13</v>
      </c>
    </row>
    <row r="296" spans="2:15" ht="15" customHeight="1" x14ac:dyDescent="0.25">
      <c r="B296" s="75" t="s">
        <v>210</v>
      </c>
      <c r="C296" s="75"/>
      <c r="D296" s="75"/>
      <c r="E296" s="14" t="s">
        <v>2</v>
      </c>
      <c r="F296" s="14"/>
      <c r="G296" s="14">
        <v>0</v>
      </c>
      <c r="H296" s="14"/>
      <c r="I296" s="14">
        <v>1</v>
      </c>
      <c r="J296" s="14"/>
      <c r="K296" s="14">
        <v>2</v>
      </c>
      <c r="L296" s="14"/>
      <c r="M296" s="14">
        <v>0</v>
      </c>
      <c r="N296" s="14"/>
      <c r="O296" s="14">
        <f>G296+I296+K296+M296</f>
        <v>3</v>
      </c>
    </row>
    <row r="297" spans="2:15" ht="15.4" customHeight="1" x14ac:dyDescent="0.25">
      <c r="B297" s="75"/>
      <c r="C297" s="75"/>
      <c r="D297" s="75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75"/>
      <c r="C298" s="75"/>
      <c r="D298" s="75"/>
      <c r="E298" s="38" t="s">
        <v>4</v>
      </c>
      <c r="F298" s="14"/>
      <c r="G298" s="38">
        <f>G296+G297</f>
        <v>0</v>
      </c>
      <c r="H298" s="14"/>
      <c r="I298" s="38">
        <f>I296+I297</f>
        <v>1</v>
      </c>
      <c r="J298" s="14"/>
      <c r="K298" s="38">
        <f>K296+K297</f>
        <v>2</v>
      </c>
      <c r="L298" s="14"/>
      <c r="M298" s="38">
        <f>M296+M297</f>
        <v>0</v>
      </c>
      <c r="N298" s="14"/>
      <c r="O298" s="38">
        <f>O296+O297</f>
        <v>3</v>
      </c>
    </row>
    <row r="299" spans="2:15" ht="14.25" customHeight="1" x14ac:dyDescent="0.25">
      <c r="B299" s="75" t="s">
        <v>211</v>
      </c>
      <c r="C299" s="75"/>
      <c r="D299" s="75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2</v>
      </c>
      <c r="L299" s="14"/>
      <c r="M299" s="14">
        <v>1</v>
      </c>
      <c r="N299" s="14"/>
      <c r="O299" s="14">
        <f>G299+I299+K299+M299</f>
        <v>3</v>
      </c>
    </row>
    <row r="300" spans="2:15" ht="15.4" customHeight="1" x14ac:dyDescent="0.25">
      <c r="B300" s="75"/>
      <c r="C300" s="75"/>
      <c r="D300" s="75"/>
      <c r="E300" s="14" t="s">
        <v>3</v>
      </c>
      <c r="F300" s="14"/>
      <c r="G300" s="14">
        <v>7</v>
      </c>
      <c r="H300" s="14"/>
      <c r="I300" s="14">
        <v>4</v>
      </c>
      <c r="J300" s="14"/>
      <c r="K300" s="14">
        <v>5</v>
      </c>
      <c r="L300" s="14"/>
      <c r="M300" s="14">
        <v>0</v>
      </c>
      <c r="N300" s="14"/>
      <c r="O300" s="14">
        <f>G300+I300+K300+M300</f>
        <v>16</v>
      </c>
    </row>
    <row r="301" spans="2:15" ht="15.4" customHeight="1" x14ac:dyDescent="0.25">
      <c r="B301" s="75"/>
      <c r="C301" s="75"/>
      <c r="D301" s="75"/>
      <c r="E301" s="38" t="s">
        <v>4</v>
      </c>
      <c r="F301" s="14"/>
      <c r="G301" s="38">
        <f>G299+G300</f>
        <v>7</v>
      </c>
      <c r="H301" s="14"/>
      <c r="I301" s="38">
        <f>I299+I300</f>
        <v>4</v>
      </c>
      <c r="J301" s="14"/>
      <c r="K301" s="38">
        <f>K299+K300</f>
        <v>7</v>
      </c>
      <c r="L301" s="14"/>
      <c r="M301" s="38">
        <f>M299+M300</f>
        <v>1</v>
      </c>
      <c r="N301" s="14"/>
      <c r="O301" s="38">
        <f>O299+O300</f>
        <v>19</v>
      </c>
    </row>
    <row r="302" spans="2:15" ht="14.25" customHeight="1" x14ac:dyDescent="0.25">
      <c r="B302" s="75" t="s">
        <v>212</v>
      </c>
      <c r="C302" s="75"/>
      <c r="D302" s="75"/>
      <c r="E302" s="14" t="s">
        <v>2</v>
      </c>
      <c r="F302" s="14"/>
      <c r="G302" s="14">
        <v>14</v>
      </c>
      <c r="H302" s="14"/>
      <c r="I302" s="14">
        <v>0</v>
      </c>
      <c r="J302" s="14"/>
      <c r="K302" s="14">
        <v>15</v>
      </c>
      <c r="L302" s="14"/>
      <c r="M302" s="14">
        <v>3</v>
      </c>
      <c r="N302" s="14"/>
      <c r="O302" s="14">
        <f>G302+I302+K302+M302</f>
        <v>32</v>
      </c>
    </row>
    <row r="303" spans="2:15" ht="15.4" customHeight="1" x14ac:dyDescent="0.25">
      <c r="B303" s="75"/>
      <c r="C303" s="75"/>
      <c r="D303" s="75"/>
      <c r="E303" s="14" t="s">
        <v>3</v>
      </c>
      <c r="F303" s="14"/>
      <c r="G303" s="14">
        <v>48</v>
      </c>
      <c r="H303" s="14"/>
      <c r="I303" s="14">
        <v>14</v>
      </c>
      <c r="J303" s="14"/>
      <c r="K303" s="14">
        <v>13</v>
      </c>
      <c r="L303" s="14"/>
      <c r="M303" s="14">
        <v>16</v>
      </c>
      <c r="N303" s="14"/>
      <c r="O303" s="14">
        <f>G303+I303+K303+M303</f>
        <v>91</v>
      </c>
    </row>
    <row r="304" spans="2:15" ht="15.4" customHeight="1" x14ac:dyDescent="0.25">
      <c r="B304" s="75"/>
      <c r="C304" s="75"/>
      <c r="D304" s="75"/>
      <c r="E304" s="38" t="s">
        <v>4</v>
      </c>
      <c r="F304" s="14"/>
      <c r="G304" s="38">
        <f>G302+G303</f>
        <v>62</v>
      </c>
      <c r="H304" s="14"/>
      <c r="I304" s="38">
        <f>I302+I303</f>
        <v>14</v>
      </c>
      <c r="J304" s="14"/>
      <c r="K304" s="38">
        <f>K302+K303</f>
        <v>28</v>
      </c>
      <c r="L304" s="14"/>
      <c r="M304" s="38">
        <f>M302+M303</f>
        <v>19</v>
      </c>
      <c r="N304" s="14"/>
      <c r="O304" s="38">
        <f>O302+O303</f>
        <v>123</v>
      </c>
    </row>
    <row r="305" spans="2:15" ht="14.25" customHeight="1" x14ac:dyDescent="0.25">
      <c r="B305" s="75" t="s">
        <v>213</v>
      </c>
      <c r="C305" s="75"/>
      <c r="D305" s="75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1</v>
      </c>
      <c r="L305" s="14"/>
      <c r="M305" s="14">
        <v>0</v>
      </c>
      <c r="N305" s="14"/>
      <c r="O305" s="14">
        <f>G305+I305+K305+M305</f>
        <v>1</v>
      </c>
    </row>
    <row r="306" spans="2:15" ht="15.4" customHeight="1" x14ac:dyDescent="0.25">
      <c r="B306" s="75"/>
      <c r="C306" s="75"/>
      <c r="D306" s="75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2</v>
      </c>
      <c r="N306" s="14"/>
      <c r="O306" s="14">
        <f>G306+I306+K306+M306</f>
        <v>2</v>
      </c>
    </row>
    <row r="307" spans="2:15" ht="15.4" customHeight="1" x14ac:dyDescent="0.25">
      <c r="B307" s="75"/>
      <c r="C307" s="75"/>
      <c r="D307" s="75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1</v>
      </c>
      <c r="L307" s="14"/>
      <c r="M307" s="38">
        <f>M305+M306</f>
        <v>2</v>
      </c>
      <c r="N307" s="14"/>
      <c r="O307" s="38">
        <f>O305+O306</f>
        <v>3</v>
      </c>
    </row>
    <row r="308" spans="2:15" ht="14.25" customHeight="1" x14ac:dyDescent="0.25">
      <c r="B308" s="75" t="s">
        <v>214</v>
      </c>
      <c r="C308" s="75"/>
      <c r="D308" s="75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75"/>
      <c r="C309" s="75"/>
      <c r="D309" s="75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75"/>
      <c r="C310" s="75"/>
      <c r="D310" s="75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75" t="s">
        <v>215</v>
      </c>
      <c r="C311" s="75"/>
      <c r="D311" s="75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75"/>
      <c r="C312" s="75"/>
      <c r="D312" s="75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75"/>
      <c r="C313" s="75"/>
      <c r="D313" s="75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75" t="s">
        <v>216</v>
      </c>
      <c r="C314" s="75"/>
      <c r="D314" s="75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75"/>
      <c r="C315" s="75"/>
      <c r="D315" s="75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75"/>
      <c r="C316" s="75"/>
      <c r="D316" s="75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0</v>
      </c>
    </row>
    <row r="317" spans="2:15" ht="15" customHeight="1" x14ac:dyDescent="0.25">
      <c r="B317" s="81"/>
      <c r="C317" s="81"/>
      <c r="D317" s="81"/>
      <c r="E317" s="81"/>
      <c r="F317" s="81"/>
      <c r="G317" s="81"/>
      <c r="H317" s="81"/>
      <c r="I317" s="81"/>
      <c r="K317" s="14"/>
      <c r="L317" s="14"/>
      <c r="M317" s="14"/>
      <c r="N317" s="14"/>
      <c r="O317" s="14"/>
    </row>
    <row r="318" spans="2:15" ht="23.25" customHeight="1" x14ac:dyDescent="0.25">
      <c r="B318" s="76" t="s">
        <v>217</v>
      </c>
      <c r="C318" s="76"/>
      <c r="D318" s="76"/>
      <c r="E318" s="76"/>
      <c r="F318" s="76"/>
      <c r="G318" s="76"/>
      <c r="H318" s="76"/>
      <c r="I318" s="76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81" t="s">
        <v>218</v>
      </c>
      <c r="C319" s="81"/>
      <c r="D319" s="81"/>
      <c r="E319" s="81"/>
      <c r="F319" s="81"/>
      <c r="G319" s="81"/>
      <c r="H319" s="81"/>
      <c r="I319" s="81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81" t="s">
        <v>219</v>
      </c>
      <c r="C320" s="81"/>
      <c r="D320" s="81"/>
      <c r="E320" s="81"/>
      <c r="F320" s="81"/>
      <c r="G320" s="81"/>
      <c r="H320" s="81"/>
      <c r="I320" s="81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81" t="s">
        <v>220</v>
      </c>
      <c r="C321" s="81"/>
      <c r="D321" s="81"/>
      <c r="E321" s="81"/>
      <c r="F321" s="81"/>
      <c r="G321" s="81"/>
      <c r="H321" s="81"/>
      <c r="I321" s="81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81" t="s">
        <v>221</v>
      </c>
      <c r="C322" s="81"/>
      <c r="D322" s="81"/>
      <c r="E322" s="81"/>
      <c r="F322" s="81"/>
      <c r="G322" s="81"/>
      <c r="H322" s="81"/>
      <c r="I322" s="81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81" t="s">
        <v>222</v>
      </c>
      <c r="C323" s="81"/>
      <c r="D323" s="81"/>
      <c r="E323" s="81"/>
      <c r="F323" s="81"/>
      <c r="G323" s="81"/>
      <c r="H323" s="81"/>
      <c r="I323" s="81"/>
      <c r="K323" s="14">
        <v>1</v>
      </c>
      <c r="L323" s="14"/>
      <c r="M323" s="14">
        <v>0</v>
      </c>
      <c r="N323" s="14"/>
      <c r="O323" s="14">
        <f t="shared" si="6"/>
        <v>1</v>
      </c>
    </row>
    <row r="324" spans="2:20" ht="18.75" customHeight="1" x14ac:dyDescent="0.25">
      <c r="B324" s="81" t="s">
        <v>223</v>
      </c>
      <c r="C324" s="81"/>
      <c r="D324" s="81"/>
      <c r="E324" s="81"/>
      <c r="F324" s="81"/>
      <c r="G324" s="81"/>
      <c r="H324" s="81"/>
      <c r="I324" s="81"/>
      <c r="K324" s="14">
        <v>10</v>
      </c>
      <c r="L324" s="14"/>
      <c r="M324" s="14">
        <v>7</v>
      </c>
      <c r="N324" s="14"/>
      <c r="O324" s="14">
        <f t="shared" si="6"/>
        <v>17</v>
      </c>
    </row>
    <row r="325" spans="2:20" ht="15" customHeight="1" x14ac:dyDescent="0.25">
      <c r="B325" s="81"/>
      <c r="C325" s="81"/>
      <c r="D325" s="81"/>
      <c r="E325" s="81"/>
      <c r="F325" s="81"/>
      <c r="G325" s="81"/>
      <c r="H325" s="81"/>
      <c r="I325" s="81"/>
      <c r="K325" s="14"/>
      <c r="L325" s="14"/>
      <c r="M325" s="14"/>
      <c r="N325" s="14"/>
      <c r="O325" s="14"/>
    </row>
    <row r="326" spans="2:20" ht="25.5" customHeight="1" x14ac:dyDescent="0.25">
      <c r="B326" s="76" t="s">
        <v>224</v>
      </c>
      <c r="C326" s="76"/>
      <c r="D326" s="76"/>
      <c r="E326" s="76"/>
      <c r="F326" s="76"/>
      <c r="G326" s="76"/>
      <c r="H326" s="76"/>
      <c r="I326" s="76"/>
      <c r="K326" s="3" t="s">
        <v>55</v>
      </c>
      <c r="M326" s="3" t="s">
        <v>56</v>
      </c>
    </row>
    <row r="327" spans="2:20" ht="13.35" customHeight="1" x14ac:dyDescent="0.25">
      <c r="B327" s="81" t="s">
        <v>225</v>
      </c>
      <c r="C327" s="81"/>
      <c r="D327" s="81"/>
      <c r="E327" s="81"/>
      <c r="F327" s="81"/>
      <c r="G327" s="81"/>
      <c r="H327" s="81"/>
      <c r="I327" s="81"/>
      <c r="K327" s="14">
        <v>36</v>
      </c>
      <c r="L327" s="14"/>
      <c r="M327" s="26">
        <f>K327/$G$791</f>
        <v>0.38709677419354838</v>
      </c>
    </row>
    <row r="328" spans="2:20" ht="13.35" customHeight="1" x14ac:dyDescent="0.25">
      <c r="B328" s="81" t="s">
        <v>226</v>
      </c>
      <c r="C328" s="81"/>
      <c r="D328" s="81"/>
      <c r="E328" s="81"/>
      <c r="F328" s="81"/>
      <c r="G328" s="81"/>
      <c r="H328" s="81"/>
      <c r="I328" s="81"/>
      <c r="K328" s="14">
        <v>29</v>
      </c>
      <c r="L328" s="14"/>
      <c r="M328" s="26">
        <f>K328/$G$791</f>
        <v>0.31182795698924731</v>
      </c>
    </row>
    <row r="329" spans="2:20" ht="13.35" customHeight="1" x14ac:dyDescent="0.25">
      <c r="B329" s="81" t="s">
        <v>227</v>
      </c>
      <c r="C329" s="81"/>
      <c r="D329" s="81"/>
      <c r="E329" s="81"/>
      <c r="F329" s="81"/>
      <c r="G329" s="81"/>
      <c r="H329" s="81"/>
      <c r="I329" s="81"/>
      <c r="K329" s="14">
        <v>30</v>
      </c>
      <c r="L329" s="14"/>
      <c r="M329" s="26">
        <f>K329/$G$791</f>
        <v>0.32258064516129031</v>
      </c>
    </row>
    <row r="330" spans="2:20" ht="18.75" customHeight="1" x14ac:dyDescent="0.25">
      <c r="B330" s="81" t="s">
        <v>228</v>
      </c>
      <c r="C330" s="81"/>
      <c r="D330" s="81"/>
      <c r="E330" s="81"/>
      <c r="F330" s="81"/>
      <c r="G330" s="81"/>
      <c r="H330" s="81"/>
      <c r="I330" s="81"/>
      <c r="K330" s="14">
        <v>3</v>
      </c>
      <c r="L330" s="14"/>
      <c r="M330" s="26">
        <f>K330/$G$791</f>
        <v>3.2258064516129031E-2</v>
      </c>
      <c r="T330" s="12"/>
    </row>
    <row r="331" spans="2:20" ht="14.25" customHeight="1" x14ac:dyDescent="0.25">
      <c r="B331" s="81" t="s">
        <v>229</v>
      </c>
      <c r="C331" s="81"/>
      <c r="D331" s="81"/>
      <c r="E331" s="81"/>
      <c r="F331" s="81"/>
      <c r="G331" s="81"/>
      <c r="H331" s="81"/>
      <c r="I331" s="81"/>
      <c r="K331" s="14">
        <v>2</v>
      </c>
      <c r="L331" s="14"/>
      <c r="M331" s="26">
        <f>K331/$G$791</f>
        <v>2.1505376344086023E-2</v>
      </c>
      <c r="T331" s="12"/>
    </row>
    <row r="332" spans="2:20" ht="15" customHeight="1" x14ac:dyDescent="0.25">
      <c r="B332" s="81"/>
      <c r="C332" s="81"/>
      <c r="D332" s="81"/>
      <c r="E332" s="81"/>
      <c r="F332" s="81"/>
      <c r="G332" s="81"/>
      <c r="H332" s="81"/>
      <c r="I332" s="81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82" t="s">
        <v>230</v>
      </c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T334" s="12"/>
    </row>
    <row r="335" spans="2:20" ht="15.75" customHeight="1" x14ac:dyDescent="0.25">
      <c r="B335" s="76" t="s">
        <v>231</v>
      </c>
      <c r="C335" s="76"/>
      <c r="D335" s="76"/>
      <c r="E335" s="76"/>
      <c r="F335" s="76"/>
      <c r="G335" s="76"/>
      <c r="H335" s="76"/>
      <c r="I335" s="76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81" t="s">
        <v>232</v>
      </c>
      <c r="C336" s="81"/>
      <c r="D336" s="81"/>
      <c r="E336" s="81"/>
      <c r="F336" s="81"/>
      <c r="G336" s="81"/>
      <c r="H336" s="81"/>
      <c r="I336" s="81"/>
      <c r="K336" s="9">
        <v>3022</v>
      </c>
      <c r="L336" s="9"/>
      <c r="M336" s="9">
        <v>139</v>
      </c>
      <c r="N336" s="9"/>
      <c r="O336" s="9">
        <f t="shared" ref="O336:O343" si="7">K336+M336</f>
        <v>3161</v>
      </c>
      <c r="T336" s="12"/>
    </row>
    <row r="337" spans="1:20" ht="15.75" customHeight="1" x14ac:dyDescent="0.25">
      <c r="B337" s="81" t="s">
        <v>233</v>
      </c>
      <c r="C337" s="81"/>
      <c r="D337" s="81"/>
      <c r="E337" s="81"/>
      <c r="F337" s="81"/>
      <c r="G337" s="81"/>
      <c r="H337" s="81"/>
      <c r="I337" s="81"/>
      <c r="K337" s="9">
        <v>4285</v>
      </c>
      <c r="L337" s="9"/>
      <c r="M337" s="9">
        <v>180</v>
      </c>
      <c r="N337" s="9"/>
      <c r="O337" s="9">
        <f t="shared" si="7"/>
        <v>4465</v>
      </c>
      <c r="T337" s="12"/>
    </row>
    <row r="338" spans="1:20" ht="15.75" customHeight="1" x14ac:dyDescent="0.25">
      <c r="A338" s="39"/>
      <c r="B338" s="81" t="s">
        <v>234</v>
      </c>
      <c r="C338" s="81"/>
      <c r="D338" s="81"/>
      <c r="E338" s="81"/>
      <c r="F338" s="81"/>
      <c r="G338" s="81"/>
      <c r="H338" s="81"/>
      <c r="I338" s="81"/>
      <c r="K338" s="9">
        <v>3205</v>
      </c>
      <c r="L338" s="9"/>
      <c r="M338" s="9">
        <v>137</v>
      </c>
      <c r="N338" s="9"/>
      <c r="O338" s="9">
        <f t="shared" si="7"/>
        <v>3342</v>
      </c>
      <c r="T338" s="12"/>
    </row>
    <row r="339" spans="1:20" ht="13.35" customHeight="1" x14ac:dyDescent="0.25">
      <c r="A339" s="39"/>
      <c r="B339" s="81" t="s">
        <v>235</v>
      </c>
      <c r="C339" s="81"/>
      <c r="D339" s="81"/>
      <c r="E339" s="81"/>
      <c r="F339" s="81"/>
      <c r="G339" s="81"/>
      <c r="H339" s="81"/>
      <c r="I339" s="81"/>
      <c r="K339" s="9">
        <v>4159</v>
      </c>
      <c r="L339" s="9"/>
      <c r="M339" s="9">
        <v>213</v>
      </c>
      <c r="N339" s="9"/>
      <c r="O339" s="9">
        <f t="shared" si="7"/>
        <v>4372</v>
      </c>
      <c r="T339" s="12"/>
    </row>
    <row r="340" spans="1:20" ht="22.9" customHeight="1" x14ac:dyDescent="0.25">
      <c r="A340" s="39"/>
      <c r="B340" s="81" t="s">
        <v>236</v>
      </c>
      <c r="C340" s="81"/>
      <c r="D340" s="81"/>
      <c r="E340" s="81"/>
      <c r="F340" s="81"/>
      <c r="G340" s="81"/>
      <c r="H340" s="81"/>
      <c r="I340" s="81"/>
      <c r="K340" s="9">
        <v>1593</v>
      </c>
      <c r="L340" s="9"/>
      <c r="M340" s="9">
        <v>66</v>
      </c>
      <c r="N340" s="9"/>
      <c r="O340" s="9">
        <f t="shared" si="7"/>
        <v>1659</v>
      </c>
      <c r="T340" s="12"/>
    </row>
    <row r="341" spans="1:20" ht="15.75" customHeight="1" x14ac:dyDescent="0.25">
      <c r="A341" s="39"/>
      <c r="B341" s="81" t="s">
        <v>237</v>
      </c>
      <c r="C341" s="81"/>
      <c r="D341" s="81"/>
      <c r="E341" s="81"/>
      <c r="F341" s="81"/>
      <c r="G341" s="81"/>
      <c r="H341" s="81"/>
      <c r="I341" s="81"/>
      <c r="K341" s="9">
        <v>332</v>
      </c>
      <c r="L341" s="9"/>
      <c r="M341" s="9">
        <v>10</v>
      </c>
      <c r="N341" s="9"/>
      <c r="O341" s="9">
        <f t="shared" si="7"/>
        <v>342</v>
      </c>
      <c r="T341" s="12"/>
    </row>
    <row r="342" spans="1:20" ht="13.35" customHeight="1" x14ac:dyDescent="0.25">
      <c r="A342" s="39"/>
      <c r="B342" s="81" t="s">
        <v>238</v>
      </c>
      <c r="C342" s="81"/>
      <c r="D342" s="81"/>
      <c r="E342" s="81"/>
      <c r="F342" s="81"/>
      <c r="G342" s="81"/>
      <c r="H342" s="81"/>
      <c r="I342" s="81"/>
      <c r="K342" s="9">
        <v>25</v>
      </c>
      <c r="L342" s="9"/>
      <c r="M342" s="9">
        <v>0</v>
      </c>
      <c r="N342" s="9"/>
      <c r="O342" s="9">
        <f t="shared" si="7"/>
        <v>25</v>
      </c>
      <c r="T342" s="12"/>
    </row>
    <row r="343" spans="1:20" ht="59.65" customHeight="1" x14ac:dyDescent="0.25">
      <c r="A343" s="39"/>
      <c r="B343" s="81" t="s">
        <v>239</v>
      </c>
      <c r="C343" s="81"/>
      <c r="D343" s="81"/>
      <c r="E343" s="81"/>
      <c r="F343" s="81"/>
      <c r="G343" s="81"/>
      <c r="H343" s="81"/>
      <c r="I343" s="81"/>
      <c r="K343" s="9">
        <f>$K$13-SUM(K336:K342)</f>
        <v>9971</v>
      </c>
      <c r="L343" s="9"/>
      <c r="M343" s="9">
        <f>$M$13-SUM(M336:M342)</f>
        <v>695</v>
      </c>
      <c r="N343" s="9"/>
      <c r="O343" s="9">
        <f t="shared" si="7"/>
        <v>10666</v>
      </c>
      <c r="T343" s="12"/>
    </row>
    <row r="344" spans="1:20" ht="22.9" customHeight="1" x14ac:dyDescent="0.25">
      <c r="A344" s="39"/>
      <c r="B344" s="84" t="s">
        <v>240</v>
      </c>
      <c r="C344" s="84"/>
      <c r="D344" s="84"/>
      <c r="E344" s="84"/>
      <c r="F344" s="84"/>
      <c r="G344" s="84"/>
      <c r="H344" s="84"/>
      <c r="I344" s="84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81" t="s">
        <v>241</v>
      </c>
      <c r="C345" s="81"/>
      <c r="D345" s="81"/>
      <c r="E345" s="81"/>
      <c r="F345" s="81"/>
      <c r="G345" s="81"/>
      <c r="H345" s="81"/>
      <c r="I345" s="81"/>
      <c r="K345" s="9">
        <v>69</v>
      </c>
      <c r="L345" s="14"/>
      <c r="M345" s="26">
        <f>K345/$G$791</f>
        <v>0.74193548387096775</v>
      </c>
      <c r="T345" s="12"/>
    </row>
    <row r="346" spans="1:20" ht="16.350000000000001" customHeight="1" x14ac:dyDescent="0.25">
      <c r="A346" s="39"/>
      <c r="B346" s="81" t="s">
        <v>242</v>
      </c>
      <c r="C346" s="81"/>
      <c r="D346" s="81"/>
      <c r="E346" s="81"/>
      <c r="F346" s="81"/>
      <c r="G346" s="81"/>
      <c r="H346" s="81"/>
      <c r="I346" s="81"/>
      <c r="K346" s="9">
        <v>22</v>
      </c>
      <c r="L346" s="14"/>
      <c r="M346" s="26">
        <f>K346/$G$791</f>
        <v>0.23655913978494625</v>
      </c>
      <c r="T346" s="12"/>
    </row>
    <row r="347" spans="1:20" ht="13.35" customHeight="1" x14ac:dyDescent="0.25">
      <c r="A347" s="39"/>
      <c r="B347" s="81" t="s">
        <v>243</v>
      </c>
      <c r="C347" s="81"/>
      <c r="D347" s="81"/>
      <c r="E347" s="81"/>
      <c r="F347" s="81"/>
      <c r="G347" s="81"/>
      <c r="H347" s="81"/>
      <c r="I347" s="81"/>
      <c r="K347" s="9">
        <v>2</v>
      </c>
      <c r="L347" s="14"/>
      <c r="M347" s="26">
        <f>K347/$G$791</f>
        <v>2.1505376344086023E-2</v>
      </c>
      <c r="T347" s="12"/>
    </row>
    <row r="348" spans="1:20" ht="20.45" customHeight="1" x14ac:dyDescent="0.25">
      <c r="A348" s="39"/>
      <c r="B348" s="81" t="s">
        <v>44</v>
      </c>
      <c r="C348" s="81"/>
      <c r="D348" s="81"/>
      <c r="E348" s="81"/>
      <c r="F348" s="81"/>
      <c r="G348" s="81"/>
      <c r="H348" s="81"/>
      <c r="I348" s="81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6" t="s">
        <v>244</v>
      </c>
      <c r="C350" s="76"/>
      <c r="D350" s="76"/>
      <c r="E350" s="76"/>
      <c r="F350" s="76"/>
      <c r="G350" s="76"/>
      <c r="H350" s="76"/>
      <c r="I350" s="76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81" t="s">
        <v>245</v>
      </c>
      <c r="C351" s="81"/>
      <c r="D351" s="81"/>
      <c r="E351" s="81"/>
      <c r="F351" s="81"/>
      <c r="G351" s="81"/>
      <c r="H351" s="81"/>
      <c r="I351" s="81"/>
      <c r="K351" s="9">
        <v>3448</v>
      </c>
      <c r="L351" s="9"/>
      <c r="M351" s="9">
        <v>170</v>
      </c>
      <c r="N351" s="9"/>
      <c r="O351" s="9">
        <f t="shared" ref="O351:O356" si="8">K351+M351</f>
        <v>3618</v>
      </c>
    </row>
    <row r="352" spans="1:20" ht="13.35" customHeight="1" x14ac:dyDescent="0.25">
      <c r="B352" s="81" t="s">
        <v>246</v>
      </c>
      <c r="C352" s="81"/>
      <c r="D352" s="81"/>
      <c r="E352" s="81"/>
      <c r="F352" s="81"/>
      <c r="G352" s="81"/>
      <c r="H352" s="81"/>
      <c r="I352" s="81"/>
      <c r="K352" s="9">
        <v>2872</v>
      </c>
      <c r="L352" s="9"/>
      <c r="M352" s="9">
        <v>95</v>
      </c>
      <c r="N352" s="9"/>
      <c r="O352" s="9">
        <f t="shared" si="8"/>
        <v>2967</v>
      </c>
    </row>
    <row r="353" spans="2:15" ht="13.35" customHeight="1" x14ac:dyDescent="0.25">
      <c r="B353" s="81" t="s">
        <v>247</v>
      </c>
      <c r="C353" s="81"/>
      <c r="D353" s="81"/>
      <c r="E353" s="81"/>
      <c r="F353" s="81"/>
      <c r="G353" s="81"/>
      <c r="H353" s="81"/>
      <c r="I353" s="81"/>
      <c r="K353" s="9">
        <v>9176</v>
      </c>
      <c r="L353" s="9"/>
      <c r="M353" s="9">
        <v>374</v>
      </c>
      <c r="N353" s="9"/>
      <c r="O353" s="9">
        <f t="shared" si="8"/>
        <v>9550</v>
      </c>
    </row>
    <row r="354" spans="2:15" ht="13.35" customHeight="1" x14ac:dyDescent="0.25">
      <c r="B354" s="81" t="s">
        <v>248</v>
      </c>
      <c r="C354" s="81"/>
      <c r="D354" s="81"/>
      <c r="E354" s="81"/>
      <c r="F354" s="81"/>
      <c r="G354" s="81"/>
      <c r="H354" s="81"/>
      <c r="I354" s="81"/>
      <c r="K354" s="9">
        <v>134</v>
      </c>
      <c r="L354" s="9"/>
      <c r="M354" s="9">
        <v>14</v>
      </c>
      <c r="N354" s="9"/>
      <c r="O354" s="9">
        <f t="shared" si="8"/>
        <v>148</v>
      </c>
    </row>
    <row r="355" spans="2:15" ht="13.35" customHeight="1" x14ac:dyDescent="0.25">
      <c r="B355" s="81" t="s">
        <v>249</v>
      </c>
      <c r="C355" s="81"/>
      <c r="D355" s="81"/>
      <c r="E355" s="81"/>
      <c r="F355" s="81"/>
      <c r="G355" s="81"/>
      <c r="H355" s="81"/>
      <c r="I355" s="81"/>
      <c r="K355" s="9">
        <v>22</v>
      </c>
      <c r="L355" s="9"/>
      <c r="M355" s="9">
        <v>0</v>
      </c>
      <c r="N355" s="9"/>
      <c r="O355" s="9">
        <f t="shared" si="8"/>
        <v>22</v>
      </c>
    </row>
    <row r="356" spans="2:15" ht="59.65" customHeight="1" x14ac:dyDescent="0.25">
      <c r="B356" s="81" t="s">
        <v>250</v>
      </c>
      <c r="C356" s="81"/>
      <c r="D356" s="81"/>
      <c r="E356" s="81"/>
      <c r="F356" s="81"/>
      <c r="G356" s="81"/>
      <c r="H356" s="81"/>
      <c r="I356" s="81"/>
      <c r="K356" s="9">
        <f>$K$13-SUM(K351:K355)</f>
        <v>10940</v>
      </c>
      <c r="L356" s="9"/>
      <c r="M356" s="9">
        <f>$M$13-SUM(M351:M355)</f>
        <v>787</v>
      </c>
      <c r="N356" s="9"/>
      <c r="O356" s="9">
        <f t="shared" si="8"/>
        <v>11727</v>
      </c>
    </row>
    <row r="357" spans="2:15" ht="13.35" customHeight="1" x14ac:dyDescent="0.25">
      <c r="B357" s="84" t="s">
        <v>240</v>
      </c>
      <c r="C357" s="84"/>
      <c r="D357" s="84"/>
      <c r="E357" s="84"/>
      <c r="F357" s="84"/>
      <c r="G357" s="84"/>
      <c r="H357" s="84"/>
      <c r="I357" s="84"/>
      <c r="K357" s="40" t="s">
        <v>55</v>
      </c>
      <c r="M357" s="40" t="s">
        <v>56</v>
      </c>
    </row>
    <row r="358" spans="2:15" ht="16.350000000000001" customHeight="1" x14ac:dyDescent="0.25">
      <c r="B358" s="81" t="s">
        <v>241</v>
      </c>
      <c r="C358" s="81"/>
      <c r="D358" s="81"/>
      <c r="E358" s="81"/>
      <c r="F358" s="81"/>
      <c r="G358" s="81"/>
      <c r="H358" s="81"/>
      <c r="I358" s="81"/>
      <c r="K358" s="9">
        <v>59</v>
      </c>
      <c r="L358" s="14"/>
      <c r="M358" s="26">
        <f>K358/$G$791</f>
        <v>0.63440860215053763</v>
      </c>
    </row>
    <row r="359" spans="2:15" ht="16.350000000000001" customHeight="1" x14ac:dyDescent="0.25">
      <c r="B359" s="81" t="s">
        <v>242</v>
      </c>
      <c r="C359" s="81"/>
      <c r="D359" s="81"/>
      <c r="E359" s="81"/>
      <c r="F359" s="81"/>
      <c r="G359" s="81"/>
      <c r="H359" s="81"/>
      <c r="I359" s="81"/>
      <c r="K359" s="9">
        <v>27</v>
      </c>
      <c r="L359" s="14"/>
      <c r="M359" s="26">
        <f>K359/$G$791</f>
        <v>0.29032258064516131</v>
      </c>
    </row>
    <row r="360" spans="2:15" ht="13.35" customHeight="1" x14ac:dyDescent="0.25">
      <c r="B360" s="81" t="s">
        <v>243</v>
      </c>
      <c r="C360" s="81"/>
      <c r="D360" s="81"/>
      <c r="E360" s="81"/>
      <c r="F360" s="81"/>
      <c r="G360" s="81"/>
      <c r="H360" s="81"/>
      <c r="I360" s="81"/>
      <c r="K360" s="9">
        <v>7</v>
      </c>
      <c r="L360" s="14"/>
      <c r="M360" s="26">
        <f>K360/$G$791</f>
        <v>7.5268817204301078E-2</v>
      </c>
    </row>
    <row r="361" spans="2:15" ht="20.45" customHeight="1" x14ac:dyDescent="0.25">
      <c r="B361" s="81" t="s">
        <v>44</v>
      </c>
      <c r="C361" s="81"/>
      <c r="D361" s="81"/>
      <c r="E361" s="81"/>
      <c r="F361" s="81"/>
      <c r="G361" s="81"/>
      <c r="H361" s="81"/>
      <c r="I361" s="81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6" t="s">
        <v>251</v>
      </c>
      <c r="C363" s="76"/>
      <c r="D363" s="76"/>
      <c r="E363" s="76"/>
      <c r="F363" s="76"/>
      <c r="G363" s="76"/>
      <c r="H363" s="76"/>
      <c r="I363" s="76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81" t="s">
        <v>252</v>
      </c>
      <c r="C364" s="81"/>
      <c r="D364" s="81"/>
      <c r="E364" s="81"/>
      <c r="F364" s="81"/>
      <c r="G364" s="81"/>
      <c r="H364" s="81"/>
      <c r="I364" s="81"/>
      <c r="K364" s="9">
        <v>2037</v>
      </c>
      <c r="L364" s="14"/>
      <c r="M364" s="9">
        <v>275</v>
      </c>
      <c r="O364" s="14">
        <f>K364+M364</f>
        <v>2312</v>
      </c>
    </row>
    <row r="365" spans="2:15" ht="13.35" customHeight="1" x14ac:dyDescent="0.25">
      <c r="B365" s="81" t="s">
        <v>253</v>
      </c>
      <c r="C365" s="81"/>
      <c r="D365" s="81"/>
      <c r="E365" s="81"/>
      <c r="F365" s="81"/>
      <c r="G365" s="81"/>
      <c r="H365" s="81"/>
      <c r="I365" s="81"/>
      <c r="K365" s="9">
        <v>169</v>
      </c>
      <c r="L365" s="14"/>
      <c r="M365" s="9">
        <v>9</v>
      </c>
      <c r="O365" s="14">
        <f>K365+M365</f>
        <v>178</v>
      </c>
    </row>
    <row r="366" spans="2:15" ht="13.35" customHeight="1" x14ac:dyDescent="0.25">
      <c r="B366" s="81" t="s">
        <v>254</v>
      </c>
      <c r="C366" s="81"/>
      <c r="D366" s="81"/>
      <c r="E366" s="81"/>
      <c r="F366" s="81"/>
      <c r="G366" s="81"/>
      <c r="H366" s="81"/>
      <c r="I366" s="81"/>
      <c r="K366" s="9">
        <v>208</v>
      </c>
      <c r="L366" s="14"/>
      <c r="M366" s="9">
        <v>22</v>
      </c>
      <c r="O366" s="14">
        <f>K366+M366</f>
        <v>230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84" t="s">
        <v>240</v>
      </c>
      <c r="C368" s="84"/>
      <c r="D368" s="84"/>
      <c r="E368" s="84"/>
      <c r="F368" s="84"/>
      <c r="G368" s="84"/>
      <c r="H368" s="84"/>
      <c r="I368" s="84"/>
      <c r="K368" s="40" t="s">
        <v>55</v>
      </c>
      <c r="M368" s="40" t="s">
        <v>56</v>
      </c>
    </row>
    <row r="369" spans="2:15" ht="16.149999999999999" customHeight="1" x14ac:dyDescent="0.25">
      <c r="B369" s="81" t="s">
        <v>241</v>
      </c>
      <c r="C369" s="81"/>
      <c r="D369" s="81"/>
      <c r="E369" s="81"/>
      <c r="F369" s="81"/>
      <c r="G369" s="81"/>
      <c r="H369" s="81"/>
      <c r="I369" s="81"/>
      <c r="K369" s="9">
        <v>20</v>
      </c>
      <c r="L369" s="14"/>
      <c r="M369" s="26">
        <f>K369/$G$791</f>
        <v>0.21505376344086022</v>
      </c>
    </row>
    <row r="370" spans="2:15" ht="16.149999999999999" customHeight="1" x14ac:dyDescent="0.25">
      <c r="B370" s="81" t="s">
        <v>242</v>
      </c>
      <c r="C370" s="81"/>
      <c r="D370" s="81"/>
      <c r="E370" s="81"/>
      <c r="F370" s="81"/>
      <c r="G370" s="81"/>
      <c r="H370" s="81"/>
      <c r="I370" s="81"/>
      <c r="K370" s="9">
        <v>5</v>
      </c>
      <c r="L370" s="14"/>
      <c r="M370" s="26">
        <f>K370/$G$791</f>
        <v>5.3763440860215055E-2</v>
      </c>
    </row>
    <row r="371" spans="2:15" ht="13.35" customHeight="1" x14ac:dyDescent="0.25">
      <c r="B371" s="81" t="s">
        <v>243</v>
      </c>
      <c r="C371" s="81"/>
      <c r="D371" s="81"/>
      <c r="E371" s="81"/>
      <c r="F371" s="81"/>
      <c r="G371" s="81"/>
      <c r="H371" s="81"/>
      <c r="I371" s="81"/>
      <c r="K371" s="9">
        <v>68</v>
      </c>
      <c r="L371" s="14"/>
      <c r="M371" s="26">
        <f>K371/$G$791</f>
        <v>0.73118279569892475</v>
      </c>
    </row>
    <row r="372" spans="2:15" ht="30.4" customHeight="1" x14ac:dyDescent="0.25">
      <c r="B372" s="81" t="s">
        <v>44</v>
      </c>
      <c r="C372" s="81"/>
      <c r="D372" s="81"/>
      <c r="E372" s="81"/>
      <c r="F372" s="81"/>
      <c r="G372" s="81"/>
      <c r="H372" s="81"/>
      <c r="I372" s="81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6" t="s">
        <v>255</v>
      </c>
      <c r="C374" s="76"/>
      <c r="D374" s="76"/>
      <c r="E374" s="76"/>
      <c r="F374" s="76"/>
      <c r="G374" s="76"/>
      <c r="H374" s="76"/>
      <c r="I374" s="76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81" t="s">
        <v>256</v>
      </c>
      <c r="C375" s="81"/>
      <c r="D375" s="81"/>
      <c r="E375" s="81"/>
      <c r="F375" s="81"/>
      <c r="G375" s="81"/>
      <c r="H375" s="81"/>
      <c r="I375" s="81"/>
      <c r="K375" s="9">
        <v>8000</v>
      </c>
      <c r="L375" s="9"/>
      <c r="M375" s="9">
        <v>294</v>
      </c>
      <c r="N375" s="9"/>
      <c r="O375" s="14">
        <f t="shared" ref="O375:O381" si="9">K375+M375</f>
        <v>8294</v>
      </c>
    </row>
    <row r="376" spans="2:15" ht="13.35" customHeight="1" x14ac:dyDescent="0.25">
      <c r="B376" s="81" t="s">
        <v>257</v>
      </c>
      <c r="C376" s="81"/>
      <c r="D376" s="81"/>
      <c r="E376" s="81"/>
      <c r="F376" s="81"/>
      <c r="G376" s="81"/>
      <c r="H376" s="81"/>
      <c r="I376" s="81"/>
      <c r="K376" s="9">
        <v>1887</v>
      </c>
      <c r="L376" s="9"/>
      <c r="M376" s="9">
        <v>140</v>
      </c>
      <c r="N376" s="9"/>
      <c r="O376" s="14">
        <f t="shared" si="9"/>
        <v>2027</v>
      </c>
    </row>
    <row r="377" spans="2:15" ht="13.35" customHeight="1" x14ac:dyDescent="0.25">
      <c r="B377" s="81" t="s">
        <v>258</v>
      </c>
      <c r="C377" s="81"/>
      <c r="D377" s="81"/>
      <c r="E377" s="81"/>
      <c r="F377" s="81"/>
      <c r="G377" s="81"/>
      <c r="H377" s="81"/>
      <c r="I377" s="81"/>
      <c r="K377" s="9">
        <v>1278</v>
      </c>
      <c r="L377" s="9"/>
      <c r="M377" s="9">
        <v>44</v>
      </c>
      <c r="N377" s="9"/>
      <c r="O377" s="14">
        <f t="shared" si="9"/>
        <v>1322</v>
      </c>
    </row>
    <row r="378" spans="2:15" ht="13.35" customHeight="1" x14ac:dyDescent="0.25">
      <c r="B378" s="81" t="s">
        <v>259</v>
      </c>
      <c r="C378" s="81"/>
      <c r="D378" s="81"/>
      <c r="E378" s="81"/>
      <c r="F378" s="81"/>
      <c r="G378" s="81"/>
      <c r="H378" s="81"/>
      <c r="I378" s="81"/>
      <c r="K378" s="9">
        <v>58</v>
      </c>
      <c r="L378" s="9"/>
      <c r="M378" s="9">
        <v>11</v>
      </c>
      <c r="N378" s="9"/>
      <c r="O378" s="14">
        <f t="shared" si="9"/>
        <v>69</v>
      </c>
    </row>
    <row r="379" spans="2:15" ht="13.35" customHeight="1" x14ac:dyDescent="0.25">
      <c r="B379" s="81" t="s">
        <v>260</v>
      </c>
      <c r="C379" s="81"/>
      <c r="D379" s="81"/>
      <c r="E379" s="81"/>
      <c r="F379" s="81"/>
      <c r="G379" s="81"/>
      <c r="H379" s="81"/>
      <c r="I379" s="81"/>
      <c r="K379" s="9">
        <v>162</v>
      </c>
      <c r="L379" s="9"/>
      <c r="M379" s="9">
        <v>7</v>
      </c>
      <c r="N379" s="9"/>
      <c r="O379" s="14">
        <f t="shared" si="9"/>
        <v>169</v>
      </c>
    </row>
    <row r="380" spans="2:15" ht="13.35" customHeight="1" x14ac:dyDescent="0.25">
      <c r="B380" s="81" t="s">
        <v>261</v>
      </c>
      <c r="C380" s="81"/>
      <c r="D380" s="81"/>
      <c r="E380" s="81"/>
      <c r="F380" s="81"/>
      <c r="G380" s="81"/>
      <c r="H380" s="81"/>
      <c r="I380" s="81"/>
      <c r="K380" s="9">
        <v>39</v>
      </c>
      <c r="L380" s="9"/>
      <c r="M380" s="9">
        <v>10</v>
      </c>
      <c r="N380" s="9"/>
      <c r="O380" s="14">
        <f t="shared" si="9"/>
        <v>49</v>
      </c>
    </row>
    <row r="381" spans="2:15" ht="59.65" customHeight="1" x14ac:dyDescent="0.25">
      <c r="B381" s="81" t="s">
        <v>250</v>
      </c>
      <c r="C381" s="81"/>
      <c r="D381" s="81"/>
      <c r="E381" s="81"/>
      <c r="F381" s="81"/>
      <c r="G381" s="81"/>
      <c r="H381" s="81"/>
      <c r="I381" s="81"/>
      <c r="K381" s="9">
        <f>$K$13-SUM(K375:K380)</f>
        <v>15168</v>
      </c>
      <c r="L381" s="9"/>
      <c r="M381" s="9">
        <f>$M$13-SUM(M375:M380)</f>
        <v>934</v>
      </c>
      <c r="N381" s="9"/>
      <c r="O381" s="14">
        <f t="shared" si="9"/>
        <v>16102</v>
      </c>
    </row>
    <row r="382" spans="2:15" ht="13.35" customHeight="1" x14ac:dyDescent="0.25">
      <c r="B382" s="84" t="s">
        <v>240</v>
      </c>
      <c r="C382" s="84"/>
      <c r="D382" s="84"/>
      <c r="E382" s="84"/>
      <c r="F382" s="84"/>
      <c r="G382" s="84"/>
      <c r="H382" s="84"/>
      <c r="I382" s="84"/>
      <c r="K382" s="40" t="s">
        <v>55</v>
      </c>
      <c r="M382" s="40" t="s">
        <v>56</v>
      </c>
    </row>
    <row r="383" spans="2:15" ht="16.350000000000001" customHeight="1" x14ac:dyDescent="0.25">
      <c r="B383" s="81" t="s">
        <v>241</v>
      </c>
      <c r="C383" s="81"/>
      <c r="D383" s="81"/>
      <c r="E383" s="81"/>
      <c r="F383" s="81"/>
      <c r="G383" s="81"/>
      <c r="H383" s="81"/>
      <c r="I383" s="81"/>
      <c r="K383" s="9">
        <v>50</v>
      </c>
      <c r="L383" s="14"/>
      <c r="M383" s="26">
        <f>K383/$G$791</f>
        <v>0.5376344086021505</v>
      </c>
    </row>
    <row r="384" spans="2:15" ht="16.350000000000001" customHeight="1" x14ac:dyDescent="0.25">
      <c r="B384" s="81" t="s">
        <v>242</v>
      </c>
      <c r="C384" s="81"/>
      <c r="D384" s="81"/>
      <c r="E384" s="81"/>
      <c r="F384" s="81"/>
      <c r="G384" s="81"/>
      <c r="H384" s="81"/>
      <c r="I384" s="81"/>
      <c r="K384" s="9">
        <v>22</v>
      </c>
      <c r="L384" s="14"/>
      <c r="M384" s="26">
        <f>K384/$G$791</f>
        <v>0.23655913978494625</v>
      </c>
    </row>
    <row r="385" spans="2:15" ht="13.35" customHeight="1" x14ac:dyDescent="0.25">
      <c r="B385" s="81" t="s">
        <v>243</v>
      </c>
      <c r="C385" s="81"/>
      <c r="D385" s="81"/>
      <c r="E385" s="81"/>
      <c r="F385" s="81"/>
      <c r="G385" s="81"/>
      <c r="H385" s="81"/>
      <c r="I385" s="81"/>
      <c r="K385" s="9">
        <v>21</v>
      </c>
      <c r="L385" s="14"/>
      <c r="M385" s="26">
        <f>K385/$G$791</f>
        <v>0.22580645161290322</v>
      </c>
    </row>
    <row r="386" spans="2:15" ht="20.45" customHeight="1" x14ac:dyDescent="0.25">
      <c r="B386" s="81" t="s">
        <v>44</v>
      </c>
      <c r="C386" s="81"/>
      <c r="D386" s="81"/>
      <c r="E386" s="81"/>
      <c r="F386" s="81"/>
      <c r="G386" s="81"/>
      <c r="H386" s="81"/>
      <c r="I386" s="81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6" t="s">
        <v>262</v>
      </c>
      <c r="C388" s="76"/>
      <c r="D388" s="76"/>
      <c r="E388" s="76"/>
      <c r="F388" s="76"/>
      <c r="G388" s="76"/>
      <c r="H388" s="76"/>
      <c r="I388" s="76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81" t="s">
        <v>263</v>
      </c>
      <c r="C389" s="81"/>
      <c r="D389" s="81"/>
      <c r="E389" s="81"/>
      <c r="F389" s="81"/>
      <c r="G389" s="81"/>
      <c r="H389" s="81"/>
      <c r="I389" s="81"/>
      <c r="K389" s="9">
        <v>508</v>
      </c>
      <c r="L389" s="9"/>
      <c r="M389" s="9">
        <v>9</v>
      </c>
      <c r="N389" s="9"/>
      <c r="O389" s="14">
        <f t="shared" ref="O389:O398" si="10">K389+M389</f>
        <v>517</v>
      </c>
    </row>
    <row r="390" spans="2:15" ht="13.35" customHeight="1" x14ac:dyDescent="0.25">
      <c r="B390" s="81" t="s">
        <v>264</v>
      </c>
      <c r="C390" s="81"/>
      <c r="D390" s="81"/>
      <c r="E390" s="81"/>
      <c r="F390" s="81"/>
      <c r="G390" s="81"/>
      <c r="H390" s="81"/>
      <c r="I390" s="81"/>
      <c r="K390" s="9">
        <v>320</v>
      </c>
      <c r="L390" s="9"/>
      <c r="M390" s="9">
        <v>31</v>
      </c>
      <c r="N390" s="9"/>
      <c r="O390" s="14">
        <f t="shared" si="10"/>
        <v>351</v>
      </c>
    </row>
    <row r="391" spans="2:15" ht="13.35" customHeight="1" x14ac:dyDescent="0.25">
      <c r="B391" s="81" t="s">
        <v>265</v>
      </c>
      <c r="C391" s="81"/>
      <c r="D391" s="81"/>
      <c r="E391" s="81"/>
      <c r="F391" s="81"/>
      <c r="G391" s="81"/>
      <c r="H391" s="81"/>
      <c r="I391" s="81"/>
      <c r="K391" s="9">
        <v>5398</v>
      </c>
      <c r="L391" s="9"/>
      <c r="M391" s="9">
        <v>217</v>
      </c>
      <c r="N391" s="9"/>
      <c r="O391" s="14">
        <f t="shared" si="10"/>
        <v>5615</v>
      </c>
    </row>
    <row r="392" spans="2:15" ht="13.35" customHeight="1" x14ac:dyDescent="0.25">
      <c r="B392" s="81" t="s">
        <v>266</v>
      </c>
      <c r="C392" s="81"/>
      <c r="D392" s="81"/>
      <c r="E392" s="81"/>
      <c r="F392" s="81"/>
      <c r="G392" s="81"/>
      <c r="H392" s="81"/>
      <c r="I392" s="81"/>
      <c r="K392" s="9">
        <v>1740</v>
      </c>
      <c r="L392" s="9"/>
      <c r="M392" s="9">
        <v>55</v>
      </c>
      <c r="N392" s="9"/>
      <c r="O392" s="14">
        <f t="shared" si="10"/>
        <v>1795</v>
      </c>
    </row>
    <row r="393" spans="2:15" ht="13.35" customHeight="1" x14ac:dyDescent="0.25">
      <c r="B393" s="81" t="s">
        <v>267</v>
      </c>
      <c r="C393" s="81"/>
      <c r="D393" s="81"/>
      <c r="E393" s="81"/>
      <c r="F393" s="81"/>
      <c r="G393" s="81"/>
      <c r="H393" s="81"/>
      <c r="I393" s="81"/>
      <c r="K393" s="9">
        <v>2373</v>
      </c>
      <c r="L393" s="9"/>
      <c r="M393" s="9">
        <v>100</v>
      </c>
      <c r="N393" s="9"/>
      <c r="O393" s="14">
        <f t="shared" si="10"/>
        <v>2473</v>
      </c>
    </row>
    <row r="394" spans="2:15" ht="13.35" customHeight="1" x14ac:dyDescent="0.25">
      <c r="B394" s="81" t="s">
        <v>268</v>
      </c>
      <c r="C394" s="81"/>
      <c r="D394" s="81"/>
      <c r="E394" s="81"/>
      <c r="F394" s="81"/>
      <c r="G394" s="81"/>
      <c r="H394" s="81"/>
      <c r="I394" s="81"/>
      <c r="K394" s="9">
        <v>1305</v>
      </c>
      <c r="L394" s="9"/>
      <c r="M394" s="9">
        <v>80</v>
      </c>
      <c r="N394" s="9"/>
      <c r="O394" s="14">
        <f t="shared" si="10"/>
        <v>1385</v>
      </c>
    </row>
    <row r="395" spans="2:15" ht="13.35" customHeight="1" x14ac:dyDescent="0.25">
      <c r="B395" s="81" t="s">
        <v>269</v>
      </c>
      <c r="C395" s="81"/>
      <c r="D395" s="81"/>
      <c r="E395" s="81"/>
      <c r="F395" s="81"/>
      <c r="G395" s="81"/>
      <c r="H395" s="81"/>
      <c r="I395" s="81"/>
      <c r="K395" s="9">
        <v>138</v>
      </c>
      <c r="L395" s="9"/>
      <c r="M395" s="9">
        <v>14</v>
      </c>
      <c r="N395" s="9"/>
      <c r="O395" s="14">
        <f t="shared" si="10"/>
        <v>152</v>
      </c>
    </row>
    <row r="396" spans="2:15" ht="13.35" customHeight="1" x14ac:dyDescent="0.25">
      <c r="B396" s="81" t="s">
        <v>270</v>
      </c>
      <c r="C396" s="81"/>
      <c r="D396" s="81"/>
      <c r="E396" s="81"/>
      <c r="F396" s="81"/>
      <c r="G396" s="81"/>
      <c r="H396" s="81"/>
      <c r="I396" s="81"/>
      <c r="K396" s="9">
        <v>86</v>
      </c>
      <c r="L396" s="9"/>
      <c r="M396" s="9">
        <v>12</v>
      </c>
      <c r="N396" s="9"/>
      <c r="O396" s="14">
        <f t="shared" si="10"/>
        <v>98</v>
      </c>
    </row>
    <row r="397" spans="2:15" ht="13.35" customHeight="1" x14ac:dyDescent="0.25">
      <c r="B397" s="81" t="s">
        <v>271</v>
      </c>
      <c r="C397" s="81"/>
      <c r="D397" s="81"/>
      <c r="E397" s="81"/>
      <c r="F397" s="81"/>
      <c r="G397" s="81"/>
      <c r="H397" s="81"/>
      <c r="I397" s="81"/>
      <c r="K397" s="9">
        <v>10</v>
      </c>
      <c r="L397" s="9"/>
      <c r="M397" s="9">
        <v>1</v>
      </c>
      <c r="N397" s="9"/>
      <c r="O397" s="14">
        <f t="shared" si="10"/>
        <v>11</v>
      </c>
    </row>
    <row r="398" spans="2:15" ht="59.65" customHeight="1" x14ac:dyDescent="0.25">
      <c r="B398" s="81" t="s">
        <v>239</v>
      </c>
      <c r="C398" s="81"/>
      <c r="D398" s="81"/>
      <c r="E398" s="81"/>
      <c r="F398" s="81"/>
      <c r="G398" s="81"/>
      <c r="H398" s="81"/>
      <c r="I398" s="81"/>
      <c r="K398" s="9">
        <f>$K$13-SUM(K389:K397)</f>
        <v>14714</v>
      </c>
      <c r="L398" s="9"/>
      <c r="M398" s="9">
        <f>$M$13-SUM(M389:M397)</f>
        <v>921</v>
      </c>
      <c r="N398" s="9"/>
      <c r="O398" s="14">
        <f t="shared" si="10"/>
        <v>15635</v>
      </c>
    </row>
    <row r="399" spans="2:15" ht="13.35" customHeight="1" x14ac:dyDescent="0.25">
      <c r="B399" s="84" t="s">
        <v>240</v>
      </c>
      <c r="C399" s="84"/>
      <c r="D399" s="84"/>
      <c r="E399" s="84"/>
      <c r="F399" s="84"/>
      <c r="G399" s="84"/>
      <c r="H399" s="84"/>
      <c r="I399" s="84"/>
      <c r="K399" s="40" t="s">
        <v>55</v>
      </c>
      <c r="M399" s="40" t="s">
        <v>56</v>
      </c>
    </row>
    <row r="400" spans="2:15" ht="16.350000000000001" customHeight="1" x14ac:dyDescent="0.25">
      <c r="B400" s="81" t="s">
        <v>241</v>
      </c>
      <c r="C400" s="81"/>
      <c r="D400" s="81"/>
      <c r="E400" s="81"/>
      <c r="F400" s="81"/>
      <c r="G400" s="81"/>
      <c r="H400" s="81"/>
      <c r="I400" s="81"/>
      <c r="K400" s="9">
        <v>57</v>
      </c>
      <c r="L400" s="14"/>
      <c r="M400" s="26">
        <f>K400/$G$791</f>
        <v>0.61290322580645162</v>
      </c>
    </row>
    <row r="401" spans="2:15" ht="16.350000000000001" customHeight="1" x14ac:dyDescent="0.25">
      <c r="B401" s="81" t="s">
        <v>242</v>
      </c>
      <c r="C401" s="81"/>
      <c r="D401" s="81"/>
      <c r="E401" s="81"/>
      <c r="F401" s="81"/>
      <c r="G401" s="81"/>
      <c r="H401" s="81"/>
      <c r="I401" s="81"/>
      <c r="K401" s="9">
        <v>28</v>
      </c>
      <c r="L401" s="14"/>
      <c r="M401" s="26">
        <f>K401/$G$791</f>
        <v>0.30107526881720431</v>
      </c>
    </row>
    <row r="402" spans="2:15" ht="13.35" customHeight="1" x14ac:dyDescent="0.25">
      <c r="B402" s="81" t="s">
        <v>243</v>
      </c>
      <c r="C402" s="81"/>
      <c r="D402" s="81"/>
      <c r="E402" s="81"/>
      <c r="F402" s="81"/>
      <c r="G402" s="81"/>
      <c r="H402" s="81"/>
      <c r="I402" s="81"/>
      <c r="K402" s="9">
        <v>8</v>
      </c>
      <c r="L402" s="14"/>
      <c r="M402" s="26">
        <f>K402/$G$791</f>
        <v>8.6021505376344093E-2</v>
      </c>
    </row>
    <row r="403" spans="2:15" ht="20.45" customHeight="1" x14ac:dyDescent="0.25">
      <c r="B403" s="81" t="s">
        <v>44</v>
      </c>
      <c r="C403" s="81"/>
      <c r="D403" s="81"/>
      <c r="E403" s="81"/>
      <c r="F403" s="81"/>
      <c r="G403" s="81"/>
      <c r="H403" s="81"/>
      <c r="I403" s="81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6" t="s">
        <v>272</v>
      </c>
      <c r="C405" s="76"/>
      <c r="D405" s="76"/>
      <c r="E405" s="76"/>
      <c r="F405" s="76"/>
      <c r="G405" s="76"/>
      <c r="H405" s="76"/>
      <c r="I405" s="76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84" t="s">
        <v>273</v>
      </c>
      <c r="C406" s="84"/>
      <c r="D406" s="84"/>
      <c r="E406" s="84"/>
      <c r="F406" s="84"/>
      <c r="G406" s="84"/>
      <c r="H406" s="84"/>
      <c r="I406" s="84"/>
      <c r="K406" s="42">
        <f>K407+K409+K411+K412+K414+K416</f>
        <v>117</v>
      </c>
      <c r="L406" s="43"/>
      <c r="M406" s="42">
        <f>M407+M409+M411+M412+M414+M416</f>
        <v>1</v>
      </c>
      <c r="N406" s="43"/>
      <c r="O406" s="42">
        <f>O407+O409+O411+O412+O414+O416</f>
        <v>118</v>
      </c>
    </row>
    <row r="407" spans="2:15" ht="13.35" customHeight="1" x14ac:dyDescent="0.25">
      <c r="B407" s="81" t="s">
        <v>274</v>
      </c>
      <c r="C407" s="81"/>
      <c r="D407" s="81"/>
      <c r="E407" s="81"/>
      <c r="F407" s="81"/>
      <c r="G407" s="81"/>
      <c r="H407" s="81"/>
      <c r="I407" s="81"/>
      <c r="K407" s="14">
        <v>19</v>
      </c>
      <c r="L407" s="14"/>
      <c r="M407" s="14">
        <v>0</v>
      </c>
      <c r="N407" s="14"/>
      <c r="O407" s="14">
        <f>K407+M407</f>
        <v>19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81" t="s">
        <v>276</v>
      </c>
      <c r="C409" s="81"/>
      <c r="D409" s="81"/>
      <c r="E409" s="81"/>
      <c r="F409" s="81"/>
      <c r="G409" s="81"/>
      <c r="H409" s="81"/>
      <c r="I409" s="81"/>
      <c r="K409" s="14">
        <v>65</v>
      </c>
      <c r="L409" s="14"/>
      <c r="M409" s="14">
        <v>1</v>
      </c>
      <c r="N409" s="14"/>
      <c r="O409" s="14">
        <f>K409+M409</f>
        <v>66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81" t="s">
        <v>278</v>
      </c>
      <c r="C411" s="81"/>
      <c r="D411" s="81"/>
      <c r="E411" s="81"/>
      <c r="F411" s="81"/>
      <c r="G411" s="81"/>
      <c r="H411" s="81"/>
      <c r="I411" s="81"/>
      <c r="K411" s="14">
        <v>10</v>
      </c>
      <c r="L411" s="14"/>
      <c r="M411" s="14">
        <v>0</v>
      </c>
      <c r="N411" s="14"/>
      <c r="O411" s="14">
        <f>K411+M411</f>
        <v>10</v>
      </c>
    </row>
    <row r="412" spans="2:15" ht="13.35" customHeight="1" x14ac:dyDescent="0.25">
      <c r="B412" s="81" t="s">
        <v>279</v>
      </c>
      <c r="C412" s="81"/>
      <c r="D412" s="81"/>
      <c r="E412" s="81"/>
      <c r="F412" s="81"/>
      <c r="G412" s="81"/>
      <c r="H412" s="81"/>
      <c r="I412" s="81"/>
      <c r="K412" s="14">
        <v>11</v>
      </c>
      <c r="L412" s="14"/>
      <c r="M412" s="14">
        <v>0</v>
      </c>
      <c r="N412" s="14"/>
      <c r="O412" s="14">
        <f>K412+M412</f>
        <v>11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81" t="s">
        <v>281</v>
      </c>
      <c r="C414" s="81"/>
      <c r="D414" s="81"/>
      <c r="E414" s="81"/>
      <c r="F414" s="81"/>
      <c r="G414" s="81"/>
      <c r="H414" s="81"/>
      <c r="I414" s="81"/>
      <c r="K414" s="14">
        <v>12</v>
      </c>
      <c r="L414" s="14"/>
      <c r="M414" s="14">
        <v>0</v>
      </c>
      <c r="N414" s="14"/>
      <c r="O414" s="14">
        <f>K414+M414</f>
        <v>12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81" t="s">
        <v>283</v>
      </c>
      <c r="C416" s="81"/>
      <c r="D416" s="81"/>
      <c r="E416" s="81"/>
      <c r="F416" s="81"/>
      <c r="G416" s="81"/>
      <c r="H416" s="81"/>
      <c r="I416" s="81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81" t="s">
        <v>284</v>
      </c>
      <c r="C417" s="81"/>
      <c r="D417" s="81"/>
      <c r="E417" s="81"/>
      <c r="F417" s="81"/>
      <c r="G417" s="81"/>
      <c r="H417" s="81"/>
      <c r="I417" s="81"/>
      <c r="K417" s="14"/>
      <c r="L417" s="14"/>
      <c r="M417" s="14"/>
      <c r="N417" s="14"/>
      <c r="O417" s="14"/>
    </row>
    <row r="418" spans="2:15" ht="13.35" customHeight="1" x14ac:dyDescent="0.25">
      <c r="B418" s="84" t="s">
        <v>240</v>
      </c>
      <c r="C418" s="84"/>
      <c r="D418" s="84"/>
      <c r="E418" s="84"/>
      <c r="F418" s="84"/>
      <c r="G418" s="84"/>
      <c r="H418" s="84"/>
      <c r="I418" s="84"/>
      <c r="K418" s="40" t="s">
        <v>55</v>
      </c>
      <c r="M418" s="40" t="s">
        <v>56</v>
      </c>
    </row>
    <row r="419" spans="2:15" ht="16.350000000000001" customHeight="1" x14ac:dyDescent="0.25">
      <c r="B419" s="81" t="s">
        <v>241</v>
      </c>
      <c r="C419" s="81"/>
      <c r="D419" s="81"/>
      <c r="E419" s="81"/>
      <c r="F419" s="81"/>
      <c r="G419" s="81"/>
      <c r="H419" s="81"/>
      <c r="I419" s="81"/>
      <c r="K419" s="14">
        <v>65</v>
      </c>
      <c r="L419" s="14"/>
      <c r="M419" s="26">
        <f>K419/$G$791</f>
        <v>0.69892473118279574</v>
      </c>
    </row>
    <row r="420" spans="2:15" ht="16.350000000000001" customHeight="1" x14ac:dyDescent="0.25">
      <c r="B420" s="81" t="s">
        <v>242</v>
      </c>
      <c r="C420" s="81"/>
      <c r="D420" s="81"/>
      <c r="E420" s="81"/>
      <c r="F420" s="81"/>
      <c r="G420" s="81"/>
      <c r="H420" s="81"/>
      <c r="I420" s="81"/>
      <c r="K420" s="14">
        <v>7</v>
      </c>
      <c r="L420" s="14"/>
      <c r="M420" s="26">
        <f>K420/$G$791</f>
        <v>7.5268817204301078E-2</v>
      </c>
    </row>
    <row r="421" spans="2:15" ht="13.35" customHeight="1" x14ac:dyDescent="0.25">
      <c r="B421" s="81" t="s">
        <v>243</v>
      </c>
      <c r="C421" s="81"/>
      <c r="D421" s="81"/>
      <c r="E421" s="81"/>
      <c r="F421" s="81"/>
      <c r="G421" s="81"/>
      <c r="H421" s="81"/>
      <c r="I421" s="81"/>
      <c r="K421" s="14">
        <v>21</v>
      </c>
      <c r="L421" s="14"/>
      <c r="M421" s="26">
        <f>K421/$G$791</f>
        <v>0.22580645161290322</v>
      </c>
    </row>
    <row r="422" spans="2:15" ht="20.45" customHeight="1" x14ac:dyDescent="0.25">
      <c r="B422" s="81" t="s">
        <v>44</v>
      </c>
      <c r="C422" s="81"/>
      <c r="D422" s="81"/>
      <c r="E422" s="81"/>
      <c r="F422" s="81"/>
      <c r="G422" s="81"/>
      <c r="H422" s="81"/>
      <c r="I422" s="81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6" t="s">
        <v>285</v>
      </c>
      <c r="C424" s="76"/>
      <c r="D424" s="76"/>
      <c r="E424" s="76"/>
      <c r="F424" s="76"/>
      <c r="G424" s="76"/>
      <c r="H424" s="76"/>
      <c r="I424" s="76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4" t="s">
        <v>286</v>
      </c>
      <c r="C425" s="74"/>
      <c r="D425" s="74"/>
      <c r="E425" s="74"/>
      <c r="F425" s="74"/>
      <c r="G425" s="74"/>
      <c r="H425" s="74"/>
      <c r="I425" s="74"/>
      <c r="K425" s="14">
        <v>9538</v>
      </c>
      <c r="L425" s="9"/>
      <c r="M425" s="14">
        <v>600</v>
      </c>
      <c r="N425" s="9"/>
      <c r="O425" s="14">
        <f>K425+M425</f>
        <v>10138</v>
      </c>
    </row>
    <row r="426" spans="2:15" ht="13.35" customHeight="1" x14ac:dyDescent="0.25">
      <c r="B426" s="74" t="s">
        <v>287</v>
      </c>
      <c r="C426" s="74"/>
      <c r="D426" s="74"/>
      <c r="E426" s="74"/>
      <c r="F426" s="74"/>
      <c r="G426" s="74"/>
      <c r="H426" s="74"/>
      <c r="I426" s="74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4" t="s">
        <v>288</v>
      </c>
      <c r="C427" s="74"/>
      <c r="D427" s="74"/>
      <c r="E427" s="74"/>
      <c r="F427" s="74"/>
      <c r="G427" s="74"/>
      <c r="H427" s="74"/>
      <c r="I427" s="74"/>
      <c r="K427" s="9">
        <f>$K$13-SUM(K425,K426,K428)</f>
        <v>17040</v>
      </c>
      <c r="L427" s="9"/>
      <c r="M427" s="9">
        <f>$M$13-SUM(M425,M426,M428)</f>
        <v>839</v>
      </c>
      <c r="N427" s="9"/>
      <c r="O427" s="14">
        <f>K427+M427</f>
        <v>17879</v>
      </c>
    </row>
    <row r="428" spans="2:15" ht="13.35" customHeight="1" x14ac:dyDescent="0.25">
      <c r="B428" s="72" t="s">
        <v>289</v>
      </c>
      <c r="C428" s="72"/>
      <c r="D428" s="72"/>
      <c r="E428" s="72"/>
      <c r="F428" s="72"/>
      <c r="G428" s="72"/>
      <c r="H428" s="72"/>
      <c r="I428" s="72"/>
      <c r="K428" s="11">
        <v>14</v>
      </c>
      <c r="M428" s="11">
        <v>1</v>
      </c>
      <c r="O428" s="44">
        <f>K428+M428</f>
        <v>15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2" t="s">
        <v>290</v>
      </c>
      <c r="C430" s="72"/>
      <c r="D430" s="72"/>
      <c r="E430" s="72"/>
      <c r="F430" s="72"/>
      <c r="G430" s="72"/>
      <c r="H430" s="72"/>
      <c r="I430" s="72"/>
      <c r="K430" s="44">
        <f>SUM(K431:K457)</f>
        <v>1</v>
      </c>
      <c r="M430" s="44">
        <f>SUM(M431:M457)</f>
        <v>0</v>
      </c>
      <c r="O430" s="44">
        <f>SUM(O431:O457)</f>
        <v>1</v>
      </c>
    </row>
    <row r="431" spans="2:15" ht="13.35" customHeight="1" x14ac:dyDescent="0.25">
      <c r="B431" s="74" t="s">
        <v>291</v>
      </c>
      <c r="C431" s="74"/>
      <c r="D431" s="74"/>
      <c r="E431" s="74"/>
      <c r="F431" s="74"/>
      <c r="G431" s="74"/>
      <c r="H431" s="74"/>
      <c r="I431" s="74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4" t="s">
        <v>292</v>
      </c>
      <c r="C432" s="74"/>
      <c r="D432" s="74"/>
      <c r="E432" s="74"/>
      <c r="F432" s="74"/>
      <c r="G432" s="74"/>
      <c r="H432" s="74"/>
      <c r="I432" s="74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4" t="s">
        <v>293</v>
      </c>
      <c r="C433" s="74"/>
      <c r="D433" s="74"/>
      <c r="E433" s="74"/>
      <c r="F433" s="74"/>
      <c r="G433" s="74"/>
      <c r="H433" s="74"/>
      <c r="I433" s="74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4" t="s">
        <v>294</v>
      </c>
      <c r="C434" s="74"/>
      <c r="D434" s="74"/>
      <c r="E434" s="74"/>
      <c r="F434" s="74"/>
      <c r="G434" s="74"/>
      <c r="H434" s="74"/>
      <c r="I434" s="74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4" t="s">
        <v>295</v>
      </c>
      <c r="C435" s="74"/>
      <c r="D435" s="74"/>
      <c r="E435" s="74"/>
      <c r="F435" s="74"/>
      <c r="G435" s="74"/>
      <c r="H435" s="74"/>
      <c r="I435" s="74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4" t="s">
        <v>296</v>
      </c>
      <c r="C436" s="74"/>
      <c r="D436" s="74"/>
      <c r="E436" s="74"/>
      <c r="F436" s="74"/>
      <c r="G436" s="74"/>
      <c r="H436" s="74"/>
      <c r="I436" s="74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4" t="s">
        <v>297</v>
      </c>
      <c r="C437" s="74"/>
      <c r="D437" s="74"/>
      <c r="E437" s="74"/>
      <c r="F437" s="74"/>
      <c r="G437" s="74"/>
      <c r="H437" s="74"/>
      <c r="I437" s="74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4" t="s">
        <v>298</v>
      </c>
      <c r="C438" s="74"/>
      <c r="D438" s="74"/>
      <c r="E438" s="74"/>
      <c r="F438" s="74"/>
      <c r="G438" s="74"/>
      <c r="H438" s="74"/>
      <c r="I438" s="74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4" t="s">
        <v>299</v>
      </c>
      <c r="C439" s="74"/>
      <c r="D439" s="74"/>
      <c r="E439" s="74"/>
      <c r="F439" s="74"/>
      <c r="G439" s="74"/>
      <c r="H439" s="74"/>
      <c r="I439" s="74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4" t="s">
        <v>300</v>
      </c>
      <c r="C440" s="74"/>
      <c r="D440" s="74"/>
      <c r="E440" s="74"/>
      <c r="F440" s="74"/>
      <c r="G440" s="74"/>
      <c r="H440" s="74"/>
      <c r="I440" s="74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4" t="s">
        <v>301</v>
      </c>
      <c r="C441" s="74"/>
      <c r="D441" s="74"/>
      <c r="E441" s="74"/>
      <c r="F441" s="74"/>
      <c r="G441" s="74"/>
      <c r="H441" s="74"/>
      <c r="I441" s="74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4" t="s">
        <v>302</v>
      </c>
      <c r="C442" s="74"/>
      <c r="D442" s="74"/>
      <c r="E442" s="74"/>
      <c r="F442" s="74"/>
      <c r="G442" s="74"/>
      <c r="H442" s="74"/>
      <c r="I442" s="74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4" t="s">
        <v>303</v>
      </c>
      <c r="C443" s="74"/>
      <c r="D443" s="74"/>
      <c r="E443" s="74"/>
      <c r="F443" s="74"/>
      <c r="G443" s="74"/>
      <c r="H443" s="74"/>
      <c r="I443" s="74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4" t="s">
        <v>304</v>
      </c>
      <c r="C444" s="74"/>
      <c r="D444" s="74"/>
      <c r="E444" s="74"/>
      <c r="F444" s="74"/>
      <c r="G444" s="74"/>
      <c r="H444" s="74"/>
      <c r="I444" s="74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4" t="s">
        <v>305</v>
      </c>
      <c r="C445" s="74"/>
      <c r="D445" s="74"/>
      <c r="E445" s="74"/>
      <c r="F445" s="74"/>
      <c r="G445" s="74"/>
      <c r="H445" s="74"/>
      <c r="I445" s="74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4" t="s">
        <v>306</v>
      </c>
      <c r="C446" s="74"/>
      <c r="D446" s="74"/>
      <c r="E446" s="74"/>
      <c r="F446" s="74"/>
      <c r="G446" s="74"/>
      <c r="H446" s="74"/>
      <c r="I446" s="74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4" t="s">
        <v>307</v>
      </c>
      <c r="C447" s="74"/>
      <c r="D447" s="74"/>
      <c r="E447" s="74"/>
      <c r="F447" s="74"/>
      <c r="G447" s="74"/>
      <c r="H447" s="74"/>
      <c r="I447" s="74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4" t="s">
        <v>308</v>
      </c>
      <c r="C448" s="74"/>
      <c r="D448" s="74"/>
      <c r="E448" s="74"/>
      <c r="F448" s="74"/>
      <c r="G448" s="74"/>
      <c r="H448" s="74"/>
      <c r="I448" s="74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4" t="s">
        <v>309</v>
      </c>
      <c r="C449" s="74"/>
      <c r="D449" s="74"/>
      <c r="E449" s="74"/>
      <c r="F449" s="74"/>
      <c r="G449" s="74"/>
      <c r="H449" s="74"/>
      <c r="I449" s="74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4" t="s">
        <v>310</v>
      </c>
      <c r="C450" s="74"/>
      <c r="D450" s="74"/>
      <c r="E450" s="74"/>
      <c r="F450" s="74"/>
      <c r="G450" s="74"/>
      <c r="H450" s="74"/>
      <c r="I450" s="74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85" t="s">
        <v>311</v>
      </c>
      <c r="C451" s="85"/>
      <c r="D451" s="85"/>
      <c r="E451" s="85"/>
      <c r="F451" s="85"/>
      <c r="G451" s="85"/>
      <c r="H451" s="85"/>
      <c r="I451" s="85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4" t="s">
        <v>312</v>
      </c>
      <c r="C452" s="74"/>
      <c r="D452" s="74"/>
      <c r="E452" s="74"/>
      <c r="F452" s="74"/>
      <c r="G452" s="74"/>
      <c r="H452" s="74"/>
      <c r="I452" s="74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4" t="s">
        <v>313</v>
      </c>
      <c r="C453" s="74"/>
      <c r="D453" s="74"/>
      <c r="E453" s="74"/>
      <c r="F453" s="74"/>
      <c r="G453" s="74"/>
      <c r="H453" s="74"/>
      <c r="I453" s="74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4" t="s">
        <v>314</v>
      </c>
      <c r="C454" s="74"/>
      <c r="D454" s="74"/>
      <c r="E454" s="74"/>
      <c r="F454" s="74"/>
      <c r="G454" s="74"/>
      <c r="H454" s="74"/>
      <c r="I454" s="74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4" t="s">
        <v>315</v>
      </c>
      <c r="C455" s="74"/>
      <c r="D455" s="74"/>
      <c r="E455" s="74"/>
      <c r="F455" s="74"/>
      <c r="G455" s="74"/>
      <c r="H455" s="74"/>
      <c r="I455" s="74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4" t="s">
        <v>316</v>
      </c>
      <c r="C456" s="74"/>
      <c r="D456" s="74"/>
      <c r="E456" s="74"/>
      <c r="F456" s="74"/>
      <c r="G456" s="74"/>
      <c r="H456" s="74"/>
      <c r="I456" s="74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4" t="s">
        <v>317</v>
      </c>
      <c r="C457" s="74"/>
      <c r="D457" s="74"/>
      <c r="E457" s="74"/>
      <c r="F457" s="74"/>
      <c r="G457" s="74"/>
      <c r="H457" s="74"/>
      <c r="I457" s="74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2" t="s">
        <v>318</v>
      </c>
      <c r="C459" s="72"/>
      <c r="D459" s="72"/>
      <c r="E459" s="72"/>
      <c r="F459" s="72"/>
      <c r="G459" s="72"/>
      <c r="H459" s="72"/>
      <c r="I459" s="72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4" t="s">
        <v>319</v>
      </c>
      <c r="C460" s="74"/>
      <c r="D460" s="74"/>
      <c r="E460" s="74"/>
      <c r="F460" s="74"/>
      <c r="G460" s="74"/>
      <c r="H460" s="74"/>
      <c r="I460" s="74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4" t="s">
        <v>320</v>
      </c>
      <c r="C461" s="74"/>
      <c r="D461" s="74"/>
      <c r="E461" s="74"/>
      <c r="F461" s="74"/>
      <c r="G461" s="74"/>
      <c r="H461" s="74"/>
      <c r="I461" s="74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4" t="s">
        <v>321</v>
      </c>
      <c r="C462" s="74"/>
      <c r="D462" s="74"/>
      <c r="E462" s="74"/>
      <c r="F462" s="74"/>
      <c r="G462" s="74"/>
      <c r="H462" s="74"/>
      <c r="I462" s="74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4" t="s">
        <v>322</v>
      </c>
      <c r="C463" s="74"/>
      <c r="D463" s="74"/>
      <c r="E463" s="74"/>
      <c r="F463" s="74"/>
      <c r="G463" s="74"/>
      <c r="H463" s="74"/>
      <c r="I463" s="74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4" t="s">
        <v>323</v>
      </c>
      <c r="C464" s="74"/>
      <c r="D464" s="74"/>
      <c r="E464" s="74"/>
      <c r="F464" s="74"/>
      <c r="G464" s="74"/>
      <c r="H464" s="74"/>
      <c r="I464" s="74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4" t="s">
        <v>324</v>
      </c>
      <c r="C465" s="74"/>
      <c r="D465" s="74"/>
      <c r="E465" s="74"/>
      <c r="F465" s="74"/>
      <c r="G465" s="74"/>
      <c r="H465" s="74"/>
      <c r="I465" s="74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4" t="s">
        <v>325</v>
      </c>
      <c r="C466" s="74"/>
      <c r="D466" s="74"/>
      <c r="E466" s="74"/>
      <c r="F466" s="74"/>
      <c r="G466" s="74"/>
      <c r="H466" s="74"/>
      <c r="I466" s="74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4" t="s">
        <v>326</v>
      </c>
      <c r="C467" s="74"/>
      <c r="D467" s="74"/>
      <c r="E467" s="74"/>
      <c r="F467" s="74"/>
      <c r="G467" s="74"/>
      <c r="H467" s="74"/>
      <c r="I467" s="74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4" t="s">
        <v>327</v>
      </c>
      <c r="C468" s="74"/>
      <c r="D468" s="74"/>
      <c r="E468" s="74"/>
      <c r="F468" s="74"/>
      <c r="G468" s="74"/>
      <c r="H468" s="74"/>
      <c r="I468" s="74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4" t="s">
        <v>328</v>
      </c>
      <c r="C469" s="74"/>
      <c r="D469" s="74"/>
      <c r="E469" s="74"/>
      <c r="F469" s="74"/>
      <c r="G469" s="74"/>
      <c r="H469" s="74"/>
      <c r="I469" s="74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4" t="s">
        <v>329</v>
      </c>
      <c r="C470" s="74"/>
      <c r="D470" s="74"/>
      <c r="E470" s="74"/>
      <c r="F470" s="74"/>
      <c r="G470" s="74"/>
      <c r="H470" s="74"/>
      <c r="I470" s="74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4" t="s">
        <v>330</v>
      </c>
      <c r="C471" s="74"/>
      <c r="D471" s="74"/>
      <c r="E471" s="74"/>
      <c r="F471" s="74"/>
      <c r="G471" s="74"/>
      <c r="H471" s="74"/>
      <c r="I471" s="74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4" t="s">
        <v>331</v>
      </c>
      <c r="C472" s="74"/>
      <c r="D472" s="74"/>
      <c r="E472" s="74"/>
      <c r="F472" s="74"/>
      <c r="G472" s="74"/>
      <c r="H472" s="74"/>
      <c r="I472" s="74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4" t="s">
        <v>332</v>
      </c>
      <c r="C473" s="74"/>
      <c r="D473" s="74"/>
      <c r="E473" s="74"/>
      <c r="F473" s="74"/>
      <c r="G473" s="74"/>
      <c r="H473" s="74"/>
      <c r="I473" s="74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4" t="s">
        <v>333</v>
      </c>
      <c r="C474" s="74"/>
      <c r="D474" s="74"/>
      <c r="E474" s="74"/>
      <c r="F474" s="74"/>
      <c r="G474" s="74"/>
      <c r="H474" s="74"/>
      <c r="I474" s="74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4" t="s">
        <v>334</v>
      </c>
      <c r="C475" s="74"/>
      <c r="D475" s="74"/>
      <c r="E475" s="74"/>
      <c r="F475" s="74"/>
      <c r="G475" s="74"/>
      <c r="H475" s="74"/>
      <c r="I475" s="74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4" t="s">
        <v>335</v>
      </c>
      <c r="C476" s="74"/>
      <c r="D476" s="74"/>
      <c r="E476" s="74"/>
      <c r="F476" s="74"/>
      <c r="G476" s="74"/>
      <c r="H476" s="74"/>
      <c r="I476" s="74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4" t="s">
        <v>336</v>
      </c>
      <c r="C477" s="74"/>
      <c r="D477" s="74"/>
      <c r="E477" s="74"/>
      <c r="F477" s="74"/>
      <c r="G477" s="74"/>
      <c r="H477" s="74"/>
      <c r="I477" s="74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4" t="s">
        <v>337</v>
      </c>
      <c r="C478" s="74"/>
      <c r="D478" s="74"/>
      <c r="E478" s="74"/>
      <c r="F478" s="74"/>
      <c r="G478" s="74"/>
      <c r="H478" s="74"/>
      <c r="I478" s="74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4" t="s">
        <v>338</v>
      </c>
      <c r="C479" s="74"/>
      <c r="D479" s="74"/>
      <c r="E479" s="74"/>
      <c r="F479" s="74"/>
      <c r="G479" s="74"/>
      <c r="H479" s="74"/>
      <c r="I479" s="74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4" t="s">
        <v>339</v>
      </c>
      <c r="C480" s="74"/>
      <c r="D480" s="74"/>
      <c r="E480" s="74"/>
      <c r="F480" s="74"/>
      <c r="G480" s="74"/>
      <c r="H480" s="74"/>
      <c r="I480" s="74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4" t="s">
        <v>340</v>
      </c>
      <c r="C481" s="74"/>
      <c r="D481" s="74"/>
      <c r="E481" s="74"/>
      <c r="F481" s="74"/>
      <c r="G481" s="74"/>
      <c r="H481" s="74"/>
      <c r="I481" s="74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4" t="s">
        <v>341</v>
      </c>
      <c r="C482" s="74"/>
      <c r="D482" s="74"/>
      <c r="E482" s="74"/>
      <c r="F482" s="74"/>
      <c r="G482" s="74"/>
      <c r="H482" s="74"/>
      <c r="I482" s="74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4" t="s">
        <v>342</v>
      </c>
      <c r="C483" s="74"/>
      <c r="D483" s="74"/>
      <c r="E483" s="74"/>
      <c r="F483" s="74"/>
      <c r="G483" s="74"/>
      <c r="H483" s="74"/>
      <c r="I483" s="74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4" t="s">
        <v>343</v>
      </c>
      <c r="C484" s="74"/>
      <c r="D484" s="74"/>
      <c r="E484" s="74"/>
      <c r="F484" s="74"/>
      <c r="G484" s="74"/>
      <c r="H484" s="74"/>
      <c r="I484" s="74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4" t="s">
        <v>344</v>
      </c>
      <c r="C485" s="74"/>
      <c r="D485" s="74"/>
      <c r="E485" s="74"/>
      <c r="F485" s="74"/>
      <c r="G485" s="74"/>
      <c r="H485" s="74"/>
      <c r="I485" s="74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4" t="s">
        <v>345</v>
      </c>
      <c r="C486" s="74"/>
      <c r="D486" s="74"/>
      <c r="E486" s="74"/>
      <c r="F486" s="74"/>
      <c r="G486" s="74"/>
      <c r="H486" s="74"/>
      <c r="I486" s="74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4" t="s">
        <v>346</v>
      </c>
      <c r="C487" s="74"/>
      <c r="D487" s="74"/>
      <c r="E487" s="74"/>
      <c r="F487" s="74"/>
      <c r="G487" s="74"/>
      <c r="H487" s="74"/>
      <c r="I487" s="74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4" t="s">
        <v>347</v>
      </c>
      <c r="C488" s="74"/>
      <c r="D488" s="74"/>
      <c r="E488" s="74"/>
      <c r="F488" s="74"/>
      <c r="G488" s="74"/>
      <c r="H488" s="74"/>
      <c r="I488" s="74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2" t="s">
        <v>348</v>
      </c>
      <c r="C490" s="72"/>
      <c r="D490" s="72"/>
      <c r="E490" s="72"/>
      <c r="F490" s="72"/>
      <c r="G490" s="72"/>
      <c r="H490" s="72"/>
      <c r="I490" s="72"/>
      <c r="K490" s="44">
        <f>SUM(K491:K514)</f>
        <v>1</v>
      </c>
      <c r="M490" s="44">
        <f>SUM(M491:M514)</f>
        <v>0</v>
      </c>
      <c r="O490" s="44">
        <f>SUM(O491:O514)</f>
        <v>1</v>
      </c>
    </row>
    <row r="491" spans="2:15" ht="13.35" customHeight="1" x14ac:dyDescent="0.25">
      <c r="B491" s="74" t="s">
        <v>349</v>
      </c>
      <c r="C491" s="74"/>
      <c r="D491" s="74"/>
      <c r="E491" s="74"/>
      <c r="F491" s="74"/>
      <c r="G491" s="74"/>
      <c r="H491" s="74"/>
      <c r="I491" s="74"/>
      <c r="K491" s="14">
        <v>1</v>
      </c>
      <c r="L491" s="14"/>
      <c r="M491" s="14">
        <v>0</v>
      </c>
      <c r="N491" s="14"/>
      <c r="O491" s="14">
        <f t="shared" ref="O491:O514" si="13">K491+M491</f>
        <v>1</v>
      </c>
    </row>
    <row r="492" spans="2:15" ht="13.35" customHeight="1" x14ac:dyDescent="0.25">
      <c r="B492" s="74" t="s">
        <v>350</v>
      </c>
      <c r="C492" s="74"/>
      <c r="D492" s="74"/>
      <c r="E492" s="74"/>
      <c r="F492" s="74"/>
      <c r="G492" s="74"/>
      <c r="H492" s="74"/>
      <c r="I492" s="74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4" t="s">
        <v>351</v>
      </c>
      <c r="C493" s="74"/>
      <c r="D493" s="74"/>
      <c r="E493" s="74"/>
      <c r="F493" s="74"/>
      <c r="G493" s="74"/>
      <c r="H493" s="74"/>
      <c r="I493" s="74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4" t="s">
        <v>352</v>
      </c>
      <c r="C494" s="74"/>
      <c r="D494" s="74"/>
      <c r="E494" s="74"/>
      <c r="F494" s="74"/>
      <c r="G494" s="74"/>
      <c r="H494" s="74"/>
      <c r="I494" s="74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4" t="s">
        <v>353</v>
      </c>
      <c r="C495" s="74"/>
      <c r="D495" s="74"/>
      <c r="E495" s="74"/>
      <c r="F495" s="74"/>
      <c r="G495" s="74"/>
      <c r="H495" s="74"/>
      <c r="I495" s="74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4" t="s">
        <v>354</v>
      </c>
      <c r="C496" s="74"/>
      <c r="D496" s="74"/>
      <c r="E496" s="74"/>
      <c r="F496" s="74"/>
      <c r="G496" s="74"/>
      <c r="H496" s="74"/>
      <c r="I496" s="74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4" t="s">
        <v>355</v>
      </c>
      <c r="C497" s="74"/>
      <c r="D497" s="74"/>
      <c r="E497" s="74"/>
      <c r="F497" s="74"/>
      <c r="G497" s="74"/>
      <c r="H497" s="74"/>
      <c r="I497" s="74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4" t="s">
        <v>356</v>
      </c>
      <c r="C498" s="74"/>
      <c r="D498" s="74"/>
      <c r="E498" s="74"/>
      <c r="F498" s="74"/>
      <c r="G498" s="74"/>
      <c r="H498" s="74"/>
      <c r="I498" s="74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4" t="s">
        <v>357</v>
      </c>
      <c r="C499" s="74"/>
      <c r="D499" s="74"/>
      <c r="E499" s="74"/>
      <c r="F499" s="74"/>
      <c r="G499" s="74"/>
      <c r="H499" s="74"/>
      <c r="I499" s="74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4" t="s">
        <v>358</v>
      </c>
      <c r="C500" s="74"/>
      <c r="D500" s="74"/>
      <c r="E500" s="74"/>
      <c r="F500" s="74"/>
      <c r="G500" s="74"/>
      <c r="H500" s="74"/>
      <c r="I500" s="74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4" t="s">
        <v>359</v>
      </c>
      <c r="C501" s="74"/>
      <c r="D501" s="74"/>
      <c r="E501" s="74"/>
      <c r="F501" s="74"/>
      <c r="G501" s="74"/>
      <c r="H501" s="74"/>
      <c r="I501" s="74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4" t="s">
        <v>360</v>
      </c>
      <c r="C502" s="74"/>
      <c r="D502" s="74"/>
      <c r="E502" s="74"/>
      <c r="F502" s="74"/>
      <c r="G502" s="74"/>
      <c r="H502" s="74"/>
      <c r="I502" s="74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4" t="s">
        <v>361</v>
      </c>
      <c r="C503" s="74"/>
      <c r="D503" s="74"/>
      <c r="E503" s="74"/>
      <c r="F503" s="74"/>
      <c r="G503" s="74"/>
      <c r="H503" s="74"/>
      <c r="I503" s="74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4" t="s">
        <v>362</v>
      </c>
      <c r="C504" s="74"/>
      <c r="D504" s="74"/>
      <c r="E504" s="74"/>
      <c r="F504" s="74"/>
      <c r="G504" s="74"/>
      <c r="H504" s="74"/>
      <c r="I504" s="74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4" t="s">
        <v>363</v>
      </c>
      <c r="C505" s="74"/>
      <c r="D505" s="74"/>
      <c r="E505" s="74"/>
      <c r="F505" s="74"/>
      <c r="G505" s="74"/>
      <c r="H505" s="74"/>
      <c r="I505" s="74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4" t="s">
        <v>364</v>
      </c>
      <c r="C506" s="74"/>
      <c r="D506" s="74"/>
      <c r="E506" s="74"/>
      <c r="F506" s="74"/>
      <c r="G506" s="74"/>
      <c r="H506" s="74"/>
      <c r="I506" s="74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4" t="s">
        <v>365</v>
      </c>
      <c r="C507" s="74"/>
      <c r="D507" s="74"/>
      <c r="E507" s="74"/>
      <c r="F507" s="74"/>
      <c r="G507" s="74"/>
      <c r="H507" s="74"/>
      <c r="I507" s="74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4" t="s">
        <v>366</v>
      </c>
      <c r="C508" s="74"/>
      <c r="D508" s="74"/>
      <c r="E508" s="74"/>
      <c r="F508" s="74"/>
      <c r="G508" s="74"/>
      <c r="H508" s="74"/>
      <c r="I508" s="74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4" t="s">
        <v>367</v>
      </c>
      <c r="C509" s="74"/>
      <c r="D509" s="74"/>
      <c r="E509" s="74"/>
      <c r="F509" s="74"/>
      <c r="G509" s="74"/>
      <c r="H509" s="74"/>
      <c r="I509" s="74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4" t="s">
        <v>368</v>
      </c>
      <c r="C510" s="74"/>
      <c r="D510" s="74"/>
      <c r="E510" s="74"/>
      <c r="F510" s="74"/>
      <c r="G510" s="74"/>
      <c r="H510" s="74"/>
      <c r="I510" s="74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4" t="s">
        <v>369</v>
      </c>
      <c r="C511" s="74"/>
      <c r="D511" s="74"/>
      <c r="E511" s="74"/>
      <c r="F511" s="74"/>
      <c r="G511" s="74"/>
      <c r="H511" s="74"/>
      <c r="I511" s="74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4" t="s">
        <v>370</v>
      </c>
      <c r="C512" s="74"/>
      <c r="D512" s="74"/>
      <c r="E512" s="74"/>
      <c r="F512" s="74"/>
      <c r="G512" s="74"/>
      <c r="H512" s="74"/>
      <c r="I512" s="74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4" t="s">
        <v>371</v>
      </c>
      <c r="C513" s="74"/>
      <c r="D513" s="74"/>
      <c r="E513" s="74"/>
      <c r="F513" s="74"/>
      <c r="G513" s="74"/>
      <c r="H513" s="74"/>
      <c r="I513" s="74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4" t="s">
        <v>372</v>
      </c>
      <c r="C514" s="74"/>
      <c r="D514" s="74"/>
      <c r="E514" s="74"/>
      <c r="F514" s="74"/>
      <c r="G514" s="74"/>
      <c r="H514" s="74"/>
      <c r="I514" s="74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2" t="s">
        <v>373</v>
      </c>
      <c r="C516" s="72"/>
      <c r="D516" s="72"/>
      <c r="E516" s="72"/>
      <c r="F516" s="72"/>
      <c r="G516" s="72"/>
      <c r="H516" s="72"/>
      <c r="I516" s="72"/>
      <c r="K516" s="44">
        <f>SUM(K517:K545)</f>
        <v>8</v>
      </c>
      <c r="M516" s="44">
        <f>SUM(M517:M545)</f>
        <v>1</v>
      </c>
      <c r="O516" s="44">
        <f>SUM(O517:O545)</f>
        <v>9</v>
      </c>
    </row>
    <row r="517" spans="2:15" ht="13.35" customHeight="1" x14ac:dyDescent="0.25">
      <c r="B517" s="74" t="s">
        <v>374</v>
      </c>
      <c r="C517" s="74"/>
      <c r="D517" s="74"/>
      <c r="E517" s="74"/>
      <c r="F517" s="74"/>
      <c r="G517" s="74"/>
      <c r="H517" s="74"/>
      <c r="I517" s="74"/>
      <c r="K517" s="14">
        <v>2</v>
      </c>
      <c r="L517" s="14"/>
      <c r="M517" s="14">
        <v>0</v>
      </c>
      <c r="N517" s="14"/>
      <c r="O517" s="14">
        <f t="shared" ref="O517:O545" si="14">K517+M517</f>
        <v>2</v>
      </c>
    </row>
    <row r="518" spans="2:15" ht="13.35" customHeight="1" x14ac:dyDescent="0.25">
      <c r="B518" s="74" t="s">
        <v>375</v>
      </c>
      <c r="C518" s="74"/>
      <c r="D518" s="74"/>
      <c r="E518" s="74"/>
      <c r="F518" s="74"/>
      <c r="G518" s="74"/>
      <c r="H518" s="74"/>
      <c r="I518" s="74"/>
      <c r="K518" s="14">
        <v>1</v>
      </c>
      <c r="L518" s="14"/>
      <c r="M518" s="14">
        <v>1</v>
      </c>
      <c r="N518" s="14"/>
      <c r="O518" s="14">
        <f t="shared" si="14"/>
        <v>2</v>
      </c>
    </row>
    <row r="519" spans="2:15" ht="13.35" customHeight="1" x14ac:dyDescent="0.25">
      <c r="B519" s="74" t="s">
        <v>376</v>
      </c>
      <c r="C519" s="74"/>
      <c r="D519" s="74"/>
      <c r="E519" s="74"/>
      <c r="F519" s="74"/>
      <c r="G519" s="74"/>
      <c r="H519" s="74"/>
      <c r="I519" s="74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4" t="s">
        <v>377</v>
      </c>
      <c r="C520" s="74"/>
      <c r="D520" s="74"/>
      <c r="E520" s="74"/>
      <c r="F520" s="74"/>
      <c r="G520" s="74"/>
      <c r="H520" s="74"/>
      <c r="I520" s="74"/>
      <c r="K520" s="14">
        <v>2</v>
      </c>
      <c r="L520" s="14"/>
      <c r="M520" s="14">
        <v>0</v>
      </c>
      <c r="N520" s="14"/>
      <c r="O520" s="14">
        <f t="shared" si="14"/>
        <v>2</v>
      </c>
    </row>
    <row r="521" spans="2:15" ht="13.35" customHeight="1" x14ac:dyDescent="0.25">
      <c r="B521" s="74" t="s">
        <v>378</v>
      </c>
      <c r="C521" s="74"/>
      <c r="D521" s="74"/>
      <c r="E521" s="74"/>
      <c r="F521" s="74"/>
      <c r="G521" s="74"/>
      <c r="H521" s="74"/>
      <c r="I521" s="74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4" t="s">
        <v>379</v>
      </c>
      <c r="C522" s="74"/>
      <c r="D522" s="74"/>
      <c r="E522" s="74"/>
      <c r="F522" s="74"/>
      <c r="G522" s="74"/>
      <c r="H522" s="74"/>
      <c r="I522" s="74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4" t="s">
        <v>380</v>
      </c>
      <c r="C523" s="74"/>
      <c r="D523" s="74"/>
      <c r="E523" s="74"/>
      <c r="F523" s="74"/>
      <c r="G523" s="74"/>
      <c r="H523" s="74"/>
      <c r="I523" s="74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4" t="s">
        <v>381</v>
      </c>
      <c r="C524" s="74"/>
      <c r="D524" s="74"/>
      <c r="E524" s="74"/>
      <c r="F524" s="74"/>
      <c r="G524" s="74"/>
      <c r="H524" s="74"/>
      <c r="I524" s="74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4" t="s">
        <v>382</v>
      </c>
      <c r="C525" s="74"/>
      <c r="D525" s="74"/>
      <c r="E525" s="74"/>
      <c r="F525" s="74"/>
      <c r="G525" s="74"/>
      <c r="H525" s="74"/>
      <c r="I525" s="74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4" t="s">
        <v>383</v>
      </c>
      <c r="C526" s="74"/>
      <c r="D526" s="74"/>
      <c r="E526" s="74"/>
      <c r="F526" s="74"/>
      <c r="G526" s="74"/>
      <c r="H526" s="74"/>
      <c r="I526" s="74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4" t="s">
        <v>384</v>
      </c>
      <c r="C527" s="74"/>
      <c r="D527" s="74"/>
      <c r="E527" s="74"/>
      <c r="F527" s="74"/>
      <c r="G527" s="74"/>
      <c r="H527" s="74"/>
      <c r="I527" s="74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4" t="s">
        <v>385</v>
      </c>
      <c r="C528" s="74"/>
      <c r="D528" s="74"/>
      <c r="E528" s="74"/>
      <c r="F528" s="74"/>
      <c r="G528" s="74"/>
      <c r="H528" s="74"/>
      <c r="I528" s="74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4" t="s">
        <v>386</v>
      </c>
      <c r="C529" s="74"/>
      <c r="D529" s="74"/>
      <c r="E529" s="74"/>
      <c r="F529" s="74"/>
      <c r="G529" s="74"/>
      <c r="H529" s="74"/>
      <c r="I529" s="74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4" t="s">
        <v>387</v>
      </c>
      <c r="C530" s="74"/>
      <c r="D530" s="74"/>
      <c r="E530" s="74"/>
      <c r="F530" s="74"/>
      <c r="G530" s="74"/>
      <c r="H530" s="74"/>
      <c r="I530" s="74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4" t="s">
        <v>388</v>
      </c>
      <c r="C531" s="74"/>
      <c r="D531" s="74"/>
      <c r="E531" s="74"/>
      <c r="F531" s="74"/>
      <c r="G531" s="74"/>
      <c r="H531" s="74"/>
      <c r="I531" s="74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4" t="s">
        <v>389</v>
      </c>
      <c r="C532" s="74"/>
      <c r="D532" s="74"/>
      <c r="E532" s="74"/>
      <c r="F532" s="74"/>
      <c r="G532" s="74"/>
      <c r="H532" s="74"/>
      <c r="I532" s="74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4" t="s">
        <v>390</v>
      </c>
      <c r="C533" s="74"/>
      <c r="D533" s="74"/>
      <c r="E533" s="74"/>
      <c r="F533" s="74"/>
      <c r="G533" s="74"/>
      <c r="H533" s="74"/>
      <c r="I533" s="74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4" t="s">
        <v>391</v>
      </c>
      <c r="C534" s="74"/>
      <c r="D534" s="74"/>
      <c r="E534" s="74"/>
      <c r="F534" s="74"/>
      <c r="G534" s="74"/>
      <c r="H534" s="74"/>
      <c r="I534" s="74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4" t="s">
        <v>392</v>
      </c>
      <c r="C535" s="74"/>
      <c r="D535" s="74"/>
      <c r="E535" s="74"/>
      <c r="F535" s="74"/>
      <c r="G535" s="74"/>
      <c r="H535" s="74"/>
      <c r="I535" s="74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4" t="s">
        <v>393</v>
      </c>
      <c r="C536" s="74"/>
      <c r="D536" s="74"/>
      <c r="E536" s="74"/>
      <c r="F536" s="74"/>
      <c r="G536" s="74"/>
      <c r="H536" s="74"/>
      <c r="I536" s="74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4" t="s">
        <v>394</v>
      </c>
      <c r="C537" s="74"/>
      <c r="D537" s="74"/>
      <c r="E537" s="74"/>
      <c r="F537" s="74"/>
      <c r="G537" s="74"/>
      <c r="H537" s="74"/>
      <c r="I537" s="74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4" t="s">
        <v>395</v>
      </c>
      <c r="C538" s="74"/>
      <c r="D538" s="74"/>
      <c r="E538" s="74"/>
      <c r="F538" s="74"/>
      <c r="G538" s="74"/>
      <c r="H538" s="74"/>
      <c r="I538" s="74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4" t="s">
        <v>396</v>
      </c>
      <c r="C539" s="74"/>
      <c r="D539" s="74"/>
      <c r="E539" s="74"/>
      <c r="F539" s="74"/>
      <c r="G539" s="74"/>
      <c r="H539" s="74"/>
      <c r="I539" s="74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4" t="s">
        <v>397</v>
      </c>
      <c r="C540" s="74"/>
      <c r="D540" s="74"/>
      <c r="E540" s="74"/>
      <c r="F540" s="74"/>
      <c r="G540" s="74"/>
      <c r="H540" s="74"/>
      <c r="I540" s="74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4" t="s">
        <v>398</v>
      </c>
      <c r="C541" s="74"/>
      <c r="D541" s="74"/>
      <c r="E541" s="74"/>
      <c r="F541" s="74"/>
      <c r="G541" s="74"/>
      <c r="H541" s="74"/>
      <c r="I541" s="74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4" t="s">
        <v>399</v>
      </c>
      <c r="C542" s="74"/>
      <c r="D542" s="74"/>
      <c r="E542" s="74"/>
      <c r="F542" s="74"/>
      <c r="G542" s="74"/>
      <c r="H542" s="74"/>
      <c r="I542" s="74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4" t="s">
        <v>400</v>
      </c>
      <c r="C543" s="74"/>
      <c r="D543" s="74"/>
      <c r="E543" s="74"/>
      <c r="F543" s="74"/>
      <c r="G543" s="74"/>
      <c r="H543" s="74"/>
      <c r="I543" s="74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4" t="s">
        <v>401</v>
      </c>
      <c r="C544" s="74"/>
      <c r="D544" s="74"/>
      <c r="E544" s="74"/>
      <c r="F544" s="74"/>
      <c r="G544" s="74"/>
      <c r="H544" s="74"/>
      <c r="I544" s="74"/>
      <c r="K544" s="14">
        <v>2</v>
      </c>
      <c r="L544" s="14"/>
      <c r="M544" s="14">
        <v>0</v>
      </c>
      <c r="N544" s="14"/>
      <c r="O544" s="14">
        <f t="shared" si="14"/>
        <v>2</v>
      </c>
    </row>
    <row r="545" spans="2:15" ht="13.35" customHeight="1" x14ac:dyDescent="0.25">
      <c r="B545" s="74" t="s">
        <v>402</v>
      </c>
      <c r="C545" s="74"/>
      <c r="D545" s="74"/>
      <c r="E545" s="74"/>
      <c r="F545" s="74"/>
      <c r="G545" s="74"/>
      <c r="H545" s="74"/>
      <c r="I545" s="74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2" t="s">
        <v>403</v>
      </c>
      <c r="C547" s="72"/>
      <c r="D547" s="72"/>
      <c r="E547" s="72"/>
      <c r="F547" s="72"/>
      <c r="G547" s="72"/>
      <c r="H547" s="72"/>
      <c r="I547" s="72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4" t="s">
        <v>404</v>
      </c>
      <c r="C548" s="74"/>
      <c r="D548" s="74"/>
      <c r="E548" s="74"/>
      <c r="F548" s="74"/>
      <c r="G548" s="74"/>
      <c r="H548" s="74"/>
      <c r="I548" s="74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4" t="s">
        <v>405</v>
      </c>
      <c r="C549" s="74"/>
      <c r="D549" s="74"/>
      <c r="E549" s="74"/>
      <c r="F549" s="74"/>
      <c r="G549" s="74"/>
      <c r="H549" s="74"/>
      <c r="I549" s="74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4" t="s">
        <v>406</v>
      </c>
      <c r="C550" s="74"/>
      <c r="D550" s="74"/>
      <c r="E550" s="74"/>
      <c r="F550" s="74"/>
      <c r="G550" s="74"/>
      <c r="H550" s="74"/>
      <c r="I550" s="74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84" t="s">
        <v>240</v>
      </c>
      <c r="C551" s="84"/>
      <c r="D551" s="84"/>
      <c r="E551" s="84"/>
      <c r="F551" s="84"/>
      <c r="G551" s="84"/>
      <c r="H551" s="84"/>
      <c r="I551" s="84"/>
      <c r="K551" s="40" t="s">
        <v>55</v>
      </c>
      <c r="M551" s="40" t="s">
        <v>56</v>
      </c>
    </row>
    <row r="552" spans="2:15" ht="16.350000000000001" customHeight="1" x14ac:dyDescent="0.25">
      <c r="B552" s="81" t="s">
        <v>241</v>
      </c>
      <c r="C552" s="81"/>
      <c r="D552" s="81"/>
      <c r="E552" s="81"/>
      <c r="F552" s="81"/>
      <c r="G552" s="81"/>
      <c r="H552" s="81"/>
      <c r="I552" s="81"/>
      <c r="K552" s="14">
        <v>62</v>
      </c>
      <c r="L552" s="14"/>
      <c r="M552" s="26">
        <f>K552/$G$791</f>
        <v>0.66666666666666663</v>
      </c>
    </row>
    <row r="553" spans="2:15" ht="16.350000000000001" customHeight="1" x14ac:dyDescent="0.25">
      <c r="B553" s="81" t="s">
        <v>242</v>
      </c>
      <c r="C553" s="81"/>
      <c r="D553" s="81"/>
      <c r="E553" s="81"/>
      <c r="F553" s="81"/>
      <c r="G553" s="81"/>
      <c r="H553" s="81"/>
      <c r="I553" s="81"/>
      <c r="K553" s="14">
        <v>11</v>
      </c>
      <c r="L553" s="14"/>
      <c r="M553" s="26">
        <f>K553/$G$791</f>
        <v>0.11827956989247312</v>
      </c>
    </row>
    <row r="554" spans="2:15" ht="13.35" customHeight="1" x14ac:dyDescent="0.25">
      <c r="B554" s="81" t="s">
        <v>243</v>
      </c>
      <c r="C554" s="81"/>
      <c r="D554" s="81"/>
      <c r="E554" s="81"/>
      <c r="F554" s="81"/>
      <c r="G554" s="81"/>
      <c r="H554" s="81"/>
      <c r="I554" s="81"/>
      <c r="K554" s="14">
        <v>20</v>
      </c>
      <c r="L554" s="14"/>
      <c r="M554" s="26">
        <f>K554/$G$791</f>
        <v>0.21505376344086022</v>
      </c>
    </row>
    <row r="555" spans="2:15" ht="20.45" customHeight="1" x14ac:dyDescent="0.25">
      <c r="B555" s="81" t="s">
        <v>44</v>
      </c>
      <c r="C555" s="81"/>
      <c r="D555" s="81"/>
      <c r="E555" s="81"/>
      <c r="F555" s="81"/>
      <c r="G555" s="81"/>
      <c r="H555" s="81"/>
      <c r="I555" s="81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6" t="s">
        <v>407</v>
      </c>
      <c r="C557" s="76"/>
      <c r="D557" s="76"/>
      <c r="E557" s="76"/>
      <c r="F557" s="76"/>
      <c r="G557" s="76"/>
      <c r="H557" s="76"/>
      <c r="I557" s="76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4" t="s">
        <v>408</v>
      </c>
      <c r="C558" s="74"/>
      <c r="D558" s="74"/>
      <c r="E558" s="74"/>
      <c r="F558" s="74"/>
      <c r="G558" s="74"/>
      <c r="H558" s="74"/>
      <c r="I558" s="74"/>
      <c r="K558" s="9">
        <v>3</v>
      </c>
      <c r="L558" s="9"/>
      <c r="M558" s="9">
        <v>0</v>
      </c>
      <c r="N558" s="9"/>
      <c r="O558" s="9">
        <f t="shared" ref="O558:O569" si="15">K558+M558</f>
        <v>3</v>
      </c>
    </row>
    <row r="559" spans="2:15" ht="13.35" customHeight="1" x14ac:dyDescent="0.25">
      <c r="B559" s="74" t="s">
        <v>409</v>
      </c>
      <c r="C559" s="74"/>
      <c r="D559" s="74"/>
      <c r="E559" s="74"/>
      <c r="F559" s="74"/>
      <c r="G559" s="74"/>
      <c r="H559" s="74"/>
      <c r="I559" s="74"/>
      <c r="K559" s="9">
        <v>2</v>
      </c>
      <c r="L559" s="9"/>
      <c r="M559" s="9">
        <v>1</v>
      </c>
      <c r="N559" s="9"/>
      <c r="O559" s="9">
        <f t="shared" si="15"/>
        <v>3</v>
      </c>
    </row>
    <row r="560" spans="2:15" ht="13.35" customHeight="1" x14ac:dyDescent="0.25">
      <c r="B560" s="74" t="s">
        <v>410</v>
      </c>
      <c r="C560" s="74"/>
      <c r="D560" s="74"/>
      <c r="E560" s="74"/>
      <c r="F560" s="74"/>
      <c r="G560" s="74"/>
      <c r="H560" s="74"/>
      <c r="I560" s="74"/>
      <c r="K560" s="9">
        <v>14</v>
      </c>
      <c r="L560" s="9"/>
      <c r="M560" s="9">
        <v>3</v>
      </c>
      <c r="N560" s="9"/>
      <c r="O560" s="9">
        <f t="shared" si="15"/>
        <v>17</v>
      </c>
    </row>
    <row r="561" spans="2:15" ht="13.35" customHeight="1" x14ac:dyDescent="0.25">
      <c r="B561" s="74" t="s">
        <v>411</v>
      </c>
      <c r="C561" s="74"/>
      <c r="D561" s="74"/>
      <c r="E561" s="74"/>
      <c r="F561" s="74"/>
      <c r="G561" s="74"/>
      <c r="H561" s="74"/>
      <c r="I561" s="74"/>
      <c r="K561" s="9">
        <v>74</v>
      </c>
      <c r="L561" s="9"/>
      <c r="M561" s="9">
        <v>7</v>
      </c>
      <c r="N561" s="9"/>
      <c r="O561" s="9">
        <f t="shared" si="15"/>
        <v>81</v>
      </c>
    </row>
    <row r="562" spans="2:15" ht="13.35" customHeight="1" x14ac:dyDescent="0.25">
      <c r="B562" s="74" t="s">
        <v>412</v>
      </c>
      <c r="C562" s="74"/>
      <c r="D562" s="74"/>
      <c r="E562" s="74"/>
      <c r="F562" s="74"/>
      <c r="G562" s="74"/>
      <c r="H562" s="74"/>
      <c r="I562" s="74"/>
      <c r="K562" s="9">
        <v>212</v>
      </c>
      <c r="L562" s="9"/>
      <c r="M562" s="9">
        <v>27</v>
      </c>
      <c r="N562" s="9"/>
      <c r="O562" s="9">
        <f t="shared" si="15"/>
        <v>239</v>
      </c>
    </row>
    <row r="563" spans="2:15" ht="13.35" customHeight="1" x14ac:dyDescent="0.25">
      <c r="B563" s="74" t="s">
        <v>413</v>
      </c>
      <c r="C563" s="74"/>
      <c r="D563" s="74"/>
      <c r="E563" s="74"/>
      <c r="F563" s="74"/>
      <c r="G563" s="74"/>
      <c r="H563" s="74"/>
      <c r="I563" s="74"/>
      <c r="K563" s="9">
        <v>269</v>
      </c>
      <c r="L563" s="9"/>
      <c r="M563" s="9">
        <v>76</v>
      </c>
      <c r="N563" s="9"/>
      <c r="O563" s="9">
        <f t="shared" si="15"/>
        <v>345</v>
      </c>
    </row>
    <row r="564" spans="2:15" ht="13.35" customHeight="1" x14ac:dyDescent="0.25">
      <c r="B564" s="74" t="s">
        <v>414</v>
      </c>
      <c r="C564" s="74"/>
      <c r="D564" s="74"/>
      <c r="E564" s="74"/>
      <c r="F564" s="74"/>
      <c r="G564" s="74"/>
      <c r="H564" s="74"/>
      <c r="I564" s="74"/>
      <c r="K564" s="9">
        <v>132</v>
      </c>
      <c r="L564" s="9"/>
      <c r="M564" s="9">
        <v>26</v>
      </c>
      <c r="N564" s="9"/>
      <c r="O564" s="9">
        <f t="shared" si="15"/>
        <v>158</v>
      </c>
    </row>
    <row r="565" spans="2:15" ht="13.35" customHeight="1" x14ac:dyDescent="0.25">
      <c r="B565" s="74" t="s">
        <v>415</v>
      </c>
      <c r="C565" s="74"/>
      <c r="D565" s="74"/>
      <c r="E565" s="74"/>
      <c r="F565" s="74"/>
      <c r="G565" s="74"/>
      <c r="H565" s="74"/>
      <c r="I565" s="74"/>
      <c r="K565" s="9">
        <v>76</v>
      </c>
      <c r="L565" s="9"/>
      <c r="M565" s="9">
        <v>22</v>
      </c>
      <c r="N565" s="9"/>
      <c r="O565" s="9">
        <f t="shared" si="15"/>
        <v>98</v>
      </c>
    </row>
    <row r="566" spans="2:15" ht="13.35" customHeight="1" x14ac:dyDescent="0.25">
      <c r="B566" s="74" t="s">
        <v>416</v>
      </c>
      <c r="C566" s="74"/>
      <c r="D566" s="74"/>
      <c r="E566" s="74"/>
      <c r="F566" s="74"/>
      <c r="G566" s="74"/>
      <c r="H566" s="74"/>
      <c r="I566" s="74"/>
      <c r="K566" s="9">
        <v>19</v>
      </c>
      <c r="L566" s="9"/>
      <c r="M566" s="9">
        <v>5</v>
      </c>
      <c r="N566" s="9"/>
      <c r="O566" s="9">
        <f t="shared" si="15"/>
        <v>24</v>
      </c>
    </row>
    <row r="567" spans="2:15" ht="13.35" customHeight="1" x14ac:dyDescent="0.25">
      <c r="B567" s="74" t="s">
        <v>417</v>
      </c>
      <c r="C567" s="74"/>
      <c r="D567" s="74"/>
      <c r="E567" s="74"/>
      <c r="F567" s="74"/>
      <c r="G567" s="74"/>
      <c r="H567" s="74"/>
      <c r="I567" s="74"/>
      <c r="K567" s="9">
        <v>12</v>
      </c>
      <c r="L567" s="9"/>
      <c r="M567" s="9">
        <v>2</v>
      </c>
      <c r="N567" s="9"/>
      <c r="O567" s="9">
        <f t="shared" si="15"/>
        <v>14</v>
      </c>
    </row>
    <row r="568" spans="2:15" ht="13.35" customHeight="1" x14ac:dyDescent="0.25">
      <c r="B568" s="74" t="s">
        <v>418</v>
      </c>
      <c r="C568" s="74"/>
      <c r="D568" s="74"/>
      <c r="E568" s="74"/>
      <c r="F568" s="74"/>
      <c r="G568" s="74"/>
      <c r="H568" s="74"/>
      <c r="I568" s="74"/>
      <c r="K568" s="9">
        <v>1</v>
      </c>
      <c r="L568" s="9"/>
      <c r="M568" s="9">
        <v>5</v>
      </c>
      <c r="N568" s="9"/>
      <c r="O568" s="9">
        <f t="shared" si="15"/>
        <v>6</v>
      </c>
    </row>
    <row r="569" spans="2:15" ht="39.4" customHeight="1" x14ac:dyDescent="0.25">
      <c r="B569" s="74" t="s">
        <v>419</v>
      </c>
      <c r="C569" s="74"/>
      <c r="D569" s="74"/>
      <c r="E569" s="74"/>
      <c r="F569" s="74"/>
      <c r="G569" s="74"/>
      <c r="H569" s="74"/>
      <c r="I569" s="74"/>
      <c r="K569" s="9">
        <f>($K$21+$K$25+$K$29)-SUM(K558:K568)</f>
        <v>17338</v>
      </c>
      <c r="L569" s="9"/>
      <c r="M569" s="9">
        <f>($M$21+$M$25+$M$29)-SUM(M558:M568)</f>
        <v>762</v>
      </c>
      <c r="N569" s="9"/>
      <c r="O569" s="9">
        <f t="shared" si="15"/>
        <v>18100</v>
      </c>
    </row>
    <row r="570" spans="2:15" ht="13.35" customHeight="1" x14ac:dyDescent="0.25">
      <c r="B570" s="84" t="s">
        <v>240</v>
      </c>
      <c r="C570" s="84"/>
      <c r="D570" s="84"/>
      <c r="E570" s="84"/>
      <c r="F570" s="84"/>
      <c r="G570" s="84"/>
      <c r="H570" s="84"/>
      <c r="I570" s="84"/>
      <c r="K570" s="40" t="s">
        <v>55</v>
      </c>
      <c r="M570" s="40" t="s">
        <v>56</v>
      </c>
    </row>
    <row r="571" spans="2:15" ht="16.350000000000001" customHeight="1" x14ac:dyDescent="0.25">
      <c r="B571" s="81" t="s">
        <v>241</v>
      </c>
      <c r="C571" s="81"/>
      <c r="D571" s="81"/>
      <c r="E571" s="81"/>
      <c r="F571" s="81"/>
      <c r="G571" s="81"/>
      <c r="H571" s="81"/>
      <c r="I571" s="81"/>
      <c r="K571" s="14">
        <v>10</v>
      </c>
      <c r="L571" s="14"/>
      <c r="M571" s="26">
        <f>K571/$G$791</f>
        <v>0.10752688172043011</v>
      </c>
    </row>
    <row r="572" spans="2:15" ht="16.350000000000001" customHeight="1" x14ac:dyDescent="0.25">
      <c r="B572" s="81" t="s">
        <v>242</v>
      </c>
      <c r="C572" s="81"/>
      <c r="D572" s="81"/>
      <c r="E572" s="81"/>
      <c r="F572" s="81"/>
      <c r="G572" s="81"/>
      <c r="H572" s="81"/>
      <c r="I572" s="81"/>
      <c r="K572" s="14">
        <v>13</v>
      </c>
      <c r="L572" s="14"/>
      <c r="M572" s="26">
        <f>K572/$G$791</f>
        <v>0.13978494623655913</v>
      </c>
    </row>
    <row r="573" spans="2:15" ht="13.35" customHeight="1" x14ac:dyDescent="0.25">
      <c r="B573" s="81" t="s">
        <v>243</v>
      </c>
      <c r="C573" s="81"/>
      <c r="D573" s="81"/>
      <c r="E573" s="81"/>
      <c r="F573" s="81"/>
      <c r="G573" s="81"/>
      <c r="H573" s="81"/>
      <c r="I573" s="81"/>
      <c r="K573" s="14">
        <v>70</v>
      </c>
      <c r="L573" s="14"/>
      <c r="M573" s="26">
        <f>K573/$G$791</f>
        <v>0.75268817204301075</v>
      </c>
    </row>
    <row r="574" spans="2:15" ht="20.45" customHeight="1" x14ac:dyDescent="0.25">
      <c r="B574" s="81" t="s">
        <v>44</v>
      </c>
      <c r="C574" s="81"/>
      <c r="D574" s="81"/>
      <c r="E574" s="81"/>
      <c r="F574" s="81"/>
      <c r="G574" s="81"/>
      <c r="H574" s="81"/>
      <c r="I574" s="81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84" t="s">
        <v>420</v>
      </c>
      <c r="C575" s="84"/>
      <c r="D575" s="84"/>
      <c r="E575" s="84"/>
      <c r="F575" s="84"/>
      <c r="G575" s="84"/>
      <c r="H575" s="84"/>
      <c r="I575" s="84"/>
      <c r="K575" s="40" t="s">
        <v>55</v>
      </c>
      <c r="M575" s="40" t="s">
        <v>56</v>
      </c>
    </row>
    <row r="576" spans="2:15" ht="13.35" customHeight="1" x14ac:dyDescent="0.25">
      <c r="B576" s="81" t="s">
        <v>421</v>
      </c>
      <c r="C576" s="81"/>
      <c r="D576" s="81"/>
      <c r="E576" s="81"/>
      <c r="F576" s="81"/>
      <c r="G576" s="81"/>
      <c r="H576" s="81"/>
      <c r="I576" s="81"/>
      <c r="K576" s="14">
        <v>7</v>
      </c>
      <c r="L576" s="14"/>
      <c r="M576" s="26">
        <f>K576/$G$791</f>
        <v>7.5268817204301078E-2</v>
      </c>
    </row>
    <row r="577" spans="2:15" ht="16.350000000000001" customHeight="1" x14ac:dyDescent="0.25">
      <c r="B577" s="81" t="s">
        <v>422</v>
      </c>
      <c r="C577" s="81"/>
      <c r="D577" s="81"/>
      <c r="E577" s="81"/>
      <c r="F577" s="81"/>
      <c r="G577" s="81"/>
      <c r="H577" s="81"/>
      <c r="I577" s="81"/>
      <c r="K577" s="14">
        <v>22</v>
      </c>
      <c r="L577" s="14"/>
      <c r="M577" s="26">
        <f>K577/$G$791</f>
        <v>0.23655913978494625</v>
      </c>
    </row>
    <row r="578" spans="2:15" ht="13.35" customHeight="1" x14ac:dyDescent="0.25">
      <c r="B578" s="81" t="s">
        <v>423</v>
      </c>
      <c r="C578" s="81"/>
      <c r="D578" s="81"/>
      <c r="E578" s="81"/>
      <c r="F578" s="81"/>
      <c r="G578" s="81"/>
      <c r="H578" s="81"/>
      <c r="I578" s="81"/>
      <c r="K578" s="14">
        <v>12</v>
      </c>
      <c r="L578" s="14"/>
      <c r="M578" s="26">
        <f>K578/$G$791</f>
        <v>0.12903225806451613</v>
      </c>
    </row>
    <row r="579" spans="2:15" ht="13.35" customHeight="1" x14ac:dyDescent="0.25">
      <c r="B579" s="81" t="s">
        <v>424</v>
      </c>
      <c r="C579" s="81"/>
      <c r="D579" s="81"/>
      <c r="E579" s="81"/>
      <c r="F579" s="81"/>
      <c r="G579" s="81"/>
      <c r="H579" s="81"/>
      <c r="I579" s="81"/>
      <c r="K579" s="14">
        <v>40</v>
      </c>
      <c r="L579" s="14"/>
      <c r="M579" s="26">
        <f>K579/$G$791</f>
        <v>0.43010752688172044</v>
      </c>
    </row>
    <row r="581" spans="2:15" ht="13.35" customHeight="1" x14ac:dyDescent="0.25">
      <c r="B581" s="76" t="s">
        <v>425</v>
      </c>
      <c r="C581" s="76"/>
      <c r="D581" s="76"/>
      <c r="E581" s="76"/>
      <c r="F581" s="76"/>
      <c r="G581" s="76"/>
      <c r="H581" s="76"/>
      <c r="I581" s="76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6" t="s">
        <v>426</v>
      </c>
      <c r="C582" s="76"/>
      <c r="D582" s="76"/>
      <c r="E582" s="76"/>
      <c r="F582" s="76"/>
      <c r="G582" s="76"/>
      <c r="H582" s="76"/>
      <c r="I582" s="76"/>
      <c r="K582" s="49">
        <f>K583+K637</f>
        <v>5738</v>
      </c>
      <c r="M582" s="49">
        <f>M583+M637</f>
        <v>176</v>
      </c>
      <c r="O582" s="49">
        <f>O583+O637</f>
        <v>5914</v>
      </c>
    </row>
    <row r="583" spans="2:15" ht="13.35" customHeight="1" x14ac:dyDescent="0.25">
      <c r="B583" s="84" t="s">
        <v>427</v>
      </c>
      <c r="C583" s="84"/>
      <c r="D583" s="84"/>
      <c r="E583" s="84"/>
      <c r="F583" s="84"/>
      <c r="G583" s="84"/>
      <c r="H583" s="84"/>
      <c r="I583" s="84"/>
      <c r="K583" s="50">
        <f>K585+K595+K610+K619+K622+K628+K633</f>
        <v>4138</v>
      </c>
      <c r="L583" s="6"/>
      <c r="M583" s="50">
        <f>M585+M595+M610+M619+M622+M628+M633</f>
        <v>80</v>
      </c>
      <c r="N583" s="6"/>
      <c r="O583" s="50">
        <f>O585+O595+O610+O619+O622+O628+O633</f>
        <v>4218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86" t="s">
        <v>428</v>
      </c>
      <c r="C585" s="86"/>
      <c r="D585" s="86"/>
      <c r="E585" s="86"/>
      <c r="F585" s="86"/>
      <c r="G585" s="86"/>
      <c r="H585" s="86"/>
      <c r="I585" s="86"/>
      <c r="K585" s="51">
        <f>SUM(K586:K593)</f>
        <v>1474</v>
      </c>
      <c r="L585" s="6"/>
      <c r="M585" s="51">
        <f>SUM(M586:M593)</f>
        <v>37</v>
      </c>
      <c r="N585" s="6"/>
      <c r="O585" s="51">
        <f>SUM(O586:O593)</f>
        <v>1511</v>
      </c>
    </row>
    <row r="586" spans="2:15" ht="13.35" customHeight="1" x14ac:dyDescent="0.25">
      <c r="B586" s="81" t="s">
        <v>429</v>
      </c>
      <c r="C586" s="81"/>
      <c r="D586" s="81"/>
      <c r="E586" s="81"/>
      <c r="F586" s="81"/>
      <c r="G586" s="81"/>
      <c r="H586" s="81"/>
      <c r="I586" s="81"/>
      <c r="K586" s="9">
        <v>935</v>
      </c>
      <c r="L586" s="9"/>
      <c r="M586" s="9">
        <v>19</v>
      </c>
      <c r="N586" s="9"/>
      <c r="O586" s="9">
        <f t="shared" ref="O586:O593" si="16">K586+M586</f>
        <v>954</v>
      </c>
    </row>
    <row r="587" spans="2:15" ht="13.35" customHeight="1" x14ac:dyDescent="0.25">
      <c r="B587" s="81" t="s">
        <v>430</v>
      </c>
      <c r="C587" s="81"/>
      <c r="D587" s="81"/>
      <c r="E587" s="81"/>
      <c r="F587" s="81"/>
      <c r="G587" s="81"/>
      <c r="H587" s="81"/>
      <c r="I587" s="81"/>
      <c r="K587" s="9">
        <v>52</v>
      </c>
      <c r="L587" s="9"/>
      <c r="M587" s="9">
        <v>2</v>
      </c>
      <c r="N587" s="9"/>
      <c r="O587" s="9">
        <f t="shared" si="16"/>
        <v>54</v>
      </c>
    </row>
    <row r="588" spans="2:15" ht="13.35" customHeight="1" x14ac:dyDescent="0.25">
      <c r="B588" s="81" t="s">
        <v>431</v>
      </c>
      <c r="C588" s="81"/>
      <c r="D588" s="81"/>
      <c r="E588" s="81"/>
      <c r="F588" s="81"/>
      <c r="G588" s="81"/>
      <c r="H588" s="81"/>
      <c r="I588" s="81"/>
      <c r="K588" s="9">
        <v>217</v>
      </c>
      <c r="L588" s="9"/>
      <c r="M588" s="9">
        <v>14</v>
      </c>
      <c r="N588" s="9"/>
      <c r="O588" s="9">
        <f t="shared" si="16"/>
        <v>231</v>
      </c>
    </row>
    <row r="589" spans="2:15" ht="13.35" customHeight="1" x14ac:dyDescent="0.25">
      <c r="B589" s="81" t="s">
        <v>432</v>
      </c>
      <c r="C589" s="81"/>
      <c r="D589" s="81"/>
      <c r="E589" s="81"/>
      <c r="F589" s="81"/>
      <c r="G589" s="81"/>
      <c r="H589" s="81"/>
      <c r="I589" s="81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81" t="s">
        <v>433</v>
      </c>
      <c r="C590" s="81"/>
      <c r="D590" s="81"/>
      <c r="E590" s="81"/>
      <c r="F590" s="81"/>
      <c r="G590" s="81"/>
      <c r="H590" s="81"/>
      <c r="I590" s="81"/>
      <c r="K590" s="9">
        <v>110</v>
      </c>
      <c r="L590" s="9"/>
      <c r="M590" s="9">
        <v>1</v>
      </c>
      <c r="N590" s="9"/>
      <c r="O590" s="9">
        <f t="shared" si="16"/>
        <v>111</v>
      </c>
    </row>
    <row r="591" spans="2:15" ht="13.35" customHeight="1" x14ac:dyDescent="0.25">
      <c r="B591" s="81" t="s">
        <v>434</v>
      </c>
      <c r="C591" s="81"/>
      <c r="D591" s="81"/>
      <c r="E591" s="81"/>
      <c r="F591" s="81"/>
      <c r="G591" s="81"/>
      <c r="H591" s="81"/>
      <c r="I591" s="81"/>
      <c r="K591" s="9">
        <v>134</v>
      </c>
      <c r="L591" s="9"/>
      <c r="M591" s="9">
        <v>0</v>
      </c>
      <c r="N591" s="9"/>
      <c r="O591" s="9">
        <f t="shared" si="16"/>
        <v>134</v>
      </c>
    </row>
    <row r="592" spans="2:15" ht="13.35" customHeight="1" x14ac:dyDescent="0.25">
      <c r="B592" s="81" t="s">
        <v>435</v>
      </c>
      <c r="C592" s="81"/>
      <c r="D592" s="81"/>
      <c r="E592" s="81"/>
      <c r="F592" s="81"/>
      <c r="G592" s="81"/>
      <c r="H592" s="81"/>
      <c r="I592" s="81"/>
      <c r="K592" s="9">
        <v>2</v>
      </c>
      <c r="L592" s="9"/>
      <c r="M592" s="9">
        <v>0</v>
      </c>
      <c r="N592" s="9"/>
      <c r="O592" s="9">
        <f t="shared" si="16"/>
        <v>2</v>
      </c>
    </row>
    <row r="593" spans="2:15" ht="13.35" customHeight="1" x14ac:dyDescent="0.25">
      <c r="B593" s="81" t="s">
        <v>436</v>
      </c>
      <c r="C593" s="81"/>
      <c r="D593" s="81"/>
      <c r="E593" s="81"/>
      <c r="F593" s="81"/>
      <c r="G593" s="81"/>
      <c r="H593" s="81"/>
      <c r="I593" s="81"/>
      <c r="K593" s="9">
        <v>24</v>
      </c>
      <c r="L593" s="9"/>
      <c r="M593" s="9">
        <v>1</v>
      </c>
      <c r="N593" s="9"/>
      <c r="O593" s="9">
        <f t="shared" si="16"/>
        <v>25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86" t="s">
        <v>437</v>
      </c>
      <c r="C595" s="86"/>
      <c r="D595" s="86"/>
      <c r="E595" s="86"/>
      <c r="F595" s="86"/>
      <c r="G595" s="86"/>
      <c r="H595" s="86"/>
      <c r="I595" s="86"/>
      <c r="K595" s="51">
        <f>SUM(K596:K608)</f>
        <v>2087</v>
      </c>
      <c r="L595" s="6"/>
      <c r="M595" s="51">
        <f>SUM(M596:M608)</f>
        <v>38</v>
      </c>
      <c r="N595" s="6"/>
      <c r="O595" s="51">
        <f>SUM(O596:O608)</f>
        <v>2125</v>
      </c>
    </row>
    <row r="596" spans="2:15" ht="13.35" customHeight="1" x14ac:dyDescent="0.25">
      <c r="B596" s="81" t="s">
        <v>438</v>
      </c>
      <c r="C596" s="81"/>
      <c r="D596" s="81"/>
      <c r="E596" s="81"/>
      <c r="F596" s="81"/>
      <c r="G596" s="81"/>
      <c r="H596" s="81"/>
      <c r="I596" s="81"/>
      <c r="K596" s="9">
        <v>370</v>
      </c>
      <c r="L596" s="9"/>
      <c r="M596" s="9">
        <v>9</v>
      </c>
      <c r="N596" s="9"/>
      <c r="O596" s="9">
        <f t="shared" ref="O596:O608" si="17">K596+M596</f>
        <v>379</v>
      </c>
    </row>
    <row r="597" spans="2:15" ht="13.35" customHeight="1" x14ac:dyDescent="0.25">
      <c r="B597" s="81" t="s">
        <v>439</v>
      </c>
      <c r="C597" s="81"/>
      <c r="D597" s="81"/>
      <c r="E597" s="81"/>
      <c r="F597" s="81"/>
      <c r="G597" s="81"/>
      <c r="H597" s="81"/>
      <c r="I597" s="81"/>
      <c r="K597" s="9">
        <v>83</v>
      </c>
      <c r="L597" s="9"/>
      <c r="M597" s="9">
        <v>3</v>
      </c>
      <c r="N597" s="9"/>
      <c r="O597" s="9">
        <f t="shared" si="17"/>
        <v>86</v>
      </c>
    </row>
    <row r="598" spans="2:15" ht="13.35" customHeight="1" x14ac:dyDescent="0.25">
      <c r="B598" s="81" t="s">
        <v>440</v>
      </c>
      <c r="C598" s="81"/>
      <c r="D598" s="81"/>
      <c r="E598" s="81"/>
      <c r="F598" s="81"/>
      <c r="G598" s="81"/>
      <c r="H598" s="81"/>
      <c r="I598" s="81"/>
      <c r="K598" s="9">
        <v>1081</v>
      </c>
      <c r="L598" s="9"/>
      <c r="M598" s="9">
        <v>3</v>
      </c>
      <c r="N598" s="9"/>
      <c r="O598" s="9">
        <f t="shared" si="17"/>
        <v>1084</v>
      </c>
    </row>
    <row r="599" spans="2:15" ht="13.35" customHeight="1" x14ac:dyDescent="0.25">
      <c r="B599" s="81" t="s">
        <v>441</v>
      </c>
      <c r="C599" s="81"/>
      <c r="D599" s="81"/>
      <c r="E599" s="81"/>
      <c r="F599" s="81"/>
      <c r="G599" s="81"/>
      <c r="H599" s="81"/>
      <c r="I599" s="81"/>
      <c r="K599" s="9">
        <v>238</v>
      </c>
      <c r="L599" s="9"/>
      <c r="M599" s="9">
        <v>5</v>
      </c>
      <c r="N599" s="9"/>
      <c r="O599" s="9">
        <f t="shared" si="17"/>
        <v>243</v>
      </c>
    </row>
    <row r="600" spans="2:15" ht="13.35" customHeight="1" x14ac:dyDescent="0.25">
      <c r="B600" s="81" t="s">
        <v>442</v>
      </c>
      <c r="C600" s="81"/>
      <c r="D600" s="81"/>
      <c r="E600" s="81"/>
      <c r="F600" s="81"/>
      <c r="G600" s="81"/>
      <c r="H600" s="81"/>
      <c r="I600" s="81"/>
      <c r="K600" s="9">
        <v>146</v>
      </c>
      <c r="L600" s="9"/>
      <c r="M600" s="9">
        <v>12</v>
      </c>
      <c r="N600" s="9"/>
      <c r="O600" s="9">
        <f t="shared" si="17"/>
        <v>158</v>
      </c>
    </row>
    <row r="601" spans="2:15" ht="13.35" customHeight="1" x14ac:dyDescent="0.25">
      <c r="B601" s="81" t="s">
        <v>443</v>
      </c>
      <c r="C601" s="81"/>
      <c r="D601" s="81"/>
      <c r="E601" s="81"/>
      <c r="F601" s="81"/>
      <c r="G601" s="81"/>
      <c r="H601" s="81"/>
      <c r="I601" s="81"/>
      <c r="K601" s="9">
        <v>10</v>
      </c>
      <c r="L601" s="9"/>
      <c r="M601" s="9">
        <v>0</v>
      </c>
      <c r="N601" s="9"/>
      <c r="O601" s="9">
        <f t="shared" si="17"/>
        <v>10</v>
      </c>
    </row>
    <row r="602" spans="2:15" ht="13.35" customHeight="1" x14ac:dyDescent="0.25">
      <c r="B602" s="81" t="s">
        <v>444</v>
      </c>
      <c r="C602" s="81"/>
      <c r="D602" s="81"/>
      <c r="E602" s="81"/>
      <c r="F602" s="81"/>
      <c r="G602" s="81"/>
      <c r="H602" s="81"/>
      <c r="I602" s="81"/>
      <c r="K602" s="9">
        <v>6</v>
      </c>
      <c r="L602" s="9"/>
      <c r="M602" s="9">
        <v>0</v>
      </c>
      <c r="N602" s="9"/>
      <c r="O602" s="9">
        <f t="shared" si="17"/>
        <v>6</v>
      </c>
    </row>
    <row r="603" spans="2:15" ht="13.35" customHeight="1" x14ac:dyDescent="0.25">
      <c r="B603" s="81" t="s">
        <v>445</v>
      </c>
      <c r="C603" s="81"/>
      <c r="D603" s="81"/>
      <c r="E603" s="81"/>
      <c r="F603" s="81"/>
      <c r="G603" s="81"/>
      <c r="H603" s="81"/>
      <c r="I603" s="81"/>
      <c r="K603" s="9">
        <v>2</v>
      </c>
      <c r="L603" s="9"/>
      <c r="M603" s="9">
        <v>0</v>
      </c>
      <c r="N603" s="9"/>
      <c r="O603" s="9">
        <f t="shared" si="17"/>
        <v>2</v>
      </c>
    </row>
    <row r="604" spans="2:15" ht="13.35" customHeight="1" x14ac:dyDescent="0.25">
      <c r="B604" s="81" t="s">
        <v>446</v>
      </c>
      <c r="C604" s="81"/>
      <c r="D604" s="81"/>
      <c r="E604" s="81"/>
      <c r="F604" s="81"/>
      <c r="G604" s="81"/>
      <c r="H604" s="81"/>
      <c r="I604" s="81"/>
      <c r="K604" s="9">
        <v>1</v>
      </c>
      <c r="L604" s="9"/>
      <c r="M604" s="9">
        <v>0</v>
      </c>
      <c r="N604" s="9"/>
      <c r="O604" s="9">
        <f t="shared" si="17"/>
        <v>1</v>
      </c>
    </row>
    <row r="605" spans="2:15" ht="13.35" customHeight="1" x14ac:dyDescent="0.25">
      <c r="B605" s="81" t="s">
        <v>447</v>
      </c>
      <c r="C605" s="81"/>
      <c r="D605" s="81"/>
      <c r="E605" s="81"/>
      <c r="F605" s="81"/>
      <c r="G605" s="81"/>
      <c r="H605" s="81"/>
      <c r="I605" s="81"/>
      <c r="K605" s="9">
        <v>17</v>
      </c>
      <c r="L605" s="9"/>
      <c r="M605" s="9">
        <v>3</v>
      </c>
      <c r="N605" s="9"/>
      <c r="O605" s="9">
        <f t="shared" si="17"/>
        <v>20</v>
      </c>
    </row>
    <row r="606" spans="2:15" ht="13.35" customHeight="1" x14ac:dyDescent="0.25">
      <c r="B606" s="81" t="s">
        <v>448</v>
      </c>
      <c r="C606" s="81"/>
      <c r="D606" s="81"/>
      <c r="E606" s="81"/>
      <c r="F606" s="81"/>
      <c r="G606" s="81"/>
      <c r="H606" s="81"/>
      <c r="I606" s="81"/>
      <c r="K606" s="9">
        <v>121</v>
      </c>
      <c r="L606" s="9"/>
      <c r="M606" s="9">
        <v>3</v>
      </c>
      <c r="N606" s="9"/>
      <c r="O606" s="9">
        <f t="shared" si="17"/>
        <v>124</v>
      </c>
    </row>
    <row r="607" spans="2:15" ht="13.35" customHeight="1" x14ac:dyDescent="0.25">
      <c r="B607" s="81" t="s">
        <v>449</v>
      </c>
      <c r="C607" s="81"/>
      <c r="D607" s="81"/>
      <c r="E607" s="81"/>
      <c r="F607" s="81"/>
      <c r="G607" s="81"/>
      <c r="H607" s="81"/>
      <c r="I607" s="81"/>
      <c r="K607" s="9">
        <v>10</v>
      </c>
      <c r="L607" s="9"/>
      <c r="M607" s="9">
        <v>0</v>
      </c>
      <c r="N607" s="9"/>
      <c r="O607" s="9">
        <f t="shared" si="17"/>
        <v>10</v>
      </c>
    </row>
    <row r="608" spans="2:15" ht="13.35" customHeight="1" x14ac:dyDescent="0.25">
      <c r="B608" s="81" t="s">
        <v>450</v>
      </c>
      <c r="C608" s="81"/>
      <c r="D608" s="81"/>
      <c r="E608" s="81"/>
      <c r="F608" s="81"/>
      <c r="G608" s="81"/>
      <c r="H608" s="81"/>
      <c r="I608" s="81"/>
      <c r="K608" s="9">
        <v>2</v>
      </c>
      <c r="L608" s="9"/>
      <c r="M608" s="9">
        <v>0</v>
      </c>
      <c r="N608" s="9"/>
      <c r="O608" s="9">
        <f t="shared" si="17"/>
        <v>2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86" t="s">
        <v>451</v>
      </c>
      <c r="C610" s="86"/>
      <c r="D610" s="86"/>
      <c r="E610" s="86"/>
      <c r="F610" s="86"/>
      <c r="G610" s="86"/>
      <c r="H610" s="86"/>
      <c r="I610" s="86"/>
      <c r="K610" s="51">
        <f>SUM(K611:K617)</f>
        <v>516</v>
      </c>
      <c r="L610" s="6"/>
      <c r="M610" s="51">
        <f>SUM(M611:M617)</f>
        <v>5</v>
      </c>
      <c r="N610" s="6"/>
      <c r="O610" s="51">
        <f>SUM(O611:O617)</f>
        <v>521</v>
      </c>
    </row>
    <row r="611" spans="2:15" ht="13.35" customHeight="1" x14ac:dyDescent="0.25">
      <c r="B611" s="81" t="s">
        <v>452</v>
      </c>
      <c r="C611" s="81"/>
      <c r="D611" s="81"/>
      <c r="E611" s="81"/>
      <c r="F611" s="81"/>
      <c r="G611" s="81"/>
      <c r="H611" s="81"/>
      <c r="I611" s="81"/>
      <c r="K611" s="9">
        <v>214</v>
      </c>
      <c r="L611" s="9"/>
      <c r="M611" s="9">
        <v>0</v>
      </c>
      <c r="N611" s="9"/>
      <c r="O611" s="9">
        <f t="shared" ref="O611:O617" si="18">K611+M611</f>
        <v>214</v>
      </c>
    </row>
    <row r="612" spans="2:15" ht="13.35" customHeight="1" x14ac:dyDescent="0.25">
      <c r="B612" s="81" t="s">
        <v>453</v>
      </c>
      <c r="C612" s="81"/>
      <c r="D612" s="81"/>
      <c r="E612" s="81"/>
      <c r="F612" s="81"/>
      <c r="G612" s="81"/>
      <c r="H612" s="81"/>
      <c r="I612" s="81"/>
      <c r="K612" s="9">
        <v>11</v>
      </c>
      <c r="L612" s="9"/>
      <c r="M612" s="9">
        <v>0</v>
      </c>
      <c r="N612" s="9"/>
      <c r="O612" s="9">
        <f t="shared" si="18"/>
        <v>11</v>
      </c>
    </row>
    <row r="613" spans="2:15" ht="13.35" customHeight="1" x14ac:dyDescent="0.25">
      <c r="B613" s="81" t="s">
        <v>454</v>
      </c>
      <c r="C613" s="81"/>
      <c r="D613" s="81"/>
      <c r="E613" s="81"/>
      <c r="F613" s="81"/>
      <c r="G613" s="81"/>
      <c r="H613" s="81"/>
      <c r="I613" s="81"/>
      <c r="K613" s="9">
        <v>279</v>
      </c>
      <c r="L613" s="9"/>
      <c r="M613" s="9">
        <v>4</v>
      </c>
      <c r="N613" s="9"/>
      <c r="O613" s="9">
        <f t="shared" si="18"/>
        <v>283</v>
      </c>
    </row>
    <row r="614" spans="2:15" ht="13.35" customHeight="1" x14ac:dyDescent="0.25">
      <c r="B614" s="81" t="s">
        <v>455</v>
      </c>
      <c r="C614" s="81"/>
      <c r="D614" s="81"/>
      <c r="E614" s="81"/>
      <c r="F614" s="81"/>
      <c r="G614" s="81"/>
      <c r="H614" s="81"/>
      <c r="I614" s="81"/>
      <c r="K614" s="9">
        <v>4</v>
      </c>
      <c r="L614" s="9"/>
      <c r="M614" s="9">
        <v>1</v>
      </c>
      <c r="N614" s="9"/>
      <c r="O614" s="9">
        <f t="shared" si="18"/>
        <v>5</v>
      </c>
    </row>
    <row r="615" spans="2:15" ht="13.35" customHeight="1" x14ac:dyDescent="0.25">
      <c r="B615" s="81" t="s">
        <v>456</v>
      </c>
      <c r="C615" s="81"/>
      <c r="D615" s="81"/>
      <c r="E615" s="81"/>
      <c r="F615" s="81"/>
      <c r="G615" s="81"/>
      <c r="H615" s="81"/>
      <c r="I615" s="81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81" t="s">
        <v>457</v>
      </c>
      <c r="C616" s="81"/>
      <c r="D616" s="81"/>
      <c r="E616" s="81"/>
      <c r="F616" s="81"/>
      <c r="G616" s="81"/>
      <c r="H616" s="81"/>
      <c r="I616" s="81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81" t="s">
        <v>458</v>
      </c>
      <c r="C617" s="81"/>
      <c r="D617" s="81"/>
      <c r="E617" s="81"/>
      <c r="F617" s="81"/>
      <c r="G617" s="81"/>
      <c r="H617" s="81"/>
      <c r="I617" s="81"/>
      <c r="K617" s="9">
        <v>8</v>
      </c>
      <c r="L617" s="9"/>
      <c r="M617" s="9">
        <v>0</v>
      </c>
      <c r="N617" s="9"/>
      <c r="O617" s="9">
        <f t="shared" si="18"/>
        <v>8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86" t="s">
        <v>459</v>
      </c>
      <c r="C619" s="86"/>
      <c r="D619" s="86"/>
      <c r="E619" s="86"/>
      <c r="F619" s="86"/>
      <c r="G619" s="86"/>
      <c r="H619" s="86"/>
      <c r="I619" s="86"/>
      <c r="K619" s="51">
        <f>SUM(K620)</f>
        <v>27</v>
      </c>
      <c r="L619" s="6"/>
      <c r="M619" s="51">
        <f>SUM(M620)</f>
        <v>0</v>
      </c>
      <c r="N619" s="6"/>
      <c r="O619" s="51">
        <f>SUM(O620)</f>
        <v>27</v>
      </c>
    </row>
    <row r="620" spans="2:15" ht="13.35" customHeight="1" x14ac:dyDescent="0.25">
      <c r="B620" s="81" t="s">
        <v>460</v>
      </c>
      <c r="C620" s="81"/>
      <c r="D620" s="81"/>
      <c r="E620" s="81"/>
      <c r="F620" s="81"/>
      <c r="G620" s="81"/>
      <c r="H620" s="81"/>
      <c r="I620" s="81"/>
      <c r="K620" s="9">
        <v>27</v>
      </c>
      <c r="L620" s="9"/>
      <c r="M620" s="9">
        <v>0</v>
      </c>
      <c r="N620" s="9"/>
      <c r="O620" s="9">
        <f>K620+M620</f>
        <v>27</v>
      </c>
    </row>
    <row r="621" spans="2:15" s="52" customFormat="1" x14ac:dyDescent="0.25"/>
    <row r="622" spans="2:15" ht="13.35" customHeight="1" x14ac:dyDescent="0.25">
      <c r="B622" s="86" t="s">
        <v>461</v>
      </c>
      <c r="C622" s="86"/>
      <c r="D622" s="86"/>
      <c r="E622" s="86"/>
      <c r="F622" s="86"/>
      <c r="G622" s="86"/>
      <c r="H622" s="86"/>
      <c r="I622" s="86"/>
      <c r="K622" s="51">
        <f>SUM(K623:K626)</f>
        <v>26</v>
      </c>
      <c r="L622" s="6"/>
      <c r="M622" s="51">
        <f>SUM(M623:M626)</f>
        <v>0</v>
      </c>
      <c r="N622" s="6"/>
      <c r="O622" s="51">
        <f>SUM(O623:O626)</f>
        <v>26</v>
      </c>
    </row>
    <row r="623" spans="2:15" ht="13.35" customHeight="1" x14ac:dyDescent="0.25">
      <c r="B623" s="81" t="s">
        <v>462</v>
      </c>
      <c r="C623" s="81"/>
      <c r="D623" s="81"/>
      <c r="E623" s="81"/>
      <c r="F623" s="81"/>
      <c r="G623" s="81"/>
      <c r="H623" s="81"/>
      <c r="I623" s="81"/>
      <c r="K623" s="9">
        <v>2</v>
      </c>
      <c r="L623" s="9"/>
      <c r="M623" s="9">
        <v>0</v>
      </c>
      <c r="N623" s="9"/>
      <c r="O623" s="9">
        <f>K623+M623</f>
        <v>2</v>
      </c>
    </row>
    <row r="624" spans="2:15" ht="13.35" customHeight="1" x14ac:dyDescent="0.25">
      <c r="B624" s="81" t="s">
        <v>463</v>
      </c>
      <c r="C624" s="81"/>
      <c r="D624" s="81"/>
      <c r="E624" s="81"/>
      <c r="F624" s="81"/>
      <c r="G624" s="81"/>
      <c r="H624" s="81"/>
      <c r="I624" s="81"/>
      <c r="K624" s="9">
        <v>0</v>
      </c>
      <c r="L624" s="9"/>
      <c r="M624" s="9">
        <v>0</v>
      </c>
      <c r="N624" s="9"/>
      <c r="O624" s="9">
        <f>K624+M624</f>
        <v>0</v>
      </c>
    </row>
    <row r="625" spans="2:15" ht="13.35" customHeight="1" x14ac:dyDescent="0.25">
      <c r="B625" s="81" t="s">
        <v>464</v>
      </c>
      <c r="C625" s="81"/>
      <c r="D625" s="81"/>
      <c r="E625" s="81"/>
      <c r="F625" s="81"/>
      <c r="G625" s="81"/>
      <c r="H625" s="81"/>
      <c r="I625" s="81"/>
      <c r="K625" s="9">
        <v>1</v>
      </c>
      <c r="L625" s="9"/>
      <c r="M625" s="9">
        <v>0</v>
      </c>
      <c r="N625" s="9"/>
      <c r="O625" s="9">
        <f>K625+M625</f>
        <v>1</v>
      </c>
    </row>
    <row r="626" spans="2:15" ht="13.35" customHeight="1" x14ac:dyDescent="0.25">
      <c r="B626" s="81" t="s">
        <v>465</v>
      </c>
      <c r="C626" s="81"/>
      <c r="D626" s="81"/>
      <c r="E626" s="81"/>
      <c r="F626" s="81"/>
      <c r="G626" s="81"/>
      <c r="H626" s="81"/>
      <c r="I626" s="81"/>
      <c r="K626" s="9">
        <v>23</v>
      </c>
      <c r="L626" s="9"/>
      <c r="M626" s="9">
        <v>0</v>
      </c>
      <c r="N626" s="9"/>
      <c r="O626" s="9">
        <f>K626+M626</f>
        <v>23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86" t="s">
        <v>466</v>
      </c>
      <c r="C628" s="86"/>
      <c r="D628" s="86"/>
      <c r="E628" s="86"/>
      <c r="F628" s="86"/>
      <c r="G628" s="86"/>
      <c r="H628" s="86"/>
      <c r="I628" s="86"/>
      <c r="K628" s="51">
        <f>SUM(K629:K631)</f>
        <v>5</v>
      </c>
      <c r="L628" s="6"/>
      <c r="M628" s="51">
        <f>SUM(M629:M631)</f>
        <v>0</v>
      </c>
      <c r="N628" s="6"/>
      <c r="O628" s="51">
        <f>SUM(O629:O631)</f>
        <v>5</v>
      </c>
    </row>
    <row r="629" spans="2:15" ht="13.35" customHeight="1" x14ac:dyDescent="0.25">
      <c r="B629" s="81" t="s">
        <v>467</v>
      </c>
      <c r="C629" s="81"/>
      <c r="D629" s="81"/>
      <c r="E629" s="81"/>
      <c r="F629" s="81"/>
      <c r="G629" s="81"/>
      <c r="H629" s="81"/>
      <c r="I629" s="81"/>
      <c r="K629" s="9">
        <v>5</v>
      </c>
      <c r="L629" s="9"/>
      <c r="M629" s="9">
        <v>0</v>
      </c>
      <c r="N629" s="9"/>
      <c r="O629" s="9">
        <f>K629+M629</f>
        <v>5</v>
      </c>
    </row>
    <row r="630" spans="2:15" ht="13.35" customHeight="1" x14ac:dyDescent="0.25">
      <c r="B630" s="81" t="s">
        <v>468</v>
      </c>
      <c r="C630" s="81"/>
      <c r="D630" s="81"/>
      <c r="E630" s="81"/>
      <c r="F630" s="81"/>
      <c r="G630" s="81"/>
      <c r="H630" s="81"/>
      <c r="I630" s="81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81" t="s">
        <v>469</v>
      </c>
      <c r="C631" s="81"/>
      <c r="D631" s="81"/>
      <c r="E631" s="81"/>
      <c r="F631" s="81"/>
      <c r="G631" s="81"/>
      <c r="H631" s="81"/>
      <c r="I631" s="81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86" t="s">
        <v>470</v>
      </c>
      <c r="C633" s="86"/>
      <c r="D633" s="86"/>
      <c r="E633" s="86"/>
      <c r="F633" s="86"/>
      <c r="G633" s="86"/>
      <c r="H633" s="86"/>
      <c r="I633" s="86"/>
      <c r="K633" s="51">
        <f>SUM(K634:K635)</f>
        <v>3</v>
      </c>
      <c r="L633" s="6"/>
      <c r="M633" s="51">
        <f>SUM(M634:M635)</f>
        <v>0</v>
      </c>
      <c r="N633" s="6"/>
      <c r="O633" s="51">
        <f>SUM(O634:O635)</f>
        <v>3</v>
      </c>
    </row>
    <row r="634" spans="2:15" ht="13.35" customHeight="1" x14ac:dyDescent="0.25">
      <c r="B634" s="81" t="s">
        <v>471</v>
      </c>
      <c r="C634" s="81"/>
      <c r="D634" s="81"/>
      <c r="E634" s="81"/>
      <c r="F634" s="81"/>
      <c r="G634" s="81"/>
      <c r="H634" s="81"/>
      <c r="I634" s="81"/>
      <c r="K634" s="9">
        <v>2</v>
      </c>
      <c r="L634" s="9"/>
      <c r="M634" s="9">
        <v>0</v>
      </c>
      <c r="N634" s="9"/>
      <c r="O634" s="9">
        <f>K634+M634</f>
        <v>2</v>
      </c>
    </row>
    <row r="635" spans="2:15" ht="13.35" customHeight="1" x14ac:dyDescent="0.25">
      <c r="B635" s="81" t="s">
        <v>472</v>
      </c>
      <c r="C635" s="81"/>
      <c r="D635" s="81"/>
      <c r="E635" s="81"/>
      <c r="F635" s="81"/>
      <c r="G635" s="81"/>
      <c r="H635" s="81"/>
      <c r="I635" s="81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84" t="s">
        <v>473</v>
      </c>
      <c r="C637" s="84"/>
      <c r="D637" s="84"/>
      <c r="E637" s="84"/>
      <c r="F637" s="84"/>
      <c r="G637" s="84"/>
      <c r="H637" s="84"/>
      <c r="I637" s="84"/>
      <c r="K637" s="50">
        <f>K639+K644+K651+K655</f>
        <v>1600</v>
      </c>
      <c r="L637" s="6"/>
      <c r="M637" s="50">
        <f>M639+M644+M651+M655</f>
        <v>96</v>
      </c>
      <c r="N637" s="6"/>
      <c r="O637" s="50">
        <f>O639+O644+O651+O655</f>
        <v>1696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86" t="s">
        <v>474</v>
      </c>
      <c r="C639" s="86"/>
      <c r="D639" s="86"/>
      <c r="E639" s="86"/>
      <c r="F639" s="86"/>
      <c r="G639" s="86"/>
      <c r="H639" s="86"/>
      <c r="I639" s="86"/>
      <c r="K639" s="51">
        <f>SUM(K640:K642)</f>
        <v>1402</v>
      </c>
      <c r="L639" s="6"/>
      <c r="M639" s="51">
        <f>SUM(M640:M642)</f>
        <v>95</v>
      </c>
      <c r="N639" s="6"/>
      <c r="O639" s="51">
        <f>SUM(O640:O642)</f>
        <v>1497</v>
      </c>
    </row>
    <row r="640" spans="2:15" ht="13.35" customHeight="1" x14ac:dyDescent="0.25">
      <c r="B640" s="81" t="s">
        <v>475</v>
      </c>
      <c r="C640" s="81"/>
      <c r="D640" s="81"/>
      <c r="E640" s="81"/>
      <c r="F640" s="81"/>
      <c r="G640" s="81"/>
      <c r="H640" s="81"/>
      <c r="I640" s="81"/>
      <c r="K640" s="9">
        <v>1367</v>
      </c>
      <c r="L640" s="9"/>
      <c r="M640" s="9">
        <v>95</v>
      </c>
      <c r="N640" s="9"/>
      <c r="O640" s="9">
        <f>K640+M640</f>
        <v>1462</v>
      </c>
    </row>
    <row r="641" spans="2:15" ht="13.35" customHeight="1" x14ac:dyDescent="0.25">
      <c r="B641" s="81" t="s">
        <v>476</v>
      </c>
      <c r="C641" s="81"/>
      <c r="D641" s="81"/>
      <c r="E641" s="81"/>
      <c r="F641" s="81"/>
      <c r="G641" s="81"/>
      <c r="H641" s="81"/>
      <c r="I641" s="81"/>
      <c r="K641" s="9">
        <v>34</v>
      </c>
      <c r="L641" s="9"/>
      <c r="M641" s="9">
        <v>0</v>
      </c>
      <c r="N641" s="9"/>
      <c r="O641" s="9">
        <f>K641+M641</f>
        <v>34</v>
      </c>
    </row>
    <row r="642" spans="2:15" ht="13.35" customHeight="1" x14ac:dyDescent="0.25">
      <c r="B642" s="81" t="s">
        <v>477</v>
      </c>
      <c r="C642" s="81"/>
      <c r="D642" s="81"/>
      <c r="E642" s="81"/>
      <c r="F642" s="81"/>
      <c r="G642" s="81"/>
      <c r="H642" s="81"/>
      <c r="I642" s="81"/>
      <c r="K642" s="9">
        <v>1</v>
      </c>
      <c r="L642" s="9"/>
      <c r="M642" s="9">
        <v>0</v>
      </c>
      <c r="N642" s="9"/>
      <c r="O642" s="9">
        <f>K642+M642</f>
        <v>1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86" t="s">
        <v>478</v>
      </c>
      <c r="C644" s="86"/>
      <c r="D644" s="86"/>
      <c r="E644" s="86"/>
      <c r="F644" s="86"/>
      <c r="G644" s="86"/>
      <c r="H644" s="86"/>
      <c r="I644" s="86"/>
      <c r="K644" s="51">
        <f>SUM(K645:K649)</f>
        <v>124</v>
      </c>
      <c r="L644" s="6"/>
      <c r="M644" s="51">
        <f>SUM(M645:M649)</f>
        <v>1</v>
      </c>
      <c r="N644" s="6"/>
      <c r="O644" s="51">
        <f>SUM(O645:O649)</f>
        <v>125</v>
      </c>
    </row>
    <row r="645" spans="2:15" ht="13.35" customHeight="1" x14ac:dyDescent="0.25">
      <c r="B645" s="81" t="s">
        <v>479</v>
      </c>
      <c r="C645" s="81"/>
      <c r="D645" s="81"/>
      <c r="E645" s="81"/>
      <c r="F645" s="81"/>
      <c r="G645" s="81"/>
      <c r="H645" s="81"/>
      <c r="I645" s="81"/>
      <c r="K645" s="9">
        <v>100</v>
      </c>
      <c r="L645" s="9"/>
      <c r="M645" s="9">
        <v>0</v>
      </c>
      <c r="N645" s="9"/>
      <c r="O645" s="9">
        <f>K645+M645</f>
        <v>100</v>
      </c>
    </row>
    <row r="646" spans="2:15" ht="13.35" customHeight="1" x14ac:dyDescent="0.25">
      <c r="B646" s="81" t="s">
        <v>480</v>
      </c>
      <c r="C646" s="81"/>
      <c r="D646" s="81"/>
      <c r="E646" s="81"/>
      <c r="F646" s="81"/>
      <c r="G646" s="81"/>
      <c r="H646" s="81"/>
      <c r="I646" s="81"/>
      <c r="K646" s="9">
        <v>0</v>
      </c>
      <c r="L646" s="9"/>
      <c r="M646" s="9">
        <v>0</v>
      </c>
      <c r="N646" s="9"/>
      <c r="O646" s="9">
        <f>K646+M646</f>
        <v>0</v>
      </c>
    </row>
    <row r="647" spans="2:15" ht="13.35" customHeight="1" x14ac:dyDescent="0.25">
      <c r="B647" s="81" t="s">
        <v>481</v>
      </c>
      <c r="C647" s="81"/>
      <c r="D647" s="81"/>
      <c r="E647" s="81"/>
      <c r="F647" s="81"/>
      <c r="G647" s="81"/>
      <c r="H647" s="81"/>
      <c r="I647" s="81"/>
      <c r="K647" s="9">
        <v>24</v>
      </c>
      <c r="L647" s="9"/>
      <c r="M647" s="9">
        <v>1</v>
      </c>
      <c r="N647" s="9"/>
      <c r="O647" s="9">
        <f>K647+M647</f>
        <v>25</v>
      </c>
    </row>
    <row r="648" spans="2:15" ht="13.35" customHeight="1" x14ac:dyDescent="0.25">
      <c r="B648" s="81" t="s">
        <v>482</v>
      </c>
      <c r="C648" s="81"/>
      <c r="D648" s="81"/>
      <c r="E648" s="81"/>
      <c r="F648" s="81"/>
      <c r="G648" s="81"/>
      <c r="H648" s="81"/>
      <c r="I648" s="81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81" t="s">
        <v>483</v>
      </c>
      <c r="C649" s="81"/>
      <c r="D649" s="81"/>
      <c r="E649" s="81"/>
      <c r="F649" s="81"/>
      <c r="G649" s="81"/>
      <c r="H649" s="81"/>
      <c r="I649" s="81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86" t="s">
        <v>484</v>
      </c>
      <c r="C651" s="86"/>
      <c r="D651" s="86"/>
      <c r="E651" s="86"/>
      <c r="F651" s="86"/>
      <c r="G651" s="86"/>
      <c r="H651" s="86"/>
      <c r="I651" s="86"/>
      <c r="K651" s="51">
        <f>SUM(K652:K653)</f>
        <v>63</v>
      </c>
      <c r="L651" s="6"/>
      <c r="M651" s="51">
        <f>SUM(M652:M653)</f>
        <v>0</v>
      </c>
      <c r="N651" s="6"/>
      <c r="O651" s="51">
        <f>SUM(O652:O653)</f>
        <v>63</v>
      </c>
    </row>
    <row r="652" spans="2:15" ht="13.35" customHeight="1" x14ac:dyDescent="0.25">
      <c r="B652" s="81" t="s">
        <v>485</v>
      </c>
      <c r="C652" s="81"/>
      <c r="D652" s="81"/>
      <c r="E652" s="81"/>
      <c r="F652" s="81"/>
      <c r="G652" s="81"/>
      <c r="H652" s="81"/>
      <c r="I652" s="81"/>
      <c r="K652" s="9">
        <v>7</v>
      </c>
      <c r="L652" s="9"/>
      <c r="M652" s="9">
        <v>0</v>
      </c>
      <c r="N652" s="9"/>
      <c r="O652" s="9">
        <f>K652+M652</f>
        <v>7</v>
      </c>
    </row>
    <row r="653" spans="2:15" ht="13.35" customHeight="1" x14ac:dyDescent="0.25">
      <c r="B653" s="81" t="s">
        <v>486</v>
      </c>
      <c r="C653" s="81"/>
      <c r="D653" s="81"/>
      <c r="E653" s="81"/>
      <c r="F653" s="81"/>
      <c r="G653" s="81"/>
      <c r="H653" s="81"/>
      <c r="I653" s="81"/>
      <c r="K653" s="9">
        <v>56</v>
      </c>
      <c r="L653" s="9"/>
      <c r="M653" s="9">
        <v>0</v>
      </c>
      <c r="N653" s="9"/>
      <c r="O653" s="9">
        <f>K653+M653</f>
        <v>56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86" t="s">
        <v>487</v>
      </c>
      <c r="C655" s="86"/>
      <c r="D655" s="86"/>
      <c r="E655" s="86"/>
      <c r="F655" s="86"/>
      <c r="G655" s="86"/>
      <c r="H655" s="86"/>
      <c r="I655" s="86"/>
      <c r="K655" s="51">
        <f>SUM(K656:K659)</f>
        <v>11</v>
      </c>
      <c r="L655" s="6"/>
      <c r="M655" s="51">
        <f>SUM(M656:M659)</f>
        <v>0</v>
      </c>
      <c r="N655" s="6"/>
      <c r="O655" s="51">
        <f>SUM(O656:O659)</f>
        <v>11</v>
      </c>
    </row>
    <row r="656" spans="2:15" ht="13.35" customHeight="1" x14ac:dyDescent="0.25">
      <c r="B656" s="81" t="s">
        <v>488</v>
      </c>
      <c r="C656" s="81"/>
      <c r="D656" s="81"/>
      <c r="E656" s="81"/>
      <c r="F656" s="81"/>
      <c r="G656" s="81"/>
      <c r="H656" s="81"/>
      <c r="I656" s="81"/>
      <c r="K656" s="9">
        <v>6</v>
      </c>
      <c r="L656" s="9"/>
      <c r="M656" s="9">
        <v>0</v>
      </c>
      <c r="N656" s="9"/>
      <c r="O656" s="9">
        <f>K656+M656</f>
        <v>6</v>
      </c>
    </row>
    <row r="657" spans="2:15" ht="13.35" customHeight="1" x14ac:dyDescent="0.25">
      <c r="B657" s="81" t="s">
        <v>489</v>
      </c>
      <c r="C657" s="81"/>
      <c r="D657" s="81"/>
      <c r="E657" s="81"/>
      <c r="F657" s="81"/>
      <c r="G657" s="81"/>
      <c r="H657" s="81"/>
      <c r="I657" s="81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81" t="s">
        <v>490</v>
      </c>
      <c r="C658" s="81"/>
      <c r="D658" s="81"/>
      <c r="E658" s="81"/>
      <c r="F658" s="81"/>
      <c r="G658" s="81"/>
      <c r="H658" s="81"/>
      <c r="I658" s="81"/>
      <c r="K658" s="9">
        <v>5</v>
      </c>
      <c r="L658" s="9"/>
      <c r="M658" s="9">
        <v>0</v>
      </c>
      <c r="N658" s="9"/>
      <c r="O658" s="9">
        <f>K658+M658</f>
        <v>5</v>
      </c>
    </row>
    <row r="659" spans="2:15" ht="13.35" customHeight="1" x14ac:dyDescent="0.25">
      <c r="B659" s="81" t="s">
        <v>491</v>
      </c>
      <c r="C659" s="81"/>
      <c r="D659" s="81"/>
      <c r="E659" s="81"/>
      <c r="F659" s="81"/>
      <c r="G659" s="81"/>
      <c r="H659" s="81"/>
      <c r="I659" s="81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84" t="s">
        <v>240</v>
      </c>
      <c r="C660" s="84"/>
      <c r="D660" s="84"/>
      <c r="E660" s="84"/>
      <c r="F660" s="84"/>
      <c r="G660" s="84"/>
      <c r="H660" s="84"/>
      <c r="I660" s="84"/>
      <c r="K660" s="40" t="s">
        <v>55</v>
      </c>
      <c r="M660" s="40" t="s">
        <v>56</v>
      </c>
    </row>
    <row r="661" spans="2:15" ht="16.350000000000001" customHeight="1" x14ac:dyDescent="0.25">
      <c r="B661" s="81" t="s">
        <v>241</v>
      </c>
      <c r="C661" s="81"/>
      <c r="D661" s="81"/>
      <c r="E661" s="81"/>
      <c r="F661" s="81"/>
      <c r="G661" s="81"/>
      <c r="H661" s="81"/>
      <c r="I661" s="81"/>
      <c r="K661" s="14">
        <v>36</v>
      </c>
      <c r="L661" s="14"/>
      <c r="M661" s="26">
        <f>K661/$G$791</f>
        <v>0.38709677419354838</v>
      </c>
    </row>
    <row r="662" spans="2:15" ht="16.350000000000001" customHeight="1" x14ac:dyDescent="0.25">
      <c r="B662" s="81" t="s">
        <v>242</v>
      </c>
      <c r="C662" s="81"/>
      <c r="D662" s="81"/>
      <c r="E662" s="81"/>
      <c r="F662" s="81"/>
      <c r="G662" s="81"/>
      <c r="H662" s="81"/>
      <c r="I662" s="81"/>
      <c r="K662" s="14">
        <v>15</v>
      </c>
      <c r="L662" s="14"/>
      <c r="M662" s="26">
        <f>K662/$G$791</f>
        <v>0.16129032258064516</v>
      </c>
    </row>
    <row r="663" spans="2:15" ht="13.35" customHeight="1" x14ac:dyDescent="0.25">
      <c r="B663" s="81" t="s">
        <v>243</v>
      </c>
      <c r="C663" s="81"/>
      <c r="D663" s="81"/>
      <c r="E663" s="81"/>
      <c r="F663" s="81"/>
      <c r="G663" s="81"/>
      <c r="H663" s="81"/>
      <c r="I663" s="81"/>
      <c r="K663" s="14">
        <v>42</v>
      </c>
      <c r="L663" s="14"/>
      <c r="M663" s="26">
        <f>K663/$G$791</f>
        <v>0.45161290322580644</v>
      </c>
    </row>
    <row r="664" spans="2:15" ht="20.45" customHeight="1" x14ac:dyDescent="0.25">
      <c r="B664" s="81" t="s">
        <v>44</v>
      </c>
      <c r="C664" s="81"/>
      <c r="D664" s="81"/>
      <c r="E664" s="81"/>
      <c r="F664" s="81"/>
      <c r="G664" s="81"/>
      <c r="H664" s="81"/>
      <c r="I664" s="81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82" t="s">
        <v>492</v>
      </c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</row>
    <row r="667" spans="2:15" ht="13.35" customHeight="1" x14ac:dyDescent="0.25">
      <c r="B667" s="76" t="s">
        <v>493</v>
      </c>
      <c r="C667" s="76"/>
      <c r="D667" s="76"/>
      <c r="E667" s="76"/>
      <c r="F667" s="76"/>
      <c r="G667" s="76"/>
      <c r="H667" s="76"/>
      <c r="I667" s="76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6" t="s">
        <v>494</v>
      </c>
      <c r="C668" s="76"/>
      <c r="D668" s="76"/>
      <c r="E668" s="76"/>
      <c r="F668" s="76"/>
      <c r="G668" s="76"/>
      <c r="H668" s="76"/>
      <c r="I668" s="76"/>
      <c r="K668" s="49">
        <f>K672+K676+K680+K684+K686</f>
        <v>5070</v>
      </c>
      <c r="M668" s="49">
        <f>M672+M676+M680+M684+M686</f>
        <v>453</v>
      </c>
      <c r="O668" s="49">
        <f>O672+O676+O680+O684+O686</f>
        <v>5523</v>
      </c>
    </row>
    <row r="670" spans="2:15" ht="15.4" customHeight="1" x14ac:dyDescent="0.25">
      <c r="B670" s="78" t="s">
        <v>495</v>
      </c>
      <c r="C670" s="78"/>
      <c r="D670" s="78"/>
      <c r="E670" s="78"/>
      <c r="G670" s="87" t="s">
        <v>496</v>
      </c>
      <c r="H670" s="87"/>
      <c r="I670" s="87"/>
      <c r="J670" s="6"/>
      <c r="K670" s="14">
        <v>2497</v>
      </c>
      <c r="L670" s="9"/>
      <c r="M670" s="14">
        <v>224</v>
      </c>
      <c r="N670" s="9"/>
      <c r="O670" s="14">
        <f>K670+M670</f>
        <v>2721</v>
      </c>
    </row>
    <row r="671" spans="2:15" ht="15.4" customHeight="1" x14ac:dyDescent="0.25">
      <c r="B671" s="78"/>
      <c r="C671" s="78"/>
      <c r="D671" s="78"/>
      <c r="E671" s="78"/>
      <c r="G671" s="87" t="s">
        <v>497</v>
      </c>
      <c r="H671" s="87"/>
      <c r="I671" s="87"/>
      <c r="J671" s="6"/>
      <c r="K671" s="14">
        <v>167</v>
      </c>
      <c r="L671" s="9"/>
      <c r="M671" s="14">
        <v>0</v>
      </c>
      <c r="N671" s="9"/>
      <c r="O671" s="14">
        <f>K671+M671</f>
        <v>167</v>
      </c>
    </row>
    <row r="672" spans="2:15" ht="13.35" customHeight="1" x14ac:dyDescent="0.25">
      <c r="B672" s="78"/>
      <c r="C672" s="78"/>
      <c r="D672" s="78"/>
      <c r="E672" s="78"/>
      <c r="G672" s="88" t="s">
        <v>4</v>
      </c>
      <c r="H672" s="88"/>
      <c r="I672" s="88"/>
      <c r="J672" s="54"/>
      <c r="K672" s="55">
        <f>K670+K671</f>
        <v>2664</v>
      </c>
      <c r="L672" s="56"/>
      <c r="M672" s="55">
        <f>M670+M671</f>
        <v>224</v>
      </c>
      <c r="N672" s="56"/>
      <c r="O672" s="55">
        <f>O670+O671</f>
        <v>2888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78" t="s">
        <v>498</v>
      </c>
      <c r="C674" s="78"/>
      <c r="D674" s="78"/>
      <c r="E674" s="78"/>
      <c r="G674" s="87" t="s">
        <v>496</v>
      </c>
      <c r="H674" s="87"/>
      <c r="I674" s="87"/>
      <c r="J674" s="6"/>
      <c r="K674" s="14">
        <v>242</v>
      </c>
      <c r="L674" s="9"/>
      <c r="M674" s="14">
        <v>19</v>
      </c>
      <c r="N674" s="9"/>
      <c r="O674" s="14">
        <f>K674+M674</f>
        <v>261</v>
      </c>
    </row>
    <row r="675" spans="2:15" ht="15.4" customHeight="1" x14ac:dyDescent="0.25">
      <c r="B675" s="78"/>
      <c r="C675" s="78"/>
      <c r="D675" s="78"/>
      <c r="E675" s="78"/>
      <c r="G675" s="87" t="s">
        <v>497</v>
      </c>
      <c r="H675" s="87"/>
      <c r="I675" s="87"/>
      <c r="J675" s="6"/>
      <c r="K675" s="14">
        <v>923</v>
      </c>
      <c r="L675" s="9"/>
      <c r="M675" s="14">
        <v>2</v>
      </c>
      <c r="N675" s="9"/>
      <c r="O675" s="14">
        <f>K675+M675</f>
        <v>925</v>
      </c>
    </row>
    <row r="676" spans="2:15" ht="13.35" customHeight="1" x14ac:dyDescent="0.25">
      <c r="B676" s="78"/>
      <c r="C676" s="78"/>
      <c r="D676" s="78"/>
      <c r="E676" s="78"/>
      <c r="G676" s="88" t="s">
        <v>4</v>
      </c>
      <c r="H676" s="88"/>
      <c r="I676" s="88"/>
      <c r="J676" s="54"/>
      <c r="K676" s="55">
        <f>K674+K675</f>
        <v>1165</v>
      </c>
      <c r="L676" s="56"/>
      <c r="M676" s="55">
        <f>M674+M675</f>
        <v>21</v>
      </c>
      <c r="N676" s="56"/>
      <c r="O676" s="55">
        <f>O674+O675</f>
        <v>1186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78" t="s">
        <v>499</v>
      </c>
      <c r="C678" s="78"/>
      <c r="D678" s="78"/>
      <c r="E678" s="78"/>
      <c r="G678" s="87" t="s">
        <v>496</v>
      </c>
      <c r="H678" s="87"/>
      <c r="I678" s="87"/>
      <c r="J678" s="6"/>
      <c r="K678" s="14">
        <v>10</v>
      </c>
      <c r="L678" s="9"/>
      <c r="M678" s="14">
        <v>20</v>
      </c>
      <c r="N678" s="9"/>
      <c r="O678" s="14">
        <f>K678+M678</f>
        <v>30</v>
      </c>
    </row>
    <row r="679" spans="2:15" ht="15.4" customHeight="1" x14ac:dyDescent="0.25">
      <c r="B679" s="78"/>
      <c r="C679" s="78"/>
      <c r="D679" s="78"/>
      <c r="E679" s="78"/>
      <c r="G679" s="87" t="s">
        <v>497</v>
      </c>
      <c r="H679" s="87"/>
      <c r="I679" s="87"/>
      <c r="J679" s="6"/>
      <c r="K679" s="14">
        <v>265</v>
      </c>
      <c r="L679" s="9"/>
      <c r="M679" s="14">
        <v>0</v>
      </c>
      <c r="N679" s="9"/>
      <c r="O679" s="14">
        <f>K679+M679</f>
        <v>265</v>
      </c>
    </row>
    <row r="680" spans="2:15" ht="13.35" customHeight="1" x14ac:dyDescent="0.25">
      <c r="B680" s="78"/>
      <c r="C680" s="78"/>
      <c r="D680" s="78"/>
      <c r="E680" s="78"/>
      <c r="G680" s="88" t="s">
        <v>4</v>
      </c>
      <c r="H680" s="88"/>
      <c r="I680" s="88"/>
      <c r="J680" s="54"/>
      <c r="K680" s="55">
        <f>K678+K679</f>
        <v>275</v>
      </c>
      <c r="L680" s="56"/>
      <c r="M680" s="55">
        <f>M678+M679</f>
        <v>20</v>
      </c>
      <c r="N680" s="56"/>
      <c r="O680" s="55">
        <f>O678+O679</f>
        <v>295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78" t="s">
        <v>500</v>
      </c>
      <c r="C682" s="78"/>
      <c r="D682" s="78"/>
      <c r="E682" s="78"/>
      <c r="G682" s="87" t="s">
        <v>496</v>
      </c>
      <c r="H682" s="87"/>
      <c r="I682" s="87"/>
      <c r="J682" s="6"/>
      <c r="K682" s="14">
        <v>91</v>
      </c>
      <c r="L682" s="9"/>
      <c r="M682" s="14">
        <v>63</v>
      </c>
      <c r="N682" s="9"/>
      <c r="O682" s="14">
        <f>K682+M682</f>
        <v>154</v>
      </c>
    </row>
    <row r="683" spans="2:15" ht="15.4" customHeight="1" x14ac:dyDescent="0.25">
      <c r="B683" s="78"/>
      <c r="C683" s="78"/>
      <c r="D683" s="78"/>
      <c r="E683" s="78"/>
      <c r="G683" s="87" t="s">
        <v>497</v>
      </c>
      <c r="H683" s="87"/>
      <c r="I683" s="87"/>
      <c r="J683" s="6"/>
      <c r="K683" s="14">
        <v>11</v>
      </c>
      <c r="L683" s="9"/>
      <c r="M683" s="14">
        <v>30</v>
      </c>
      <c r="N683" s="9"/>
      <c r="O683" s="14">
        <f>K683+M683</f>
        <v>41</v>
      </c>
    </row>
    <row r="684" spans="2:15" ht="15.4" customHeight="1" x14ac:dyDescent="0.25">
      <c r="B684" s="78"/>
      <c r="C684" s="78"/>
      <c r="D684" s="78"/>
      <c r="E684" s="78"/>
      <c r="G684" s="88" t="s">
        <v>4</v>
      </c>
      <c r="H684" s="88"/>
      <c r="I684" s="88"/>
      <c r="J684" s="54"/>
      <c r="K684" s="55">
        <f>K682+K683</f>
        <v>102</v>
      </c>
      <c r="L684" s="56"/>
      <c r="M684" s="55">
        <f>M682+M683</f>
        <v>93</v>
      </c>
      <c r="N684" s="56"/>
      <c r="O684" s="55">
        <f>O682+O683</f>
        <v>195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78" t="s">
        <v>501</v>
      </c>
      <c r="C686" s="78"/>
      <c r="D686" s="78"/>
      <c r="E686" s="78"/>
      <c r="G686" s="88" t="s">
        <v>502</v>
      </c>
      <c r="H686" s="88"/>
      <c r="I686" s="88"/>
      <c r="J686" s="6"/>
      <c r="K686" s="55">
        <v>864</v>
      </c>
      <c r="L686" s="9"/>
      <c r="M686" s="55">
        <v>95</v>
      </c>
      <c r="N686" s="9"/>
      <c r="O686" s="55">
        <f>K686+M686</f>
        <v>959</v>
      </c>
    </row>
    <row r="688" spans="2:15" ht="13.35" customHeight="1" x14ac:dyDescent="0.25">
      <c r="B688" s="78" t="s">
        <v>503</v>
      </c>
      <c r="C688" s="78"/>
      <c r="D688" s="78"/>
      <c r="E688" s="78"/>
      <c r="F688" s="78"/>
      <c r="G688" s="78"/>
      <c r="H688" s="78"/>
      <c r="I688" s="78"/>
      <c r="K688" s="57" t="s">
        <v>55</v>
      </c>
      <c r="L688" s="12"/>
      <c r="M688" s="57" t="s">
        <v>56</v>
      </c>
    </row>
    <row r="689" spans="2:15" ht="23.85" customHeight="1" x14ac:dyDescent="0.25">
      <c r="B689" s="81" t="s">
        <v>503</v>
      </c>
      <c r="C689" s="81"/>
      <c r="D689" s="81"/>
      <c r="E689" s="81"/>
      <c r="F689" s="81"/>
      <c r="G689" s="81"/>
      <c r="H689" s="81"/>
      <c r="I689" s="81"/>
      <c r="K689" s="14">
        <v>91</v>
      </c>
      <c r="L689" s="14"/>
      <c r="M689" s="26">
        <f>K689/$G$791</f>
        <v>0.978494623655914</v>
      </c>
    </row>
    <row r="690" spans="2:15" ht="13.35" customHeight="1" x14ac:dyDescent="0.25">
      <c r="B690" s="81" t="s">
        <v>504</v>
      </c>
      <c r="C690" s="81"/>
      <c r="D690" s="81"/>
      <c r="E690" s="81"/>
      <c r="F690" s="81"/>
      <c r="G690" s="81"/>
      <c r="H690" s="81"/>
      <c r="I690" s="81"/>
      <c r="K690" s="14">
        <v>2</v>
      </c>
      <c r="L690" s="14"/>
      <c r="M690" s="26">
        <f>K690/$G$791</f>
        <v>2.1505376344086023E-2</v>
      </c>
    </row>
    <row r="691" spans="2:15" ht="21" customHeight="1" x14ac:dyDescent="0.25">
      <c r="B691" s="81" t="s">
        <v>44</v>
      </c>
      <c r="C691" s="81"/>
      <c r="D691" s="81"/>
      <c r="E691" s="81"/>
      <c r="F691" s="81"/>
      <c r="G691" s="81"/>
      <c r="H691" s="81"/>
      <c r="I691" s="81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6" t="s">
        <v>505</v>
      </c>
      <c r="C693" s="76"/>
      <c r="D693" s="76"/>
      <c r="E693" s="76"/>
      <c r="F693" s="76"/>
      <c r="G693" s="76"/>
      <c r="H693" s="76"/>
      <c r="I693" s="76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6" t="s">
        <v>506</v>
      </c>
      <c r="C694" s="76"/>
      <c r="D694" s="76"/>
      <c r="E694" s="76"/>
      <c r="F694" s="76"/>
      <c r="G694" s="76"/>
      <c r="H694" s="76"/>
      <c r="I694" s="76"/>
      <c r="K694" s="58">
        <f>K698+K702+K706+K710+K714+K718+K720+K722+K724</f>
        <v>9085</v>
      </c>
      <c r="L694" s="6"/>
      <c r="M694" s="58">
        <f>M698+M702+M706+M710+M714+M718+M720+M722+M724</f>
        <v>705</v>
      </c>
      <c r="N694" s="6"/>
      <c r="O694" s="58">
        <f>O698+O702+O706+O710+O714+O718+O720+O722+O724</f>
        <v>9790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78" t="s">
        <v>507</v>
      </c>
      <c r="C696" s="78"/>
      <c r="D696" s="78"/>
      <c r="E696" s="78"/>
      <c r="G696" s="89" t="s">
        <v>508</v>
      </c>
      <c r="H696" s="89"/>
      <c r="I696" s="89"/>
      <c r="K696" s="14">
        <v>43</v>
      </c>
      <c r="L696" s="9"/>
      <c r="M696" s="14">
        <v>15</v>
      </c>
      <c r="N696" s="9"/>
      <c r="O696" s="9">
        <f>K696+M696</f>
        <v>58</v>
      </c>
    </row>
    <row r="697" spans="2:15" ht="15.4" customHeight="1" x14ac:dyDescent="0.25">
      <c r="B697" s="78"/>
      <c r="C697" s="78"/>
      <c r="D697" s="78"/>
      <c r="E697" s="78"/>
      <c r="G697" s="89" t="s">
        <v>509</v>
      </c>
      <c r="H697" s="89"/>
      <c r="I697" s="89"/>
      <c r="K697" s="14">
        <v>27</v>
      </c>
      <c r="L697" s="9"/>
      <c r="M697" s="14">
        <v>2</v>
      </c>
      <c r="N697" s="9"/>
      <c r="O697" s="9">
        <f>K697+M697</f>
        <v>29</v>
      </c>
    </row>
    <row r="698" spans="2:15" ht="13.35" customHeight="1" x14ac:dyDescent="0.25">
      <c r="B698" s="78"/>
      <c r="C698" s="78"/>
      <c r="D698" s="78"/>
      <c r="E698" s="78"/>
      <c r="G698" s="78" t="s">
        <v>4</v>
      </c>
      <c r="H698" s="78"/>
      <c r="I698" s="78"/>
      <c r="J698" s="59"/>
      <c r="K698" s="55">
        <f>K696+K697</f>
        <v>70</v>
      </c>
      <c r="L698" s="56"/>
      <c r="M698" s="55">
        <f>M696+M697</f>
        <v>17</v>
      </c>
      <c r="N698" s="56"/>
      <c r="O698" s="55">
        <f>O696+O697</f>
        <v>87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78" t="s">
        <v>510</v>
      </c>
      <c r="C700" s="78"/>
      <c r="D700" s="78"/>
      <c r="E700" s="78"/>
      <c r="G700" s="89" t="s">
        <v>508</v>
      </c>
      <c r="H700" s="89"/>
      <c r="I700" s="89"/>
      <c r="K700" s="14">
        <v>1163</v>
      </c>
      <c r="L700" s="9"/>
      <c r="M700" s="14">
        <v>89</v>
      </c>
      <c r="N700" s="9"/>
      <c r="O700" s="9">
        <f>K700+M700</f>
        <v>1252</v>
      </c>
    </row>
    <row r="701" spans="2:15" ht="13.35" customHeight="1" x14ac:dyDescent="0.25">
      <c r="B701" s="78"/>
      <c r="C701" s="78"/>
      <c r="D701" s="78"/>
      <c r="E701" s="78"/>
      <c r="G701" s="89" t="s">
        <v>509</v>
      </c>
      <c r="H701" s="89"/>
      <c r="I701" s="89"/>
      <c r="K701" s="14">
        <v>519</v>
      </c>
      <c r="L701" s="9"/>
      <c r="M701" s="14">
        <v>132</v>
      </c>
      <c r="N701" s="9"/>
      <c r="O701" s="9">
        <f>K701+M701</f>
        <v>651</v>
      </c>
    </row>
    <row r="702" spans="2:15" ht="13.35" customHeight="1" x14ac:dyDescent="0.25">
      <c r="B702" s="78"/>
      <c r="C702" s="78"/>
      <c r="D702" s="78"/>
      <c r="E702" s="78"/>
      <c r="G702" s="78" t="s">
        <v>4</v>
      </c>
      <c r="H702" s="78"/>
      <c r="I702" s="78"/>
      <c r="J702" s="59"/>
      <c r="K702" s="55">
        <f>K700+K701</f>
        <v>1682</v>
      </c>
      <c r="L702" s="56"/>
      <c r="M702" s="55">
        <f>M700+M701</f>
        <v>221</v>
      </c>
      <c r="N702" s="56"/>
      <c r="O702" s="55">
        <f>O700+O701</f>
        <v>1903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78" t="s">
        <v>511</v>
      </c>
      <c r="C704" s="78"/>
      <c r="D704" s="78"/>
      <c r="E704" s="78"/>
      <c r="G704" s="89" t="s">
        <v>508</v>
      </c>
      <c r="H704" s="89"/>
      <c r="I704" s="89"/>
      <c r="K704" s="14">
        <v>555</v>
      </c>
      <c r="L704" s="9"/>
      <c r="M704" s="14">
        <v>28</v>
      </c>
      <c r="N704" s="9"/>
      <c r="O704" s="9">
        <f>K704+M704</f>
        <v>583</v>
      </c>
    </row>
    <row r="705" spans="2:15" ht="13.35" customHeight="1" x14ac:dyDescent="0.25">
      <c r="B705" s="78"/>
      <c r="C705" s="78"/>
      <c r="D705" s="78"/>
      <c r="E705" s="78"/>
      <c r="G705" s="89" t="s">
        <v>509</v>
      </c>
      <c r="H705" s="89"/>
      <c r="I705" s="89"/>
      <c r="K705" s="14">
        <v>390</v>
      </c>
      <c r="L705" s="9"/>
      <c r="M705" s="14">
        <v>39</v>
      </c>
      <c r="N705" s="9"/>
      <c r="O705" s="9">
        <f>K705+M705</f>
        <v>429</v>
      </c>
    </row>
    <row r="706" spans="2:15" ht="15.4" customHeight="1" x14ac:dyDescent="0.25">
      <c r="B706" s="78"/>
      <c r="C706" s="78"/>
      <c r="D706" s="78"/>
      <c r="E706" s="78"/>
      <c r="G706" s="78" t="s">
        <v>4</v>
      </c>
      <c r="H706" s="78"/>
      <c r="I706" s="78"/>
      <c r="J706" s="59"/>
      <c r="K706" s="55">
        <f>K704+K705</f>
        <v>945</v>
      </c>
      <c r="L706" s="56"/>
      <c r="M706" s="55">
        <f>M704+M705</f>
        <v>67</v>
      </c>
      <c r="N706" s="56"/>
      <c r="O706" s="55">
        <f>O704+O705</f>
        <v>1012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78" t="s">
        <v>512</v>
      </c>
      <c r="C708" s="78"/>
      <c r="D708" s="78"/>
      <c r="E708" s="78"/>
      <c r="G708" s="89" t="s">
        <v>508</v>
      </c>
      <c r="H708" s="89"/>
      <c r="I708" s="89"/>
      <c r="K708" s="14">
        <v>0</v>
      </c>
      <c r="L708" s="9"/>
      <c r="M708" s="14">
        <v>9</v>
      </c>
      <c r="N708" s="9"/>
      <c r="O708" s="9">
        <f>K708+M708</f>
        <v>9</v>
      </c>
    </row>
    <row r="709" spans="2:15" ht="13.35" customHeight="1" x14ac:dyDescent="0.25">
      <c r="B709" s="78"/>
      <c r="C709" s="78"/>
      <c r="D709" s="78"/>
      <c r="E709" s="78"/>
      <c r="G709" s="89" t="s">
        <v>509</v>
      </c>
      <c r="H709" s="89"/>
      <c r="I709" s="89"/>
      <c r="K709" s="14">
        <v>10</v>
      </c>
      <c r="L709" s="9"/>
      <c r="M709" s="14">
        <v>0</v>
      </c>
      <c r="N709" s="9"/>
      <c r="O709" s="9">
        <f>K709+M709</f>
        <v>10</v>
      </c>
    </row>
    <row r="710" spans="2:15" ht="13.35" customHeight="1" x14ac:dyDescent="0.25">
      <c r="B710" s="78"/>
      <c r="C710" s="78"/>
      <c r="D710" s="78"/>
      <c r="E710" s="78"/>
      <c r="G710" s="78" t="s">
        <v>4</v>
      </c>
      <c r="H710" s="78"/>
      <c r="I710" s="78"/>
      <c r="J710" s="59"/>
      <c r="K710" s="55">
        <f>K708+K709</f>
        <v>10</v>
      </c>
      <c r="L710" s="56"/>
      <c r="M710" s="55">
        <f>M708+M709</f>
        <v>9</v>
      </c>
      <c r="N710" s="56"/>
      <c r="O710" s="55">
        <f>O708+O709</f>
        <v>19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78" t="s">
        <v>513</v>
      </c>
      <c r="C712" s="78"/>
      <c r="D712" s="78"/>
      <c r="E712" s="78"/>
      <c r="G712" s="89" t="s">
        <v>508</v>
      </c>
      <c r="H712" s="89"/>
      <c r="I712" s="89"/>
      <c r="K712" s="14">
        <v>1</v>
      </c>
      <c r="L712" s="9"/>
      <c r="M712" s="14">
        <v>0</v>
      </c>
      <c r="N712" s="9"/>
      <c r="O712" s="9">
        <f>K712+M712</f>
        <v>1</v>
      </c>
    </row>
    <row r="713" spans="2:15" ht="13.35" customHeight="1" x14ac:dyDescent="0.25">
      <c r="B713" s="78"/>
      <c r="C713" s="78"/>
      <c r="D713" s="78"/>
      <c r="E713" s="78"/>
      <c r="G713" s="89" t="s">
        <v>509</v>
      </c>
      <c r="H713" s="89"/>
      <c r="I713" s="89"/>
      <c r="K713" s="14">
        <v>1</v>
      </c>
      <c r="L713" s="9"/>
      <c r="M713" s="14">
        <v>0</v>
      </c>
      <c r="N713" s="9"/>
      <c r="O713" s="9">
        <f>K713+M713</f>
        <v>1</v>
      </c>
    </row>
    <row r="714" spans="2:15" ht="13.35" customHeight="1" x14ac:dyDescent="0.25">
      <c r="B714" s="78"/>
      <c r="C714" s="78"/>
      <c r="D714" s="78"/>
      <c r="E714" s="78"/>
      <c r="G714" s="78" t="s">
        <v>4</v>
      </c>
      <c r="H714" s="78"/>
      <c r="I714" s="78"/>
      <c r="J714" s="59"/>
      <c r="K714" s="55">
        <f>K712+K713</f>
        <v>2</v>
      </c>
      <c r="L714" s="56"/>
      <c r="M714" s="55">
        <f>M712+M713</f>
        <v>0</v>
      </c>
      <c r="N714" s="56"/>
      <c r="O714" s="55">
        <f>O712+O713</f>
        <v>2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78" t="s">
        <v>514</v>
      </c>
      <c r="C716" s="78"/>
      <c r="D716" s="78"/>
      <c r="E716" s="78"/>
      <c r="G716" s="89" t="s">
        <v>508</v>
      </c>
      <c r="H716" s="89"/>
      <c r="I716" s="89"/>
      <c r="K716" s="14">
        <v>20</v>
      </c>
      <c r="L716" s="9"/>
      <c r="M716" s="14">
        <v>20</v>
      </c>
      <c r="N716" s="9"/>
      <c r="O716" s="9">
        <f>K716+M716</f>
        <v>40</v>
      </c>
    </row>
    <row r="717" spans="2:15" ht="13.35" customHeight="1" x14ac:dyDescent="0.25">
      <c r="B717" s="78"/>
      <c r="C717" s="78"/>
      <c r="D717" s="78"/>
      <c r="E717" s="78"/>
      <c r="G717" s="89" t="s">
        <v>509</v>
      </c>
      <c r="H717" s="89"/>
      <c r="I717" s="89"/>
      <c r="K717" s="14">
        <v>60</v>
      </c>
      <c r="L717" s="9"/>
      <c r="M717" s="14">
        <v>47</v>
      </c>
      <c r="N717" s="9"/>
      <c r="O717" s="9">
        <f>K717+M717</f>
        <v>107</v>
      </c>
    </row>
    <row r="718" spans="2:15" ht="13.35" customHeight="1" x14ac:dyDescent="0.25">
      <c r="B718" s="78"/>
      <c r="C718" s="78"/>
      <c r="D718" s="78"/>
      <c r="E718" s="78"/>
      <c r="G718" s="78" t="s">
        <v>4</v>
      </c>
      <c r="H718" s="78"/>
      <c r="I718" s="78"/>
      <c r="J718" s="59"/>
      <c r="K718" s="55">
        <f>K716+K717</f>
        <v>80</v>
      </c>
      <c r="L718" s="56"/>
      <c r="M718" s="55">
        <f>M716+M717</f>
        <v>67</v>
      </c>
      <c r="N718" s="56"/>
      <c r="O718" s="55">
        <f>O716+O717</f>
        <v>147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78" t="s">
        <v>515</v>
      </c>
      <c r="C720" s="78"/>
      <c r="D720" s="78"/>
      <c r="E720" s="78"/>
      <c r="F720" s="78"/>
      <c r="G720" s="78"/>
      <c r="H720" s="78"/>
      <c r="I720" s="78"/>
      <c r="K720" s="55">
        <v>4359</v>
      </c>
      <c r="L720" s="9"/>
      <c r="M720" s="55">
        <v>191</v>
      </c>
      <c r="N720" s="9"/>
      <c r="O720" s="9">
        <f>K720+M720</f>
        <v>4550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78" t="s">
        <v>516</v>
      </c>
      <c r="C722" s="78"/>
      <c r="D722" s="78"/>
      <c r="E722" s="78"/>
      <c r="F722" s="78"/>
      <c r="G722" s="78"/>
      <c r="H722" s="78"/>
      <c r="I722" s="78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78" t="s">
        <v>517</v>
      </c>
      <c r="C724" s="78"/>
      <c r="D724" s="78"/>
      <c r="E724" s="78"/>
      <c r="F724" s="78"/>
      <c r="G724" s="78"/>
      <c r="H724" s="78"/>
      <c r="I724" s="78"/>
      <c r="K724" s="55">
        <v>1937</v>
      </c>
      <c r="L724" s="9"/>
      <c r="M724" s="55">
        <v>133</v>
      </c>
      <c r="N724" s="9"/>
      <c r="O724" s="9">
        <f>K724+M724</f>
        <v>2070</v>
      </c>
    </row>
    <row r="726" spans="2:15" ht="15.4" customHeight="1" x14ac:dyDescent="0.25">
      <c r="B726" s="78" t="s">
        <v>518</v>
      </c>
      <c r="C726" s="78"/>
      <c r="D726" s="78"/>
      <c r="E726" s="78"/>
      <c r="F726" s="78"/>
      <c r="G726" s="78"/>
      <c r="H726" s="78"/>
      <c r="I726" s="78"/>
      <c r="K726" s="57" t="s">
        <v>55</v>
      </c>
      <c r="L726" s="12"/>
      <c r="M726" s="57" t="s">
        <v>56</v>
      </c>
    </row>
    <row r="727" spans="2:15" ht="20.45" customHeight="1" x14ac:dyDescent="0.25">
      <c r="B727" s="81" t="s">
        <v>518</v>
      </c>
      <c r="C727" s="81"/>
      <c r="D727" s="81"/>
      <c r="E727" s="81"/>
      <c r="F727" s="81"/>
      <c r="G727" s="81"/>
      <c r="H727" s="81"/>
      <c r="I727" s="81"/>
      <c r="K727" s="14">
        <v>84</v>
      </c>
      <c r="L727" s="14"/>
      <c r="M727" s="26">
        <f>K727/$G$791</f>
        <v>0.90322580645161288</v>
      </c>
    </row>
    <row r="728" spans="2:15" ht="20.45" customHeight="1" x14ac:dyDescent="0.25">
      <c r="B728" s="81" t="s">
        <v>519</v>
      </c>
      <c r="C728" s="81"/>
      <c r="D728" s="81"/>
      <c r="E728" s="81"/>
      <c r="F728" s="81"/>
      <c r="G728" s="81"/>
      <c r="H728" s="81"/>
      <c r="I728" s="81"/>
      <c r="K728" s="14">
        <v>9</v>
      </c>
      <c r="L728" s="14"/>
      <c r="M728" s="26">
        <f>K728/$G$791</f>
        <v>9.6774193548387094E-2</v>
      </c>
    </row>
    <row r="729" spans="2:15" ht="20.45" customHeight="1" x14ac:dyDescent="0.25">
      <c r="B729" s="81" t="s">
        <v>44</v>
      </c>
      <c r="C729" s="81"/>
      <c r="D729" s="81"/>
      <c r="E729" s="81"/>
      <c r="F729" s="81"/>
      <c r="G729" s="81"/>
      <c r="H729" s="81"/>
      <c r="I729" s="81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6" t="s">
        <v>520</v>
      </c>
      <c r="C731" s="76"/>
      <c r="D731" s="76"/>
      <c r="E731" s="76"/>
      <c r="F731" s="76"/>
      <c r="G731" s="76"/>
      <c r="H731" s="76"/>
      <c r="I731" s="76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81" t="s">
        <v>521</v>
      </c>
      <c r="C732" s="81"/>
      <c r="D732" s="81"/>
      <c r="E732" s="81"/>
      <c r="F732" s="81"/>
      <c r="G732" s="81"/>
      <c r="H732" s="81"/>
      <c r="I732" s="81"/>
      <c r="K732" s="9">
        <v>1139</v>
      </c>
      <c r="L732" s="9"/>
      <c r="M732" s="9">
        <v>174</v>
      </c>
      <c r="N732" s="9"/>
      <c r="O732" s="9">
        <f>K732+M732</f>
        <v>1313</v>
      </c>
    </row>
    <row r="734" spans="2:15" ht="22.35" customHeight="1" x14ac:dyDescent="0.25">
      <c r="B734" s="76" t="s">
        <v>555</v>
      </c>
      <c r="C734" s="76"/>
      <c r="D734" s="76"/>
      <c r="E734" s="76"/>
      <c r="F734" s="76"/>
      <c r="G734" s="76"/>
      <c r="H734" s="76"/>
      <c r="I734" s="76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81" t="s">
        <v>522</v>
      </c>
      <c r="C735" s="81"/>
      <c r="D735" s="81"/>
      <c r="E735" s="81"/>
      <c r="F735" s="81"/>
      <c r="G735" s="81"/>
      <c r="H735" s="81"/>
      <c r="I735" s="81"/>
      <c r="K735" s="9">
        <v>4873</v>
      </c>
      <c r="L735" s="9"/>
      <c r="M735" s="9">
        <v>559</v>
      </c>
      <c r="N735" s="14"/>
      <c r="O735" s="9">
        <f t="shared" ref="O735:O742" si="19">K735+M735</f>
        <v>5432</v>
      </c>
    </row>
    <row r="736" spans="2:15" ht="23.85" customHeight="1" x14ac:dyDescent="0.25">
      <c r="B736" s="81" t="s">
        <v>523</v>
      </c>
      <c r="C736" s="81"/>
      <c r="D736" s="81"/>
      <c r="E736" s="81"/>
      <c r="F736" s="81"/>
      <c r="G736" s="81"/>
      <c r="H736" s="81"/>
      <c r="I736" s="81"/>
      <c r="K736" s="9">
        <v>24159</v>
      </c>
      <c r="L736" s="9"/>
      <c r="M736" s="9">
        <v>2333</v>
      </c>
      <c r="N736" s="14"/>
      <c r="O736" s="9">
        <f t="shared" si="19"/>
        <v>26492</v>
      </c>
    </row>
    <row r="737" spans="2:15" ht="23.85" customHeight="1" x14ac:dyDescent="0.25">
      <c r="B737" s="81" t="s">
        <v>524</v>
      </c>
      <c r="C737" s="81"/>
      <c r="D737" s="81"/>
      <c r="E737" s="81"/>
      <c r="F737" s="81"/>
      <c r="G737" s="81"/>
      <c r="H737" s="81"/>
      <c r="I737" s="81"/>
      <c r="K737" s="9">
        <v>5934</v>
      </c>
      <c r="L737" s="9"/>
      <c r="M737" s="9">
        <v>668</v>
      </c>
      <c r="N737" s="14"/>
      <c r="O737" s="9">
        <f t="shared" si="19"/>
        <v>6602</v>
      </c>
    </row>
    <row r="738" spans="2:15" ht="13.35" customHeight="1" x14ac:dyDescent="0.25">
      <c r="B738" s="81" t="s">
        <v>525</v>
      </c>
      <c r="C738" s="81"/>
      <c r="D738" s="81"/>
      <c r="E738" s="81"/>
      <c r="F738" s="81"/>
      <c r="G738" s="81"/>
      <c r="H738" s="81"/>
      <c r="I738" s="81"/>
      <c r="K738" s="9">
        <v>10153</v>
      </c>
      <c r="L738" s="9"/>
      <c r="M738" s="9">
        <v>593</v>
      </c>
      <c r="N738" s="14"/>
      <c r="O738" s="9">
        <f t="shared" si="19"/>
        <v>10746</v>
      </c>
    </row>
    <row r="739" spans="2:15" ht="13.35" customHeight="1" x14ac:dyDescent="0.25">
      <c r="B739" s="81" t="s">
        <v>526</v>
      </c>
      <c r="C739" s="81"/>
      <c r="D739" s="81"/>
      <c r="E739" s="81"/>
      <c r="F739" s="81"/>
      <c r="G739" s="81"/>
      <c r="H739" s="81"/>
      <c r="I739" s="81"/>
      <c r="K739" s="9">
        <v>10822</v>
      </c>
      <c r="L739" s="9"/>
      <c r="M739" s="9">
        <v>928</v>
      </c>
      <c r="N739" s="14"/>
      <c r="O739" s="9">
        <f t="shared" si="19"/>
        <v>11750</v>
      </c>
    </row>
    <row r="740" spans="2:15" ht="13.35" customHeight="1" x14ac:dyDescent="0.25">
      <c r="B740" s="81" t="s">
        <v>527</v>
      </c>
      <c r="C740" s="81"/>
      <c r="D740" s="81"/>
      <c r="E740" s="81"/>
      <c r="F740" s="81"/>
      <c r="G740" s="81"/>
      <c r="H740" s="81"/>
      <c r="I740" s="81"/>
      <c r="K740" s="9">
        <v>126</v>
      </c>
      <c r="L740" s="9"/>
      <c r="M740" s="9">
        <v>20</v>
      </c>
      <c r="N740" s="14"/>
      <c r="O740" s="9">
        <f t="shared" si="19"/>
        <v>146</v>
      </c>
    </row>
    <row r="741" spans="2:15" ht="13.35" customHeight="1" x14ac:dyDescent="0.25">
      <c r="B741" s="81" t="s">
        <v>528</v>
      </c>
      <c r="C741" s="81"/>
      <c r="D741" s="81"/>
      <c r="E741" s="81"/>
      <c r="F741" s="81"/>
      <c r="G741" s="81"/>
      <c r="H741" s="81"/>
      <c r="I741" s="81"/>
      <c r="K741" s="9">
        <v>19566</v>
      </c>
      <c r="L741" s="9"/>
      <c r="M741" s="9">
        <v>856</v>
      </c>
      <c r="N741" s="14"/>
      <c r="O741" s="9">
        <f t="shared" si="19"/>
        <v>20422</v>
      </c>
    </row>
    <row r="742" spans="2:15" ht="13.35" customHeight="1" x14ac:dyDescent="0.25">
      <c r="B742" s="81" t="s">
        <v>529</v>
      </c>
      <c r="C742" s="81"/>
      <c r="D742" s="81"/>
      <c r="E742" s="81"/>
      <c r="F742" s="81"/>
      <c r="G742" s="81"/>
      <c r="H742" s="81"/>
      <c r="I742" s="81"/>
      <c r="K742" s="9">
        <v>8268</v>
      </c>
      <c r="L742" s="9"/>
      <c r="M742" s="9">
        <v>92</v>
      </c>
      <c r="N742" s="14"/>
      <c r="O742" s="9">
        <f t="shared" si="19"/>
        <v>8360</v>
      </c>
    </row>
    <row r="744" spans="2:15" ht="13.35" customHeight="1" x14ac:dyDescent="0.25">
      <c r="B744" s="76" t="s">
        <v>530</v>
      </c>
      <c r="C744" s="76"/>
      <c r="D744" s="76"/>
      <c r="E744" s="76"/>
      <c r="F744" s="76"/>
      <c r="G744" s="76"/>
      <c r="H744" s="76"/>
      <c r="I744" s="76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81" t="s">
        <v>531</v>
      </c>
      <c r="C745" s="81"/>
      <c r="D745" s="81"/>
      <c r="E745" s="81"/>
      <c r="F745" s="81"/>
      <c r="G745" s="81"/>
      <c r="H745" s="81"/>
      <c r="I745" s="81"/>
      <c r="K745" s="9">
        <v>141</v>
      </c>
      <c r="L745" s="9"/>
      <c r="M745" s="9">
        <v>7</v>
      </c>
      <c r="N745" s="14"/>
      <c r="O745" s="9">
        <f>K745+M745</f>
        <v>148</v>
      </c>
    </row>
    <row r="746" spans="2:15" ht="13.35" customHeight="1" x14ac:dyDescent="0.25">
      <c r="B746" s="81" t="s">
        <v>532</v>
      </c>
      <c r="C746" s="81"/>
      <c r="D746" s="81"/>
      <c r="E746" s="81"/>
      <c r="F746" s="81"/>
      <c r="G746" s="81"/>
      <c r="H746" s="81"/>
      <c r="I746" s="81"/>
      <c r="K746" s="9">
        <v>194</v>
      </c>
      <c r="L746" s="9"/>
      <c r="M746" s="9">
        <v>112</v>
      </c>
      <c r="N746" s="14"/>
      <c r="O746" s="9">
        <f>K746+M746</f>
        <v>306</v>
      </c>
    </row>
    <row r="747" spans="2:15" ht="13.35" customHeight="1" x14ac:dyDescent="0.25">
      <c r="B747" s="81" t="s">
        <v>533</v>
      </c>
      <c r="C747" s="81"/>
      <c r="D747" s="81"/>
      <c r="E747" s="81"/>
      <c r="F747" s="81"/>
      <c r="G747" s="81"/>
      <c r="H747" s="81"/>
      <c r="I747" s="81"/>
      <c r="K747" s="9">
        <v>29</v>
      </c>
      <c r="L747" s="9"/>
      <c r="M747" s="9">
        <v>2</v>
      </c>
      <c r="N747" s="14"/>
      <c r="O747" s="9">
        <f>K747+M747</f>
        <v>31</v>
      </c>
    </row>
    <row r="748" spans="2:15" ht="13.35" customHeight="1" x14ac:dyDescent="0.25">
      <c r="B748" s="81" t="s">
        <v>534</v>
      </c>
      <c r="C748" s="81"/>
      <c r="D748" s="81"/>
      <c r="E748" s="81"/>
      <c r="F748" s="81"/>
      <c r="G748" s="81"/>
      <c r="H748" s="81"/>
      <c r="I748" s="81"/>
      <c r="K748" s="9">
        <v>71</v>
      </c>
      <c r="L748" s="9"/>
      <c r="M748" s="9">
        <v>1</v>
      </c>
      <c r="N748" s="14"/>
      <c r="O748" s="9">
        <f>K748+M748</f>
        <v>72</v>
      </c>
    </row>
    <row r="749" spans="2:15" ht="13.35" customHeight="1" x14ac:dyDescent="0.25">
      <c r="B749" s="81" t="s">
        <v>216</v>
      </c>
      <c r="C749" s="81"/>
      <c r="D749" s="81"/>
      <c r="E749" s="81"/>
      <c r="F749" s="81"/>
      <c r="G749" s="81"/>
      <c r="H749" s="81"/>
      <c r="I749" s="81"/>
      <c r="K749" s="9">
        <v>264</v>
      </c>
      <c r="L749" s="9"/>
      <c r="M749" s="9">
        <v>26</v>
      </c>
      <c r="N749" s="14"/>
      <c r="O749" s="9">
        <f>K749+M749</f>
        <v>290</v>
      </c>
    </row>
    <row r="751" spans="2:15" ht="13.35" customHeight="1" x14ac:dyDescent="0.25">
      <c r="B751" s="76" t="s">
        <v>556</v>
      </c>
      <c r="C751" s="76"/>
      <c r="D751" s="76"/>
      <c r="E751" s="76"/>
      <c r="F751" s="76"/>
      <c r="G751" s="76"/>
      <c r="H751" s="76"/>
      <c r="I751" s="76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6" t="s">
        <v>535</v>
      </c>
      <c r="C752" s="76"/>
      <c r="D752" s="76"/>
      <c r="E752" s="76"/>
      <c r="F752" s="76"/>
      <c r="G752" s="76"/>
      <c r="H752" s="76"/>
      <c r="I752" s="76"/>
      <c r="K752" s="3">
        <f>SUM(K753:K757)</f>
        <v>35</v>
      </c>
      <c r="M752" s="3">
        <f>SUM(M753:M757)</f>
        <v>2</v>
      </c>
      <c r="O752" s="3">
        <f>SUM(O753:O757)</f>
        <v>37</v>
      </c>
    </row>
    <row r="753" spans="2:15" ht="13.35" customHeight="1" x14ac:dyDescent="0.25">
      <c r="B753" s="81" t="s">
        <v>536</v>
      </c>
      <c r="C753" s="81"/>
      <c r="D753" s="81"/>
      <c r="E753" s="81"/>
      <c r="F753" s="81"/>
      <c r="G753" s="81"/>
      <c r="H753" s="81"/>
      <c r="I753" s="81"/>
      <c r="K753" s="14">
        <v>21</v>
      </c>
      <c r="L753" s="14"/>
      <c r="M753" s="14">
        <v>2</v>
      </c>
      <c r="N753" s="14"/>
      <c r="O753" s="9">
        <f>K753+M753</f>
        <v>23</v>
      </c>
    </row>
    <row r="754" spans="2:15" ht="13.35" customHeight="1" x14ac:dyDescent="0.25">
      <c r="B754" s="81" t="s">
        <v>537</v>
      </c>
      <c r="C754" s="81"/>
      <c r="D754" s="81"/>
      <c r="E754" s="81"/>
      <c r="F754" s="81"/>
      <c r="G754" s="81"/>
      <c r="H754" s="81"/>
      <c r="I754" s="81"/>
      <c r="K754" s="14">
        <v>11</v>
      </c>
      <c r="L754" s="14"/>
      <c r="M754" s="14">
        <v>0</v>
      </c>
      <c r="N754" s="14"/>
      <c r="O754" s="9">
        <f>K754+M754</f>
        <v>11</v>
      </c>
    </row>
    <row r="755" spans="2:15" ht="13.35" customHeight="1" x14ac:dyDescent="0.25">
      <c r="B755" s="81" t="s">
        <v>538</v>
      </c>
      <c r="C755" s="81"/>
      <c r="D755" s="81"/>
      <c r="E755" s="81"/>
      <c r="F755" s="81"/>
      <c r="G755" s="81"/>
      <c r="H755" s="81"/>
      <c r="I755" s="81"/>
      <c r="K755" s="14">
        <v>2</v>
      </c>
      <c r="L755" s="14"/>
      <c r="M755" s="14">
        <v>0</v>
      </c>
      <c r="N755" s="14"/>
      <c r="O755" s="9">
        <f>K755+M755</f>
        <v>2</v>
      </c>
    </row>
    <row r="756" spans="2:15" ht="13.35" customHeight="1" x14ac:dyDescent="0.25">
      <c r="B756" s="81" t="s">
        <v>539</v>
      </c>
      <c r="C756" s="81"/>
      <c r="D756" s="81"/>
      <c r="E756" s="81"/>
      <c r="F756" s="81"/>
      <c r="G756" s="81"/>
      <c r="H756" s="81"/>
      <c r="I756" s="81"/>
      <c r="K756" s="14">
        <v>1</v>
      </c>
      <c r="L756" s="14"/>
      <c r="M756" s="14">
        <v>0</v>
      </c>
      <c r="N756" s="14"/>
      <c r="O756" s="9">
        <f>K756+M756</f>
        <v>1</v>
      </c>
    </row>
    <row r="757" spans="2:15" ht="13.35" customHeight="1" x14ac:dyDescent="0.25">
      <c r="B757" s="81" t="s">
        <v>540</v>
      </c>
      <c r="C757" s="81"/>
      <c r="D757" s="81"/>
      <c r="E757" s="81"/>
      <c r="F757" s="81"/>
      <c r="G757" s="81"/>
      <c r="H757" s="81"/>
      <c r="I757" s="81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6" t="s">
        <v>541</v>
      </c>
      <c r="C759" s="76"/>
      <c r="D759" s="76"/>
      <c r="E759" s="76"/>
      <c r="F759" s="76"/>
      <c r="G759" s="76"/>
      <c r="H759" s="76"/>
      <c r="I759" s="76"/>
      <c r="K759" s="3" t="s">
        <v>55</v>
      </c>
      <c r="M759" s="3" t="s">
        <v>56</v>
      </c>
    </row>
    <row r="760" spans="2:15" ht="13.35" customHeight="1" x14ac:dyDescent="0.25">
      <c r="B760" s="81" t="s">
        <v>542</v>
      </c>
      <c r="C760" s="81"/>
      <c r="D760" s="81"/>
      <c r="E760" s="81"/>
      <c r="F760" s="81"/>
      <c r="G760" s="81"/>
      <c r="H760" s="81"/>
      <c r="I760" s="81"/>
      <c r="K760" s="14">
        <v>88</v>
      </c>
      <c r="L760" s="14"/>
      <c r="M760" s="26">
        <f>K760/$G$791</f>
        <v>0.94623655913978499</v>
      </c>
    </row>
    <row r="761" spans="2:15" ht="13.35" customHeight="1" x14ac:dyDescent="0.25">
      <c r="B761" s="81" t="s">
        <v>543</v>
      </c>
      <c r="C761" s="81"/>
      <c r="D761" s="81"/>
      <c r="E761" s="81"/>
      <c r="F761" s="81"/>
      <c r="G761" s="81"/>
      <c r="H761" s="81"/>
      <c r="I761" s="81"/>
      <c r="K761" s="14">
        <v>5</v>
      </c>
      <c r="L761" s="14"/>
      <c r="M761" s="26">
        <f>K761/$G$791</f>
        <v>5.3763440860215055E-2</v>
      </c>
    </row>
    <row r="762" spans="2:15" ht="20.45" customHeight="1" x14ac:dyDescent="0.25">
      <c r="B762" s="81" t="s">
        <v>148</v>
      </c>
      <c r="C762" s="81"/>
      <c r="D762" s="81"/>
      <c r="E762" s="81"/>
      <c r="F762" s="81"/>
      <c r="G762" s="81"/>
      <c r="H762" s="81"/>
      <c r="I762" s="81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78" t="s">
        <v>544</v>
      </c>
      <c r="C764" s="78"/>
      <c r="D764" s="78"/>
      <c r="E764" s="78"/>
      <c r="F764" s="78"/>
      <c r="G764" s="78"/>
      <c r="H764" s="78"/>
      <c r="I764" s="78"/>
      <c r="K764" s="57" t="s">
        <v>55</v>
      </c>
      <c r="M764" s="57" t="s">
        <v>56</v>
      </c>
    </row>
    <row r="765" spans="2:15" ht="13.35" customHeight="1" x14ac:dyDescent="0.25">
      <c r="B765" s="81" t="s">
        <v>545</v>
      </c>
      <c r="C765" s="81"/>
      <c r="D765" s="81"/>
      <c r="E765" s="81"/>
      <c r="F765" s="81"/>
      <c r="G765" s="81"/>
      <c r="H765" s="81"/>
      <c r="I765" s="81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81" t="s">
        <v>546</v>
      </c>
      <c r="C766" s="81"/>
      <c r="D766" s="81"/>
      <c r="E766" s="81"/>
      <c r="F766" s="81"/>
      <c r="G766" s="81"/>
      <c r="H766" s="81"/>
      <c r="I766" s="81"/>
      <c r="K766" s="14">
        <v>2</v>
      </c>
      <c r="L766" s="14"/>
      <c r="M766" s="26">
        <f t="shared" si="20"/>
        <v>2.1505376344086023E-2</v>
      </c>
    </row>
    <row r="767" spans="2:15" ht="13.35" customHeight="1" x14ac:dyDescent="0.25">
      <c r="B767" s="81" t="s">
        <v>547</v>
      </c>
      <c r="C767" s="81"/>
      <c r="D767" s="81"/>
      <c r="E767" s="81"/>
      <c r="F767" s="81"/>
      <c r="G767" s="81"/>
      <c r="H767" s="81"/>
      <c r="I767" s="81"/>
      <c r="K767" s="14">
        <v>43</v>
      </c>
      <c r="L767" s="14"/>
      <c r="M767" s="26">
        <f t="shared" si="20"/>
        <v>0.46236559139784944</v>
      </c>
    </row>
    <row r="768" spans="2:15" ht="13.35" customHeight="1" x14ac:dyDescent="0.25">
      <c r="B768" s="81" t="s">
        <v>548</v>
      </c>
      <c r="C768" s="81"/>
      <c r="D768" s="81"/>
      <c r="E768" s="81"/>
      <c r="F768" s="81"/>
      <c r="G768" s="81"/>
      <c r="H768" s="81"/>
      <c r="I768" s="81"/>
      <c r="K768" s="14">
        <v>7</v>
      </c>
      <c r="L768" s="14"/>
      <c r="M768" s="26">
        <f t="shared" si="20"/>
        <v>7.5268817204301078E-2</v>
      </c>
    </row>
    <row r="769" spans="2:13" ht="13.35" customHeight="1" x14ac:dyDescent="0.25">
      <c r="B769" s="81" t="s">
        <v>549</v>
      </c>
      <c r="C769" s="81"/>
      <c r="D769" s="81"/>
      <c r="E769" s="81"/>
      <c r="F769" s="81"/>
      <c r="G769" s="81"/>
      <c r="H769" s="81"/>
      <c r="I769" s="81"/>
      <c r="K769" s="14">
        <v>12</v>
      </c>
      <c r="L769" s="14"/>
      <c r="M769" s="26">
        <f t="shared" si="20"/>
        <v>0.12903225806451613</v>
      </c>
    </row>
    <row r="770" spans="2:13" ht="13.35" customHeight="1" x14ac:dyDescent="0.25">
      <c r="B770" s="81" t="s">
        <v>550</v>
      </c>
      <c r="C770" s="81"/>
      <c r="D770" s="81"/>
      <c r="E770" s="81"/>
      <c r="F770" s="81"/>
      <c r="G770" s="81"/>
      <c r="H770" s="81"/>
      <c r="I770" s="81"/>
      <c r="K770" s="14">
        <v>62</v>
      </c>
      <c r="L770" s="14"/>
      <c r="M770" s="26">
        <f t="shared" si="20"/>
        <v>0.66666666666666663</v>
      </c>
    </row>
    <row r="771" spans="2:13" ht="13.35" customHeight="1" x14ac:dyDescent="0.25">
      <c r="B771" s="81" t="s">
        <v>551</v>
      </c>
      <c r="C771" s="81"/>
      <c r="D771" s="81"/>
      <c r="E771" s="81"/>
      <c r="F771" s="81"/>
      <c r="G771" s="81"/>
      <c r="H771" s="81"/>
      <c r="I771" s="81"/>
      <c r="K771" s="14">
        <v>82</v>
      </c>
      <c r="L771" s="14"/>
      <c r="M771" s="26">
        <f t="shared" si="20"/>
        <v>0.88172043010752688</v>
      </c>
    </row>
    <row r="772" spans="2:13" ht="13.35" customHeight="1" x14ac:dyDescent="0.25">
      <c r="B772" s="81" t="s">
        <v>68</v>
      </c>
      <c r="C772" s="81"/>
      <c r="D772" s="81"/>
      <c r="E772" s="81"/>
      <c r="F772" s="81"/>
      <c r="G772" s="81"/>
      <c r="H772" s="81"/>
      <c r="I772" s="81"/>
      <c r="K772" s="14">
        <v>6</v>
      </c>
      <c r="L772" s="14"/>
      <c r="M772" s="26">
        <f t="shared" si="20"/>
        <v>6.4516129032258063E-2</v>
      </c>
    </row>
    <row r="791" spans="1:7" ht="16.350000000000001" customHeight="1" x14ac:dyDescent="0.25">
      <c r="A791" s="1" t="s">
        <v>552</v>
      </c>
      <c r="G791" s="1">
        <v>93</v>
      </c>
    </row>
  </sheetData>
  <sheetProtection selectLockedCells="1" selectUnlockedCells="1"/>
  <mergeCells count="675"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769:I769"/>
    <mergeCell ref="B770:I770"/>
    <mergeCell ref="B759:I759"/>
    <mergeCell ref="B755:I755"/>
    <mergeCell ref="B756:I756"/>
    <mergeCell ref="B757:I757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B767:I767"/>
    <mergeCell ref="B768:I768"/>
    <mergeCell ref="B748:I748"/>
    <mergeCell ref="B749:I749"/>
    <mergeCell ref="B751:I751"/>
    <mergeCell ref="B752:I752"/>
    <mergeCell ref="B753:I753"/>
    <mergeCell ref="B754:I754"/>
    <mergeCell ref="B741:I741"/>
    <mergeCell ref="B742:I742"/>
    <mergeCell ref="B744:I744"/>
    <mergeCell ref="B745:I745"/>
    <mergeCell ref="B746:I746"/>
    <mergeCell ref="B747:I747"/>
    <mergeCell ref="B735:I735"/>
    <mergeCell ref="B736:I736"/>
    <mergeCell ref="B737:I737"/>
    <mergeCell ref="B738:I738"/>
    <mergeCell ref="B739:I739"/>
    <mergeCell ref="B740:I740"/>
    <mergeCell ref="B727:I727"/>
    <mergeCell ref="B728:I728"/>
    <mergeCell ref="B729:I729"/>
    <mergeCell ref="B731:I731"/>
    <mergeCell ref="B732:I732"/>
    <mergeCell ref="B734:I734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G712:I712"/>
    <mergeCell ref="G713:I713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G682:I682"/>
    <mergeCell ref="B674:E676"/>
    <mergeCell ref="B678:E680"/>
    <mergeCell ref="G670:I670"/>
    <mergeCell ref="G671:I671"/>
    <mergeCell ref="G672:I672"/>
    <mergeCell ref="G674:I674"/>
    <mergeCell ref="G680:I680"/>
    <mergeCell ref="B663:I663"/>
    <mergeCell ref="B664:I664"/>
    <mergeCell ref="B666:O666"/>
    <mergeCell ref="B667:I667"/>
    <mergeCell ref="B668:I668"/>
    <mergeCell ref="B670:E672"/>
    <mergeCell ref="B657:I657"/>
    <mergeCell ref="B658:I658"/>
    <mergeCell ref="B659:I659"/>
    <mergeCell ref="B660:I660"/>
    <mergeCell ref="B661:I661"/>
    <mergeCell ref="B662:I662"/>
    <mergeCell ref="B649:I649"/>
    <mergeCell ref="B651:I651"/>
    <mergeCell ref="B652:I652"/>
    <mergeCell ref="B653:I653"/>
    <mergeCell ref="B655:I655"/>
    <mergeCell ref="B656:I656"/>
    <mergeCell ref="B642:I642"/>
    <mergeCell ref="B644:I644"/>
    <mergeCell ref="B645:I645"/>
    <mergeCell ref="B646:I646"/>
    <mergeCell ref="B647:I647"/>
    <mergeCell ref="B648:I648"/>
    <mergeCell ref="B634:I634"/>
    <mergeCell ref="B635:I635"/>
    <mergeCell ref="B637:I637"/>
    <mergeCell ref="B639:I639"/>
    <mergeCell ref="B640:I640"/>
    <mergeCell ref="B641:I641"/>
    <mergeCell ref="B626:I626"/>
    <mergeCell ref="B628:I628"/>
    <mergeCell ref="B629:I629"/>
    <mergeCell ref="B630:I630"/>
    <mergeCell ref="B631:I631"/>
    <mergeCell ref="B633:I633"/>
    <mergeCell ref="B619:I619"/>
    <mergeCell ref="B620:I620"/>
    <mergeCell ref="B622:I622"/>
    <mergeCell ref="B623:I623"/>
    <mergeCell ref="B624:I624"/>
    <mergeCell ref="B625:I625"/>
    <mergeCell ref="B612:I612"/>
    <mergeCell ref="B613:I613"/>
    <mergeCell ref="B614:I614"/>
    <mergeCell ref="B615:I615"/>
    <mergeCell ref="B616:I616"/>
    <mergeCell ref="B617:I617"/>
    <mergeCell ref="B605:I605"/>
    <mergeCell ref="B606:I606"/>
    <mergeCell ref="B607:I607"/>
    <mergeCell ref="B608:I608"/>
    <mergeCell ref="B610:I610"/>
    <mergeCell ref="B611:I611"/>
    <mergeCell ref="B599:I599"/>
    <mergeCell ref="B600:I600"/>
    <mergeCell ref="B601:I601"/>
    <mergeCell ref="B602:I602"/>
    <mergeCell ref="B603:I603"/>
    <mergeCell ref="B604:I604"/>
    <mergeCell ref="B592:I592"/>
    <mergeCell ref="B593:I593"/>
    <mergeCell ref="B595:I595"/>
    <mergeCell ref="B596:I596"/>
    <mergeCell ref="B597:I597"/>
    <mergeCell ref="B598:I598"/>
    <mergeCell ref="B586:I586"/>
    <mergeCell ref="B587:I587"/>
    <mergeCell ref="B588:I588"/>
    <mergeCell ref="B589:I589"/>
    <mergeCell ref="B590:I590"/>
    <mergeCell ref="B591:I591"/>
    <mergeCell ref="B578:I578"/>
    <mergeCell ref="B579:I579"/>
    <mergeCell ref="B581:I581"/>
    <mergeCell ref="B582:I582"/>
    <mergeCell ref="B583:I583"/>
    <mergeCell ref="B585:I585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63:I563"/>
    <mergeCell ref="B564:I564"/>
    <mergeCell ref="B565:I565"/>
    <mergeCell ref="B553:I553"/>
    <mergeCell ref="B554:I554"/>
    <mergeCell ref="B555:I555"/>
    <mergeCell ref="B557:I557"/>
    <mergeCell ref="B558:I558"/>
    <mergeCell ref="B559:I559"/>
    <mergeCell ref="B547:I547"/>
    <mergeCell ref="B548:I548"/>
    <mergeCell ref="B549:I549"/>
    <mergeCell ref="B550:I550"/>
    <mergeCell ref="B551:I551"/>
    <mergeCell ref="B552:I552"/>
    <mergeCell ref="B540:I540"/>
    <mergeCell ref="B541:I541"/>
    <mergeCell ref="B542:I542"/>
    <mergeCell ref="B543:I543"/>
    <mergeCell ref="B544:I544"/>
    <mergeCell ref="B545:I545"/>
    <mergeCell ref="B534:I534"/>
    <mergeCell ref="B535:I535"/>
    <mergeCell ref="B536:I536"/>
    <mergeCell ref="B537:I537"/>
    <mergeCell ref="B538:I538"/>
    <mergeCell ref="B539:I539"/>
    <mergeCell ref="B528:I528"/>
    <mergeCell ref="B529:I529"/>
    <mergeCell ref="B530:I530"/>
    <mergeCell ref="B531:I531"/>
    <mergeCell ref="B532:I532"/>
    <mergeCell ref="B533:I533"/>
    <mergeCell ref="B522:I522"/>
    <mergeCell ref="B523:I523"/>
    <mergeCell ref="B524:I524"/>
    <mergeCell ref="B525:I525"/>
    <mergeCell ref="B526:I526"/>
    <mergeCell ref="B527:I527"/>
    <mergeCell ref="B516:I516"/>
    <mergeCell ref="B517:I517"/>
    <mergeCell ref="B518:I518"/>
    <mergeCell ref="B519:I519"/>
    <mergeCell ref="B520:I520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60:I460"/>
    <mergeCell ref="B461:I461"/>
    <mergeCell ref="B462:I462"/>
    <mergeCell ref="B463:I463"/>
    <mergeCell ref="B464:I464"/>
    <mergeCell ref="B465:I465"/>
    <mergeCell ref="B453:I453"/>
    <mergeCell ref="B454:I454"/>
    <mergeCell ref="B455:I455"/>
    <mergeCell ref="B456:I456"/>
    <mergeCell ref="B457:I457"/>
    <mergeCell ref="B459:I459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30:I430"/>
    <mergeCell ref="B431:I431"/>
    <mergeCell ref="B432:I432"/>
    <mergeCell ref="B433:I433"/>
    <mergeCell ref="B434:I434"/>
    <mergeCell ref="B421:I421"/>
    <mergeCell ref="B422:I422"/>
    <mergeCell ref="B424:I424"/>
    <mergeCell ref="B425:I425"/>
    <mergeCell ref="B426:I426"/>
    <mergeCell ref="B427:I427"/>
    <mergeCell ref="B415:I415"/>
    <mergeCell ref="B416:I416"/>
    <mergeCell ref="B417:I417"/>
    <mergeCell ref="B418:I418"/>
    <mergeCell ref="B419:I419"/>
    <mergeCell ref="B420:I420"/>
    <mergeCell ref="B409:I409"/>
    <mergeCell ref="B410:I410"/>
    <mergeCell ref="B411:I411"/>
    <mergeCell ref="B412:I412"/>
    <mergeCell ref="B413:I413"/>
    <mergeCell ref="B414:I414"/>
    <mergeCell ref="B402:I402"/>
    <mergeCell ref="B403:I403"/>
    <mergeCell ref="B405:I405"/>
    <mergeCell ref="B406:I406"/>
    <mergeCell ref="B407:I407"/>
    <mergeCell ref="B408:I408"/>
    <mergeCell ref="B396:I396"/>
    <mergeCell ref="B397:I397"/>
    <mergeCell ref="B398:I398"/>
    <mergeCell ref="B399:I399"/>
    <mergeCell ref="B400:I400"/>
    <mergeCell ref="B401:I401"/>
    <mergeCell ref="B390:I390"/>
    <mergeCell ref="B391:I391"/>
    <mergeCell ref="B392:I392"/>
    <mergeCell ref="B393:I393"/>
    <mergeCell ref="B394:I394"/>
    <mergeCell ref="B395:I395"/>
    <mergeCell ref="B383:I383"/>
    <mergeCell ref="B384:I384"/>
    <mergeCell ref="B385:I385"/>
    <mergeCell ref="B386:I386"/>
    <mergeCell ref="B388:I388"/>
    <mergeCell ref="B389:I389"/>
    <mergeCell ref="B377:I377"/>
    <mergeCell ref="B378:I378"/>
    <mergeCell ref="B379:I379"/>
    <mergeCell ref="B380:I380"/>
    <mergeCell ref="B381:I381"/>
    <mergeCell ref="B382:I382"/>
    <mergeCell ref="B370:I370"/>
    <mergeCell ref="B371:I371"/>
    <mergeCell ref="B372:I372"/>
    <mergeCell ref="B374:I374"/>
    <mergeCell ref="B375:I375"/>
    <mergeCell ref="B376:I376"/>
    <mergeCell ref="B363:I363"/>
    <mergeCell ref="B364:I364"/>
    <mergeCell ref="B365:I365"/>
    <mergeCell ref="B366:I366"/>
    <mergeCell ref="B368:I368"/>
    <mergeCell ref="B369:I369"/>
    <mergeCell ref="B356:I356"/>
    <mergeCell ref="B357:I357"/>
    <mergeCell ref="B358:I358"/>
    <mergeCell ref="B359:I359"/>
    <mergeCell ref="B360:I360"/>
    <mergeCell ref="B361:I361"/>
    <mergeCell ref="B350:I350"/>
    <mergeCell ref="B351:I351"/>
    <mergeCell ref="B352:I352"/>
    <mergeCell ref="B353:I353"/>
    <mergeCell ref="B354:I354"/>
    <mergeCell ref="B355:I355"/>
    <mergeCell ref="B343:I343"/>
    <mergeCell ref="B344:I344"/>
    <mergeCell ref="B345:I345"/>
    <mergeCell ref="B346:I346"/>
    <mergeCell ref="B347:I347"/>
    <mergeCell ref="B348:I348"/>
    <mergeCell ref="B337:I337"/>
    <mergeCell ref="B338:I338"/>
    <mergeCell ref="B339:I339"/>
    <mergeCell ref="B340:I340"/>
    <mergeCell ref="B341:I341"/>
    <mergeCell ref="B342:I342"/>
    <mergeCell ref="B330:I330"/>
    <mergeCell ref="B331:I331"/>
    <mergeCell ref="B332:I332"/>
    <mergeCell ref="B334:O334"/>
    <mergeCell ref="B335:I335"/>
    <mergeCell ref="B336:I336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I322"/>
    <mergeCell ref="B323:I323"/>
    <mergeCell ref="B302:D304"/>
    <mergeCell ref="B305:D307"/>
    <mergeCell ref="B308:D310"/>
    <mergeCell ref="B311:D313"/>
    <mergeCell ref="B314:D316"/>
    <mergeCell ref="B317:I317"/>
    <mergeCell ref="B284:D286"/>
    <mergeCell ref="B287:D289"/>
    <mergeCell ref="B290:D292"/>
    <mergeCell ref="B293:D295"/>
    <mergeCell ref="B296:D298"/>
    <mergeCell ref="B299:D301"/>
    <mergeCell ref="B266:D268"/>
    <mergeCell ref="B269:D271"/>
    <mergeCell ref="B272:D274"/>
    <mergeCell ref="B275:D277"/>
    <mergeCell ref="B278:D280"/>
    <mergeCell ref="B281:D283"/>
    <mergeCell ref="B253:G253"/>
    <mergeCell ref="B255:O255"/>
    <mergeCell ref="B256:E256"/>
    <mergeCell ref="B257:D259"/>
    <mergeCell ref="B260:D262"/>
    <mergeCell ref="B263:D265"/>
    <mergeCell ref="B246:G246"/>
    <mergeCell ref="B247:G247"/>
    <mergeCell ref="B248:G248"/>
    <mergeCell ref="B250:G250"/>
    <mergeCell ref="B251:G251"/>
    <mergeCell ref="B252:G252"/>
    <mergeCell ref="B239:G239"/>
    <mergeCell ref="B240:G240"/>
    <mergeCell ref="B241:G241"/>
    <mergeCell ref="B243:G243"/>
    <mergeCell ref="B244:M244"/>
    <mergeCell ref="B245:G245"/>
    <mergeCell ref="B233:G233"/>
    <mergeCell ref="B234:G234"/>
    <mergeCell ref="B235:G235"/>
    <mergeCell ref="B236:G236"/>
    <mergeCell ref="B237:M237"/>
    <mergeCell ref="B238:G238"/>
    <mergeCell ref="B227:G227"/>
    <mergeCell ref="B228:G228"/>
    <mergeCell ref="B229:G229"/>
    <mergeCell ref="B230:G230"/>
    <mergeCell ref="B231:M231"/>
    <mergeCell ref="B232:G232"/>
    <mergeCell ref="B221:G221"/>
    <mergeCell ref="B222:G222"/>
    <mergeCell ref="B223:G223"/>
    <mergeCell ref="B224:G224"/>
    <mergeCell ref="B225:M225"/>
    <mergeCell ref="B226:G226"/>
    <mergeCell ref="B214:G214"/>
    <mergeCell ref="B215:G215"/>
    <mergeCell ref="B217:G217"/>
    <mergeCell ref="B218:G218"/>
    <mergeCell ref="B219:M219"/>
    <mergeCell ref="B220:G220"/>
    <mergeCell ref="B207:G207"/>
    <mergeCell ref="B208:G208"/>
    <mergeCell ref="B209:G209"/>
    <mergeCell ref="B211:G211"/>
    <mergeCell ref="B212:G212"/>
    <mergeCell ref="B213:G213"/>
    <mergeCell ref="B200:G200"/>
    <mergeCell ref="B201:G201"/>
    <mergeCell ref="B202:G202"/>
    <mergeCell ref="B203:G203"/>
    <mergeCell ref="B204:G204"/>
    <mergeCell ref="B206:G206"/>
    <mergeCell ref="B193:G193"/>
    <mergeCell ref="B194:G194"/>
    <mergeCell ref="B195:G195"/>
    <mergeCell ref="B196:G196"/>
    <mergeCell ref="B197:G197"/>
    <mergeCell ref="B199:G199"/>
    <mergeCell ref="B185:G185"/>
    <mergeCell ref="B187:G187"/>
    <mergeCell ref="B188:G188"/>
    <mergeCell ref="B189:G189"/>
    <mergeCell ref="B190:G190"/>
    <mergeCell ref="B191:G191"/>
    <mergeCell ref="B178:G178"/>
    <mergeCell ref="B179:G179"/>
    <mergeCell ref="B180:G180"/>
    <mergeCell ref="B182:G182"/>
    <mergeCell ref="B183:G183"/>
    <mergeCell ref="B184:G184"/>
    <mergeCell ref="B171:G171"/>
    <mergeCell ref="B172:G172"/>
    <mergeCell ref="B173:G173"/>
    <mergeCell ref="B174:G174"/>
    <mergeCell ref="B176:G176"/>
    <mergeCell ref="B177:K177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2:G152"/>
    <mergeCell ref="B153:G153"/>
    <mergeCell ref="B154:G154"/>
    <mergeCell ref="B155:G155"/>
    <mergeCell ref="B157:G157"/>
    <mergeCell ref="B158:K158"/>
    <mergeCell ref="B144:G144"/>
    <mergeCell ref="B146:G146"/>
    <mergeCell ref="B148:G148"/>
    <mergeCell ref="B149:G149"/>
    <mergeCell ref="B150:G150"/>
    <mergeCell ref="B151:G151"/>
    <mergeCell ref="B138:G138"/>
    <mergeCell ref="B139:G139"/>
    <mergeCell ref="B140:G140"/>
    <mergeCell ref="B141:G141"/>
    <mergeCell ref="B142:G142"/>
    <mergeCell ref="B143:G143"/>
    <mergeCell ref="B131:G131"/>
    <mergeCell ref="B132:G132"/>
    <mergeCell ref="B133:G133"/>
    <mergeCell ref="B134:G134"/>
    <mergeCell ref="B135:G135"/>
    <mergeCell ref="B137:G137"/>
    <mergeCell ref="B125:G125"/>
    <mergeCell ref="B126:G126"/>
    <mergeCell ref="B127:G127"/>
    <mergeCell ref="B128:G128"/>
    <mergeCell ref="B129:G129"/>
    <mergeCell ref="B130:G130"/>
    <mergeCell ref="B118:G118"/>
    <mergeCell ref="B119:G119"/>
    <mergeCell ref="B121:G121"/>
    <mergeCell ref="B122:G122"/>
    <mergeCell ref="B123:G123"/>
    <mergeCell ref="B124:G124"/>
    <mergeCell ref="B112:G112"/>
    <mergeCell ref="B113:M113"/>
    <mergeCell ref="B114:G114"/>
    <mergeCell ref="B115:G115"/>
    <mergeCell ref="B116:G116"/>
    <mergeCell ref="B117:M117"/>
    <mergeCell ref="B104:G104"/>
    <mergeCell ref="B106:O106"/>
    <mergeCell ref="B107:G107"/>
    <mergeCell ref="B108:G108"/>
    <mergeCell ref="B109:G109"/>
    <mergeCell ref="B110:G110"/>
    <mergeCell ref="B97:G97"/>
    <mergeCell ref="B98:G98"/>
    <mergeCell ref="B99:G99"/>
    <mergeCell ref="B101:G101"/>
    <mergeCell ref="B102:G102"/>
    <mergeCell ref="B103:G103"/>
    <mergeCell ref="B90:G90"/>
    <mergeCell ref="B91:G91"/>
    <mergeCell ref="B92:G92"/>
    <mergeCell ref="B93:G93"/>
    <mergeCell ref="B94:G94"/>
    <mergeCell ref="B96:G96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G81"/>
    <mergeCell ref="B82:G82"/>
    <mergeCell ref="B83:G83"/>
    <mergeCell ref="B72:M72"/>
    <mergeCell ref="B73:M73"/>
    <mergeCell ref="B74:M74"/>
    <mergeCell ref="B75:M75"/>
    <mergeCell ref="B76:M76"/>
    <mergeCell ref="B77:M77"/>
    <mergeCell ref="B66:G66"/>
    <mergeCell ref="B67:G67"/>
    <mergeCell ref="B68:G68"/>
    <mergeCell ref="B69:G69"/>
    <mergeCell ref="B70:G70"/>
    <mergeCell ref="B71:M71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G33:I33"/>
    <mergeCell ref="G34:I34"/>
    <mergeCell ref="B50:G50"/>
    <mergeCell ref="B51:G51"/>
    <mergeCell ref="B52:G52"/>
    <mergeCell ref="B53:G53"/>
    <mergeCell ref="G26:I26"/>
    <mergeCell ref="G27:I27"/>
    <mergeCell ref="G28:I28"/>
    <mergeCell ref="G29:I29"/>
    <mergeCell ref="G30:I30"/>
    <mergeCell ref="G31:I31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G32:I32"/>
    <mergeCell ref="B18:E21"/>
    <mergeCell ref="B22:E25"/>
    <mergeCell ref="B26:E29"/>
    <mergeCell ref="G19:I19"/>
    <mergeCell ref="G20:I20"/>
    <mergeCell ref="G21:I21"/>
    <mergeCell ref="G22:I22"/>
    <mergeCell ref="G23:I23"/>
    <mergeCell ref="G24:I24"/>
    <mergeCell ref="G25:I25"/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2022-11-18T16:01:44Z</dcterms:created>
  <dcterms:modified xsi:type="dcterms:W3CDTF">2022-11-18T16:01:45Z</dcterms:modified>
</cp:coreProperties>
</file>