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usticagovbr.sharepoint.com/sites/cggir-files/Shared Documents/DIFAF/PLANOS DE APLICAÇÃO/"/>
    </mc:Choice>
  </mc:AlternateContent>
  <xr:revisionPtr revIDLastSave="3055" documentId="8_{58246465-42EE-4E9D-B110-D0805ECA978D}" xr6:coauthVersionLast="47" xr6:coauthVersionMax="47" xr10:uidLastSave="{50BE4254-87F3-40C0-A05A-BCBCA8F9EDB9}"/>
  <bookViews>
    <workbookView xWindow="28680" yWindow="-120" windowWidth="29040" windowHeight="15840" tabRatio="650" xr2:uid="{F145052E-DC31-4C9F-A6AF-5B41CE0E133F}"/>
  </bookViews>
  <sheets>
    <sheet name="AC" sheetId="31" r:id="rId1"/>
    <sheet name="AL" sheetId="33" r:id="rId2"/>
    <sheet name="AM" sheetId="32" r:id="rId3"/>
    <sheet name="AP" sheetId="4" r:id="rId4"/>
    <sheet name="BA" sheetId="34" r:id="rId5"/>
    <sheet name="CE" sheetId="36" r:id="rId6"/>
    <sheet name="DF" sheetId="37" r:id="rId7"/>
    <sheet name="ES" sheetId="35" r:id="rId8"/>
    <sheet name="GO" sheetId="38" r:id="rId9"/>
    <sheet name="MA" sheetId="40" r:id="rId10"/>
    <sheet name="MG" sheetId="48" r:id="rId11"/>
    <sheet name="MS" sheetId="47" r:id="rId12"/>
    <sheet name="MT" sheetId="46" r:id="rId13"/>
    <sheet name="PA" sheetId="45" r:id="rId14"/>
    <sheet name="PB" sheetId="44" r:id="rId15"/>
    <sheet name="PE" sheetId="43" r:id="rId16"/>
    <sheet name="PI" sheetId="42" r:id="rId17"/>
    <sheet name="PR" sheetId="41" r:id="rId18"/>
    <sheet name="RJ" sheetId="39" r:id="rId19"/>
    <sheet name="RN" sheetId="49" r:id="rId20"/>
    <sheet name="RO" sheetId="50" r:id="rId21"/>
    <sheet name="RR" sheetId="53" r:id="rId22"/>
    <sheet name="RS" sheetId="52" r:id="rId23"/>
    <sheet name="SC" sheetId="51" r:id="rId24"/>
    <sheet name="SE" sheetId="54" r:id="rId25"/>
    <sheet name="SP" sheetId="56" r:id="rId26"/>
    <sheet name="TO" sheetId="57" r:id="rId27"/>
    <sheet name="Modelo" sheetId="30" r:id="rId28"/>
    <sheet name="Validação" sheetId="29" r:id="rId2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39" l="1"/>
  <c r="E4" i="48"/>
  <c r="E4" i="47"/>
  <c r="H15" i="31"/>
  <c r="H14" i="31"/>
  <c r="H11" i="31"/>
  <c r="H12" i="31"/>
  <c r="H13" i="31"/>
  <c r="H10" i="31"/>
  <c r="E4" i="31"/>
  <c r="H24" i="33"/>
  <c r="H20" i="46"/>
  <c r="H19" i="46"/>
  <c r="H18" i="46"/>
  <c r="H17" i="46"/>
  <c r="H16" i="46"/>
  <c r="H15" i="46"/>
  <c r="H14" i="46"/>
  <c r="H13" i="46"/>
  <c r="H12" i="46"/>
  <c r="H11" i="46"/>
  <c r="H10" i="46"/>
  <c r="E4" i="46"/>
  <c r="E4" i="40"/>
  <c r="H8" i="32"/>
  <c r="H21" i="56"/>
  <c r="H22" i="56"/>
  <c r="H23" i="56"/>
  <c r="H24" i="56"/>
  <c r="H25" i="56"/>
  <c r="H20" i="56"/>
  <c r="H18" i="56"/>
  <c r="E4" i="54"/>
  <c r="E4" i="57"/>
  <c r="H22" i="57"/>
  <c r="H10" i="57"/>
  <c r="H26" i="56"/>
  <c r="H27" i="56"/>
  <c r="H16" i="54"/>
  <c r="H8" i="54"/>
  <c r="H17" i="54" s="1"/>
  <c r="H20" i="53"/>
  <c r="H9" i="53"/>
  <c r="H21" i="53" s="1"/>
  <c r="H27" i="52"/>
  <c r="H10" i="52"/>
  <c r="H15" i="51"/>
  <c r="H10" i="51"/>
  <c r="H16" i="51" s="1"/>
  <c r="H27" i="50"/>
  <c r="H8" i="50"/>
  <c r="H28" i="50" s="1"/>
  <c r="E4" i="49"/>
  <c r="H28" i="52" l="1"/>
  <c r="H23" i="57"/>
  <c r="H18" i="49"/>
  <c r="H8" i="49"/>
  <c r="H28" i="48"/>
  <c r="H9" i="48"/>
  <c r="H26" i="47"/>
  <c r="H8" i="47"/>
  <c r="H27" i="47" s="1"/>
  <c r="H21" i="46"/>
  <c r="H8" i="46"/>
  <c r="H17" i="45"/>
  <c r="H10" i="45"/>
  <c r="H18" i="45" s="1"/>
  <c r="H29" i="44"/>
  <c r="H10" i="44"/>
  <c r="H30" i="44" s="1"/>
  <c r="H18" i="43"/>
  <c r="H12" i="43"/>
  <c r="H19" i="43" s="1"/>
  <c r="H25" i="42"/>
  <c r="H9" i="42"/>
  <c r="H22" i="41"/>
  <c r="H9" i="41"/>
  <c r="H23" i="41" s="1"/>
  <c r="H27" i="40"/>
  <c r="H8" i="40"/>
  <c r="H13" i="39"/>
  <c r="H8" i="39"/>
  <c r="H14" i="39" s="1"/>
  <c r="H48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H30" i="38"/>
  <c r="H31" i="38"/>
  <c r="H32" i="38"/>
  <c r="H33" i="38"/>
  <c r="H34" i="38"/>
  <c r="H35" i="38"/>
  <c r="H36" i="38"/>
  <c r="H37" i="38"/>
  <c r="H38" i="38"/>
  <c r="H39" i="38"/>
  <c r="H40" i="38"/>
  <c r="H41" i="38"/>
  <c r="H42" i="38"/>
  <c r="H43" i="38"/>
  <c r="H44" i="38"/>
  <c r="H45" i="38"/>
  <c r="H46" i="38"/>
  <c r="H47" i="38"/>
  <c r="H10" i="38"/>
  <c r="H26" i="42" l="1"/>
  <c r="H29" i="48"/>
  <c r="H22" i="46"/>
  <c r="H28" i="40"/>
  <c r="H19" i="49"/>
  <c r="E4" i="38"/>
  <c r="H8" i="38"/>
  <c r="H15" i="37"/>
  <c r="H8" i="37"/>
  <c r="H16" i="37" s="1"/>
  <c r="H12" i="36"/>
  <c r="H8" i="36"/>
  <c r="H13" i="36" s="1"/>
  <c r="H13" i="35"/>
  <c r="H8" i="35"/>
  <c r="H14" i="35" s="1"/>
  <c r="H24" i="34"/>
  <c r="H10" i="34"/>
  <c r="H25" i="34" s="1"/>
  <c r="E4" i="4"/>
  <c r="H29" i="4"/>
  <c r="H10" i="4"/>
  <c r="H8" i="33"/>
  <c r="H25" i="33" s="1"/>
  <c r="H17" i="32"/>
  <c r="H18" i="32"/>
  <c r="H16" i="31"/>
  <c r="H8" i="31"/>
  <c r="H17" i="31" s="1"/>
  <c r="H29" i="30"/>
  <c r="H10" i="30"/>
  <c r="H30" i="30" s="1"/>
  <c r="H49" i="38" l="1"/>
  <c r="H30" i="4"/>
</calcChain>
</file>

<file path=xl/sharedStrings.xml><?xml version="1.0" encoding="utf-8"?>
<sst xmlns="http://schemas.openxmlformats.org/spreadsheetml/2006/main" count="2656" uniqueCount="478">
  <si>
    <t>PLANO DE AÇÃO</t>
  </si>
  <si>
    <t>UF</t>
  </si>
  <si>
    <t>Processo</t>
  </si>
  <si>
    <t>ANO DO REPASSE</t>
  </si>
  <si>
    <t>VALOR GLOBAL DO PROGRAMA</t>
  </si>
  <si>
    <t>ORÇAMENTO CONSTRUÇÃO</t>
  </si>
  <si>
    <t>ORÇAMENTO CAPITAL</t>
  </si>
  <si>
    <t>ORÇAMENTO CUSTEIO</t>
  </si>
  <si>
    <t>Nº do Plano</t>
  </si>
  <si>
    <t>Data do plano</t>
  </si>
  <si>
    <t>¹Orçamento do Programa de Saúde Menstrual</t>
  </si>
  <si>
    <t>AC</t>
  </si>
  <si>
    <t>08016.013567/2022-01</t>
  </si>
  <si>
    <t>Natureza da Despesa</t>
  </si>
  <si>
    <t>Cenário</t>
  </si>
  <si>
    <t>Objeto</t>
  </si>
  <si>
    <t>Operação</t>
  </si>
  <si>
    <t>Nº de 
Vagas Geradas¹</t>
  </si>
  <si>
    <t>Nº de Vagas Reativadas²</t>
  </si>
  <si>
    <t>Valor da ação</t>
  </si>
  <si>
    <t>Área</t>
  </si>
  <si>
    <t>Status da Análise</t>
  </si>
  <si>
    <t>Documento SEI</t>
  </si>
  <si>
    <t>Observações</t>
  </si>
  <si>
    <t>Construção</t>
  </si>
  <si>
    <t>Reforma e
Adequação da
Unidade
Penitenciária Moacir
Prado - Município de
Tarauacá</t>
  </si>
  <si>
    <t>Incluir</t>
  </si>
  <si>
    <t>DIREX/CGMEAP</t>
  </si>
  <si>
    <t>Aprovado</t>
  </si>
  <si>
    <t>Informação 148 (SEI nº 20195364)</t>
  </si>
  <si>
    <t>Ação/Item</t>
  </si>
  <si>
    <t>Quantidade</t>
  </si>
  <si>
    <t>Valor unit.</t>
  </si>
  <si>
    <t>Valor Total</t>
  </si>
  <si>
    <t>Análise DEPEN</t>
  </si>
  <si>
    <t>Custeio</t>
  </si>
  <si>
    <t>Aquisição de colete
Balístico Nivel III, nos
tamanhos P</t>
  </si>
  <si>
    <t>CGAIT/DIMAT</t>
  </si>
  <si>
    <t>Nota Técnica 326 (SEI nº 20111161)</t>
  </si>
  <si>
    <t>Aquisição de colete
Balístico Nivel III, nos
tamanhos M</t>
  </si>
  <si>
    <t>Aquisição de colete
Balístico Nivel III, nos
tamanhos G</t>
  </si>
  <si>
    <t>Aquisição de colete
Balístico Nivel III, nos
tamanhos GG</t>
  </si>
  <si>
    <t>Aquisição de
Absolventes Diurno
(pct com 16 und)</t>
  </si>
  <si>
    <t>CGCAP/COAMGE</t>
  </si>
  <si>
    <t>Em conformidade - Com complementação</t>
  </si>
  <si>
    <t>Nota Técnica 102 (SEI nº 20128234)</t>
  </si>
  <si>
    <t>Aquisição de
Absolventes
Noturno (pct com 16
und)_x000D_</t>
  </si>
  <si>
    <t>AL</t>
  </si>
  <si>
    <t>08016.013568/2022-47</t>
  </si>
  <si>
    <t>Construção de um Módulo Administrativo e infra-estrutura de apoio no Estabelecimento Prisional Feminino Santa Luzia</t>
  </si>
  <si>
    <t>Informação 134 (SEI nº 19888723)</t>
  </si>
  <si>
    <t>Aquisição de colchão D-33 para reeducandos do Sistema Penitenciário</t>
  </si>
  <si>
    <t>Nota Técnica 311 (SEI nº 19875054)</t>
  </si>
  <si>
    <t>Tecido Brim, Material: 100% Algodão, Cor: Branca, Tipo: Sarja 2x1 / Hospitalar, Largura: 1,60 M, Características Adicionais: Tingimento Firme, S/ Etiqueta, 1º Qualidade E Leve</t>
  </si>
  <si>
    <t>CGCAP/COATR</t>
  </si>
  <si>
    <t>Nota Técnica 211 (SEI nº 20990783)</t>
  </si>
  <si>
    <t>Tecido Brim, Material: 100% Algodão, Cor: Azul Royal, Tipo: Sarja 2x1 / Hospitalar, Largura: 1,60 M, Características Adicionais: Tingimento Firme, C/ Etiqueta, 1º Qualidade E Leve</t>
  </si>
  <si>
    <t>Tecido brim, Material: 100% Algodão, Largura: 1,60 M, Cor: Azul royal, Tipo: Sarja 3x1 / Hospitalar, Características Adicionais: Tingimento Firme, C/ Etiqueta, 1º Qualidade E Pesa</t>
  </si>
  <si>
    <t>Tecido Brim, Material: 100% algodão E 50% Poliester, Cor: verde bandeira, Tipo: sarja 3x1, Mínimo 260g/M2/Hospitalar, Largura: 1,60 M, Características Adicionais: Tingimento Firme, 1ª Qualidade E Leve, Pré-Encolhi, hospitalar largura: 1,60 m características adicionais: tingimento firme, s/ etiqueta, 1ª qualidade pesado, cor Branco</t>
  </si>
  <si>
    <t>Tecido, Material: 100% Poliéster , Gramatura: 270 G/M2, Aplicação: Calça E Blusa, Cor: vemelho, Tipo: Oxford Largura: 1,50 M</t>
  </si>
  <si>
    <t>Tecido, material: 100% poliamida, cor: vermelha, largura: 1,45 m, tipo: liganete,características adicionais: liso.</t>
  </si>
  <si>
    <t>Tecido, material: 100% poliéster, cor: azul royal, largura: 3 m.</t>
  </si>
  <si>
    <t>Tecido algodão, material: 100% algodão, tipo: ribana, cor: branca, aplicação: confecção de roupas hospitalares. Gramatura: 130 G/M2, Aplicação: Confecções Em Geral, Cor: Branca, Tipo: Malha, Largura: 0,90 M, Características Adicionais: Pesado E Alvejadoaplicação: confecções em geral Meia malha, Fio 30.1 penteada.</t>
  </si>
  <si>
    <t>Tecido algodão, material: 100% algodão, tipo: ribana, cor: vermelha, aplicação: confecção de roupas hospitalares. Gramatura: 130 G/M2, Aplicação: Confecções Em Geral, Cor: Branca, Tipo: Malha, Largura: 0,90 M, Características Adicionais: Pesado E Alvejadoaplicação: confecções em geral Meia malha, Fio 30.1 penteada.</t>
  </si>
  <si>
    <t>Sabonete íntimo líquido</t>
  </si>
  <si>
    <t>Nota Técnica 98 (SEI nº 20016408)</t>
  </si>
  <si>
    <t>Solicitou complementação</t>
  </si>
  <si>
    <t xml:space="preserve">Absorvente higiênico, tipo: noturno com abas (pacote com 8 unidades) </t>
  </si>
  <si>
    <t xml:space="preserve">Absorvente higiênico, tipo: normal com abas (pacote com 8 unidades) </t>
  </si>
  <si>
    <t>AM</t>
  </si>
  <si>
    <t>08016.013569/2022-91</t>
  </si>
  <si>
    <t>Complemento do recurso para a Construção Unidade prisional de Parintins</t>
  </si>
  <si>
    <t> </t>
  </si>
  <si>
    <t>Reprovado</t>
  </si>
  <si>
    <t>Informação 134 (SEI nº 19862572)</t>
  </si>
  <si>
    <t>Contratação de empresa especializada da prestação de serviços de digitalização, microfilmagem, gestão documental e armazenagem de arquivos</t>
  </si>
  <si>
    <t>Pendente</t>
  </si>
  <si>
    <t>Nota Técnica 301 (SEI nº 19634239)</t>
  </si>
  <si>
    <t>Folder A5 – Informativo sobre saúde menstrual e cuidados pessoais e íntimos</t>
  </si>
  <si>
    <t>Nota Técnica 95 (SEI nº 20014514)</t>
  </si>
  <si>
    <t>Sabonete neutro em barra</t>
  </si>
  <si>
    <t>Tecido moletom fino (metro)</t>
  </si>
  <si>
    <t>Tecido Tricoline  - cores escuras (metro)</t>
  </si>
  <si>
    <t>Tecido TNT (metro)</t>
  </si>
  <si>
    <t>Contratação de serviço de empresa especializada na prestação de serviços de consulta médica através de telemedicina permitindo o acesso a médicos clinicos geral e especializados nas unidades do interior do Estado.</t>
  </si>
  <si>
    <t>AP</t>
  </si>
  <si>
    <t>08016.013570/2022-16</t>
  </si>
  <si>
    <t xml:space="preserve">Reforço financeiro referente ao Plano de Aplicação 2016 - Construção da Penitenciária do Km 17 para Regime Fechado.               </t>
  </si>
  <si>
    <t>INCLUIR</t>
  </si>
  <si>
    <t>CUSTEIO</t>
  </si>
  <si>
    <t>Reforço Financeiro referente ao Plano de Aplicação 2021 - Manutenção preventiva e corretiva dos equipamentos de   segurança   adquiridos   com recursos do Fundo e doados pelo DEPEN (Raio X de esteira, portais e raquetes).</t>
  </si>
  <si>
    <t>Nota Técnica 283 (SEI nº 19526604)</t>
  </si>
  <si>
    <t>Curso de Pós-Graduação lato sensu em “Política de  Segurança Pública e Sistema Penitenciário”</t>
  </si>
  <si>
    <t>ESPEN/DPLAG</t>
  </si>
  <si>
    <t>Nota Técnica 83 (SEI nº 19834665)</t>
  </si>
  <si>
    <t>Aquisição de kits de higiene contendo: sabonetes, escovas dental,
pastas dental, toalhas de banho, papel
higiênico, absorvente higiênico e
desodorantes antitranspirante.</t>
  </si>
  <si>
    <t>Nota Técnica 55 (SEI nº 19680721)</t>
  </si>
  <si>
    <t>BA</t>
  </si>
  <si>
    <t>08016.013571/2022-61</t>
  </si>
  <si>
    <t>Construção de Galpão Laboral com Passarela no Conjunto Penal de Brumado</t>
  </si>
  <si>
    <t>Informação 142 (SEI nº 20482918)</t>
  </si>
  <si>
    <t>Construção de Galpão Laboral com Passarela no Conjunto Penal de Barreiras</t>
  </si>
  <si>
    <t>Reforma do Galpão Laboral da Penitenciária Lemos de Brito</t>
  </si>
  <si>
    <t>Locação de Equipamento de Monitoração Eletrônica por GPS</t>
  </si>
  <si>
    <t>CGCAP/CONAME</t>
  </si>
  <si>
    <t>Nota Técnica 104 (SEI nº 20532902)</t>
  </si>
  <si>
    <t xml:space="preserve">Absorvente </t>
  </si>
  <si>
    <t>Em análise</t>
  </si>
  <si>
    <t xml:space="preserve">Papel Higiênico </t>
  </si>
  <si>
    <t xml:space="preserve">Sabonete </t>
  </si>
  <si>
    <t xml:space="preserve">Desodorante </t>
  </si>
  <si>
    <t>Calcinha Tamanho P</t>
  </si>
  <si>
    <t>Calcinha Tamanho M</t>
  </si>
  <si>
    <t>Calcinha Tamanho G</t>
  </si>
  <si>
    <t>Calcinha Tamanho GG</t>
  </si>
  <si>
    <t>Toalha de Banho</t>
  </si>
  <si>
    <t xml:space="preserve">Escova Dental </t>
  </si>
  <si>
    <t xml:space="preserve">Creme Dental </t>
  </si>
  <si>
    <t>CE</t>
  </si>
  <si>
    <t>08016.013572/2022-13</t>
  </si>
  <si>
    <t>pROJETO DE CONSTRUÇÃO DE COBERTURAS DE PÁTIO DE SOL NAS UNIDADES PRISIONAIS</t>
  </si>
  <si>
    <t>Monitoração Eletrônica</t>
  </si>
  <si>
    <t>Despacho 410 (SEI nº 21046366)</t>
  </si>
  <si>
    <t>Saúde Menstrual</t>
  </si>
  <si>
    <t>DF</t>
  </si>
  <si>
    <t>08016.013573/2022-50</t>
  </si>
  <si>
    <t>Construção de Posto de Fiscalização na entrada do Complexo Penitenciário da Papuda</t>
  </si>
  <si>
    <t>Despacho 3311 (SEI nº 19753312)</t>
  </si>
  <si>
    <t>Aviamentos diversos
Insumo destinado à confecção e distribuição de uniforme aos internos e internas.</t>
  </si>
  <si>
    <t>CGCAP</t>
  </si>
  <si>
    <t>Nota Técnica 158 (SEI nº 19670820)</t>
  </si>
  <si>
    <t>Houve a conformidade do item, mas a UF deverá encaminhar documentação complementar.</t>
  </si>
  <si>
    <t xml:space="preserve">
Malha de Algodão / m2
Insumo destinado à confecção e distribuição de uniforme aos internos e internas. </t>
  </si>
  <si>
    <t xml:space="preserve">Tactel / m2
Insumo destinado à confecção e distribuição de uniforme aos internos e internas. </t>
  </si>
  <si>
    <t>Aquisição de absorventes higiênicos femininos, a serem distribuídos para internas e visitantes</t>
  </si>
  <si>
    <t>Nota Técnica 61 (SEI nº 19717512)</t>
  </si>
  <si>
    <t xml:space="preserve">Insumos para a fabricação de absorventes </t>
  </si>
  <si>
    <t>ES</t>
  </si>
  <si>
    <t>08016.013574/2022-02</t>
  </si>
  <si>
    <t>Contrução de Galpão no Complexo Penitenciário de Xuri</t>
  </si>
  <si>
    <t>Informação 222 (SEI nº 19732447)</t>
  </si>
  <si>
    <t>Construção de galpão no Complexo Penitenciário de Xuri, para criação de oficina de trabalho, possibilitando, conforme dispõe o artigo 31 da Lei de Execução Penal, que o condenado à pena privativa de liberdade</t>
  </si>
  <si>
    <t>Aquisição de tecidos</t>
  </si>
  <si>
    <t>Nota Técnica 165 (SEI nº 19762288)</t>
  </si>
  <si>
    <t>CGCAP solicitou complementação.</t>
  </si>
  <si>
    <t>Absorvente</t>
  </si>
  <si>
    <t>Nota Técnica 68 (SEI nº 19757833)</t>
  </si>
  <si>
    <t>Sabonete</t>
  </si>
  <si>
    <t>GO</t>
  </si>
  <si>
    <t>08016.013575/2022-49</t>
  </si>
  <si>
    <t>Reforma da Casa de Prisão Provisória no Complexo Prisional de Aparecida de Goiânia</t>
  </si>
  <si>
    <t>Despacho 3310 (SEI nº 19753117)</t>
  </si>
  <si>
    <t>Enviado a UF para providências</t>
  </si>
  <si>
    <t>Aquisição de licenças de uso de software / Software - AltoQi - EBERICK 2022 - Plena Top LVIT (Software para projetos estruturais)</t>
  </si>
  <si>
    <t>Nota Técnica 290 (SEI nº 19558308)</t>
  </si>
  <si>
    <t>Aquisição de licenças de uso de software / Atualização de software - Serviço de atualização anual para 12 meses AltoQi - EBERICK 2022 - Plena Top (SSA12) - pacote com 37 módulos</t>
  </si>
  <si>
    <t>Aquisição de licenças de uso de software / Software - AltoQi - BUILDER 2022 - Plena Top LVIT (Software para projetos de instalações prediais)</t>
  </si>
  <si>
    <t>Aquisição de licenças de uso de software / Atualização de software - Serviço de atualização anual para 12 meses AltoQi - BUILDER 2022 - Plena Top (SSA12) - versão com 7 disciplinas</t>
  </si>
  <si>
    <t>Aquisição de licenças de uso de software / Software - AltoQi - VISUS 2022 - Plena Top LVIT (Software para elaboração de orçamentos)</t>
  </si>
  <si>
    <t>Aquisição de licenças de uso de software / Atualização de software - Serviço de atualização anual para 12 meses AltoQi  VISUS 2022 Orçamento 5D + Planejamento 4D (SSA12)</t>
  </si>
  <si>
    <t>Curso de aprimoramento / Curso online software AltoQi EBERICK 2022</t>
  </si>
  <si>
    <t>Nota Técnica 341 (SEI nº 20412560)</t>
  </si>
  <si>
    <t>Curso de aprimoramento / Curso online software AltoQi BUILDER 2022 - Editor de Armaduras</t>
  </si>
  <si>
    <t>nm</t>
  </si>
  <si>
    <t>Curso de aprimoramento / Curso online software AltoQi BUILDER 2022 - Gerenciador de arquivos</t>
  </si>
  <si>
    <t>Curso de aprimoramento / Curso online software AltoQi BUILDER 2022 - Elétrico</t>
  </si>
  <si>
    <t>Curso de aprimoramento / Curso online software AltoQi BUILDER 2022 - SPDA 2022</t>
  </si>
  <si>
    <t>Curso de aprimoramento / Curso online software AltoQi BUILDER 2022 - Cabeamento - Projeto cabeamento estruturado</t>
  </si>
  <si>
    <t>Curso de aprimoramento / Curso online software AltoQi BUILDER 2022 - Hidrossanitário</t>
  </si>
  <si>
    <t>Curso de aprimoramento / Curso online software AltoQi BUILDER 2022 - Incêncio</t>
  </si>
  <si>
    <t>Curso de aprimoramento / Curso online software AltoQi VISUS 2022 - Planejamento 4D</t>
  </si>
  <si>
    <t>Curso de aprimoramento / Curso online software AltoQi VISUS 2022 - Orçamento 5D</t>
  </si>
  <si>
    <t>Aquisição de insumos para confecção de uniformes para presos / Tecido malha poliviscose</t>
  </si>
  <si>
    <t>Nota Técnica 156 (SEI nº 19568304)</t>
  </si>
  <si>
    <t>Aquisição de insumos para confecção de uniformes para presos / Tecido brim pesado</t>
  </si>
  <si>
    <t>Aquisição de insumos para confecção de uniformes para presos / Linha para máquina overlock</t>
  </si>
  <si>
    <t>Aquisição de insumos para confecção de uniformes para presos / Linha para Máquina reta nº. 120</t>
  </si>
  <si>
    <t>Aquisição de insumos para confecção de uniformes para presos /  Elástico para cintura de calça branco 50mm</t>
  </si>
  <si>
    <t>Aquisição de insumos para confecção de uniformes para presos / Elástico para cós de calça branco 35 mm</t>
  </si>
  <si>
    <t>Aquisição de insumos para confecção de uniformes para presos / Agulha para máquina de costura industrial OVERLOCK</t>
  </si>
  <si>
    <t>Aquisição de insumos para confecção de uniformes para presos / Agulha fina para máquina industrial</t>
  </si>
  <si>
    <t>Aquisição de insumos para confecção de uniformes para presos / Tinta serigráfica preta</t>
  </si>
  <si>
    <t>Aquisição de insumos para confecção de uniformes para presos / Tinta serigráfica branca</t>
  </si>
  <si>
    <t>Aquisição de Medalha (Comenda) / Medalha "Conde dos Arcos"</t>
  </si>
  <si>
    <t>Aquisição de medalha (Comenda) / Medalha de Mérito Policial Penal "Destaque Operacional"</t>
  </si>
  <si>
    <t>Aquisição de Medalha (Comenda) / Medalha de Mérito Policial Penal "Destaque Reintegração"</t>
  </si>
  <si>
    <t>Aquisição de medalha (Comenda) / Medalha de Tempo de Serviço “30 Anos”</t>
  </si>
  <si>
    <t>Aquisição de medalha (Comenda) /  Medalha de Tempo de Serviço “20 Anos”</t>
  </si>
  <si>
    <t>Aquisição de medalha (Comenda) / Medalha de Tempo de Serviço “10 Anos”</t>
  </si>
  <si>
    <t>Aquisição de insumos para confecção de absorventes íntimos femininos / Polietileno 70 cm</t>
  </si>
  <si>
    <t>Nota Técnica 96 (SEI nº 20015076)</t>
  </si>
  <si>
    <t>Aquisição de insumos para confecção de absorventes íntimos femininos / Cola em barra transparente</t>
  </si>
  <si>
    <t>Aquisição de insumos para confecção de absorventes íntimos femininos / Embalagem transparente</t>
  </si>
  <si>
    <t>Aquisição de insumos para confecção de absorventes íntimos femininos / Filtrante 70</t>
  </si>
  <si>
    <t>Aquisição de insumos para confecção de absorventes íntimos femininos / Manta 60 cm</t>
  </si>
  <si>
    <t>Aquisição de insumos para confecção de absorventes íntimos femininos / Fita dupla face</t>
  </si>
  <si>
    <t>MA</t>
  </si>
  <si>
    <t>08016.013576/2022-93</t>
  </si>
  <si>
    <t>Construção da cadeia pública da cidade de Brejo- MA</t>
  </si>
  <si>
    <t>Informação 125 (SEI nº 19764065)</t>
  </si>
  <si>
    <t>Ressalvas sobre autorização de recursos 2016 Relatório 92 - (19259786) - desconformidades e inconsistências</t>
  </si>
  <si>
    <t>calibre 22</t>
  </si>
  <si>
    <t>Nota Técnica 306 (SEI nº 19711482)</t>
  </si>
  <si>
    <t>Ressalvas quanto à valores sem destinação</t>
  </si>
  <si>
    <t>ESPARGIDOR</t>
  </si>
  <si>
    <t>Granada indoor efeito moral</t>
  </si>
  <si>
    <t>Granada indoor lacrimogênea</t>
  </si>
  <si>
    <t>Granada indoor luz e som</t>
  </si>
  <si>
    <t>Granada indoor pimenta</t>
  </si>
  <si>
    <t>Granada outdoor efeito moral</t>
  </si>
  <si>
    <t>Granada outdoor lacrimogênea</t>
  </si>
  <si>
    <t>Granada outdoor luz e som</t>
  </si>
  <si>
    <t>Granada outdoor pimenta</t>
  </si>
  <si>
    <t>Granada lacrimogênea tríplice hyper</t>
  </si>
  <si>
    <t>Munição calibre 12 gauge de borracha de precisão</t>
  </si>
  <si>
    <t>Munição calibre 12 gauge monoimpact de borracha</t>
  </si>
  <si>
    <t>Munição calibre
37/40mm com carga múltipla de emissão lacrimogênea</t>
  </si>
  <si>
    <t>Munição calibre 37/40mm de longo alcance com carga lacrimogênea</t>
  </si>
  <si>
    <t>CURSO DEMESTRADO</t>
  </si>
  <si>
    <t>Nota Técnica 94 (SEI nº 20199249)</t>
  </si>
  <si>
    <t>Solicita apresentação do Projeto Básico do Mestrado</t>
  </si>
  <si>
    <t>Contratação de serviços
ginecológicos</t>
  </si>
  <si>
    <t>Nota Técnica 106 (SEI nº 20167742)</t>
  </si>
  <si>
    <t>Ressalvas sobre Plano de Distribuição</t>
  </si>
  <si>
    <t>MG</t>
  </si>
  <si>
    <t>08016.013577/2022-38</t>
  </si>
  <si>
    <t>Obra de Captação e Tratamento de Água – ETA - para o Abastecimento da Penitenciária Francisco Floriano de Paula em Governador Valadares— MG</t>
  </si>
  <si>
    <t xml:space="preserve">Suplementação para construção da Unidade Prisional de Itaúna </t>
  </si>
  <si>
    <t>Elaboração de Projeto de cabeamento estruturado e rede elética com fornecimento de Planta Baixa e Layout ; Formato A1; 
Execução, manutenção e remanejamento de pontos de rede CAT 6, através de infraestrutura de cabeamento lógico, de serviços de obra civil, para redes locas de informática, com fornecimento de materiais, insumos, certificações e mão de obra;
Execução, manutenção e remanejamento de pontos de rede elétrica, atraves de infraestrutura de cabeamento elétrico, de serviços de obra civil, para redes locas de informática, com fornecimento de materiais, insumos, certificações e mão de obra;</t>
  </si>
  <si>
    <t>CALCINHA - TAM PP</t>
  </si>
  <si>
    <t>CALCINHA - TAM M</t>
  </si>
  <si>
    <t>CALCINHA - TAM G</t>
  </si>
  <si>
    <t>CALCINHA - TAM GG</t>
  </si>
  <si>
    <t>CALCINHA - TAM EXG</t>
  </si>
  <si>
    <t>MS</t>
  </si>
  <si>
    <t>08016.013578/2022-82</t>
  </si>
  <si>
    <t>Adequação do antigo Estabelecimento Penal de Regime Semiaberto de Ponta Porã para ser transformado em Estabelecimento Penal Feminino de Regime Fechado.</t>
  </si>
  <si>
    <t>Informação 246 (SEI nº 20151683)</t>
  </si>
  <si>
    <t>Granada outdoor gl-305 (granada explosiva de cs)</t>
  </si>
  <si>
    <t>Nota Técnica 325 (SEI nº 20111044)</t>
  </si>
  <si>
    <t>Granada outdoor gl-308 (granada explosiva de pimenta)</t>
  </si>
  <si>
    <t>Granada outdoor gl-307 (granada explosiva som/luz)</t>
  </si>
  <si>
    <t>Granada gl/302 (granada fumigena de cs alta emissão)</t>
  </si>
  <si>
    <t>Granada indoor GB 707 (granada explosiva som/luz - baixa intensidade)</t>
  </si>
  <si>
    <t>Granada indoor GB 708 (granada explosiva pimenta - baixa intensidade)</t>
  </si>
  <si>
    <t>Granada indoor GB 705 (granada explosiva cs-baixa intensidade)</t>
  </si>
  <si>
    <t>Espargidor de pimenta aerosol max</t>
  </si>
  <si>
    <t>Espargidor espuma de pimenta</t>
  </si>
  <si>
    <t>Munições para AM-600 (Lança Granada)GL-203/L</t>
  </si>
  <si>
    <t>Caneleiras Anti tumulto</t>
  </si>
  <si>
    <t>Pacotes de Absorventes descartavéis(com abas  pacote com 8/un.)</t>
  </si>
  <si>
    <t>Nota Técnica 101 (SEI nº 20127800)</t>
  </si>
  <si>
    <t>Sabão Neutro Barra (embalagem com 5 um).</t>
  </si>
  <si>
    <t>Sabonetes em barra</t>
  </si>
  <si>
    <t>Calcinhas de Algodão Tam P, M, G e GG</t>
  </si>
  <si>
    <t>Cuecas Boxer de Microfibra Tam P, M, G e GG (p/Homem Trans)</t>
  </si>
  <si>
    <t>MT</t>
  </si>
  <si>
    <t>08016.013579/2022-27</t>
  </si>
  <si>
    <t>Construção de um módulo de saúde na Penitenciária de Sinop</t>
  </si>
  <si>
    <t xml:space="preserve">Aquisição de colchões para a Penitenciária Central do Estado </t>
  </si>
  <si>
    <t>Capital</t>
  </si>
  <si>
    <t>Aquisição de máquina compacta motorizada de fabricação de absorventes femininos para Penitenciária Ana Maria do Couto</t>
  </si>
  <si>
    <t>Aquisição de máquina compacta motorizada de fabricação de absorventes femininos para Cadeia Feminina de Nortelândia</t>
  </si>
  <si>
    <t>Fita adesiva para aplicação nas laterais do absorventes</t>
  </si>
  <si>
    <t>Fita reposicional picota 2,5 cm, com 2 mil picotes</t>
  </si>
  <si>
    <t>Manta filtrante (70 cm) de tecido impermeável em TNT</t>
  </si>
  <si>
    <t>Manta adulta de celulose e gel - tamanho G</t>
  </si>
  <si>
    <t>Polietileno (tamanho 70 cm) utilizado como impermeabilizante</t>
  </si>
  <si>
    <t>Algodão Hidrófilo - 100% fibra longa</t>
  </si>
  <si>
    <t>Elástico (6 fios) para franzir</t>
  </si>
  <si>
    <t xml:space="preserve">Odorizador - frasco de 120 ml </t>
  </si>
  <si>
    <t>PA</t>
  </si>
  <si>
    <t>08016.013580/2022-51</t>
  </si>
  <si>
    <t>Reforma da Central Integrada de Monitoramento Eletrônico - CIME</t>
  </si>
  <si>
    <t>Informação 142 (SEI nº 20025304)</t>
  </si>
  <si>
    <t>Reforma do prédio aministrativo do hospital geral penitenciário</t>
  </si>
  <si>
    <t>Insumos para as marcenarias industriais destinados a atender os projetos de reinserção social de presos, internado e egressos</t>
  </si>
  <si>
    <t>Nota Técnica 173 (SEI nº 19995879)</t>
  </si>
  <si>
    <t>Aquisição de itens de peças intímas (calcinhas tradicionais) para atender por 06 meses cerca de 600 mulheres.</t>
  </si>
  <si>
    <t>Nota Técnica 92 (SEI nº 19988368)</t>
  </si>
  <si>
    <t>Contratação de exames USG transvaginal.</t>
  </si>
  <si>
    <t>Contratação de exames de colposcopia</t>
  </si>
  <si>
    <t>Contratação de exames USG mamária</t>
  </si>
  <si>
    <t>PE</t>
  </si>
  <si>
    <t>08016.013582/2022-41</t>
  </si>
  <si>
    <t>Elaboração de projeto: Reforma, ampliação e adequação da Cadeia Pública Feminina de Petrolina/PE</t>
  </si>
  <si>
    <t>Reforma, ampliação de adequação da Cadeia Pública  Feminina de Petrolina/PE</t>
  </si>
  <si>
    <t>Elaboração de projeto: Implantação do Centro Operacional do Complexo Prisional do Curado (CPC)</t>
  </si>
  <si>
    <t>Implantação do Centro Operacional no Curado (CPC)</t>
  </si>
  <si>
    <t xml:space="preserve"> Munição Cal.40 ETTP</t>
  </si>
  <si>
    <t>UNIFORMIZAÇÃO DA POPULAÇÃO CARCERÁRIA</t>
  </si>
  <si>
    <t>ABSORVENTES</t>
  </si>
  <si>
    <t>PI</t>
  </si>
  <si>
    <t>08016.013583/2022-95</t>
  </si>
  <si>
    <t>Reforma Penitenciária Professor José Ribamar Leite</t>
  </si>
  <si>
    <t>Informação 123 (SEI nº 19736944)</t>
  </si>
  <si>
    <t>Espargidor MAX aerosol pimento OC</t>
  </si>
  <si>
    <t>Nota Técnica 302 (SEI nº 19634907)</t>
  </si>
  <si>
    <t xml:space="preserve">Espargidor Médio espuma de pimenta </t>
  </si>
  <si>
    <t>Granada Indor Luz e Som - Mod. GB 707</t>
  </si>
  <si>
    <t>Granada Indor pimenta OC - Mod. GB 708</t>
  </si>
  <si>
    <t>Munição Elastomero AM-403/P</t>
  </si>
  <si>
    <t>Coldre de polímero adaptável perna/cintura - Pistola .40/ APX 9mm</t>
  </si>
  <si>
    <t>Fiel retrátil</t>
  </si>
  <si>
    <t>Porta carregador duplo - Polímero</t>
  </si>
  <si>
    <t>Porta Algema</t>
  </si>
  <si>
    <t>Cinto Tático</t>
  </si>
  <si>
    <t xml:space="preserve">Absorvente descartável </t>
  </si>
  <si>
    <t>Nota Técnica 94 (SEI nº 20013136)</t>
  </si>
  <si>
    <t>Calcinhas tamanhos diversos</t>
  </si>
  <si>
    <t>sabão neutro</t>
  </si>
  <si>
    <t>PR</t>
  </si>
  <si>
    <t>08016.013584/2022-30</t>
  </si>
  <si>
    <t>Reparo Estrutural, Reforma e Adequação dos Alojamentos e àreas Administrativas da Colônia Penal Agroindustrial de Piraquara</t>
  </si>
  <si>
    <t>Informação 223 (SEI nº 19750999)</t>
  </si>
  <si>
    <t>Reformas e Reparos de natureza emergenciais devido a avançada idade da edificação.</t>
  </si>
  <si>
    <t>Construção de espaço destinado a canteiros de trabalhos. Àrea a ser edificada na cidade de Foz do Iguaçu.</t>
  </si>
  <si>
    <t>Construção de barração/unidade de trabalho, com vistas à implantação de postos de trabalho para a ressocialização de PPL</t>
  </si>
  <si>
    <t>Botas - Aquisição de EPI's</t>
  </si>
  <si>
    <t>Itens a serem utilizados nos Canteiros de Trabalhos do Estado.</t>
  </si>
  <si>
    <t>Luvas - Aquisição de EPIs</t>
  </si>
  <si>
    <t>Itens a serem utilizados nos Canteiros de</t>
  </si>
  <si>
    <t>Avental - Aquisição de EPI's</t>
  </si>
  <si>
    <t>Itens a serem utilizados nos Canteiros de Trabalhos do Estado</t>
  </si>
  <si>
    <t>Óculos/ Mascara de Proteção - Aquisição de EPI's</t>
  </si>
  <si>
    <t>Itens diversos. Valor médio dos Itens.</t>
  </si>
  <si>
    <t>Protetor AuditivoAquisição de EPI's</t>
  </si>
  <si>
    <t>Itens com diversos tipos. Valor médio dos Itens</t>
  </si>
  <si>
    <t>Kit de Segurança para trabalhos em altura- Aquisição de EPI's</t>
  </si>
  <si>
    <t>Andaimes- Aquisição de material em complemento aos EPI's</t>
  </si>
  <si>
    <t>Material de proteção e segurança a ser utilizado nos canteiros de trabalho dos estabelecimentos penais.</t>
  </si>
  <si>
    <t>Algodão com elastano - Aquisição de insumos para a produção de ropupas íntimas para Mulheres em situação de privação de liberdade - Saúde Menstrual</t>
  </si>
  <si>
    <t>UF Solicitou complementação</t>
  </si>
  <si>
    <t>Elástico 0,7 cm - Saúde Menstrual</t>
  </si>
  <si>
    <t>Elástico 2,0 cm - Saúde Menstrual</t>
  </si>
  <si>
    <t>Linha ou fio - Saúde Menstrual</t>
  </si>
  <si>
    <t>RJ</t>
  </si>
  <si>
    <t>Reforma das estruturas de muralha dos Complexos de Segurança dos Sistema Penitenciário da SEAP/RJ</t>
  </si>
  <si>
    <t xml:space="preserve">Todas as muralhas de segurança dos complexos penitenciários da SEAP nunca obtiveram quaisquer reformas desde sua implantação, fato que, gradualmente vem sofrendo pelo tempo, a degradação natural da sua integridade física, necessitando de reforma para garantir minimamente, a segurança de perímetro das áreas de segurança </t>
  </si>
  <si>
    <t>Raio-X Portátil: Equipamento de
inspeção não intrusiva portátil</t>
  </si>
  <si>
    <t>Nota Técnica 349 (SEI nº 20533216)</t>
  </si>
  <si>
    <t>Equipamento será utilizado para averiguação de veículos na entrada do Complexo de Gericinó</t>
  </si>
  <si>
    <t>Confecção de distintivos</t>
  </si>
  <si>
    <t>confecção de novos distintivos aos servidores, tendo em vista o reenquadramento funcional no Estado do Rio de Janeiro que alterou a categoria de servidores de agente penitenciário para policial penal</t>
  </si>
  <si>
    <t>aquisição de absorventes</t>
  </si>
  <si>
    <t>RN</t>
  </si>
  <si>
    <t>08016.013586/2022-29</t>
  </si>
  <si>
    <t>Restruturação do Sistema de Tratamento de Esgotamento Sanitário da PEP</t>
  </si>
  <si>
    <t>Aprovado para fins de formalização, mas o UF deverá encaminhar outras documentações futuramente.</t>
  </si>
  <si>
    <t>Aquisição de Cadeados Tetra de 50 mm</t>
  </si>
  <si>
    <t>Aquisição de Pneu 265/70/R16</t>
  </si>
  <si>
    <t xml:space="preserve">Aquisição de Pneu 235/70/R16 </t>
  </si>
  <si>
    <t xml:space="preserve">Aquisição de Pneu 215/65/R16  </t>
  </si>
  <si>
    <t xml:space="preserve">Aquisição de Pneu 225/65/R16 C </t>
  </si>
  <si>
    <t xml:space="preserve">Aquisição de Pneu 275/80/R 22,5  </t>
  </si>
  <si>
    <t xml:space="preserve">Aquisição de Pneu 225/75/R16 C </t>
  </si>
  <si>
    <t>Aquisição de Absorvente Íntimo</t>
  </si>
  <si>
    <t>Está em conformidade, mas a COAMGE solicita que o Estado encaminhe o planejamento dos itens</t>
  </si>
  <si>
    <t>RO</t>
  </si>
  <si>
    <t>08016.013587/2022-73</t>
  </si>
  <si>
    <t>Ampliação do Centro de Treinamento da Polícia Penal "Thiago Alfaia dos Santos"</t>
  </si>
  <si>
    <t>Informação 129 (SEI nº 19653771)</t>
  </si>
  <si>
    <t>Munição 5,56x46mm SAT A</t>
  </si>
  <si>
    <t>Nota Técnica 296 (SEI nº 19586411)</t>
  </si>
  <si>
    <t>Munição 5,56x46mm Comun M193Treina</t>
  </si>
  <si>
    <t>Munição 5,56x46mm Festim A</t>
  </si>
  <si>
    <t>Munição 9mm LUGER+P EXPO 147GR
Bonded A</t>
  </si>
  <si>
    <t xml:space="preserve">Munição 9mm LUGER Treina EOOG124GR A </t>
  </si>
  <si>
    <t>Munição .40 S&amp;W Treina ETPP180GR A</t>
  </si>
  <si>
    <t>Kits de produção em tecidos cortados</t>
  </si>
  <si>
    <t>Embalagem (caixa de papel)</t>
  </si>
  <si>
    <t>Custo do envio -Frete</t>
  </si>
  <si>
    <t>Linhas</t>
  </si>
  <si>
    <t>Kit de agulhas</t>
  </si>
  <si>
    <t>RR</t>
  </si>
  <si>
    <t>08016.013588/2022-18</t>
  </si>
  <si>
    <t>Construção do novo posto de controle (PO) da Penitenciária Agricola de Monte Cristo, com área de convivência para visitantes e estacionamento para veículos de servidores e demais autoridades.</t>
  </si>
  <si>
    <t>Aquisição de insumos para oficinas laborais de produção de bioabsorventes e absorventes, bem como, da produção de roupas e produtos de higiene íntima feminina.</t>
  </si>
  <si>
    <t>Desenvolvimento de cursos e atividades profissionalizantes voltadas a produção de bioabsorventes e absorventes, bem como, sobre saúde da mulher.</t>
  </si>
  <si>
    <t>Coletor mestrual</t>
  </si>
  <si>
    <t>Creme de Pilatório</t>
  </si>
  <si>
    <t>Sabão Neutro</t>
  </si>
  <si>
    <t>Sabonete em Barra</t>
  </si>
  <si>
    <t>Peças Intimas</t>
  </si>
  <si>
    <t>Absorvente descartáveis</t>
  </si>
  <si>
    <t>RS</t>
  </si>
  <si>
    <t>08016.013589/2022-62</t>
  </si>
  <si>
    <t>Reforma da Penitenciária Modulada Estadual de Uruguaiana - PMEU</t>
  </si>
  <si>
    <t>Informação 219 (SEI nº 19625701)</t>
  </si>
  <si>
    <t>Reforma da Penitenciária Modulada Estadual de Ijuí - PMEI</t>
  </si>
  <si>
    <t>Reforma do Escritório Social - Patronato de Porto Alegre</t>
  </si>
  <si>
    <t>Parceria entre fbac e o estado do rio grande do sul</t>
  </si>
  <si>
    <t>incluir</t>
  </si>
  <si>
    <t>OUVIDORIA</t>
  </si>
  <si>
    <t>Despacho 540 (SEI nº 19893982)</t>
  </si>
  <si>
    <t>Consultoria diretriz politica atenção aos egressos</t>
  </si>
  <si>
    <t>COPSAE</t>
  </si>
  <si>
    <t>Nota Técnica 51 (SEI nº 19604216)</t>
  </si>
  <si>
    <t>Consultoria diretriz politica enfrentamento ao racismo institucional</t>
  </si>
  <si>
    <t>Nota Técnica 112 (SEI nº 20691113)</t>
  </si>
  <si>
    <t>Consultoria diretriz politica mulheres presas e egressas</t>
  </si>
  <si>
    <t>Consultoria diretriz politica grupos especificos/ lgbt</t>
  </si>
  <si>
    <t>Consultoria diretriz politica grupos especificos/ pcd</t>
  </si>
  <si>
    <t>Consultoria diretriz politica atenção saude servidor</t>
  </si>
  <si>
    <t>CGCAP/COS</t>
  </si>
  <si>
    <t>Nota Técnica 103 (SEI nº 19603068)</t>
  </si>
  <si>
    <t>Interiorização das politicas penais</t>
  </si>
  <si>
    <t>Alicate de Pressao para botões plasticos</t>
  </si>
  <si>
    <t>Nota Técnica 60 (SEI nº 19717487)</t>
  </si>
  <si>
    <t>Kits de produção em tecidos</t>
  </si>
  <si>
    <t>Emabalagem</t>
  </si>
  <si>
    <t>custo de envio - frete</t>
  </si>
  <si>
    <t>Linhas  variadas</t>
  </si>
  <si>
    <t>kits de agulhas</t>
  </si>
  <si>
    <t>Capacitação de até 30 Servidoras Replicadoras de Educação Menstrual</t>
  </si>
  <si>
    <t>SC</t>
  </si>
  <si>
    <t>08016.013590/2022-97</t>
  </si>
  <si>
    <t>09.09.2022</t>
  </si>
  <si>
    <t>Construção da muralha da Penitenciária de Itajaí</t>
  </si>
  <si>
    <t>Contratação de empresas
desenvolvedoras de softwares sob demanda que atendam às
necessidades dos setores responsáveis pelos serviços de proteção à testemunha (protege), corregedoria e
penas alternativas.</t>
  </si>
  <si>
    <t>Nota Técnica 392 (SEI nº 20938844)</t>
  </si>
  <si>
    <t>Aquisição de absorventes</t>
  </si>
  <si>
    <t>Nota Técnica 91 (SEI nº  19981714)</t>
  </si>
  <si>
    <t>SE</t>
  </si>
  <si>
    <t>08016.013591/2022-31</t>
  </si>
  <si>
    <t>MODERNIZAÇÃO DO
SISTEMA ELÉTRICO DO
COPEMCAN</t>
  </si>
  <si>
    <t>LOCAÇÃO DE
TORNOZELEIRA
ELETRÔNICA</t>
  </si>
  <si>
    <t>Aquisição de itens de higiene íntima a serem
distribuídos para mulheres privadas de
liberdade e egressas do sistema prisional,
tais como, sabão neutro, sabonetes,
absorventes( descartáveis), peças íntimas</t>
  </si>
  <si>
    <t>Desenvolvimento de cursos, campanhas e
atividades informativas</t>
  </si>
  <si>
    <t>Contratação de serviços ginecológicos,
consultas, exames</t>
  </si>
  <si>
    <t>Aquisição de insumos para oficinas laborais
de produção de absorventes</t>
  </si>
  <si>
    <t>Desenvolvimento de cursos e atividades
profissionalizantes voltados a produção de
absorventes, bem como, sobre a saúde da
mulher</t>
  </si>
  <si>
    <t>SP</t>
  </si>
  <si>
    <t>08016.013592/2022-86</t>
  </si>
  <si>
    <t>Obras de Reforma e adequação para obtenção do AVCB no Centro de Detenção Provisória de São Vicente</t>
  </si>
  <si>
    <t>Informação 221 (SEI nº 19684885)</t>
  </si>
  <si>
    <t>Obras de Reforma e adequação para obtenção do AVCB no Centro de detenção provisória I de Chácara de Belém</t>
  </si>
  <si>
    <t>Obras de Reforma e adequação para obtenção do AVCB no Centro de Progressão Penitenciária feminino de São Miguel Paulista</t>
  </si>
  <si>
    <t>Obras de Reforma e adequação para obtenção do AVCB no Centro de Ressocialização Penitenciária Presidente Bernardes</t>
  </si>
  <si>
    <t>Obras de Reforma e adequação para obtenção do AVCB na Penitenciária I de São Vicente</t>
  </si>
  <si>
    <t>Obras de Reforma e adequação para obtenção do AVCB na Penitenciária II de Lavínia</t>
  </si>
  <si>
    <t>Obras de Reforma e adequação para obtenção do AVCB na Penitenciária III de Lavínia</t>
  </si>
  <si>
    <t>Obras de Reforma e adequação para obtenção do AVCB na Penitenciária de Avaré</t>
  </si>
  <si>
    <t>Obras de Reforma e adequação para obtenção do AVCB na penitenciária de Itaí</t>
  </si>
  <si>
    <t>Obras de Reforma e adequação para obtenção do AVCB na Penitenciária de Itapetininga</t>
  </si>
  <si>
    <t>Obras de Reforma e adequação para obtenção do AVCB na penitenciária de Hortolândia</t>
  </si>
  <si>
    <t>Munição calibre .40</t>
  </si>
  <si>
    <t>Nota Técnica 98 (SEI nº 20288778)</t>
  </si>
  <si>
    <t>ESPEN manifestou-se pela reprovação</t>
  </si>
  <si>
    <t>Munição calibre 556</t>
  </si>
  <si>
    <t>Absorvente reutilizável</t>
  </si>
  <si>
    <t>Nota Técnica 64 (SEI nº 19730169)</t>
  </si>
  <si>
    <t>Sabonete Glicerinado</t>
  </si>
  <si>
    <t>Folheto informativo</t>
  </si>
  <si>
    <t>Livreto (cartilha)</t>
  </si>
  <si>
    <t>TO</t>
  </si>
  <si>
    <t>08016.013593/2022-21</t>
  </si>
  <si>
    <t>Construção, Adequação e/ou reforma dos Espaços de Saúde das Unidades Penais do Estado do Tocantins</t>
  </si>
  <si>
    <t>Informação 128 (SEI nº 19642063)</t>
  </si>
  <si>
    <t>Adequação dos Espaços para Oferta de vagas de Educação.</t>
  </si>
  <si>
    <t>Munição Calibre 12 -operacional</t>
  </si>
  <si>
    <t>Nota Técnica 284 (SEI nº 19535150)</t>
  </si>
  <si>
    <t>Munição Calibre 12 - treina</t>
  </si>
  <si>
    <t>Nota Técnica 92 (SEI nº 20179833)</t>
  </si>
  <si>
    <t>Munição Calibre 5,56 - operacional</t>
  </si>
  <si>
    <t>Munição Calibre 5,56 - treina</t>
  </si>
  <si>
    <t>Munição Calibre 7,62 - operacional</t>
  </si>
  <si>
    <t>Munição Calibre 7,62 - treina</t>
  </si>
  <si>
    <t>Munição Calibre 9mm - operacional</t>
  </si>
  <si>
    <t>Munição Calibre 9mm - treina</t>
  </si>
  <si>
    <t>Absorventes higiênicos descartáveis - pct com 32 unid</t>
  </si>
  <si>
    <t>Nota Técnica 54 (SEI nº 19680075)</t>
  </si>
  <si>
    <t>Calcinhas em tamanho diversos.</t>
  </si>
  <si>
    <t>CGCAP/COECE</t>
  </si>
  <si>
    <t>CGCAP/CONAP</t>
  </si>
  <si>
    <t>CORREGEDORIA</t>
  </si>
  <si>
    <t>INTELIGÊNCIA</t>
  </si>
  <si>
    <t>CGCAP/COARJUS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</si>
</sst>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&quot;R$ &quot;#,##0.00;[Red]&quot;-R$ 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rgb="FFA6A6A6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  <scheme val="minor"/>
    </font>
    <font>
      <sz val="11"/>
      <color rgb="FFA6A6A6"/>
      <name val="Calibri"/>
      <family val="2"/>
      <charset val="1"/>
    </font>
    <font>
      <sz val="10"/>
      <color rgb="FF000000"/>
      <name val="Calibri"/>
    </font>
    <font>
      <sz val="11"/>
      <color rgb="FF000000"/>
      <name val="Calibri"/>
    </font>
    <font>
      <sz val="11"/>
      <color rgb="FFFFFFFF"/>
      <name val="Calibri"/>
    </font>
    <font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11"/>
      <color rgb="FF00B050"/>
      <name val="Calibri"/>
      <family val="2"/>
      <scheme val="minor"/>
    </font>
    <font>
      <sz val="8"/>
      <color rgb="FF000000"/>
      <name val="Calibri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000000"/>
      <name val="Calibri"/>
      <family val="2"/>
    </font>
    <font>
      <sz val="10"/>
      <color rgb="FF000000"/>
      <name val="Times New Roman"/>
      <family val="1"/>
    </font>
    <font>
      <sz val="11"/>
      <color rgb="FF444444"/>
      <name val="Calibri"/>
      <family val="2"/>
      <charset val="1"/>
    </font>
    <font>
      <sz val="11"/>
      <color rgb="FF616161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00B050"/>
        <bgColor rgb="FF00B050"/>
      </patternFill>
    </fill>
    <fill>
      <patternFill patternType="solid">
        <fgColor rgb="FFD0CECE"/>
        <bgColor rgb="FFDAE3F3"/>
      </patternFill>
    </fill>
    <fill>
      <patternFill patternType="solid">
        <fgColor rgb="FFFFFFFF"/>
        <bgColor rgb="FFCCCCFF"/>
      </patternFill>
    </fill>
    <fill>
      <patternFill patternType="solid">
        <fgColor rgb="FFFFFFFF"/>
        <bgColor rgb="FF000000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000000"/>
      </right>
      <top style="thin">
        <color theme="0"/>
      </top>
      <bottom style="thin">
        <color theme="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theme="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medium">
        <color rgb="FF00000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00000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44" fontId="4" fillId="2" borderId="0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44" fontId="4" fillId="2" borderId="3" xfId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1" fontId="0" fillId="0" borderId="1" xfId="1" applyNumberFormat="1" applyFont="1" applyBorder="1" applyAlignment="1" applyProtection="1">
      <alignment horizontal="center" vertical="center" wrapText="1"/>
      <protection locked="0"/>
    </xf>
    <xf numFmtId="44" fontId="0" fillId="0" borderId="2" xfId="1" applyFont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8" fontId="0" fillId="0" borderId="1" xfId="1" applyNumberFormat="1" applyFont="1" applyBorder="1" applyAlignment="1" applyProtection="1">
      <alignment horizontal="center" vertical="center"/>
      <protection locked="0"/>
    </xf>
    <xf numFmtId="44" fontId="0" fillId="0" borderId="2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44" fontId="5" fillId="2" borderId="0" xfId="0" applyNumberFormat="1" applyFont="1" applyFill="1"/>
    <xf numFmtId="0" fontId="10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1" fontId="0" fillId="0" borderId="0" xfId="1" applyNumberFormat="1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44" fontId="5" fillId="2" borderId="3" xfId="1" applyFont="1" applyFill="1" applyBorder="1" applyAlignment="1" applyProtection="1">
      <alignment horizontal="center" vertical="center" wrapText="1"/>
      <protection locked="0"/>
    </xf>
    <xf numFmtId="44" fontId="11" fillId="2" borderId="0" xfId="0" applyNumberFormat="1" applyFont="1" applyFill="1"/>
    <xf numFmtId="0" fontId="7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>
      <alignment horizontal="center" vertical="center"/>
    </xf>
    <xf numFmtId="44" fontId="9" fillId="0" borderId="24" xfId="1" applyFont="1" applyBorder="1" applyAlignment="1">
      <alignment horizontal="center" vertical="center"/>
    </xf>
    <xf numFmtId="8" fontId="9" fillId="0" borderId="24" xfId="1" applyNumberFormat="1" applyFont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 wrapText="1"/>
    </xf>
    <xf numFmtId="8" fontId="9" fillId="0" borderId="26" xfId="1" applyNumberFormat="1" applyFont="1" applyBorder="1" applyAlignment="1">
      <alignment horizontal="center" vertical="center"/>
    </xf>
    <xf numFmtId="8" fontId="9" fillId="0" borderId="1" xfId="1" applyNumberFormat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14" fontId="3" fillId="4" borderId="24" xfId="0" applyNumberFormat="1" applyFont="1" applyFill="1" applyBorder="1" applyAlignment="1">
      <alignment horizontal="center" vertical="center" wrapText="1"/>
    </xf>
    <xf numFmtId="0" fontId="9" fillId="0" borderId="27" xfId="0" applyFont="1" applyBorder="1" applyAlignment="1" applyProtection="1">
      <alignment horizontal="center" vertical="center"/>
      <protection locked="0"/>
    </xf>
    <xf numFmtId="8" fontId="9" fillId="0" borderId="28" xfId="1" applyNumberFormat="1" applyFont="1" applyBorder="1" applyAlignment="1">
      <alignment horizontal="center" vertical="center"/>
    </xf>
    <xf numFmtId="0" fontId="0" fillId="0" borderId="13" xfId="0" applyBorder="1"/>
    <xf numFmtId="0" fontId="0" fillId="0" borderId="3" xfId="0" applyBorder="1"/>
    <xf numFmtId="44" fontId="4" fillId="2" borderId="13" xfId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left"/>
    </xf>
    <xf numFmtId="44" fontId="11" fillId="2" borderId="15" xfId="0" applyNumberFormat="1" applyFont="1" applyFill="1" applyBorder="1"/>
    <xf numFmtId="0" fontId="0" fillId="0" borderId="16" xfId="0" applyBorder="1"/>
    <xf numFmtId="0" fontId="9" fillId="0" borderId="24" xfId="0" applyFont="1" applyBorder="1" applyAlignment="1">
      <alignment horizontal="center" vertical="center" wrapText="1"/>
    </xf>
    <xf numFmtId="164" fontId="0" fillId="0" borderId="0" xfId="0" applyNumberFormat="1"/>
    <xf numFmtId="164" fontId="9" fillId="0" borderId="24" xfId="1" applyNumberFormat="1" applyFont="1" applyBorder="1" applyAlignment="1">
      <alignment horizontal="center" vertical="center"/>
    </xf>
    <xf numFmtId="164" fontId="9" fillId="0" borderId="26" xfId="1" applyNumberFormat="1" applyFont="1" applyBorder="1" applyAlignment="1">
      <alignment horizontal="center" vertical="center"/>
    </xf>
    <xf numFmtId="0" fontId="14" fillId="6" borderId="1" xfId="0" applyFont="1" applyFill="1" applyBorder="1" applyAlignment="1">
      <alignment horizontal="center" wrapText="1"/>
    </xf>
    <xf numFmtId="44" fontId="0" fillId="0" borderId="2" xfId="1" applyFont="1" applyBorder="1" applyAlignment="1">
      <alignment vertical="center" wrapText="1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164" fontId="0" fillId="0" borderId="36" xfId="0" applyNumberFormat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8" fontId="13" fillId="0" borderId="30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8" fontId="13" fillId="0" borderId="29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8" fontId="13" fillId="0" borderId="32" xfId="0" applyNumberFormat="1" applyFont="1" applyBorder="1" applyAlignment="1">
      <alignment horizontal="center" vertical="center"/>
    </xf>
    <xf numFmtId="8" fontId="13" fillId="0" borderId="33" xfId="0" applyNumberFormat="1" applyFont="1" applyBorder="1" applyAlignment="1">
      <alignment horizontal="center" vertical="center" wrapText="1"/>
    </xf>
    <xf numFmtId="0" fontId="14" fillId="7" borderId="36" xfId="0" applyFont="1" applyFill="1" applyBorder="1" applyAlignment="1">
      <alignment horizontal="center" wrapText="1"/>
    </xf>
    <xf numFmtId="0" fontId="16" fillId="8" borderId="1" xfId="0" applyFont="1" applyFill="1" applyBorder="1" applyAlignment="1">
      <alignment horizontal="center" vertical="center" wrapText="1"/>
    </xf>
    <xf numFmtId="165" fontId="0" fillId="0" borderId="1" xfId="1" applyNumberFormat="1" applyFont="1" applyBorder="1" applyAlignment="1" applyProtection="1">
      <alignment horizontal="center" vertical="center"/>
      <protection locked="0"/>
    </xf>
    <xf numFmtId="44" fontId="0" fillId="0" borderId="2" xfId="1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165" fontId="15" fillId="0" borderId="1" xfId="1" applyNumberFormat="1" applyFont="1" applyBorder="1" applyAlignment="1" applyProtection="1">
      <alignment horizontal="center" vertical="center"/>
      <protection locked="0"/>
    </xf>
    <xf numFmtId="44" fontId="15" fillId="0" borderId="2" xfId="1" applyFont="1" applyBorder="1" applyAlignment="1" applyProtection="1">
      <alignment horizontal="center" vertical="center" wrapText="1"/>
    </xf>
    <xf numFmtId="0" fontId="18" fillId="0" borderId="1" xfId="0" applyFont="1" applyBorder="1" applyAlignment="1">
      <alignment wrapText="1"/>
    </xf>
    <xf numFmtId="0" fontId="18" fillId="0" borderId="29" xfId="0" applyFont="1" applyBorder="1" applyAlignment="1">
      <alignment wrapText="1"/>
    </xf>
    <xf numFmtId="0" fontId="19" fillId="6" borderId="1" xfId="0" applyFont="1" applyFill="1" applyBorder="1" applyAlignment="1">
      <alignment wrapText="1"/>
    </xf>
    <xf numFmtId="0" fontId="18" fillId="0" borderId="1" xfId="0" applyFont="1" applyBorder="1"/>
    <xf numFmtId="0" fontId="18" fillId="0" borderId="31" xfId="0" applyFont="1" applyBorder="1"/>
    <xf numFmtId="0" fontId="18" fillId="0" borderId="32" xfId="0" applyFont="1" applyBorder="1" applyAlignment="1">
      <alignment wrapText="1"/>
    </xf>
    <xf numFmtId="0" fontId="7" fillId="2" borderId="36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>
      <alignment horizontal="center" vertical="center"/>
    </xf>
    <xf numFmtId="8" fontId="17" fillId="0" borderId="36" xfId="0" applyNumberFormat="1" applyFont="1" applyBorder="1"/>
    <xf numFmtId="8" fontId="9" fillId="0" borderId="36" xfId="1" applyNumberFormat="1" applyFont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0" fontId="14" fillId="6" borderId="1" xfId="0" applyFont="1" applyFill="1" applyBorder="1" applyAlignment="1">
      <alignment vertical="center" wrapText="1"/>
    </xf>
    <xf numFmtId="8" fontId="13" fillId="0" borderId="30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29" xfId="0" applyFont="1" applyBorder="1" applyAlignment="1">
      <alignment vertical="center"/>
    </xf>
    <xf numFmtId="8" fontId="13" fillId="0" borderId="29" xfId="0" applyNumberFormat="1" applyFont="1" applyBorder="1" applyAlignment="1">
      <alignment vertical="center"/>
    </xf>
    <xf numFmtId="0" fontId="13" fillId="0" borderId="31" xfId="0" applyFont="1" applyBorder="1" applyAlignment="1">
      <alignment vertical="center" wrapText="1"/>
    </xf>
    <xf numFmtId="0" fontId="13" fillId="0" borderId="32" xfId="0" applyFont="1" applyBorder="1" applyAlignment="1">
      <alignment vertical="center"/>
    </xf>
    <xf numFmtId="0" fontId="13" fillId="0" borderId="32" xfId="0" applyFont="1" applyBorder="1" applyAlignment="1">
      <alignment vertical="center" wrapText="1"/>
    </xf>
    <xf numFmtId="8" fontId="13" fillId="0" borderId="32" xfId="0" applyNumberFormat="1" applyFont="1" applyBorder="1" applyAlignment="1">
      <alignment vertical="center"/>
    </xf>
    <xf numFmtId="8" fontId="13" fillId="0" borderId="33" xfId="0" applyNumberFormat="1" applyFont="1" applyBorder="1" applyAlignment="1">
      <alignment vertical="center" wrapText="1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8" fontId="18" fillId="0" borderId="29" xfId="0" applyNumberFormat="1" applyFont="1" applyBorder="1" applyAlignment="1">
      <alignment horizontal="center" vertical="center"/>
    </xf>
    <xf numFmtId="8" fontId="18" fillId="0" borderId="30" xfId="0" applyNumberFormat="1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wrapText="1"/>
    </xf>
    <xf numFmtId="8" fontId="18" fillId="0" borderId="32" xfId="0" applyNumberFormat="1" applyFont="1" applyBorder="1" applyAlignment="1">
      <alignment horizontal="center" vertical="center"/>
    </xf>
    <xf numFmtId="8" fontId="18" fillId="0" borderId="33" xfId="0" applyNumberFormat="1" applyFont="1" applyBorder="1" applyAlignment="1">
      <alignment horizontal="center" vertical="center" wrapText="1"/>
    </xf>
    <xf numFmtId="3" fontId="18" fillId="0" borderId="29" xfId="0" applyNumberFormat="1" applyFont="1" applyBorder="1" applyAlignment="1">
      <alignment horizontal="center" vertical="center"/>
    </xf>
    <xf numFmtId="3" fontId="18" fillId="0" borderId="32" xfId="0" applyNumberFormat="1" applyFont="1" applyBorder="1" applyAlignment="1">
      <alignment horizontal="center" vertical="center"/>
    </xf>
    <xf numFmtId="44" fontId="4" fillId="2" borderId="3" xfId="1" applyFont="1" applyFill="1" applyBorder="1" applyAlignment="1">
      <alignment horizontal="center" vertical="center" wrapText="1"/>
    </xf>
    <xf numFmtId="3" fontId="20" fillId="9" borderId="37" xfId="0" applyNumberFormat="1" applyFont="1" applyFill="1" applyBorder="1" applyAlignment="1">
      <alignment horizontal="center" vertical="center" wrapText="1"/>
    </xf>
    <xf numFmtId="8" fontId="21" fillId="10" borderId="37" xfId="0" applyNumberFormat="1" applyFont="1" applyFill="1" applyBorder="1" applyAlignment="1">
      <alignment horizontal="center" vertical="center" wrapText="1"/>
    </xf>
    <xf numFmtId="0" fontId="20" fillId="9" borderId="37" xfId="0" applyFont="1" applyFill="1" applyBorder="1" applyAlignment="1">
      <alignment horizontal="center" vertical="center" wrapText="1"/>
    </xf>
    <xf numFmtId="0" fontId="18" fillId="0" borderId="38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23" fillId="0" borderId="36" xfId="0" applyFont="1" applyBorder="1"/>
    <xf numFmtId="164" fontId="0" fillId="0" borderId="36" xfId="0" applyNumberFormat="1" applyBorder="1"/>
    <xf numFmtId="0" fontId="0" fillId="0" borderId="36" xfId="0" applyBorder="1"/>
    <xf numFmtId="0" fontId="0" fillId="0" borderId="36" xfId="0" applyBorder="1" applyAlignment="1">
      <alignment horizontal="left"/>
    </xf>
    <xf numFmtId="44" fontId="4" fillId="2" borderId="36" xfId="1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wrapText="1"/>
    </xf>
    <xf numFmtId="44" fontId="4" fillId="2" borderId="36" xfId="1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  <protection locked="0"/>
    </xf>
    <xf numFmtId="1" fontId="0" fillId="0" borderId="36" xfId="1" applyNumberFormat="1" applyFont="1" applyBorder="1" applyAlignment="1" applyProtection="1">
      <alignment horizontal="center" vertical="center" wrapText="1"/>
      <protection locked="0"/>
    </xf>
    <xf numFmtId="4" fontId="0" fillId="0" borderId="36" xfId="0" applyNumberFormat="1" applyBorder="1"/>
    <xf numFmtId="0" fontId="2" fillId="0" borderId="36" xfId="0" applyFont="1" applyBorder="1" applyAlignment="1" applyProtection="1">
      <alignment horizontal="center" vertical="center" wrapText="1"/>
      <protection locked="0"/>
    </xf>
    <xf numFmtId="44" fontId="0" fillId="0" borderId="36" xfId="1" applyFont="1" applyBorder="1" applyAlignment="1" applyProtection="1">
      <alignment horizontal="center" vertical="center" wrapText="1"/>
      <protection locked="0"/>
    </xf>
    <xf numFmtId="44" fontId="5" fillId="2" borderId="36" xfId="1" applyFont="1" applyFill="1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8" fontId="0" fillId="0" borderId="36" xfId="1" applyNumberFormat="1" applyFont="1" applyBorder="1" applyAlignment="1" applyProtection="1">
      <alignment horizontal="center" vertical="center"/>
      <protection locked="0"/>
    </xf>
    <xf numFmtId="44" fontId="0" fillId="0" borderId="36" xfId="1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5" fillId="0" borderId="29" xfId="0" applyFont="1" applyBorder="1" applyAlignment="1">
      <alignment wrapText="1"/>
    </xf>
    <xf numFmtId="8" fontId="25" fillId="0" borderId="30" xfId="0" applyNumberFormat="1" applyFont="1" applyBorder="1" applyAlignment="1">
      <alignment wrapText="1"/>
    </xf>
    <xf numFmtId="0" fontId="25" fillId="0" borderId="31" xfId="0" applyFont="1" applyBorder="1" applyAlignment="1">
      <alignment wrapText="1"/>
    </xf>
    <xf numFmtId="0" fontId="25" fillId="0" borderId="32" xfId="0" applyFont="1" applyBorder="1" applyAlignment="1">
      <alignment wrapText="1"/>
    </xf>
    <xf numFmtId="8" fontId="25" fillId="0" borderId="33" xfId="0" applyNumberFormat="1" applyFont="1" applyBorder="1" applyAlignment="1">
      <alignment wrapText="1"/>
    </xf>
    <xf numFmtId="0" fontId="26" fillId="6" borderId="1" xfId="0" applyFont="1" applyFill="1" applyBorder="1" applyAlignment="1">
      <alignment wrapText="1"/>
    </xf>
    <xf numFmtId="0" fontId="25" fillId="0" borderId="29" xfId="0" applyFont="1" applyBorder="1"/>
    <xf numFmtId="8" fontId="25" fillId="0" borderId="29" xfId="0" applyNumberFormat="1" applyFont="1" applyBorder="1"/>
    <xf numFmtId="0" fontId="25" fillId="0" borderId="32" xfId="0" applyFont="1" applyBorder="1"/>
    <xf numFmtId="8" fontId="25" fillId="0" borderId="32" xfId="0" applyNumberFormat="1" applyFont="1" applyBorder="1"/>
    <xf numFmtId="8" fontId="24" fillId="0" borderId="36" xfId="0" applyNumberFormat="1" applyFont="1" applyBorder="1"/>
    <xf numFmtId="0" fontId="7" fillId="2" borderId="40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wrapText="1"/>
    </xf>
    <xf numFmtId="8" fontId="27" fillId="0" borderId="36" xfId="0" applyNumberFormat="1" applyFont="1" applyBorder="1"/>
    <xf numFmtId="0" fontId="13" fillId="0" borderId="31" xfId="0" applyFont="1" applyBorder="1" applyAlignment="1">
      <alignment horizontal="center" vertical="center" wrapText="1"/>
    </xf>
    <xf numFmtId="3" fontId="13" fillId="0" borderId="32" xfId="0" applyNumberFormat="1" applyFont="1" applyBorder="1" applyAlignment="1">
      <alignment horizontal="center" vertical="center"/>
    </xf>
    <xf numFmtId="3" fontId="13" fillId="0" borderId="29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28" fillId="9" borderId="45" xfId="0" applyFont="1" applyFill="1" applyBorder="1" applyAlignment="1">
      <alignment wrapText="1"/>
    </xf>
    <xf numFmtId="0" fontId="28" fillId="9" borderId="46" xfId="0" applyFont="1" applyFill="1" applyBorder="1" applyAlignment="1">
      <alignment wrapText="1"/>
    </xf>
    <xf numFmtId="0" fontId="14" fillId="6" borderId="1" xfId="0" applyFont="1" applyFill="1" applyBorder="1" applyAlignment="1">
      <alignment wrapText="1"/>
    </xf>
    <xf numFmtId="0" fontId="29" fillId="0" borderId="0" xfId="0" applyFont="1" applyAlignment="1">
      <alignment horizontal="center" wrapText="1"/>
    </xf>
    <xf numFmtId="0" fontId="0" fillId="0" borderId="47" xfId="0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30" fillId="0" borderId="36" xfId="0" applyFont="1" applyBorder="1" applyAlignment="1">
      <alignment horizontal="center" wrapText="1"/>
    </xf>
    <xf numFmtId="8" fontId="0" fillId="0" borderId="0" xfId="0" applyNumberFormat="1"/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44" fontId="9" fillId="0" borderId="25" xfId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8" fontId="9" fillId="0" borderId="25" xfId="1" applyNumberFormat="1" applyFont="1" applyBorder="1" applyAlignment="1">
      <alignment horizontal="center" vertical="center"/>
    </xf>
    <xf numFmtId="164" fontId="9" fillId="0" borderId="25" xfId="1" applyNumberFormat="1" applyFont="1" applyBorder="1" applyAlignment="1">
      <alignment horizontal="center" vertical="center"/>
    </xf>
    <xf numFmtId="44" fontId="9" fillId="0" borderId="36" xfId="1" applyFont="1" applyBorder="1" applyAlignment="1">
      <alignment horizontal="center" vertical="center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8" fontId="17" fillId="0" borderId="36" xfId="0" applyNumberFormat="1" applyFont="1" applyBorder="1" applyAlignment="1"/>
    <xf numFmtId="8" fontId="24" fillId="0" borderId="36" xfId="0" applyNumberFormat="1" applyFont="1" applyBorder="1" applyAlignment="1"/>
    <xf numFmtId="0" fontId="24" fillId="0" borderId="36" xfId="0" applyFont="1" applyBorder="1" applyAlignment="1"/>
    <xf numFmtId="8" fontId="27" fillId="0" borderId="36" xfId="0" applyNumberFormat="1" applyFont="1" applyBorder="1" applyAlignment="1"/>
    <xf numFmtId="0" fontId="27" fillId="0" borderId="36" xfId="0" applyFont="1" applyBorder="1" applyAlignment="1"/>
  </cellXfs>
  <cellStyles count="2">
    <cellStyle name="Moeda" xfId="1" builtinId="4"/>
    <cellStyle name="Normal" xfId="0" builtinId="0"/>
  </cellStyles>
  <dxfs count="25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theme="1" tint="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 patternType="solid">
          <bgColor rgb="FF7030A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theme="1" tint="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theme="1" tint="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theme="1" tint="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theme="1" tint="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theme="1" tint="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theme="1" tint="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theme="1" tint="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theme="1" tint="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theme="1" tint="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theme="1" tint="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theme="1" tint="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theme="1" tint="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theme="1" tint="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theme="1" tint="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9DC3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9DC3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9DC3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theme="1" tint="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theme="1" tint="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theme="1" tint="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theme="1" tint="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theme="1" tint="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theme="1" tint="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theme="1" tint="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theme="1" tint="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theme="1" tint="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theme="1" tint="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theme="1" tint="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theme="1" tint="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theme="1" tint="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DF66F-2DFD-45AA-A561-85335C4BA6E9}">
  <dimension ref="B1:L17"/>
  <sheetViews>
    <sheetView tabSelected="1" workbookViewId="0">
      <selection activeCell="H8" sqref="H8"/>
    </sheetView>
  </sheetViews>
  <sheetFormatPr defaultRowHeight="15"/>
  <cols>
    <col min="2" max="2" width="16.5703125" customWidth="1"/>
    <col min="3" max="3" width="20.140625" customWidth="1"/>
    <col min="4" max="4" width="27.85546875" customWidth="1"/>
    <col min="5" max="5" width="25" customWidth="1"/>
    <col min="6" max="6" width="18.85546875" customWidth="1"/>
    <col min="7" max="7" width="18.7109375" customWidth="1"/>
    <col min="8" max="8" width="20.42578125" customWidth="1"/>
    <col min="9" max="9" width="19.140625" customWidth="1"/>
    <col min="10" max="10" width="17.5703125" customWidth="1"/>
    <col min="11" max="11" width="23" customWidth="1"/>
    <col min="12" max="12" width="30.42578125" customWidth="1"/>
  </cols>
  <sheetData>
    <row r="1" spans="2:12" ht="15.75" thickBot="1"/>
    <row r="2" spans="2:12" ht="23.25">
      <c r="B2" s="182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4"/>
    </row>
    <row r="3" spans="2:12" ht="30">
      <c r="B3" s="27" t="s">
        <v>1</v>
      </c>
      <c r="C3" s="11" t="s">
        <v>2</v>
      </c>
      <c r="D3" s="12" t="s">
        <v>3</v>
      </c>
      <c r="E3" s="13" t="s">
        <v>4</v>
      </c>
      <c r="F3" s="185" t="s">
        <v>5</v>
      </c>
      <c r="G3" s="186"/>
      <c r="H3" s="12" t="s">
        <v>6</v>
      </c>
      <c r="I3" s="13" t="s">
        <v>7</v>
      </c>
      <c r="J3" s="11" t="s">
        <v>8</v>
      </c>
      <c r="K3" s="13" t="s">
        <v>9</v>
      </c>
      <c r="L3" s="28" t="s">
        <v>10</v>
      </c>
    </row>
    <row r="4" spans="2:12" ht="14.25">
      <c r="B4" s="29" t="s">
        <v>11</v>
      </c>
      <c r="C4" s="30" t="s">
        <v>12</v>
      </c>
      <c r="D4" s="31">
        <v>2022</v>
      </c>
      <c r="E4" s="32">
        <f>F4+I4</f>
        <v>2427238.29</v>
      </c>
      <c r="F4" s="187">
        <v>1699066.8</v>
      </c>
      <c r="G4" s="187"/>
      <c r="H4" s="33"/>
      <c r="I4" s="33">
        <v>728171.49</v>
      </c>
      <c r="J4" s="34">
        <v>1</v>
      </c>
      <c r="K4" s="40">
        <v>44813</v>
      </c>
      <c r="L4" s="35">
        <v>105641.14</v>
      </c>
    </row>
    <row r="5" spans="2:12">
      <c r="E5" s="2"/>
    </row>
    <row r="6" spans="2:12" ht="30">
      <c r="B6" s="3" t="s">
        <v>13</v>
      </c>
      <c r="C6" s="4" t="s">
        <v>14</v>
      </c>
      <c r="D6" s="4" t="s">
        <v>15</v>
      </c>
      <c r="E6" s="4" t="s">
        <v>16</v>
      </c>
      <c r="F6" s="5" t="s">
        <v>17</v>
      </c>
      <c r="G6" s="5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</row>
    <row r="7" spans="2:12" ht="91.5">
      <c r="B7" s="18" t="s">
        <v>24</v>
      </c>
      <c r="C7" s="7">
        <v>1</v>
      </c>
      <c r="D7" s="7" t="s">
        <v>25</v>
      </c>
      <c r="E7" s="7" t="s">
        <v>26</v>
      </c>
      <c r="F7" s="7">
        <v>60</v>
      </c>
      <c r="G7" s="8">
        <v>0</v>
      </c>
      <c r="H7" s="9">
        <v>1699066.8</v>
      </c>
      <c r="I7" s="39" t="s">
        <v>27</v>
      </c>
      <c r="J7" s="19" t="s">
        <v>28</v>
      </c>
      <c r="K7" s="19" t="s">
        <v>29</v>
      </c>
      <c r="L7" s="19"/>
    </row>
    <row r="8" spans="2:12">
      <c r="B8" s="21"/>
      <c r="C8" s="22"/>
      <c r="D8" s="22"/>
      <c r="E8" s="22"/>
      <c r="F8" s="22"/>
      <c r="G8" s="23"/>
      <c r="H8" s="25">
        <f>SUM(H7:H7)</f>
        <v>1699066.8</v>
      </c>
      <c r="I8" s="24"/>
      <c r="J8" s="24"/>
      <c r="K8" s="24"/>
      <c r="L8" s="24"/>
    </row>
    <row r="9" spans="2:12" ht="30">
      <c r="B9" s="3" t="s">
        <v>13</v>
      </c>
      <c r="C9" s="4" t="s">
        <v>14</v>
      </c>
      <c r="D9" s="4" t="s">
        <v>30</v>
      </c>
      <c r="E9" s="4" t="s">
        <v>16</v>
      </c>
      <c r="F9" s="5" t="s">
        <v>31</v>
      </c>
      <c r="G9" s="5" t="s">
        <v>32</v>
      </c>
      <c r="H9" s="6" t="s">
        <v>33</v>
      </c>
      <c r="I9" s="6" t="s">
        <v>20</v>
      </c>
      <c r="J9" s="6" t="s">
        <v>34</v>
      </c>
      <c r="K9" s="6" t="s">
        <v>22</v>
      </c>
      <c r="L9" s="6" t="s">
        <v>23</v>
      </c>
    </row>
    <row r="10" spans="2:12" ht="45.75">
      <c r="B10" s="7" t="s">
        <v>35</v>
      </c>
      <c r="C10" s="15">
        <v>1</v>
      </c>
      <c r="D10" s="7" t="s">
        <v>36</v>
      </c>
      <c r="E10" s="7" t="s">
        <v>26</v>
      </c>
      <c r="F10" s="15">
        <v>100</v>
      </c>
      <c r="G10" s="16">
        <v>1200</v>
      </c>
      <c r="H10" s="17">
        <f>F10*G10</f>
        <v>120000</v>
      </c>
      <c r="I10" s="39" t="s">
        <v>37</v>
      </c>
      <c r="J10" s="19" t="s">
        <v>28</v>
      </c>
      <c r="K10" s="19" t="s">
        <v>38</v>
      </c>
      <c r="L10" s="19"/>
    </row>
    <row r="11" spans="2:12" ht="45.75">
      <c r="B11" s="7" t="s">
        <v>35</v>
      </c>
      <c r="C11" s="15">
        <v>1</v>
      </c>
      <c r="D11" s="7" t="s">
        <v>39</v>
      </c>
      <c r="E11" s="7" t="s">
        <v>26</v>
      </c>
      <c r="F11" s="15">
        <v>130</v>
      </c>
      <c r="G11" s="16">
        <v>1200</v>
      </c>
      <c r="H11" s="17">
        <f>F11*G11</f>
        <v>156000</v>
      </c>
      <c r="I11" s="39" t="s">
        <v>37</v>
      </c>
      <c r="J11" s="19" t="s">
        <v>28</v>
      </c>
      <c r="K11" s="19" t="s">
        <v>38</v>
      </c>
      <c r="L11" s="19"/>
    </row>
    <row r="12" spans="2:12" ht="45.75">
      <c r="B12" s="7" t="s">
        <v>35</v>
      </c>
      <c r="C12" s="15">
        <v>1</v>
      </c>
      <c r="D12" s="7" t="s">
        <v>40</v>
      </c>
      <c r="E12" s="7" t="s">
        <v>26</v>
      </c>
      <c r="F12" s="15">
        <v>140</v>
      </c>
      <c r="G12" s="16">
        <v>1400</v>
      </c>
      <c r="H12" s="17">
        <f>F12*G12</f>
        <v>196000</v>
      </c>
      <c r="I12" s="39" t="s">
        <v>37</v>
      </c>
      <c r="J12" s="19" t="s">
        <v>28</v>
      </c>
      <c r="K12" s="19" t="s">
        <v>38</v>
      </c>
      <c r="L12" s="19"/>
    </row>
    <row r="13" spans="2:12" ht="45.75">
      <c r="B13" s="7" t="s">
        <v>35</v>
      </c>
      <c r="C13" s="15">
        <v>1</v>
      </c>
      <c r="D13" s="7" t="s">
        <v>41</v>
      </c>
      <c r="E13" s="7" t="s">
        <v>26</v>
      </c>
      <c r="F13" s="15">
        <v>100</v>
      </c>
      <c r="G13" s="16">
        <v>1500</v>
      </c>
      <c r="H13" s="17">
        <f>F13*G13</f>
        <v>150000</v>
      </c>
      <c r="I13" s="39" t="s">
        <v>37</v>
      </c>
      <c r="J13" s="19" t="s">
        <v>28</v>
      </c>
      <c r="K13" s="19" t="s">
        <v>38</v>
      </c>
      <c r="L13" s="19"/>
    </row>
    <row r="14" spans="2:12" ht="45.75">
      <c r="B14" s="7" t="s">
        <v>35</v>
      </c>
      <c r="C14" s="15">
        <v>1</v>
      </c>
      <c r="D14" s="7" t="s">
        <v>42</v>
      </c>
      <c r="E14" s="7" t="s">
        <v>26</v>
      </c>
      <c r="F14" s="15">
        <v>7000</v>
      </c>
      <c r="G14" s="16">
        <v>7.5</v>
      </c>
      <c r="H14" s="17">
        <f>G14*F14</f>
        <v>52500</v>
      </c>
      <c r="I14" s="39" t="s">
        <v>43</v>
      </c>
      <c r="J14" s="19" t="s">
        <v>44</v>
      </c>
      <c r="K14" s="19" t="s">
        <v>45</v>
      </c>
      <c r="L14" s="19"/>
    </row>
    <row r="15" spans="2:12" ht="76.5">
      <c r="B15" s="7" t="s">
        <v>35</v>
      </c>
      <c r="C15" s="15">
        <v>1</v>
      </c>
      <c r="D15" s="7" t="s">
        <v>46</v>
      </c>
      <c r="E15" s="7" t="s">
        <v>26</v>
      </c>
      <c r="F15" s="15">
        <v>5000</v>
      </c>
      <c r="G15" s="16">
        <v>10.6</v>
      </c>
      <c r="H15" s="17">
        <f>G15*F15</f>
        <v>53000</v>
      </c>
      <c r="I15" s="39" t="s">
        <v>43</v>
      </c>
      <c r="J15" s="19" t="s">
        <v>44</v>
      </c>
      <c r="K15" s="19" t="s">
        <v>45</v>
      </c>
      <c r="L15" s="19"/>
    </row>
    <row r="16" spans="2:12">
      <c r="H16" s="20">
        <f>SUM(H10:H15)</f>
        <v>727500</v>
      </c>
    </row>
    <row r="17" spans="5:8">
      <c r="E17" s="2"/>
      <c r="H17" s="26">
        <f>SUM(H8+H16)</f>
        <v>2426566.7999999998</v>
      </c>
    </row>
  </sheetData>
  <mergeCells count="3">
    <mergeCell ref="B2:L2"/>
    <mergeCell ref="F3:G3"/>
    <mergeCell ref="F4:G4"/>
  </mergeCells>
  <conditionalFormatting sqref="E7:E8">
    <cfRule type="cellIs" dxfId="254" priority="12" operator="equal">
      <formula>"Remover"</formula>
    </cfRule>
    <cfRule type="cellIs" dxfId="253" priority="13" operator="equal">
      <formula>"Alterar"</formula>
    </cfRule>
    <cfRule type="cellIs" dxfId="252" priority="14" operator="equal">
      <formula>"Incluir"</formula>
    </cfRule>
  </conditionalFormatting>
  <conditionalFormatting sqref="J2:K17">
    <cfRule type="cellIs" dxfId="251" priority="8" operator="equal">
      <formula>"Em análise"</formula>
    </cfRule>
  </conditionalFormatting>
  <conditionalFormatting sqref="J1:J1048576">
    <cfRule type="cellIs" dxfId="250" priority="5" operator="equal">
      <formula>"Pendente"</formula>
    </cfRule>
    <cfRule type="cellIs" dxfId="249" priority="6" operator="equal">
      <formula>"Reprovado"</formula>
    </cfRule>
    <cfRule type="cellIs" dxfId="248" priority="7" operator="equal">
      <formula>"Aprovado"</formula>
    </cfRule>
  </conditionalFormatting>
  <conditionalFormatting sqref="E10:E15">
    <cfRule type="cellIs" dxfId="247" priority="2" operator="equal">
      <formula>"Remover"</formula>
    </cfRule>
    <cfRule type="cellIs" dxfId="246" priority="3" operator="equal">
      <formula>"Alterar"</formula>
    </cfRule>
    <cfRule type="cellIs" dxfId="245" priority="4" operator="equal">
      <formula>"Incluir"</formula>
    </cfRule>
  </conditionalFormatting>
  <conditionalFormatting sqref="J10:J15 J7">
    <cfRule type="containsText" dxfId="244" priority="1" operator="containsText" text="Em conformidade">
      <formula>NOT(ISERROR(SEARCH("Em conformidade",J7)))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82F72E1-D369-4E94-BA08-5BFAC61BCB6D}">
          <x14:formula1>
            <xm:f>Validação!$A$1:$A$4</xm:f>
          </x14:formula1>
          <xm:sqref>J8</xm:sqref>
        </x14:dataValidation>
        <x14:dataValidation type="list" allowBlank="1" showInputMessage="1" showErrorMessage="1" xr:uid="{B3F9A205-32D9-4836-B846-AB5B8518D678}">
          <x14:formula1>
            <xm:f>Validação!$B$1:$B$3</xm:f>
          </x14:formula1>
          <xm:sqref>B7 B10:B15</xm:sqref>
        </x14:dataValidation>
        <x14:dataValidation type="list" allowBlank="1" showInputMessage="1" showErrorMessage="1" xr:uid="{91D5AEB9-D1C1-46BA-8754-1C98CDB0DA63}">
          <x14:formula1>
            <xm:f>Validação!$C$1:$C$15</xm:f>
          </x14:formula1>
          <xm:sqref>I7 I10:I15</xm:sqref>
        </x14:dataValidation>
        <x14:dataValidation type="list" allowBlank="1" showInputMessage="1" showErrorMessage="1" xr:uid="{43D91C31-0611-4095-A4E4-E57AC70A31D1}">
          <x14:formula1>
            <xm:f>Validação!$A$1:$A$5</xm:f>
          </x14:formula1>
          <xm:sqref>J15 J14 J13 J12 J11 J10 J7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2F62E-47A9-49BC-A4D7-318F6D54519F}">
  <dimension ref="B1:L28"/>
  <sheetViews>
    <sheetView topLeftCell="A19" workbookViewId="0">
      <selection activeCell="J25" sqref="J25"/>
    </sheetView>
  </sheetViews>
  <sheetFormatPr defaultRowHeight="15"/>
  <cols>
    <col min="2" max="2" width="16.5703125" customWidth="1"/>
    <col min="3" max="3" width="20" customWidth="1"/>
    <col min="4" max="4" width="29.28515625" customWidth="1"/>
    <col min="5" max="5" width="25" customWidth="1"/>
    <col min="6" max="6" width="18.85546875" customWidth="1"/>
    <col min="7" max="7" width="18.7109375" customWidth="1"/>
    <col min="8" max="8" width="20.42578125" customWidth="1"/>
    <col min="9" max="9" width="19.140625" customWidth="1"/>
    <col min="10" max="10" width="17.5703125" customWidth="1"/>
    <col min="11" max="11" width="23" customWidth="1"/>
    <col min="12" max="12" width="30.42578125" customWidth="1"/>
  </cols>
  <sheetData>
    <row r="1" spans="2:12" ht="15.75" thickBot="1"/>
    <row r="2" spans="2:12" ht="23.25">
      <c r="B2" s="182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4"/>
    </row>
    <row r="3" spans="2:12" ht="30">
      <c r="B3" s="27" t="s">
        <v>1</v>
      </c>
      <c r="C3" s="11" t="s">
        <v>2</v>
      </c>
      <c r="D3" s="12" t="s">
        <v>3</v>
      </c>
      <c r="E3" s="13" t="s">
        <v>4</v>
      </c>
      <c r="F3" s="185" t="s">
        <v>5</v>
      </c>
      <c r="G3" s="186"/>
      <c r="H3" s="12" t="s">
        <v>6</v>
      </c>
      <c r="I3" s="13" t="s">
        <v>7</v>
      </c>
      <c r="J3" s="11" t="s">
        <v>8</v>
      </c>
      <c r="K3" s="13" t="s">
        <v>9</v>
      </c>
      <c r="L3" s="28" t="s">
        <v>10</v>
      </c>
    </row>
    <row r="4" spans="2:12" ht="14.25">
      <c r="B4" s="29" t="s">
        <v>196</v>
      </c>
      <c r="C4" s="30" t="s">
        <v>197</v>
      </c>
      <c r="D4" s="31">
        <v>2022</v>
      </c>
      <c r="E4" s="32">
        <f>F4+H4+I4</f>
        <v>3509535.3590582097</v>
      </c>
      <c r="F4" s="187">
        <v>2456674.75</v>
      </c>
      <c r="G4" s="187"/>
      <c r="H4" s="33"/>
      <c r="I4" s="33">
        <v>1052860.6090582099</v>
      </c>
      <c r="J4" s="34">
        <v>1</v>
      </c>
      <c r="K4" s="38"/>
      <c r="L4" s="35">
        <v>152746.15</v>
      </c>
    </row>
    <row r="5" spans="2:12">
      <c r="E5" s="2"/>
    </row>
    <row r="6" spans="2:12" ht="30">
      <c r="B6" s="3" t="s">
        <v>13</v>
      </c>
      <c r="C6" s="4" t="s">
        <v>14</v>
      </c>
      <c r="D6" s="4" t="s">
        <v>15</v>
      </c>
      <c r="E6" s="4" t="s">
        <v>16</v>
      </c>
      <c r="F6" s="5" t="s">
        <v>17</v>
      </c>
      <c r="G6" s="5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</row>
    <row r="7" spans="2:12" ht="60.75">
      <c r="B7" s="18" t="s">
        <v>24</v>
      </c>
      <c r="C7" s="7">
        <v>1</v>
      </c>
      <c r="D7" s="7" t="s">
        <v>198</v>
      </c>
      <c r="E7" s="7" t="s">
        <v>26</v>
      </c>
      <c r="F7" s="7">
        <v>0</v>
      </c>
      <c r="G7" s="8">
        <v>0</v>
      </c>
      <c r="H7" s="9">
        <v>2456674.75</v>
      </c>
      <c r="I7" s="39" t="s">
        <v>27</v>
      </c>
      <c r="J7" s="19" t="s">
        <v>28</v>
      </c>
      <c r="K7" s="177" t="s">
        <v>199</v>
      </c>
      <c r="L7" s="180" t="s">
        <v>200</v>
      </c>
    </row>
    <row r="8" spans="2:12">
      <c r="B8" s="21"/>
      <c r="C8" s="22"/>
      <c r="D8" s="22"/>
      <c r="E8" s="22"/>
      <c r="F8" s="22"/>
      <c r="G8" s="23"/>
      <c r="H8" s="25">
        <f>SUM(H7:H7)</f>
        <v>2456674.75</v>
      </c>
      <c r="I8" s="24"/>
      <c r="J8" s="24"/>
      <c r="K8" s="24"/>
      <c r="L8" s="24"/>
    </row>
    <row r="9" spans="2:12" ht="30">
      <c r="B9" s="3" t="s">
        <v>13</v>
      </c>
      <c r="C9" s="4" t="s">
        <v>14</v>
      </c>
      <c r="D9" s="4" t="s">
        <v>30</v>
      </c>
      <c r="E9" s="4" t="s">
        <v>16</v>
      </c>
      <c r="F9" s="5" t="s">
        <v>31</v>
      </c>
      <c r="G9" s="5" t="s">
        <v>32</v>
      </c>
      <c r="H9" s="6" t="s">
        <v>33</v>
      </c>
      <c r="I9" s="6" t="s">
        <v>20</v>
      </c>
      <c r="J9" s="6" t="s">
        <v>34</v>
      </c>
      <c r="K9" s="6" t="s">
        <v>22</v>
      </c>
      <c r="L9" s="6" t="s">
        <v>23</v>
      </c>
    </row>
    <row r="10" spans="2:12" ht="30.75">
      <c r="B10" s="7" t="s">
        <v>35</v>
      </c>
      <c r="C10" s="15">
        <v>1</v>
      </c>
      <c r="D10" s="7" t="s">
        <v>201</v>
      </c>
      <c r="E10" s="7" t="s">
        <v>26</v>
      </c>
      <c r="F10" s="15">
        <v>1200</v>
      </c>
      <c r="G10" s="16">
        <v>6.14</v>
      </c>
      <c r="H10" s="17">
        <v>7368</v>
      </c>
      <c r="I10" s="39" t="s">
        <v>37</v>
      </c>
      <c r="J10" s="19" t="s">
        <v>28</v>
      </c>
      <c r="K10" s="19" t="s">
        <v>202</v>
      </c>
      <c r="L10" s="19" t="s">
        <v>203</v>
      </c>
    </row>
    <row r="11" spans="2:12" ht="30.75">
      <c r="B11" s="7" t="s">
        <v>35</v>
      </c>
      <c r="C11" s="15">
        <v>1</v>
      </c>
      <c r="D11" s="7" t="s">
        <v>204</v>
      </c>
      <c r="E11" s="7" t="s">
        <v>26</v>
      </c>
      <c r="F11" s="15">
        <v>500</v>
      </c>
      <c r="G11" s="16">
        <v>256.87</v>
      </c>
      <c r="H11" s="17">
        <v>128435</v>
      </c>
      <c r="I11" s="39" t="s">
        <v>37</v>
      </c>
      <c r="J11" s="19" t="s">
        <v>28</v>
      </c>
      <c r="K11" s="19" t="s">
        <v>202</v>
      </c>
      <c r="L11" s="19"/>
    </row>
    <row r="12" spans="2:12" ht="30.75">
      <c r="B12" s="7" t="s">
        <v>35</v>
      </c>
      <c r="C12" s="15">
        <v>1</v>
      </c>
      <c r="D12" s="7" t="s">
        <v>205</v>
      </c>
      <c r="E12" s="7" t="s">
        <v>26</v>
      </c>
      <c r="F12" s="15">
        <v>50</v>
      </c>
      <c r="G12" s="16">
        <v>309.39</v>
      </c>
      <c r="H12" s="17">
        <v>15469.5</v>
      </c>
      <c r="I12" s="39" t="s">
        <v>37</v>
      </c>
      <c r="J12" s="19" t="s">
        <v>28</v>
      </c>
      <c r="K12" s="19" t="s">
        <v>202</v>
      </c>
      <c r="L12" s="19"/>
    </row>
    <row r="13" spans="2:12" ht="30.75">
      <c r="B13" s="7" t="s">
        <v>35</v>
      </c>
      <c r="C13" s="15">
        <v>1</v>
      </c>
      <c r="D13" s="7" t="s">
        <v>206</v>
      </c>
      <c r="E13" s="7" t="s">
        <v>26</v>
      </c>
      <c r="F13" s="15">
        <v>50</v>
      </c>
      <c r="G13" s="16">
        <v>410.6</v>
      </c>
      <c r="H13" s="17">
        <v>20530</v>
      </c>
      <c r="I13" s="39" t="s">
        <v>37</v>
      </c>
      <c r="J13" s="19" t="s">
        <v>28</v>
      </c>
      <c r="K13" s="19" t="s">
        <v>202</v>
      </c>
      <c r="L13" s="19"/>
    </row>
    <row r="14" spans="2:12" ht="30.75">
      <c r="B14" s="7" t="s">
        <v>35</v>
      </c>
      <c r="C14" s="15">
        <v>1</v>
      </c>
      <c r="D14" s="7" t="s">
        <v>207</v>
      </c>
      <c r="E14" s="7" t="s">
        <v>26</v>
      </c>
      <c r="F14" s="15">
        <v>50</v>
      </c>
      <c r="G14" s="16">
        <v>528.57000000000005</v>
      </c>
      <c r="H14" s="17">
        <v>26428.5</v>
      </c>
      <c r="I14" s="39" t="s">
        <v>37</v>
      </c>
      <c r="J14" s="19" t="s">
        <v>28</v>
      </c>
      <c r="K14" s="19" t="s">
        <v>202</v>
      </c>
      <c r="L14" s="19"/>
    </row>
    <row r="15" spans="2:12" ht="30.75">
      <c r="B15" s="7" t="s">
        <v>35</v>
      </c>
      <c r="C15" s="15">
        <v>1</v>
      </c>
      <c r="D15" s="7" t="s">
        <v>208</v>
      </c>
      <c r="E15" s="7" t="s">
        <v>26</v>
      </c>
      <c r="F15" s="15">
        <v>50</v>
      </c>
      <c r="G15" s="16">
        <v>432.44</v>
      </c>
      <c r="H15" s="17">
        <v>21622</v>
      </c>
      <c r="I15" s="39" t="s">
        <v>37</v>
      </c>
      <c r="J15" s="19" t="s">
        <v>28</v>
      </c>
      <c r="K15" s="19" t="s">
        <v>202</v>
      </c>
      <c r="L15" s="19"/>
    </row>
    <row r="16" spans="2:12" ht="30.75">
      <c r="B16" s="7" t="s">
        <v>35</v>
      </c>
      <c r="C16" s="15">
        <v>1</v>
      </c>
      <c r="D16" s="7" t="s">
        <v>209</v>
      </c>
      <c r="E16" s="7" t="s">
        <v>26</v>
      </c>
      <c r="F16" s="15">
        <v>50</v>
      </c>
      <c r="G16" s="16">
        <v>373.66</v>
      </c>
      <c r="H16" s="17">
        <v>18683</v>
      </c>
      <c r="I16" s="39" t="s">
        <v>37</v>
      </c>
      <c r="J16" s="19" t="s">
        <v>28</v>
      </c>
      <c r="K16" s="19" t="s">
        <v>202</v>
      </c>
      <c r="L16" s="19"/>
    </row>
    <row r="17" spans="2:12" ht="30.75">
      <c r="B17" s="7" t="s">
        <v>35</v>
      </c>
      <c r="C17" s="15">
        <v>1</v>
      </c>
      <c r="D17" s="7" t="s">
        <v>210</v>
      </c>
      <c r="E17" s="7" t="s">
        <v>26</v>
      </c>
      <c r="F17" s="15">
        <v>50</v>
      </c>
      <c r="G17" s="16">
        <v>506.26</v>
      </c>
      <c r="H17" s="17">
        <v>25313</v>
      </c>
      <c r="I17" s="39" t="s">
        <v>37</v>
      </c>
      <c r="J17" s="19" t="s">
        <v>28</v>
      </c>
      <c r="K17" s="19" t="s">
        <v>202</v>
      </c>
      <c r="L17" s="19"/>
    </row>
    <row r="18" spans="2:12" ht="30.75">
      <c r="B18" s="7" t="s">
        <v>35</v>
      </c>
      <c r="C18" s="15">
        <v>1</v>
      </c>
      <c r="D18" s="7" t="s">
        <v>211</v>
      </c>
      <c r="E18" s="7" t="s">
        <v>26</v>
      </c>
      <c r="F18" s="15">
        <v>40</v>
      </c>
      <c r="G18" s="16">
        <v>528.57000000000005</v>
      </c>
      <c r="H18" s="17">
        <v>21142.799999999999</v>
      </c>
      <c r="I18" s="39" t="s">
        <v>37</v>
      </c>
      <c r="J18" s="19" t="s">
        <v>28</v>
      </c>
      <c r="K18" s="19" t="s">
        <v>202</v>
      </c>
      <c r="L18" s="19"/>
    </row>
    <row r="19" spans="2:12" ht="30.75">
      <c r="B19" s="7" t="s">
        <v>35</v>
      </c>
      <c r="C19" s="15">
        <v>1</v>
      </c>
      <c r="D19" s="7" t="s">
        <v>212</v>
      </c>
      <c r="E19" s="7" t="s">
        <v>26</v>
      </c>
      <c r="F19" s="15">
        <v>50</v>
      </c>
      <c r="G19" s="16">
        <v>510.53</v>
      </c>
      <c r="H19" s="17">
        <v>25526.5</v>
      </c>
      <c r="I19" s="39" t="s">
        <v>37</v>
      </c>
      <c r="J19" s="19" t="s">
        <v>28</v>
      </c>
      <c r="K19" s="19" t="s">
        <v>202</v>
      </c>
      <c r="L19" s="19"/>
    </row>
    <row r="20" spans="2:12" ht="30.75">
      <c r="B20" s="7" t="s">
        <v>35</v>
      </c>
      <c r="C20" s="15">
        <v>1</v>
      </c>
      <c r="D20" s="7" t="s">
        <v>213</v>
      </c>
      <c r="E20" s="7" t="s">
        <v>26</v>
      </c>
      <c r="F20" s="15">
        <v>50</v>
      </c>
      <c r="G20" s="16">
        <v>598.32000000000005</v>
      </c>
      <c r="H20" s="17">
        <v>29916</v>
      </c>
      <c r="I20" s="39" t="s">
        <v>37</v>
      </c>
      <c r="J20" s="19" t="s">
        <v>28</v>
      </c>
      <c r="K20" s="19" t="s">
        <v>202</v>
      </c>
      <c r="L20" s="19"/>
    </row>
    <row r="21" spans="2:12" ht="30.75">
      <c r="B21" s="7" t="s">
        <v>35</v>
      </c>
      <c r="C21" s="15">
        <v>1</v>
      </c>
      <c r="D21" s="7" t="s">
        <v>214</v>
      </c>
      <c r="E21" s="7" t="s">
        <v>26</v>
      </c>
      <c r="F21" s="15">
        <v>1000</v>
      </c>
      <c r="G21" s="16">
        <v>45.17</v>
      </c>
      <c r="H21" s="17">
        <v>45170</v>
      </c>
      <c r="I21" s="39" t="s">
        <v>37</v>
      </c>
      <c r="J21" s="19" t="s">
        <v>28</v>
      </c>
      <c r="K21" s="19" t="s">
        <v>202</v>
      </c>
      <c r="L21" s="19"/>
    </row>
    <row r="22" spans="2:12" ht="30.75">
      <c r="B22" s="7" t="s">
        <v>35</v>
      </c>
      <c r="C22" s="15">
        <v>1</v>
      </c>
      <c r="D22" s="7" t="s">
        <v>215</v>
      </c>
      <c r="E22" s="7" t="s">
        <v>26</v>
      </c>
      <c r="F22" s="15">
        <v>2000</v>
      </c>
      <c r="G22" s="16">
        <v>43.32</v>
      </c>
      <c r="H22" s="17">
        <v>86640</v>
      </c>
      <c r="I22" s="39" t="s">
        <v>37</v>
      </c>
      <c r="J22" s="19" t="s">
        <v>28</v>
      </c>
      <c r="K22" s="19" t="s">
        <v>202</v>
      </c>
      <c r="L22" s="19"/>
    </row>
    <row r="23" spans="2:12" ht="45.75">
      <c r="B23" s="7" t="s">
        <v>35</v>
      </c>
      <c r="C23" s="15">
        <v>1</v>
      </c>
      <c r="D23" s="7" t="s">
        <v>216</v>
      </c>
      <c r="E23" s="7" t="s">
        <v>26</v>
      </c>
      <c r="F23" s="15">
        <v>50</v>
      </c>
      <c r="G23" s="16">
        <v>513.75</v>
      </c>
      <c r="H23" s="17">
        <v>25687.5</v>
      </c>
      <c r="I23" s="39" t="s">
        <v>37</v>
      </c>
      <c r="J23" s="19" t="s">
        <v>28</v>
      </c>
      <c r="K23" s="19" t="s">
        <v>202</v>
      </c>
      <c r="L23" s="19"/>
    </row>
    <row r="24" spans="2:12" ht="45.75">
      <c r="B24" s="7" t="s">
        <v>35</v>
      </c>
      <c r="C24" s="15">
        <v>1</v>
      </c>
      <c r="D24" s="7" t="s">
        <v>217</v>
      </c>
      <c r="E24" s="7" t="s">
        <v>26</v>
      </c>
      <c r="F24" s="15">
        <v>50</v>
      </c>
      <c r="G24" s="16">
        <v>413.21</v>
      </c>
      <c r="H24" s="17">
        <v>20660.5</v>
      </c>
      <c r="I24" s="39" t="s">
        <v>37</v>
      </c>
      <c r="J24" s="19" t="s">
        <v>28</v>
      </c>
      <c r="K24" s="19" t="s">
        <v>202</v>
      </c>
      <c r="L24" s="178"/>
    </row>
    <row r="25" spans="2:12" ht="30.75">
      <c r="B25" s="7" t="s">
        <v>35</v>
      </c>
      <c r="C25" s="15">
        <v>1</v>
      </c>
      <c r="D25" s="7" t="s">
        <v>218</v>
      </c>
      <c r="E25" s="7" t="s">
        <v>26</v>
      </c>
      <c r="F25" s="15">
        <v>1</v>
      </c>
      <c r="G25" s="16">
        <v>320000</v>
      </c>
      <c r="H25" s="17">
        <v>320000</v>
      </c>
      <c r="I25" s="39" t="s">
        <v>93</v>
      </c>
      <c r="J25" s="177" t="s">
        <v>76</v>
      </c>
      <c r="K25" s="180" t="s">
        <v>219</v>
      </c>
      <c r="L25" s="141" t="s">
        <v>220</v>
      </c>
    </row>
    <row r="26" spans="2:12" ht="30.75">
      <c r="B26" s="7" t="s">
        <v>35</v>
      </c>
      <c r="C26" s="15">
        <v>1</v>
      </c>
      <c r="D26" s="7" t="s">
        <v>221</v>
      </c>
      <c r="E26" s="7" t="s">
        <v>26</v>
      </c>
      <c r="F26" s="15">
        <v>1</v>
      </c>
      <c r="G26" s="16">
        <v>152746.15</v>
      </c>
      <c r="H26" s="17">
        <v>152746.15</v>
      </c>
      <c r="I26" s="39" t="s">
        <v>43</v>
      </c>
      <c r="J26" s="19" t="s">
        <v>28</v>
      </c>
      <c r="K26" s="179" t="s">
        <v>222</v>
      </c>
      <c r="L26" s="179" t="s">
        <v>223</v>
      </c>
    </row>
    <row r="27" spans="2:12">
      <c r="H27" s="20">
        <f>SUM(H10:H26)</f>
        <v>991338.45000000007</v>
      </c>
    </row>
    <row r="28" spans="2:12">
      <c r="E28" s="2"/>
      <c r="H28" s="26">
        <f>SUM(H8+H27)</f>
        <v>3448013.2</v>
      </c>
    </row>
  </sheetData>
  <mergeCells count="3">
    <mergeCell ref="B2:L2"/>
    <mergeCell ref="F3:G3"/>
    <mergeCell ref="F4:G4"/>
  </mergeCells>
  <conditionalFormatting sqref="E7:E8">
    <cfRule type="cellIs" dxfId="174" priority="11" operator="equal">
      <formula>"Remover"</formula>
    </cfRule>
    <cfRule type="cellIs" dxfId="173" priority="12" operator="equal">
      <formula>"Alterar"</formula>
    </cfRule>
    <cfRule type="cellIs" dxfId="172" priority="13" operator="equal">
      <formula>"Incluir"</formula>
    </cfRule>
  </conditionalFormatting>
  <conditionalFormatting sqref="J26:K28 J25 J2:K24">
    <cfRule type="cellIs" dxfId="171" priority="7" operator="equal">
      <formula>"Em análise"</formula>
    </cfRule>
  </conditionalFormatting>
  <conditionalFormatting sqref="J1:J1048576">
    <cfRule type="cellIs" dxfId="170" priority="4" operator="equal">
      <formula>"Pendente"</formula>
    </cfRule>
    <cfRule type="cellIs" dxfId="169" priority="5" operator="equal">
      <formula>"Reprovado"</formula>
    </cfRule>
    <cfRule type="cellIs" dxfId="168" priority="6" operator="equal">
      <formula>"Aprovado"</formula>
    </cfRule>
  </conditionalFormatting>
  <conditionalFormatting sqref="E10:E26">
    <cfRule type="cellIs" dxfId="167" priority="1" operator="equal">
      <formula>"Remover"</formula>
    </cfRule>
    <cfRule type="cellIs" dxfId="166" priority="2" operator="equal">
      <formula>"Alterar"</formula>
    </cfRule>
    <cfRule type="cellIs" dxfId="165" priority="3" operator="equal">
      <formula>"Incluir"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E60D0D3-39BB-4CDC-89CB-B1A708A9DD24}">
          <x14:formula1>
            <xm:f>Validação!$B$1:$B$3</xm:f>
          </x14:formula1>
          <xm:sqref>B7 B10:B26</xm:sqref>
        </x14:dataValidation>
        <x14:dataValidation type="list" allowBlank="1" showInputMessage="1" showErrorMessage="1" xr:uid="{CE4A9B28-3F55-44E2-BDFC-4669F4B7DECC}">
          <x14:formula1>
            <xm:f>Validação!$A$1:$A$4</xm:f>
          </x14:formula1>
          <xm:sqref>J7:J8 J10:J26</xm:sqref>
        </x14:dataValidation>
        <x14:dataValidation type="list" allowBlank="1" showInputMessage="1" showErrorMessage="1" xr:uid="{081C3255-CDFF-4524-BF8A-8484D32A75E2}">
          <x14:formula1>
            <xm:f>Validação!$C$1:$C$15</xm:f>
          </x14:formula1>
          <xm:sqref>I7 I10:I26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DA1-EAB7-4887-A6E5-4A5CD9CDFC46}">
  <dimension ref="B1:L29"/>
  <sheetViews>
    <sheetView topLeftCell="B1" workbookViewId="0">
      <selection activeCell="B8" sqref="B8:D8"/>
    </sheetView>
  </sheetViews>
  <sheetFormatPr defaultRowHeight="15"/>
  <cols>
    <col min="2" max="2" width="16.5703125" customWidth="1"/>
    <col min="3" max="3" width="22.28515625" customWidth="1"/>
    <col min="4" max="4" width="27.85546875" customWidth="1"/>
    <col min="5" max="5" width="25" customWidth="1"/>
    <col min="6" max="6" width="18.85546875" customWidth="1"/>
    <col min="7" max="7" width="18.7109375" customWidth="1"/>
    <col min="8" max="8" width="20.42578125" customWidth="1"/>
    <col min="9" max="9" width="19.140625" customWidth="1"/>
    <col min="10" max="10" width="17.5703125" customWidth="1"/>
    <col min="11" max="11" width="23" customWidth="1"/>
    <col min="12" max="12" width="30.42578125" customWidth="1"/>
  </cols>
  <sheetData>
    <row r="1" spans="2:12" ht="15.75" thickBot="1"/>
    <row r="2" spans="2:12" ht="23.25">
      <c r="B2" s="182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4"/>
    </row>
    <row r="3" spans="2:12" ht="30">
      <c r="B3" s="27" t="s">
        <v>1</v>
      </c>
      <c r="C3" s="11" t="s">
        <v>2</v>
      </c>
      <c r="D3" s="12" t="s">
        <v>3</v>
      </c>
      <c r="E3" s="13" t="s">
        <v>4</v>
      </c>
      <c r="F3" s="185" t="s">
        <v>5</v>
      </c>
      <c r="G3" s="186"/>
      <c r="H3" s="12" t="s">
        <v>6</v>
      </c>
      <c r="I3" s="13" t="s">
        <v>7</v>
      </c>
      <c r="J3" s="11" t="s">
        <v>8</v>
      </c>
      <c r="K3" s="13" t="s">
        <v>9</v>
      </c>
      <c r="L3" s="28" t="s">
        <v>10</v>
      </c>
    </row>
    <row r="4" spans="2:12" ht="15.75" thickBot="1">
      <c r="B4" s="29" t="s">
        <v>224</v>
      </c>
      <c r="C4" s="30" t="s">
        <v>225</v>
      </c>
      <c r="D4" s="31">
        <v>2022</v>
      </c>
      <c r="E4" s="32">
        <f>F4+H4+I4</f>
        <v>5364199.7</v>
      </c>
      <c r="F4" s="187">
        <v>3754939.79</v>
      </c>
      <c r="G4" s="187"/>
      <c r="H4" s="33"/>
      <c r="I4" s="33">
        <v>1609259.91</v>
      </c>
      <c r="J4" s="34">
        <v>1</v>
      </c>
      <c r="K4" s="40">
        <v>44813</v>
      </c>
      <c r="L4" s="35">
        <v>233467.05</v>
      </c>
    </row>
    <row r="5" spans="2:12">
      <c r="E5" s="2"/>
    </row>
    <row r="6" spans="2:12" ht="30">
      <c r="B6" s="3" t="s">
        <v>13</v>
      </c>
      <c r="C6" s="4" t="s">
        <v>14</v>
      </c>
      <c r="D6" s="4" t="s">
        <v>15</v>
      </c>
      <c r="E6" s="4" t="s">
        <v>16</v>
      </c>
      <c r="F6" s="5" t="s">
        <v>17</v>
      </c>
      <c r="G6" s="5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</row>
    <row r="7" spans="2:12" ht="90">
      <c r="B7" s="18" t="s">
        <v>24</v>
      </c>
      <c r="C7" s="7">
        <v>1</v>
      </c>
      <c r="D7" s="7" t="s">
        <v>226</v>
      </c>
      <c r="E7" s="7" t="s">
        <v>26</v>
      </c>
      <c r="F7" s="7">
        <v>0</v>
      </c>
      <c r="G7" s="8">
        <v>0</v>
      </c>
      <c r="H7" s="9">
        <v>918209.39</v>
      </c>
      <c r="I7" s="39" t="s">
        <v>27</v>
      </c>
      <c r="J7" s="19" t="s">
        <v>107</v>
      </c>
      <c r="K7" s="19"/>
      <c r="L7" s="19"/>
    </row>
    <row r="8" spans="2:12" ht="45">
      <c r="B8" s="18" t="s">
        <v>24</v>
      </c>
      <c r="C8" s="7">
        <v>1</v>
      </c>
      <c r="D8" s="7" t="s">
        <v>227</v>
      </c>
      <c r="E8" s="7" t="s">
        <v>26</v>
      </c>
      <c r="F8" s="7">
        <v>306</v>
      </c>
      <c r="G8" s="8">
        <v>0</v>
      </c>
      <c r="H8" s="9">
        <v>2836730.4</v>
      </c>
      <c r="I8" s="39" t="s">
        <v>27</v>
      </c>
      <c r="J8" s="19" t="s">
        <v>107</v>
      </c>
      <c r="K8" s="19"/>
      <c r="L8" s="19"/>
    </row>
    <row r="9" spans="2:12">
      <c r="B9" s="21"/>
      <c r="C9" s="22"/>
      <c r="D9" s="22"/>
      <c r="E9" s="22"/>
      <c r="F9" s="22"/>
      <c r="G9" s="23"/>
      <c r="H9" s="25">
        <f>SUM(H7:H8)</f>
        <v>3754939.79</v>
      </c>
      <c r="I9" s="24"/>
      <c r="J9" s="24"/>
      <c r="K9" s="24"/>
      <c r="L9" s="24"/>
    </row>
    <row r="10" spans="2:12" ht="30">
      <c r="B10" s="3" t="s">
        <v>13</v>
      </c>
      <c r="C10" s="4" t="s">
        <v>14</v>
      </c>
      <c r="D10" s="4" t="s">
        <v>30</v>
      </c>
      <c r="E10" s="4" t="s">
        <v>16</v>
      </c>
      <c r="F10" s="5" t="s">
        <v>31</v>
      </c>
      <c r="G10" s="5" t="s">
        <v>32</v>
      </c>
      <c r="H10" s="6" t="s">
        <v>33</v>
      </c>
      <c r="I10" s="6" t="s">
        <v>20</v>
      </c>
      <c r="J10" s="6" t="s">
        <v>34</v>
      </c>
      <c r="K10" s="6" t="s">
        <v>22</v>
      </c>
      <c r="L10" s="6" t="s">
        <v>23</v>
      </c>
    </row>
    <row r="11" spans="2:12" ht="375">
      <c r="B11" s="7" t="s">
        <v>35</v>
      </c>
      <c r="C11" s="15">
        <v>1</v>
      </c>
      <c r="D11" s="7" t="s">
        <v>228</v>
      </c>
      <c r="E11" s="7" t="s">
        <v>26</v>
      </c>
      <c r="F11" s="15">
        <v>1</v>
      </c>
      <c r="G11" s="16">
        <v>1375792.86</v>
      </c>
      <c r="H11" s="17">
        <v>1375792.86</v>
      </c>
      <c r="I11" s="39" t="s">
        <v>37</v>
      </c>
      <c r="J11" s="19" t="s">
        <v>107</v>
      </c>
      <c r="K11" s="19"/>
      <c r="L11" s="19"/>
    </row>
    <row r="12" spans="2:12">
      <c r="B12" s="7" t="s">
        <v>35</v>
      </c>
      <c r="C12" s="15">
        <v>1</v>
      </c>
      <c r="D12" s="7" t="s">
        <v>229</v>
      </c>
      <c r="E12" s="7" t="s">
        <v>26</v>
      </c>
      <c r="F12" s="15">
        <v>2055</v>
      </c>
      <c r="G12" s="16">
        <v>4.87</v>
      </c>
      <c r="H12" s="17">
        <v>10007.85</v>
      </c>
      <c r="I12" s="39" t="s">
        <v>43</v>
      </c>
      <c r="J12" s="19" t="s">
        <v>107</v>
      </c>
      <c r="K12" s="19"/>
      <c r="L12" s="19"/>
    </row>
    <row r="13" spans="2:12">
      <c r="B13" s="7" t="s">
        <v>35</v>
      </c>
      <c r="C13" s="15">
        <v>1</v>
      </c>
      <c r="D13" s="7" t="s">
        <v>230</v>
      </c>
      <c r="E13" s="7" t="s">
        <v>26</v>
      </c>
      <c r="F13" s="15">
        <v>14386</v>
      </c>
      <c r="G13" s="16">
        <v>6.49</v>
      </c>
      <c r="H13" s="17">
        <v>93365.14</v>
      </c>
      <c r="I13" s="39" t="s">
        <v>43</v>
      </c>
      <c r="J13" s="19" t="s">
        <v>107</v>
      </c>
      <c r="K13" s="19"/>
      <c r="L13" s="19"/>
    </row>
    <row r="14" spans="2:12">
      <c r="B14" s="7" t="s">
        <v>35</v>
      </c>
      <c r="C14" s="15">
        <v>1</v>
      </c>
      <c r="D14" s="7" t="s">
        <v>231</v>
      </c>
      <c r="E14" s="7" t="s">
        <v>26</v>
      </c>
      <c r="F14" s="15">
        <v>10276</v>
      </c>
      <c r="G14" s="16">
        <v>4.87</v>
      </c>
      <c r="H14" s="17">
        <v>50044.12</v>
      </c>
      <c r="I14" s="39" t="s">
        <v>43</v>
      </c>
      <c r="J14" s="19" t="s">
        <v>107</v>
      </c>
      <c r="K14" s="19"/>
      <c r="L14" s="19"/>
    </row>
    <row r="15" spans="2:12">
      <c r="B15" s="7" t="s">
        <v>35</v>
      </c>
      <c r="C15" s="15">
        <v>1</v>
      </c>
      <c r="D15" s="7" t="s">
        <v>232</v>
      </c>
      <c r="E15" s="7" t="s">
        <v>26</v>
      </c>
      <c r="F15" s="15">
        <v>8220</v>
      </c>
      <c r="G15" s="16">
        <v>4.87</v>
      </c>
      <c r="H15" s="17">
        <v>40031.4</v>
      </c>
      <c r="I15" s="39" t="s">
        <v>43</v>
      </c>
      <c r="J15" s="19" t="s">
        <v>107</v>
      </c>
      <c r="K15" s="19"/>
      <c r="L15" s="19"/>
    </row>
    <row r="16" spans="2:12">
      <c r="B16" s="7" t="s">
        <v>35</v>
      </c>
      <c r="C16" s="15">
        <v>1</v>
      </c>
      <c r="D16" s="7" t="s">
        <v>233</v>
      </c>
      <c r="E16" s="7" t="s">
        <v>26</v>
      </c>
      <c r="F16" s="15">
        <v>6166</v>
      </c>
      <c r="G16" s="16">
        <v>6.49</v>
      </c>
      <c r="H16" s="17">
        <v>40017.340000000004</v>
      </c>
      <c r="I16" s="39" t="s">
        <v>43</v>
      </c>
      <c r="J16" s="19" t="s">
        <v>107</v>
      </c>
      <c r="K16" s="19"/>
      <c r="L16" s="19"/>
    </row>
    <row r="17" spans="2:12">
      <c r="B17" s="7"/>
      <c r="C17" s="15"/>
      <c r="D17" s="7"/>
      <c r="E17" s="7"/>
      <c r="F17" s="15"/>
      <c r="G17" s="16"/>
      <c r="H17" s="17"/>
      <c r="I17" s="39"/>
      <c r="J17" s="19"/>
      <c r="K17" s="19"/>
      <c r="L17" s="19"/>
    </row>
    <row r="18" spans="2:12">
      <c r="B18" s="7"/>
      <c r="C18" s="15"/>
      <c r="D18" s="7"/>
      <c r="E18" s="7"/>
      <c r="F18" s="15"/>
      <c r="G18" s="16"/>
      <c r="H18" s="17"/>
      <c r="I18" s="39"/>
      <c r="J18" s="19"/>
      <c r="K18" s="19"/>
      <c r="L18" s="19"/>
    </row>
    <row r="19" spans="2:12">
      <c r="B19" s="7"/>
      <c r="C19" s="15"/>
      <c r="D19" s="7"/>
      <c r="E19" s="7"/>
      <c r="F19" s="15"/>
      <c r="G19" s="16"/>
      <c r="H19" s="17"/>
      <c r="I19" s="39"/>
      <c r="J19" s="19"/>
      <c r="K19" s="19"/>
      <c r="L19" s="19"/>
    </row>
    <row r="20" spans="2:12">
      <c r="B20" s="7"/>
      <c r="C20" s="15"/>
      <c r="D20" s="7"/>
      <c r="E20" s="7"/>
      <c r="F20" s="15"/>
      <c r="G20" s="16"/>
      <c r="H20" s="17"/>
      <c r="I20" s="39"/>
      <c r="J20" s="19"/>
      <c r="K20" s="19"/>
      <c r="L20" s="19"/>
    </row>
    <row r="21" spans="2:12">
      <c r="B21" s="7"/>
      <c r="C21" s="15"/>
      <c r="D21" s="7"/>
      <c r="E21" s="7"/>
      <c r="F21" s="15"/>
      <c r="G21" s="16"/>
      <c r="H21" s="17"/>
      <c r="I21" s="39"/>
      <c r="J21" s="19"/>
      <c r="K21" s="19"/>
      <c r="L21" s="19"/>
    </row>
    <row r="22" spans="2:12">
      <c r="B22" s="7"/>
      <c r="C22" s="15"/>
      <c r="D22" s="7"/>
      <c r="E22" s="7"/>
      <c r="F22" s="15"/>
      <c r="G22" s="16"/>
      <c r="H22" s="17"/>
      <c r="I22" s="39"/>
      <c r="J22" s="19"/>
      <c r="K22" s="19"/>
      <c r="L22" s="19"/>
    </row>
    <row r="23" spans="2:12">
      <c r="B23" s="7"/>
      <c r="C23" s="15"/>
      <c r="D23" s="7"/>
      <c r="E23" s="7"/>
      <c r="F23" s="15"/>
      <c r="G23" s="16"/>
      <c r="H23" s="17"/>
      <c r="I23" s="39"/>
      <c r="J23" s="19"/>
      <c r="K23" s="19"/>
      <c r="L23" s="19"/>
    </row>
    <row r="24" spans="2:12">
      <c r="B24" s="7"/>
      <c r="C24" s="15"/>
      <c r="D24" s="7"/>
      <c r="E24" s="7"/>
      <c r="F24" s="15"/>
      <c r="G24" s="16"/>
      <c r="H24" s="17"/>
      <c r="I24" s="39"/>
      <c r="J24" s="19"/>
      <c r="K24" s="19"/>
      <c r="L24" s="19"/>
    </row>
    <row r="25" spans="2:12">
      <c r="B25" s="7"/>
      <c r="C25" s="15"/>
      <c r="D25" s="7"/>
      <c r="E25" s="7"/>
      <c r="F25" s="15"/>
      <c r="G25" s="16"/>
      <c r="H25" s="17"/>
      <c r="I25" s="39"/>
      <c r="J25" s="19"/>
      <c r="K25" s="19"/>
      <c r="L25" s="19"/>
    </row>
    <row r="26" spans="2:12">
      <c r="B26" s="7"/>
      <c r="C26" s="15"/>
      <c r="D26" s="7"/>
      <c r="E26" s="7"/>
      <c r="F26" s="15"/>
      <c r="G26" s="16"/>
      <c r="H26" s="17"/>
      <c r="I26" s="39"/>
      <c r="J26" s="19"/>
      <c r="K26" s="19"/>
      <c r="L26" s="19"/>
    </row>
    <row r="27" spans="2:12">
      <c r="B27" s="7"/>
      <c r="C27" s="15"/>
      <c r="D27" s="7"/>
      <c r="E27" s="7"/>
      <c r="F27" s="15"/>
      <c r="G27" s="16"/>
      <c r="H27" s="17"/>
      <c r="I27" s="39"/>
      <c r="J27" s="19"/>
      <c r="K27" s="19"/>
      <c r="L27" s="19"/>
    </row>
    <row r="28" spans="2:12">
      <c r="H28" s="20">
        <f>SUM(H11:H27)</f>
        <v>1609258.7100000002</v>
      </c>
    </row>
    <row r="29" spans="2:12">
      <c r="E29" s="2"/>
      <c r="H29" s="26">
        <f>SUM(H9+H28)</f>
        <v>5364198.5</v>
      </c>
    </row>
  </sheetData>
  <mergeCells count="3">
    <mergeCell ref="B2:L2"/>
    <mergeCell ref="F3:G3"/>
    <mergeCell ref="F4:G4"/>
  </mergeCells>
  <conditionalFormatting sqref="E7:E9">
    <cfRule type="cellIs" dxfId="164" priority="8" operator="equal">
      <formula>"Remover"</formula>
    </cfRule>
    <cfRule type="cellIs" dxfId="163" priority="9" operator="equal">
      <formula>"Alterar"</formula>
    </cfRule>
    <cfRule type="cellIs" dxfId="162" priority="10" operator="equal">
      <formula>"Incluir"</formula>
    </cfRule>
  </conditionalFormatting>
  <conditionalFormatting sqref="E11:E27">
    <cfRule type="cellIs" dxfId="161" priority="5" operator="equal">
      <formula>"Remover"</formula>
    </cfRule>
    <cfRule type="cellIs" dxfId="160" priority="6" operator="equal">
      <formula>"Alterar"</formula>
    </cfRule>
    <cfRule type="cellIs" dxfId="159" priority="7" operator="equal">
      <formula>"Incluir"</formula>
    </cfRule>
  </conditionalFormatting>
  <conditionalFormatting sqref="J2:K29">
    <cfRule type="cellIs" dxfId="158" priority="4" operator="equal">
      <formula>"Em análise"</formula>
    </cfRule>
  </conditionalFormatting>
  <conditionalFormatting sqref="J1:J1048576">
    <cfRule type="cellIs" dxfId="157" priority="1" operator="equal">
      <formula>"Pendente"</formula>
    </cfRule>
    <cfRule type="cellIs" dxfId="156" priority="2" operator="equal">
      <formula>"Reprovado"</formula>
    </cfRule>
    <cfRule type="cellIs" dxfId="155" priority="3" operator="equal">
      <formula>"Aprovado"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E8FF22F-54BE-471D-BD10-3412544375F5}">
          <x14:formula1>
            <xm:f>Validação!$B$1:$B$3</xm:f>
          </x14:formula1>
          <xm:sqref>B7:B8 B11:B27</xm:sqref>
        </x14:dataValidation>
        <x14:dataValidation type="list" allowBlank="1" showInputMessage="1" showErrorMessage="1" xr:uid="{411B8A43-D142-4E48-BDE5-56D4D238A7E3}">
          <x14:formula1>
            <xm:f>Validação!$A$1:$A$4</xm:f>
          </x14:formula1>
          <xm:sqref>J7:J9 J11:J27</xm:sqref>
        </x14:dataValidation>
        <x14:dataValidation type="list" allowBlank="1" showInputMessage="1" showErrorMessage="1" xr:uid="{B56B1E9E-81D3-4CB9-8BC4-922748EB7E1E}">
          <x14:formula1>
            <xm:f>Validação!$C$1:$C$15</xm:f>
          </x14:formula1>
          <xm:sqref>I7:I8 I11:I27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AF422-7BDF-435E-AA3C-803AEBA36C6E}">
  <dimension ref="B1:L27"/>
  <sheetViews>
    <sheetView topLeftCell="A15" workbookViewId="0">
      <selection activeCell="B6" sqref="B6"/>
    </sheetView>
  </sheetViews>
  <sheetFormatPr defaultRowHeight="15"/>
  <cols>
    <col min="2" max="2" width="16.5703125" customWidth="1"/>
    <col min="3" max="3" width="21.85546875" customWidth="1"/>
    <col min="4" max="4" width="27.85546875" customWidth="1"/>
    <col min="5" max="5" width="25" customWidth="1"/>
    <col min="6" max="6" width="18.85546875" customWidth="1"/>
    <col min="7" max="7" width="18.7109375" customWidth="1"/>
    <col min="8" max="8" width="20.42578125" customWidth="1"/>
    <col min="9" max="9" width="19.140625" customWidth="1"/>
    <col min="10" max="10" width="17.5703125" customWidth="1"/>
    <col min="11" max="11" width="23" customWidth="1"/>
    <col min="12" max="12" width="30.42578125" customWidth="1"/>
  </cols>
  <sheetData>
    <row r="1" spans="2:12" ht="15.75" thickBot="1"/>
    <row r="2" spans="2:12" ht="23.25">
      <c r="B2" s="182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4"/>
    </row>
    <row r="3" spans="2:12" ht="30">
      <c r="B3" s="27" t="s">
        <v>1</v>
      </c>
      <c r="C3" s="11" t="s">
        <v>2</v>
      </c>
      <c r="D3" s="12" t="s">
        <v>3</v>
      </c>
      <c r="E3" s="13" t="s">
        <v>4</v>
      </c>
      <c r="F3" s="185" t="s">
        <v>5</v>
      </c>
      <c r="G3" s="186"/>
      <c r="H3" s="12" t="s">
        <v>6</v>
      </c>
      <c r="I3" s="13" t="s">
        <v>7</v>
      </c>
      <c r="J3" s="11" t="s">
        <v>8</v>
      </c>
      <c r="K3" s="13" t="s">
        <v>9</v>
      </c>
      <c r="L3" s="28" t="s">
        <v>10</v>
      </c>
    </row>
    <row r="4" spans="2:12" ht="15.75" thickBot="1">
      <c r="B4" s="29" t="s">
        <v>234</v>
      </c>
      <c r="C4" s="30" t="s">
        <v>235</v>
      </c>
      <c r="D4" s="31">
        <v>2022</v>
      </c>
      <c r="E4" s="32">
        <f>F4+H4+I4</f>
        <v>2291131.0699999998</v>
      </c>
      <c r="F4" s="187">
        <v>1603791.75</v>
      </c>
      <c r="G4" s="187"/>
      <c r="H4" s="33"/>
      <c r="I4" s="33">
        <v>687339.32</v>
      </c>
      <c r="J4" s="34">
        <v>1</v>
      </c>
      <c r="K4" s="40">
        <v>44813</v>
      </c>
      <c r="L4" s="35">
        <v>99717.32</v>
      </c>
    </row>
    <row r="5" spans="2:12">
      <c r="E5" s="2"/>
    </row>
    <row r="6" spans="2:12" ht="30">
      <c r="B6" s="3" t="s">
        <v>13</v>
      </c>
      <c r="C6" s="4" t="s">
        <v>14</v>
      </c>
      <c r="D6" s="4" t="s">
        <v>15</v>
      </c>
      <c r="E6" s="4" t="s">
        <v>16</v>
      </c>
      <c r="F6" s="5" t="s">
        <v>17</v>
      </c>
      <c r="G6" s="5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</row>
    <row r="7" spans="2:12" ht="105">
      <c r="B7" s="18" t="s">
        <v>24</v>
      </c>
      <c r="C7" s="114">
        <v>1</v>
      </c>
      <c r="D7" s="114" t="s">
        <v>236</v>
      </c>
      <c r="E7" s="115" t="s">
        <v>26</v>
      </c>
      <c r="F7" s="114">
        <v>0</v>
      </c>
      <c r="G7" s="114">
        <v>0</v>
      </c>
      <c r="H7" s="117">
        <v>1603791.75</v>
      </c>
      <c r="I7" s="39" t="s">
        <v>27</v>
      </c>
      <c r="J7" s="19" t="s">
        <v>28</v>
      </c>
      <c r="K7" s="19" t="s">
        <v>237</v>
      </c>
      <c r="L7" s="19"/>
    </row>
    <row r="8" spans="2:12">
      <c r="B8" s="21"/>
      <c r="C8" s="22"/>
      <c r="D8" s="22"/>
      <c r="E8" s="22"/>
      <c r="F8" s="22"/>
      <c r="G8" s="23"/>
      <c r="H8" s="25">
        <f>SUM(H7:H7)</f>
        <v>1603791.75</v>
      </c>
      <c r="I8" s="24"/>
      <c r="J8" s="24"/>
      <c r="K8" s="24"/>
      <c r="L8" s="24"/>
    </row>
    <row r="9" spans="2:12" ht="30">
      <c r="B9" s="3" t="s">
        <v>13</v>
      </c>
      <c r="C9" s="4" t="s">
        <v>14</v>
      </c>
      <c r="D9" s="4" t="s">
        <v>30</v>
      </c>
      <c r="E9" s="4" t="s">
        <v>16</v>
      </c>
      <c r="F9" s="5" t="s">
        <v>31</v>
      </c>
      <c r="G9" s="5" t="s">
        <v>32</v>
      </c>
      <c r="H9" s="6" t="s">
        <v>33</v>
      </c>
      <c r="I9" s="6" t="s">
        <v>20</v>
      </c>
      <c r="J9" s="6" t="s">
        <v>34</v>
      </c>
      <c r="K9" s="6" t="s">
        <v>22</v>
      </c>
      <c r="L9" s="6" t="s">
        <v>23</v>
      </c>
    </row>
    <row r="10" spans="2:12" ht="30">
      <c r="B10" s="112" t="s">
        <v>35</v>
      </c>
      <c r="C10" s="113">
        <v>1</v>
      </c>
      <c r="D10" s="114" t="s">
        <v>238</v>
      </c>
      <c r="E10" s="115" t="s">
        <v>26</v>
      </c>
      <c r="F10" s="113">
        <v>135</v>
      </c>
      <c r="G10" s="116">
        <v>410.34</v>
      </c>
      <c r="H10" s="117">
        <v>55395.9</v>
      </c>
      <c r="I10" s="39" t="s">
        <v>37</v>
      </c>
      <c r="J10" s="19" t="s">
        <v>28</v>
      </c>
      <c r="K10" s="19" t="s">
        <v>239</v>
      </c>
      <c r="L10" s="19"/>
    </row>
    <row r="11" spans="2:12" ht="45">
      <c r="B11" s="118" t="s">
        <v>35</v>
      </c>
      <c r="C11" s="119">
        <v>1</v>
      </c>
      <c r="D11" s="120" t="s">
        <v>240</v>
      </c>
      <c r="E11" s="115" t="s">
        <v>26</v>
      </c>
      <c r="F11" s="119">
        <v>135</v>
      </c>
      <c r="G11" s="121">
        <v>417.59</v>
      </c>
      <c r="H11" s="122">
        <v>56374.65</v>
      </c>
      <c r="I11" s="39" t="s">
        <v>37</v>
      </c>
      <c r="J11" s="19" t="s">
        <v>28</v>
      </c>
      <c r="K11" s="19" t="s">
        <v>239</v>
      </c>
      <c r="L11" s="19"/>
    </row>
    <row r="12" spans="2:12" ht="30">
      <c r="B12" s="118" t="s">
        <v>35</v>
      </c>
      <c r="C12" s="119">
        <v>1</v>
      </c>
      <c r="D12" s="120" t="s">
        <v>241</v>
      </c>
      <c r="E12" s="115" t="s">
        <v>26</v>
      </c>
      <c r="F12" s="119">
        <v>135</v>
      </c>
      <c r="G12" s="121">
        <v>428.43</v>
      </c>
      <c r="H12" s="122">
        <v>57838.05</v>
      </c>
      <c r="I12" s="39" t="s">
        <v>37</v>
      </c>
      <c r="J12" s="19" t="s">
        <v>28</v>
      </c>
      <c r="K12" s="19" t="s">
        <v>239</v>
      </c>
      <c r="L12" s="19"/>
    </row>
    <row r="13" spans="2:12" ht="30">
      <c r="B13" s="118" t="s">
        <v>35</v>
      </c>
      <c r="C13" s="119">
        <v>1</v>
      </c>
      <c r="D13" s="120" t="s">
        <v>242</v>
      </c>
      <c r="E13" s="115" t="s">
        <v>26</v>
      </c>
      <c r="F13" s="119">
        <v>135</v>
      </c>
      <c r="G13" s="121">
        <v>373.27</v>
      </c>
      <c r="H13" s="122">
        <v>50391.45</v>
      </c>
      <c r="I13" s="39" t="s">
        <v>37</v>
      </c>
      <c r="J13" s="19" t="s">
        <v>28</v>
      </c>
      <c r="K13" s="19" t="s">
        <v>239</v>
      </c>
      <c r="L13" s="19"/>
    </row>
    <row r="14" spans="2:12" ht="45">
      <c r="B14" s="118" t="s">
        <v>35</v>
      </c>
      <c r="C14" s="119">
        <v>1</v>
      </c>
      <c r="D14" s="120" t="s">
        <v>243</v>
      </c>
      <c r="E14" s="115" t="s">
        <v>26</v>
      </c>
      <c r="F14" s="119">
        <v>135</v>
      </c>
      <c r="G14" s="121">
        <v>382.54</v>
      </c>
      <c r="H14" s="122">
        <v>51642.9</v>
      </c>
      <c r="I14" s="39" t="s">
        <v>37</v>
      </c>
      <c r="J14" s="19" t="s">
        <v>28</v>
      </c>
      <c r="K14" s="19" t="s">
        <v>239</v>
      </c>
      <c r="L14" s="19"/>
    </row>
    <row r="15" spans="2:12" ht="45">
      <c r="B15" s="118" t="s">
        <v>35</v>
      </c>
      <c r="C15" s="119">
        <v>1</v>
      </c>
      <c r="D15" s="120" t="s">
        <v>244</v>
      </c>
      <c r="E15" s="115" t="s">
        <v>26</v>
      </c>
      <c r="F15" s="119">
        <v>135</v>
      </c>
      <c r="G15" s="121">
        <v>352.36</v>
      </c>
      <c r="H15" s="122">
        <v>47568.6</v>
      </c>
      <c r="I15" s="39" t="s">
        <v>37</v>
      </c>
      <c r="J15" s="19" t="s">
        <v>28</v>
      </c>
      <c r="K15" s="19" t="s">
        <v>239</v>
      </c>
      <c r="L15" s="19"/>
    </row>
    <row r="16" spans="2:12" ht="45">
      <c r="B16" s="118" t="s">
        <v>35</v>
      </c>
      <c r="C16" s="119">
        <v>1</v>
      </c>
      <c r="D16" s="120" t="s">
        <v>245</v>
      </c>
      <c r="E16" s="115" t="s">
        <v>26</v>
      </c>
      <c r="F16" s="119">
        <v>135</v>
      </c>
      <c r="G16" s="121">
        <v>332.8</v>
      </c>
      <c r="H16" s="122">
        <v>44928</v>
      </c>
      <c r="I16" s="39" t="s">
        <v>37</v>
      </c>
      <c r="J16" s="19" t="s">
        <v>28</v>
      </c>
      <c r="K16" s="19" t="s">
        <v>239</v>
      </c>
      <c r="L16" s="19"/>
    </row>
    <row r="17" spans="2:12" ht="30">
      <c r="B17" s="118" t="s">
        <v>35</v>
      </c>
      <c r="C17" s="119">
        <v>1</v>
      </c>
      <c r="D17" s="120" t="s">
        <v>246</v>
      </c>
      <c r="E17" s="115" t="s">
        <v>26</v>
      </c>
      <c r="F17" s="119">
        <v>104</v>
      </c>
      <c r="G17" s="121">
        <v>719.2</v>
      </c>
      <c r="H17" s="122">
        <v>74796.800000000003</v>
      </c>
      <c r="I17" s="39" t="s">
        <v>37</v>
      </c>
      <c r="J17" s="19" t="s">
        <v>28</v>
      </c>
      <c r="K17" s="19" t="s">
        <v>239</v>
      </c>
      <c r="L17" s="19"/>
    </row>
    <row r="18" spans="2:12" ht="30">
      <c r="B18" s="118" t="s">
        <v>35</v>
      </c>
      <c r="C18" s="119">
        <v>1</v>
      </c>
      <c r="D18" s="120" t="s">
        <v>247</v>
      </c>
      <c r="E18" s="115" t="s">
        <v>26</v>
      </c>
      <c r="F18" s="119">
        <v>104</v>
      </c>
      <c r="G18" s="121">
        <v>719.2</v>
      </c>
      <c r="H18" s="122">
        <v>74796.800000000003</v>
      </c>
      <c r="I18" s="39" t="s">
        <v>37</v>
      </c>
      <c r="J18" s="19" t="s">
        <v>28</v>
      </c>
      <c r="K18" s="19" t="s">
        <v>239</v>
      </c>
      <c r="L18" s="19"/>
    </row>
    <row r="19" spans="2:12" ht="30">
      <c r="B19" s="118" t="s">
        <v>35</v>
      </c>
      <c r="C19" s="119">
        <v>1</v>
      </c>
      <c r="D19" s="120" t="s">
        <v>248</v>
      </c>
      <c r="E19" s="115" t="s">
        <v>26</v>
      </c>
      <c r="F19" s="119">
        <v>135</v>
      </c>
      <c r="G19" s="121">
        <v>416.4</v>
      </c>
      <c r="H19" s="122">
        <v>56214</v>
      </c>
      <c r="I19" s="39" t="s">
        <v>37</v>
      </c>
      <c r="J19" s="19" t="s">
        <v>28</v>
      </c>
      <c r="K19" s="19" t="s">
        <v>239</v>
      </c>
      <c r="L19" s="19"/>
    </row>
    <row r="20" spans="2:12" ht="30">
      <c r="B20" s="118" t="s">
        <v>35</v>
      </c>
      <c r="C20" s="119">
        <v>1</v>
      </c>
      <c r="D20" s="120" t="s">
        <v>249</v>
      </c>
      <c r="E20" s="115" t="s">
        <v>26</v>
      </c>
      <c r="F20" s="119">
        <v>50</v>
      </c>
      <c r="G20" s="121">
        <v>353.5</v>
      </c>
      <c r="H20" s="122">
        <v>17674.849999999999</v>
      </c>
      <c r="I20" s="39" t="s">
        <v>37</v>
      </c>
      <c r="J20" s="19" t="s">
        <v>28</v>
      </c>
      <c r="K20" s="19" t="s">
        <v>239</v>
      </c>
      <c r="L20" s="19"/>
    </row>
    <row r="21" spans="2:12" ht="45">
      <c r="B21" s="112" t="s">
        <v>35</v>
      </c>
      <c r="C21" s="113">
        <v>1</v>
      </c>
      <c r="D21" s="114" t="s">
        <v>250</v>
      </c>
      <c r="E21" s="115" t="s">
        <v>26</v>
      </c>
      <c r="F21" s="123">
        <v>3371</v>
      </c>
      <c r="G21" s="116">
        <v>10</v>
      </c>
      <c r="H21" s="117">
        <v>33710</v>
      </c>
      <c r="I21" s="39" t="s">
        <v>43</v>
      </c>
      <c r="J21" s="19" t="s">
        <v>76</v>
      </c>
      <c r="K21" s="19" t="s">
        <v>251</v>
      </c>
      <c r="L21" s="19"/>
    </row>
    <row r="22" spans="2:12" ht="30">
      <c r="B22" s="118" t="s">
        <v>35</v>
      </c>
      <c r="C22" s="119">
        <v>1</v>
      </c>
      <c r="D22" s="120" t="s">
        <v>252</v>
      </c>
      <c r="E22" s="115" t="s">
        <v>26</v>
      </c>
      <c r="F22" s="119">
        <v>100</v>
      </c>
      <c r="G22" s="121">
        <v>15</v>
      </c>
      <c r="H22" s="122">
        <v>1500</v>
      </c>
      <c r="I22" s="39" t="s">
        <v>43</v>
      </c>
      <c r="J22" s="19" t="s">
        <v>76</v>
      </c>
      <c r="K22" s="19" t="s">
        <v>251</v>
      </c>
      <c r="L22" s="19"/>
    </row>
    <row r="23" spans="2:12" ht="30">
      <c r="B23" s="118" t="s">
        <v>35</v>
      </c>
      <c r="C23" s="119">
        <v>1</v>
      </c>
      <c r="D23" s="120" t="s">
        <v>253</v>
      </c>
      <c r="E23" s="115" t="s">
        <v>26</v>
      </c>
      <c r="F23" s="124">
        <v>3000</v>
      </c>
      <c r="G23" s="121">
        <v>3</v>
      </c>
      <c r="H23" s="122">
        <v>9000</v>
      </c>
      <c r="I23" s="39" t="s">
        <v>43</v>
      </c>
      <c r="J23" s="19" t="s">
        <v>76</v>
      </c>
      <c r="K23" s="19" t="s">
        <v>251</v>
      </c>
      <c r="L23" s="19"/>
    </row>
    <row r="24" spans="2:12" ht="30">
      <c r="B24" s="118" t="s">
        <v>35</v>
      </c>
      <c r="C24" s="119">
        <v>1</v>
      </c>
      <c r="D24" s="120" t="s">
        <v>254</v>
      </c>
      <c r="E24" s="115" t="s">
        <v>26</v>
      </c>
      <c r="F24" s="124">
        <v>3000</v>
      </c>
      <c r="G24" s="121">
        <v>18</v>
      </c>
      <c r="H24" s="122">
        <v>54000</v>
      </c>
      <c r="I24" s="39" t="s">
        <v>43</v>
      </c>
      <c r="J24" s="19" t="s">
        <v>76</v>
      </c>
      <c r="K24" s="19" t="s">
        <v>251</v>
      </c>
      <c r="L24" s="19"/>
    </row>
    <row r="25" spans="2:12" ht="45">
      <c r="B25" s="118" t="s">
        <v>35</v>
      </c>
      <c r="C25" s="119">
        <v>1</v>
      </c>
      <c r="D25" s="120" t="s">
        <v>255</v>
      </c>
      <c r="E25" s="115" t="s">
        <v>26</v>
      </c>
      <c r="F25" s="119">
        <v>100</v>
      </c>
      <c r="G25" s="121">
        <v>15.07</v>
      </c>
      <c r="H25" s="122">
        <v>1507.32</v>
      </c>
      <c r="I25" s="39" t="s">
        <v>43</v>
      </c>
      <c r="J25" s="19" t="s">
        <v>76</v>
      </c>
      <c r="K25" s="19" t="s">
        <v>251</v>
      </c>
      <c r="L25" s="19"/>
    </row>
    <row r="26" spans="2:12">
      <c r="H26" s="20">
        <f>SUM(H10:H25)</f>
        <v>687339.31999999983</v>
      </c>
    </row>
    <row r="27" spans="2:12">
      <c r="E27" s="2"/>
      <c r="H27" s="26">
        <f>SUM(H8+H26)</f>
        <v>2291131.0699999998</v>
      </c>
    </row>
  </sheetData>
  <mergeCells count="3">
    <mergeCell ref="B2:L2"/>
    <mergeCell ref="F3:G3"/>
    <mergeCell ref="F4:G4"/>
  </mergeCells>
  <conditionalFormatting sqref="E8">
    <cfRule type="cellIs" dxfId="154" priority="8" operator="equal">
      <formula>"Remover"</formula>
    </cfRule>
    <cfRule type="cellIs" dxfId="153" priority="9" operator="equal">
      <formula>"Alterar"</formula>
    </cfRule>
    <cfRule type="cellIs" dxfId="152" priority="10" operator="equal">
      <formula>"Incluir"</formula>
    </cfRule>
  </conditionalFormatting>
  <conditionalFormatting sqref="J2:K27">
    <cfRule type="cellIs" dxfId="151" priority="4" operator="equal">
      <formula>"Em análise"</formula>
    </cfRule>
  </conditionalFormatting>
  <conditionalFormatting sqref="J1:J1048576">
    <cfRule type="cellIs" dxfId="150" priority="1" operator="equal">
      <formula>"Pendente"</formula>
    </cfRule>
    <cfRule type="cellIs" dxfId="149" priority="2" operator="equal">
      <formula>"Reprovado"</formula>
    </cfRule>
    <cfRule type="cellIs" dxfId="148" priority="3" operator="equal">
      <formula>"Aprovado"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54EFF17-5368-44B1-9478-29DEA90AC1F3}">
          <x14:formula1>
            <xm:f>Validação!$A$1:$A$4</xm:f>
          </x14:formula1>
          <xm:sqref>J7:J8 J10:J25</xm:sqref>
        </x14:dataValidation>
        <x14:dataValidation type="list" allowBlank="1" showInputMessage="1" showErrorMessage="1" xr:uid="{8B120E80-9C47-405C-BD34-D38CDE2D78BC}">
          <x14:formula1>
            <xm:f>Validação!$C$1:$C$15</xm:f>
          </x14:formula1>
          <xm:sqref>I7 I10:I25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17D71-3803-4662-AF25-946C5F9E5D74}">
  <dimension ref="B1:L22"/>
  <sheetViews>
    <sheetView workbookViewId="0">
      <selection activeCell="H10" sqref="H10"/>
    </sheetView>
  </sheetViews>
  <sheetFormatPr defaultRowHeight="15"/>
  <cols>
    <col min="2" max="2" width="16.5703125" customWidth="1"/>
    <col min="3" max="3" width="21.5703125" customWidth="1"/>
    <col min="4" max="4" width="27.85546875" customWidth="1"/>
    <col min="5" max="5" width="25" customWidth="1"/>
    <col min="6" max="6" width="18.85546875" customWidth="1"/>
    <col min="7" max="7" width="18.7109375" customWidth="1"/>
    <col min="8" max="8" width="20.42578125" customWidth="1"/>
    <col min="9" max="9" width="19.140625" customWidth="1"/>
    <col min="10" max="10" width="17.5703125" customWidth="1"/>
    <col min="11" max="11" width="23" customWidth="1"/>
    <col min="12" max="12" width="30.42578125" customWidth="1"/>
  </cols>
  <sheetData>
    <row r="1" spans="2:12" ht="15.75" thickBot="1"/>
    <row r="2" spans="2:12" ht="23.25">
      <c r="B2" s="182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4"/>
    </row>
    <row r="3" spans="2:12" ht="30">
      <c r="B3" s="27" t="s">
        <v>1</v>
      </c>
      <c r="C3" s="11" t="s">
        <v>2</v>
      </c>
      <c r="D3" s="12" t="s">
        <v>3</v>
      </c>
      <c r="E3" s="13" t="s">
        <v>4</v>
      </c>
      <c r="F3" s="185" t="s">
        <v>5</v>
      </c>
      <c r="G3" s="186"/>
      <c r="H3" s="12" t="s">
        <v>6</v>
      </c>
      <c r="I3" s="13" t="s">
        <v>7</v>
      </c>
      <c r="J3" s="11" t="s">
        <v>8</v>
      </c>
      <c r="K3" s="13" t="s">
        <v>9</v>
      </c>
      <c r="L3" s="28" t="s">
        <v>10</v>
      </c>
    </row>
    <row r="4" spans="2:12" ht="15.75" thickBot="1">
      <c r="B4" s="29" t="s">
        <v>256</v>
      </c>
      <c r="C4" s="30" t="s">
        <v>257</v>
      </c>
      <c r="D4" s="31">
        <v>2022</v>
      </c>
      <c r="E4" s="32">
        <f>F4+H4+I4</f>
        <v>2150921.08</v>
      </c>
      <c r="F4" s="187">
        <v>1505644.76</v>
      </c>
      <c r="G4" s="187"/>
      <c r="H4" s="33"/>
      <c r="I4" s="33">
        <v>645276.31999999995</v>
      </c>
      <c r="J4" s="34">
        <v>1</v>
      </c>
      <c r="K4" s="40">
        <v>44830</v>
      </c>
      <c r="L4" s="35">
        <v>93614.93</v>
      </c>
    </row>
    <row r="5" spans="2:12">
      <c r="E5" s="2"/>
    </row>
    <row r="6" spans="2:12" ht="30">
      <c r="B6" s="3" t="s">
        <v>13</v>
      </c>
      <c r="C6" s="4" t="s">
        <v>14</v>
      </c>
      <c r="D6" s="4" t="s">
        <v>15</v>
      </c>
      <c r="E6" s="4" t="s">
        <v>16</v>
      </c>
      <c r="F6" s="5" t="s">
        <v>17</v>
      </c>
      <c r="G6" s="5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</row>
    <row r="7" spans="2:12" ht="45">
      <c r="B7" s="76" t="s">
        <v>24</v>
      </c>
      <c r="C7" s="7">
        <v>1</v>
      </c>
      <c r="D7" s="7" t="s">
        <v>258</v>
      </c>
      <c r="E7" s="7" t="s">
        <v>26</v>
      </c>
      <c r="F7" s="7">
        <v>0</v>
      </c>
      <c r="G7" s="8">
        <v>0</v>
      </c>
      <c r="H7" s="9">
        <v>1505644.76</v>
      </c>
      <c r="I7" s="39" t="s">
        <v>27</v>
      </c>
      <c r="J7" s="19" t="s">
        <v>107</v>
      </c>
      <c r="K7" s="19"/>
      <c r="L7" s="19"/>
    </row>
    <row r="8" spans="2:12">
      <c r="B8" s="21"/>
      <c r="C8" s="22"/>
      <c r="D8" s="22"/>
      <c r="E8" s="22"/>
      <c r="F8" s="22"/>
      <c r="G8" s="23"/>
      <c r="H8" s="25">
        <f>SUM(H7:H7)</f>
        <v>1505644.76</v>
      </c>
      <c r="I8" s="24"/>
      <c r="J8" s="24"/>
      <c r="K8" s="24"/>
      <c r="L8" s="24"/>
    </row>
    <row r="9" spans="2:12" ht="30">
      <c r="B9" s="3" t="s">
        <v>13</v>
      </c>
      <c r="C9" s="4" t="s">
        <v>14</v>
      </c>
      <c r="D9" s="4" t="s">
        <v>30</v>
      </c>
      <c r="E9" s="4" t="s">
        <v>16</v>
      </c>
      <c r="F9" s="5" t="s">
        <v>31</v>
      </c>
      <c r="G9" s="5" t="s">
        <v>32</v>
      </c>
      <c r="H9" s="6" t="s">
        <v>33</v>
      </c>
      <c r="I9" s="6" t="s">
        <v>20</v>
      </c>
      <c r="J9" s="6" t="s">
        <v>34</v>
      </c>
      <c r="K9" s="6" t="s">
        <v>22</v>
      </c>
      <c r="L9" s="6" t="s">
        <v>23</v>
      </c>
    </row>
    <row r="10" spans="2:12" ht="45">
      <c r="B10" s="7" t="s">
        <v>35</v>
      </c>
      <c r="C10" s="15">
        <v>1</v>
      </c>
      <c r="D10" s="7" t="s">
        <v>259</v>
      </c>
      <c r="E10" s="7" t="s">
        <v>26</v>
      </c>
      <c r="F10" s="15">
        <v>2327</v>
      </c>
      <c r="G10" s="77">
        <v>237.07</v>
      </c>
      <c r="H10" s="78">
        <f t="shared" ref="H10:H20" si="0">IF(OR(E10="Incluir",E10="Alterar"),F10*G10,0)</f>
        <v>551661.89</v>
      </c>
      <c r="I10" s="39" t="s">
        <v>37</v>
      </c>
      <c r="J10" s="19" t="s">
        <v>107</v>
      </c>
      <c r="K10" s="19"/>
      <c r="L10" s="19"/>
    </row>
    <row r="11" spans="2:12" ht="75">
      <c r="B11" s="80" t="s">
        <v>260</v>
      </c>
      <c r="C11" s="81">
        <v>1</v>
      </c>
      <c r="D11" s="80" t="s">
        <v>261</v>
      </c>
      <c r="E11" s="80" t="s">
        <v>26</v>
      </c>
      <c r="F11" s="81">
        <v>1</v>
      </c>
      <c r="G11" s="82">
        <v>11000</v>
      </c>
      <c r="H11" s="83">
        <f t="shared" si="0"/>
        <v>11000</v>
      </c>
      <c r="I11" s="39" t="s">
        <v>43</v>
      </c>
      <c r="J11" s="19" t="s">
        <v>107</v>
      </c>
      <c r="K11" s="19"/>
      <c r="L11" s="19"/>
    </row>
    <row r="12" spans="2:12" ht="75">
      <c r="B12" s="80" t="s">
        <v>260</v>
      </c>
      <c r="C12" s="81">
        <v>1</v>
      </c>
      <c r="D12" s="80" t="s">
        <v>262</v>
      </c>
      <c r="E12" s="80" t="s">
        <v>26</v>
      </c>
      <c r="F12" s="81">
        <v>1</v>
      </c>
      <c r="G12" s="82">
        <v>11000</v>
      </c>
      <c r="H12" s="83">
        <f t="shared" si="0"/>
        <v>11000</v>
      </c>
      <c r="I12" s="39" t="s">
        <v>43</v>
      </c>
      <c r="J12" s="19" t="s">
        <v>107</v>
      </c>
      <c r="K12" s="19"/>
      <c r="L12" s="19"/>
    </row>
    <row r="13" spans="2:12" ht="30">
      <c r="B13" s="7" t="s">
        <v>35</v>
      </c>
      <c r="C13" s="15">
        <v>1</v>
      </c>
      <c r="D13" s="7" t="s">
        <v>263</v>
      </c>
      <c r="E13" s="7" t="s">
        <v>26</v>
      </c>
      <c r="F13" s="15">
        <v>300</v>
      </c>
      <c r="G13" s="77">
        <v>26</v>
      </c>
      <c r="H13" s="78">
        <f t="shared" si="0"/>
        <v>7800</v>
      </c>
      <c r="I13" s="39" t="s">
        <v>43</v>
      </c>
      <c r="J13" s="19" t="s">
        <v>107</v>
      </c>
      <c r="K13" s="19"/>
      <c r="L13" s="19"/>
    </row>
    <row r="14" spans="2:12" ht="30">
      <c r="B14" s="7" t="s">
        <v>35</v>
      </c>
      <c r="C14" s="15">
        <v>1</v>
      </c>
      <c r="D14" s="7" t="s">
        <v>264</v>
      </c>
      <c r="E14" s="7" t="s">
        <v>26</v>
      </c>
      <c r="F14" s="15">
        <v>150</v>
      </c>
      <c r="G14" s="77">
        <v>19</v>
      </c>
      <c r="H14" s="78">
        <f t="shared" si="0"/>
        <v>2850</v>
      </c>
      <c r="I14" s="39" t="s">
        <v>43</v>
      </c>
      <c r="J14" s="19" t="s">
        <v>107</v>
      </c>
      <c r="K14" s="19"/>
      <c r="L14" s="19"/>
    </row>
    <row r="15" spans="2:12" ht="30">
      <c r="B15" s="7" t="s">
        <v>35</v>
      </c>
      <c r="C15" s="15">
        <v>1</v>
      </c>
      <c r="D15" s="7" t="s">
        <v>265</v>
      </c>
      <c r="E15" s="7" t="s">
        <v>26</v>
      </c>
      <c r="F15" s="15">
        <v>480</v>
      </c>
      <c r="G15" s="77">
        <v>33</v>
      </c>
      <c r="H15" s="78">
        <f t="shared" si="0"/>
        <v>15840</v>
      </c>
      <c r="I15" s="39" t="s">
        <v>43</v>
      </c>
      <c r="J15" s="19" t="s">
        <v>107</v>
      </c>
      <c r="K15" s="19"/>
      <c r="L15" s="19"/>
    </row>
    <row r="16" spans="2:12" ht="30">
      <c r="B16" s="7" t="s">
        <v>35</v>
      </c>
      <c r="C16" s="15">
        <v>1</v>
      </c>
      <c r="D16" s="7" t="s">
        <v>266</v>
      </c>
      <c r="E16" s="7" t="s">
        <v>26</v>
      </c>
      <c r="F16" s="15">
        <v>1600</v>
      </c>
      <c r="G16" s="77">
        <v>10</v>
      </c>
      <c r="H16" s="78">
        <f t="shared" si="0"/>
        <v>16000</v>
      </c>
      <c r="I16" s="39" t="s">
        <v>43</v>
      </c>
      <c r="J16" s="19" t="s">
        <v>107</v>
      </c>
      <c r="K16" s="19"/>
      <c r="L16" s="19"/>
    </row>
    <row r="17" spans="2:12" ht="45">
      <c r="B17" s="7" t="s">
        <v>35</v>
      </c>
      <c r="C17" s="15">
        <v>1</v>
      </c>
      <c r="D17" s="7" t="s">
        <v>267</v>
      </c>
      <c r="E17" s="7" t="s">
        <v>26</v>
      </c>
      <c r="F17" s="15">
        <v>520</v>
      </c>
      <c r="G17" s="77">
        <v>35</v>
      </c>
      <c r="H17" s="78">
        <f t="shared" si="0"/>
        <v>18200</v>
      </c>
      <c r="I17" s="39" t="s">
        <v>43</v>
      </c>
      <c r="J17" s="19" t="s">
        <v>107</v>
      </c>
      <c r="K17" s="19"/>
      <c r="L17" s="19"/>
    </row>
    <row r="18" spans="2:12" ht="30">
      <c r="B18" s="7" t="s">
        <v>35</v>
      </c>
      <c r="C18" s="15">
        <v>1</v>
      </c>
      <c r="D18" s="7" t="s">
        <v>268</v>
      </c>
      <c r="E18" s="7" t="s">
        <v>26</v>
      </c>
      <c r="F18" s="15">
        <v>300</v>
      </c>
      <c r="G18" s="77">
        <v>31</v>
      </c>
      <c r="H18" s="78">
        <f t="shared" si="0"/>
        <v>9300</v>
      </c>
      <c r="I18" s="39" t="s">
        <v>43</v>
      </c>
      <c r="J18" s="19" t="s">
        <v>107</v>
      </c>
      <c r="K18" s="19"/>
      <c r="L18" s="19"/>
    </row>
    <row r="19" spans="2:12">
      <c r="B19" s="7" t="s">
        <v>35</v>
      </c>
      <c r="C19" s="15">
        <v>1</v>
      </c>
      <c r="D19" s="7" t="s">
        <v>269</v>
      </c>
      <c r="E19" s="7" t="s">
        <v>26</v>
      </c>
      <c r="F19" s="15">
        <v>24</v>
      </c>
      <c r="G19" s="77">
        <v>41.99</v>
      </c>
      <c r="H19" s="78">
        <f t="shared" si="0"/>
        <v>1007.76</v>
      </c>
      <c r="I19" s="39" t="s">
        <v>43</v>
      </c>
      <c r="J19" s="19" t="s">
        <v>107</v>
      </c>
      <c r="K19" s="19"/>
      <c r="L19" s="19"/>
    </row>
    <row r="20" spans="2:12">
      <c r="B20" s="7" t="s">
        <v>35</v>
      </c>
      <c r="C20" s="15">
        <v>1</v>
      </c>
      <c r="D20" s="79" t="s">
        <v>270</v>
      </c>
      <c r="E20" s="7" t="s">
        <v>26</v>
      </c>
      <c r="F20" s="15">
        <v>48</v>
      </c>
      <c r="G20" s="77">
        <v>12.86</v>
      </c>
      <c r="H20" s="78">
        <f t="shared" si="0"/>
        <v>617.28</v>
      </c>
      <c r="I20" s="39" t="s">
        <v>43</v>
      </c>
      <c r="J20" s="19" t="s">
        <v>107</v>
      </c>
      <c r="K20" s="19"/>
      <c r="L20" s="19"/>
    </row>
    <row r="21" spans="2:12">
      <c r="H21" s="20">
        <f>SUM(H10:H20)</f>
        <v>645276.93000000005</v>
      </c>
    </row>
    <row r="22" spans="2:12">
      <c r="E22" s="2"/>
      <c r="H22" s="26">
        <f>SUM(H8+H21)</f>
        <v>2150921.69</v>
      </c>
    </row>
  </sheetData>
  <mergeCells count="3">
    <mergeCell ref="B2:L2"/>
    <mergeCell ref="F3:G3"/>
    <mergeCell ref="F4:G4"/>
  </mergeCells>
  <conditionalFormatting sqref="E8">
    <cfRule type="cellIs" dxfId="147" priority="17" operator="equal">
      <formula>"Remover"</formula>
    </cfRule>
    <cfRule type="cellIs" dxfId="146" priority="18" operator="equal">
      <formula>"Alterar"</formula>
    </cfRule>
    <cfRule type="cellIs" dxfId="145" priority="19" operator="equal">
      <formula>"Incluir"</formula>
    </cfRule>
  </conditionalFormatting>
  <conditionalFormatting sqref="J2:K22">
    <cfRule type="cellIs" dxfId="144" priority="13" operator="equal">
      <formula>"Em análise"</formula>
    </cfRule>
  </conditionalFormatting>
  <conditionalFormatting sqref="J1:J1048576">
    <cfRule type="cellIs" dxfId="143" priority="10" operator="equal">
      <formula>"Pendente"</formula>
    </cfRule>
    <cfRule type="cellIs" dxfId="142" priority="11" operator="equal">
      <formula>"Reprovado"</formula>
    </cfRule>
    <cfRule type="cellIs" dxfId="141" priority="12" operator="equal">
      <formula>"Aprovado"</formula>
    </cfRule>
  </conditionalFormatting>
  <conditionalFormatting sqref="E7">
    <cfRule type="cellIs" dxfId="140" priority="7" operator="equal">
      <formula>"Remover"</formula>
    </cfRule>
    <cfRule type="cellIs" dxfId="139" priority="8" operator="equal">
      <formula>"Alterar"</formula>
    </cfRule>
    <cfRule type="cellIs" dxfId="138" priority="9" operator="equal">
      <formula>"Incluir"</formula>
    </cfRule>
  </conditionalFormatting>
  <conditionalFormatting sqref="E10">
    <cfRule type="cellIs" dxfId="137" priority="4" operator="equal">
      <formula>"Remover"</formula>
    </cfRule>
    <cfRule type="cellIs" dxfId="136" priority="5" operator="equal">
      <formula>"Alterar"</formula>
    </cfRule>
    <cfRule type="cellIs" dxfId="135" priority="6" operator="equal">
      <formula>"Incluir"</formula>
    </cfRule>
  </conditionalFormatting>
  <conditionalFormatting sqref="E11:E20">
    <cfRule type="cellIs" dxfId="134" priority="1" operator="equal">
      <formula>"Remover"</formula>
    </cfRule>
    <cfRule type="cellIs" dxfId="133" priority="2" operator="equal">
      <formula>"Alterar"</formula>
    </cfRule>
    <cfRule type="cellIs" dxfId="132" priority="3" operator="equal">
      <formula>"Incluir"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05D974A-8E11-41AE-BE83-5B3FD8F1575C}">
          <x14:formula1>
            <xm:f>Validação!$A$1:$A$4</xm:f>
          </x14:formula1>
          <xm:sqref>J10:J20 J7:J8</xm:sqref>
        </x14:dataValidation>
        <x14:dataValidation type="list" allowBlank="1" showInputMessage="1" showErrorMessage="1" xr:uid="{D878785C-9FA5-4089-B8DD-B4627CA25F53}">
          <x14:formula1>
            <xm:f>Validação!$C$1:$C$15</xm:f>
          </x14:formula1>
          <xm:sqref>I7 I10:I20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B0376-6CF6-45E4-8965-30015161C61C}">
  <dimension ref="B1:L18"/>
  <sheetViews>
    <sheetView topLeftCell="A11" workbookViewId="0">
      <selection activeCell="E18" sqref="E18"/>
    </sheetView>
  </sheetViews>
  <sheetFormatPr defaultRowHeight="15"/>
  <cols>
    <col min="2" max="3" width="16.5703125" customWidth="1"/>
    <col min="4" max="4" width="27.85546875" customWidth="1"/>
    <col min="5" max="5" width="25" customWidth="1"/>
    <col min="6" max="6" width="18.85546875" customWidth="1"/>
    <col min="7" max="7" width="18.7109375" customWidth="1"/>
    <col min="8" max="8" width="20.42578125" customWidth="1"/>
    <col min="9" max="9" width="19.140625" customWidth="1"/>
    <col min="10" max="10" width="17.5703125" customWidth="1"/>
    <col min="11" max="11" width="23" customWidth="1"/>
    <col min="12" max="12" width="30.42578125" customWidth="1"/>
  </cols>
  <sheetData>
    <row r="1" spans="2:12" ht="15.75" thickBot="1"/>
    <row r="2" spans="2:12" ht="23.25">
      <c r="B2" s="182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4"/>
    </row>
    <row r="3" spans="2:12" ht="30">
      <c r="B3" s="27" t="s">
        <v>1</v>
      </c>
      <c r="C3" s="11" t="s">
        <v>2</v>
      </c>
      <c r="D3" s="12" t="s">
        <v>3</v>
      </c>
      <c r="E3" s="13" t="s">
        <v>4</v>
      </c>
      <c r="F3" s="185" t="s">
        <v>5</v>
      </c>
      <c r="G3" s="186"/>
      <c r="H3" s="12" t="s">
        <v>6</v>
      </c>
      <c r="I3" s="13" t="s">
        <v>7</v>
      </c>
      <c r="J3" s="11" t="s">
        <v>8</v>
      </c>
      <c r="K3" s="13" t="s">
        <v>9</v>
      </c>
      <c r="L3" s="28" t="s">
        <v>10</v>
      </c>
    </row>
    <row r="4" spans="2:12" ht="25.5">
      <c r="B4" s="29" t="s">
        <v>271</v>
      </c>
      <c r="C4" s="30" t="s">
        <v>272</v>
      </c>
      <c r="D4" s="31">
        <v>2022</v>
      </c>
      <c r="E4" s="32">
        <v>3590958.18</v>
      </c>
      <c r="F4" s="187">
        <v>2513670.73</v>
      </c>
      <c r="G4" s="187"/>
      <c r="H4" s="33"/>
      <c r="I4" s="33">
        <v>920997.52</v>
      </c>
      <c r="J4" s="34">
        <v>1</v>
      </c>
      <c r="K4" s="40">
        <v>44819</v>
      </c>
      <c r="L4" s="35">
        <v>156289.93</v>
      </c>
    </row>
    <row r="5" spans="2:12">
      <c r="E5" s="2"/>
    </row>
    <row r="6" spans="2:12" ht="30">
      <c r="B6" s="3" t="s">
        <v>13</v>
      </c>
      <c r="C6" s="4" t="s">
        <v>14</v>
      </c>
      <c r="D6" s="4" t="s">
        <v>15</v>
      </c>
      <c r="E6" s="4" t="s">
        <v>16</v>
      </c>
      <c r="F6" s="5" t="s">
        <v>17</v>
      </c>
      <c r="G6" s="5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</row>
    <row r="7" spans="2:12" ht="45">
      <c r="B7" s="18" t="s">
        <v>24</v>
      </c>
      <c r="C7" s="7">
        <v>1</v>
      </c>
      <c r="D7" s="7" t="s">
        <v>273</v>
      </c>
      <c r="E7" s="63" t="s">
        <v>88</v>
      </c>
      <c r="F7" s="7">
        <v>0</v>
      </c>
      <c r="G7" s="8">
        <v>0</v>
      </c>
      <c r="H7" s="9">
        <v>1583932.36</v>
      </c>
      <c r="I7" s="39" t="s">
        <v>27</v>
      </c>
      <c r="J7" s="19" t="s">
        <v>28</v>
      </c>
      <c r="K7" s="19" t="s">
        <v>274</v>
      </c>
      <c r="L7" s="19"/>
    </row>
    <row r="8" spans="2:12" ht="45">
      <c r="B8" s="18" t="s">
        <v>24</v>
      </c>
      <c r="C8" s="7">
        <v>1</v>
      </c>
      <c r="D8" s="7" t="s">
        <v>275</v>
      </c>
      <c r="E8" s="63" t="s">
        <v>88</v>
      </c>
      <c r="F8" s="7">
        <v>0</v>
      </c>
      <c r="G8" s="8">
        <v>0</v>
      </c>
      <c r="H8" s="9">
        <v>926000</v>
      </c>
      <c r="I8" s="39" t="s">
        <v>27</v>
      </c>
      <c r="J8" s="19" t="s">
        <v>28</v>
      </c>
      <c r="K8" s="19" t="s">
        <v>274</v>
      </c>
      <c r="L8" s="19"/>
    </row>
    <row r="9" spans="2:12">
      <c r="B9" s="18"/>
      <c r="C9" s="7"/>
      <c r="D9" s="7"/>
      <c r="E9" s="7"/>
      <c r="F9" s="7"/>
      <c r="G9" s="8"/>
      <c r="H9" s="9"/>
      <c r="I9" s="39"/>
      <c r="J9" s="19"/>
      <c r="K9" s="19"/>
      <c r="L9" s="19"/>
    </row>
    <row r="10" spans="2:12">
      <c r="B10" s="21"/>
      <c r="C10" s="22"/>
      <c r="D10" s="22"/>
      <c r="E10" s="22"/>
      <c r="F10" s="22"/>
      <c r="G10" s="23"/>
      <c r="H10" s="25">
        <f>SUM(H7:H9)</f>
        <v>2509932.3600000003</v>
      </c>
      <c r="I10" s="24"/>
      <c r="J10" s="24"/>
      <c r="K10" s="24"/>
      <c r="L10" s="24"/>
    </row>
    <row r="11" spans="2:12" ht="30">
      <c r="B11" s="3" t="s">
        <v>13</v>
      </c>
      <c r="C11" s="4" t="s">
        <v>14</v>
      </c>
      <c r="D11" s="4" t="s">
        <v>30</v>
      </c>
      <c r="E11" s="4" t="s">
        <v>16</v>
      </c>
      <c r="F11" s="5" t="s">
        <v>31</v>
      </c>
      <c r="G11" s="5" t="s">
        <v>32</v>
      </c>
      <c r="H11" s="6" t="s">
        <v>33</v>
      </c>
      <c r="I11" s="6" t="s">
        <v>20</v>
      </c>
      <c r="J11" s="6" t="s">
        <v>34</v>
      </c>
      <c r="K11" s="6" t="s">
        <v>22</v>
      </c>
      <c r="L11" s="6" t="s">
        <v>23</v>
      </c>
    </row>
    <row r="12" spans="2:12" ht="75">
      <c r="B12" s="7" t="s">
        <v>35</v>
      </c>
      <c r="C12" s="15">
        <v>1</v>
      </c>
      <c r="D12" s="7" t="s">
        <v>276</v>
      </c>
      <c r="E12" s="63" t="s">
        <v>88</v>
      </c>
      <c r="F12" s="15">
        <v>0</v>
      </c>
      <c r="G12" s="16">
        <v>0</v>
      </c>
      <c r="H12" s="17">
        <v>920997.52</v>
      </c>
      <c r="I12" s="39" t="s">
        <v>54</v>
      </c>
      <c r="J12" s="19" t="s">
        <v>76</v>
      </c>
      <c r="K12" s="19" t="s">
        <v>277</v>
      </c>
      <c r="L12" s="19" t="s">
        <v>66</v>
      </c>
    </row>
    <row r="13" spans="2:12" ht="75">
      <c r="B13" s="7" t="s">
        <v>35</v>
      </c>
      <c r="C13" s="15">
        <v>1</v>
      </c>
      <c r="D13" s="7" t="s">
        <v>278</v>
      </c>
      <c r="E13" s="63" t="s">
        <v>88</v>
      </c>
      <c r="F13" s="15">
        <v>600</v>
      </c>
      <c r="G13" s="16">
        <v>60</v>
      </c>
      <c r="H13" s="17">
        <v>36000</v>
      </c>
      <c r="I13" s="39" t="s">
        <v>43</v>
      </c>
      <c r="J13" s="19" t="s">
        <v>44</v>
      </c>
      <c r="K13" s="19" t="s">
        <v>279</v>
      </c>
      <c r="L13" s="19"/>
    </row>
    <row r="14" spans="2:12" ht="45">
      <c r="B14" s="7" t="s">
        <v>35</v>
      </c>
      <c r="C14" s="15">
        <v>1</v>
      </c>
      <c r="D14" s="7" t="s">
        <v>280</v>
      </c>
      <c r="E14" s="63" t="s">
        <v>88</v>
      </c>
      <c r="F14" s="15">
        <v>0</v>
      </c>
      <c r="G14" s="16">
        <v>40000</v>
      </c>
      <c r="H14" s="17">
        <v>40000</v>
      </c>
      <c r="I14" s="39" t="s">
        <v>43</v>
      </c>
      <c r="J14" s="19" t="s">
        <v>44</v>
      </c>
      <c r="K14" s="19" t="s">
        <v>279</v>
      </c>
      <c r="L14" s="19"/>
    </row>
    <row r="15" spans="2:12" ht="45">
      <c r="B15" s="7" t="s">
        <v>35</v>
      </c>
      <c r="C15" s="15">
        <v>1</v>
      </c>
      <c r="D15" s="7" t="s">
        <v>281</v>
      </c>
      <c r="E15" s="63" t="s">
        <v>88</v>
      </c>
      <c r="F15" s="15">
        <v>0</v>
      </c>
      <c r="G15" s="16">
        <v>40000</v>
      </c>
      <c r="H15" s="17">
        <v>40000</v>
      </c>
      <c r="I15" s="39" t="s">
        <v>43</v>
      </c>
      <c r="J15" s="19" t="s">
        <v>44</v>
      </c>
      <c r="K15" s="19" t="s">
        <v>279</v>
      </c>
      <c r="L15" s="19"/>
    </row>
    <row r="16" spans="2:12" ht="45">
      <c r="B16" s="7" t="s">
        <v>35</v>
      </c>
      <c r="C16" s="15">
        <v>1</v>
      </c>
      <c r="D16" s="7" t="s">
        <v>282</v>
      </c>
      <c r="E16" s="63" t="s">
        <v>88</v>
      </c>
      <c r="F16" s="15">
        <v>0</v>
      </c>
      <c r="G16" s="16">
        <v>40000</v>
      </c>
      <c r="H16" s="17">
        <v>40000</v>
      </c>
      <c r="I16" s="39" t="s">
        <v>43</v>
      </c>
      <c r="J16" s="19" t="s">
        <v>44</v>
      </c>
      <c r="K16" s="19" t="s">
        <v>279</v>
      </c>
      <c r="L16" s="19"/>
    </row>
    <row r="17" spans="5:8">
      <c r="H17" s="20">
        <f>SUM(H12:H16)</f>
        <v>1076997.52</v>
      </c>
    </row>
    <row r="18" spans="5:8">
      <c r="E18" s="2"/>
      <c r="H18" s="26">
        <f>SUM(H10+H17)</f>
        <v>3586929.8800000004</v>
      </c>
    </row>
  </sheetData>
  <mergeCells count="3">
    <mergeCell ref="B2:L2"/>
    <mergeCell ref="F3:G3"/>
    <mergeCell ref="F4:G4"/>
  </mergeCells>
  <conditionalFormatting sqref="E9:E10">
    <cfRule type="cellIs" dxfId="131" priority="9" operator="equal">
      <formula>"Remover"</formula>
    </cfRule>
    <cfRule type="cellIs" dxfId="130" priority="10" operator="equal">
      <formula>"Alterar"</formula>
    </cfRule>
    <cfRule type="cellIs" dxfId="129" priority="11" operator="equal">
      <formula>"Incluir"</formula>
    </cfRule>
  </conditionalFormatting>
  <conditionalFormatting sqref="J2:K18">
    <cfRule type="cellIs" dxfId="128" priority="5" operator="equal">
      <formula>"Em análise"</formula>
    </cfRule>
  </conditionalFormatting>
  <conditionalFormatting sqref="J1:J1048576">
    <cfRule type="cellIs" dxfId="127" priority="2" operator="equal">
      <formula>"Pendente"</formula>
    </cfRule>
    <cfRule type="cellIs" dxfId="126" priority="3" operator="equal">
      <formula>"Reprovado"</formula>
    </cfRule>
    <cfRule type="cellIs" dxfId="125" priority="4" operator="equal">
      <formula>"Aprovado"</formula>
    </cfRule>
  </conditionalFormatting>
  <conditionalFormatting sqref="J1:J1048576">
    <cfRule type="containsText" dxfId="124" priority="1" operator="containsText" text="Em conformidade">
      <formula>NOT(ISERROR(SEARCH("Em conformidade",J1)))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7B9328C-CD87-4C1B-AFD4-BAAAACA4676A}">
          <x14:formula1>
            <xm:f>Validação!$B$1:$B$3</xm:f>
          </x14:formula1>
          <xm:sqref>B7:B9 B12:B16</xm:sqref>
        </x14:dataValidation>
        <x14:dataValidation type="list" allowBlank="1" showInputMessage="1" showErrorMessage="1" xr:uid="{52EAEC29-0703-4605-88D8-0CF76E54B5E7}">
          <x14:formula1>
            <xm:f>Validação!$A$1:$A$4</xm:f>
          </x14:formula1>
          <xm:sqref>J9:J10</xm:sqref>
        </x14:dataValidation>
        <x14:dataValidation type="list" allowBlank="1" showInputMessage="1" showErrorMessage="1" xr:uid="{5F824536-AD3C-462A-B06A-5410C87BA92D}">
          <x14:formula1>
            <xm:f>Validação!$C$1:$C$15</xm:f>
          </x14:formula1>
          <xm:sqref>I7:I9 I12:I16</xm:sqref>
        </x14:dataValidation>
        <x14:dataValidation type="list" allowBlank="1" showInputMessage="1" showErrorMessage="1" xr:uid="{B29C7D05-BB13-4D5F-A8CE-2C15D9BBA9EA}">
          <x14:formula1>
            <xm:f>Validação!$A$1:$A$5</xm:f>
          </x14:formula1>
          <xm:sqref>J7:J8 J12:J16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D148D-C7C2-4CD5-B868-070155A99208}">
  <dimension ref="B1:L30"/>
  <sheetViews>
    <sheetView topLeftCell="A8" workbookViewId="0">
      <selection activeCell="D33" sqref="D33"/>
    </sheetView>
  </sheetViews>
  <sheetFormatPr defaultRowHeight="15"/>
  <cols>
    <col min="2" max="3" width="16.5703125" customWidth="1"/>
    <col min="4" max="4" width="27.85546875" customWidth="1"/>
    <col min="5" max="5" width="25" customWidth="1"/>
    <col min="6" max="6" width="18.85546875" customWidth="1"/>
    <col min="7" max="7" width="18.7109375" customWidth="1"/>
    <col min="8" max="8" width="20.42578125" customWidth="1"/>
    <col min="9" max="9" width="19.140625" customWidth="1"/>
    <col min="10" max="10" width="17.5703125" customWidth="1"/>
    <col min="11" max="11" width="23" customWidth="1"/>
    <col min="12" max="12" width="30.42578125" customWidth="1"/>
  </cols>
  <sheetData>
    <row r="1" spans="2:12" ht="15.75" thickBot="1"/>
    <row r="2" spans="2:12" ht="23.25">
      <c r="B2" s="182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4"/>
    </row>
    <row r="3" spans="2:12" ht="30">
      <c r="B3" s="27" t="s">
        <v>1</v>
      </c>
      <c r="C3" s="11" t="s">
        <v>2</v>
      </c>
      <c r="D3" s="12" t="s">
        <v>3</v>
      </c>
      <c r="E3" s="13" t="s">
        <v>4</v>
      </c>
      <c r="F3" s="185" t="s">
        <v>5</v>
      </c>
      <c r="G3" s="186"/>
      <c r="H3" s="12" t="s">
        <v>6</v>
      </c>
      <c r="I3" s="13" t="s">
        <v>7</v>
      </c>
      <c r="J3" s="11" t="s">
        <v>8</v>
      </c>
      <c r="K3" s="13" t="s">
        <v>9</v>
      </c>
      <c r="L3" s="28" t="s">
        <v>10</v>
      </c>
    </row>
    <row r="4" spans="2:12" ht="15.75" thickBot="1">
      <c r="B4" s="29"/>
      <c r="C4" s="30"/>
      <c r="D4" s="31">
        <v>2022</v>
      </c>
      <c r="E4" s="32"/>
      <c r="F4" s="187"/>
      <c r="G4" s="187"/>
      <c r="H4" s="33"/>
      <c r="I4" s="33"/>
      <c r="J4" s="34">
        <v>1</v>
      </c>
      <c r="K4" s="38"/>
      <c r="L4" s="35"/>
    </row>
    <row r="5" spans="2:12">
      <c r="E5" s="2"/>
    </row>
    <row r="6" spans="2:12" ht="30">
      <c r="B6" s="3" t="s">
        <v>13</v>
      </c>
      <c r="C6" s="4" t="s">
        <v>14</v>
      </c>
      <c r="D6" s="4" t="s">
        <v>15</v>
      </c>
      <c r="E6" s="4" t="s">
        <v>16</v>
      </c>
      <c r="F6" s="5" t="s">
        <v>17</v>
      </c>
      <c r="G6" s="5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</row>
    <row r="7" spans="2:12">
      <c r="B7" s="18"/>
      <c r="C7" s="7"/>
      <c r="D7" s="7"/>
      <c r="E7" s="7"/>
      <c r="F7" s="7"/>
      <c r="G7" s="8"/>
      <c r="H7" s="9"/>
      <c r="I7" s="39"/>
      <c r="J7" s="19"/>
      <c r="K7" s="19"/>
      <c r="L7" s="19"/>
    </row>
    <row r="8" spans="2:12">
      <c r="B8" s="18"/>
      <c r="C8" s="7"/>
      <c r="D8" s="7"/>
      <c r="E8" s="7"/>
      <c r="F8" s="7"/>
      <c r="G8" s="8"/>
      <c r="H8" s="9"/>
      <c r="I8" s="39"/>
      <c r="J8" s="19"/>
      <c r="K8" s="19"/>
      <c r="L8" s="19"/>
    </row>
    <row r="9" spans="2:12">
      <c r="B9" s="18"/>
      <c r="C9" s="7"/>
      <c r="D9" s="7"/>
      <c r="E9" s="7"/>
      <c r="F9" s="7"/>
      <c r="G9" s="8"/>
      <c r="H9" s="9"/>
      <c r="I9" s="39"/>
      <c r="J9" s="19"/>
      <c r="K9" s="19"/>
      <c r="L9" s="19"/>
    </row>
    <row r="10" spans="2:12">
      <c r="B10" s="21"/>
      <c r="C10" s="22"/>
      <c r="D10" s="22"/>
      <c r="E10" s="22"/>
      <c r="F10" s="22"/>
      <c r="G10" s="23"/>
      <c r="H10" s="25">
        <f>SUM(H7:H9)</f>
        <v>0</v>
      </c>
      <c r="I10" s="24"/>
      <c r="J10" s="24"/>
      <c r="K10" s="24"/>
      <c r="L10" s="24"/>
    </row>
    <row r="11" spans="2:12" ht="30">
      <c r="B11" s="3" t="s">
        <v>13</v>
      </c>
      <c r="C11" s="4" t="s">
        <v>14</v>
      </c>
      <c r="D11" s="4" t="s">
        <v>30</v>
      </c>
      <c r="E11" s="4" t="s">
        <v>16</v>
      </c>
      <c r="F11" s="5" t="s">
        <v>31</v>
      </c>
      <c r="G11" s="5" t="s">
        <v>32</v>
      </c>
      <c r="H11" s="6" t="s">
        <v>33</v>
      </c>
      <c r="I11" s="6" t="s">
        <v>20</v>
      </c>
      <c r="J11" s="6" t="s">
        <v>34</v>
      </c>
      <c r="K11" s="6" t="s">
        <v>22</v>
      </c>
      <c r="L11" s="6" t="s">
        <v>23</v>
      </c>
    </row>
    <row r="12" spans="2:12">
      <c r="B12" s="7"/>
      <c r="C12" s="15"/>
      <c r="D12" s="7"/>
      <c r="E12" s="7"/>
      <c r="F12" s="15"/>
      <c r="G12" s="16"/>
      <c r="H12" s="17"/>
      <c r="I12" s="39"/>
      <c r="J12" s="19"/>
      <c r="K12" s="19"/>
      <c r="L12" s="19"/>
    </row>
    <row r="13" spans="2:12">
      <c r="B13" s="7"/>
      <c r="C13" s="15"/>
      <c r="D13" s="7"/>
      <c r="E13" s="7"/>
      <c r="F13" s="15"/>
      <c r="G13" s="16"/>
      <c r="H13" s="17"/>
      <c r="I13" s="39"/>
      <c r="J13" s="19"/>
      <c r="K13" s="19"/>
      <c r="L13" s="19"/>
    </row>
    <row r="14" spans="2:12">
      <c r="B14" s="7"/>
      <c r="C14" s="15"/>
      <c r="D14" s="7"/>
      <c r="E14" s="7"/>
      <c r="F14" s="15"/>
      <c r="G14" s="16"/>
      <c r="H14" s="17"/>
      <c r="I14" s="39"/>
      <c r="J14" s="19"/>
      <c r="K14" s="19"/>
      <c r="L14" s="19"/>
    </row>
    <row r="15" spans="2:12">
      <c r="B15" s="7"/>
      <c r="C15" s="15"/>
      <c r="D15" s="7"/>
      <c r="E15" s="7"/>
      <c r="F15" s="15"/>
      <c r="G15" s="16"/>
      <c r="H15" s="17"/>
      <c r="I15" s="39"/>
      <c r="J15" s="19"/>
      <c r="K15" s="19"/>
      <c r="L15" s="19"/>
    </row>
    <row r="16" spans="2:12">
      <c r="B16" s="7"/>
      <c r="C16" s="15"/>
      <c r="D16" s="7"/>
      <c r="E16" s="7"/>
      <c r="F16" s="15"/>
      <c r="G16" s="16"/>
      <c r="H16" s="17"/>
      <c r="I16" s="39"/>
      <c r="J16" s="19"/>
      <c r="K16" s="19"/>
      <c r="L16" s="19"/>
    </row>
    <row r="17" spans="2:12">
      <c r="B17" s="7"/>
      <c r="C17" s="15"/>
      <c r="D17" s="7"/>
      <c r="E17" s="7"/>
      <c r="F17" s="15"/>
      <c r="G17" s="16"/>
      <c r="H17" s="17"/>
      <c r="I17" s="39"/>
      <c r="J17" s="19"/>
      <c r="K17" s="19"/>
      <c r="L17" s="19"/>
    </row>
    <row r="18" spans="2:12">
      <c r="B18" s="7"/>
      <c r="C18" s="15"/>
      <c r="D18" s="7"/>
      <c r="E18" s="7"/>
      <c r="F18" s="15"/>
      <c r="G18" s="16"/>
      <c r="H18" s="17"/>
      <c r="I18" s="39"/>
      <c r="J18" s="19"/>
      <c r="K18" s="19"/>
      <c r="L18" s="19"/>
    </row>
    <row r="19" spans="2:12">
      <c r="B19" s="7"/>
      <c r="C19" s="15"/>
      <c r="D19" s="7"/>
      <c r="E19" s="7"/>
      <c r="F19" s="15"/>
      <c r="G19" s="16"/>
      <c r="H19" s="17"/>
      <c r="I19" s="39"/>
      <c r="J19" s="19"/>
      <c r="K19" s="19"/>
      <c r="L19" s="19"/>
    </row>
    <row r="20" spans="2:12">
      <c r="B20" s="7"/>
      <c r="C20" s="15"/>
      <c r="D20" s="7"/>
      <c r="E20" s="7"/>
      <c r="F20" s="15"/>
      <c r="G20" s="16"/>
      <c r="H20" s="17"/>
      <c r="I20" s="39"/>
      <c r="J20" s="19"/>
      <c r="K20" s="19"/>
      <c r="L20" s="19"/>
    </row>
    <row r="21" spans="2:12">
      <c r="B21" s="7"/>
      <c r="C21" s="15"/>
      <c r="D21" s="7"/>
      <c r="E21" s="7"/>
      <c r="F21" s="15"/>
      <c r="G21" s="16"/>
      <c r="H21" s="17"/>
      <c r="I21" s="39"/>
      <c r="J21" s="19"/>
      <c r="K21" s="19"/>
      <c r="L21" s="19"/>
    </row>
    <row r="22" spans="2:12">
      <c r="B22" s="7"/>
      <c r="C22" s="15"/>
      <c r="D22" s="7"/>
      <c r="E22" s="7"/>
      <c r="F22" s="15"/>
      <c r="G22" s="16"/>
      <c r="H22" s="17"/>
      <c r="I22" s="39"/>
      <c r="J22" s="19"/>
      <c r="K22" s="19"/>
      <c r="L22" s="19"/>
    </row>
    <row r="23" spans="2:12">
      <c r="B23" s="7"/>
      <c r="C23" s="15"/>
      <c r="D23" s="7"/>
      <c r="E23" s="7"/>
      <c r="F23" s="15"/>
      <c r="G23" s="16"/>
      <c r="H23" s="17"/>
      <c r="I23" s="39"/>
      <c r="J23" s="19"/>
      <c r="K23" s="19"/>
      <c r="L23" s="19"/>
    </row>
    <row r="24" spans="2:12">
      <c r="B24" s="7"/>
      <c r="C24" s="15"/>
      <c r="D24" s="7"/>
      <c r="E24" s="7"/>
      <c r="F24" s="15"/>
      <c r="G24" s="16"/>
      <c r="H24" s="17"/>
      <c r="I24" s="39"/>
      <c r="J24" s="19"/>
      <c r="K24" s="19"/>
      <c r="L24" s="19"/>
    </row>
    <row r="25" spans="2:12">
      <c r="B25" s="7"/>
      <c r="C25" s="15"/>
      <c r="D25" s="7"/>
      <c r="E25" s="7"/>
      <c r="F25" s="15"/>
      <c r="G25" s="16"/>
      <c r="H25" s="17"/>
      <c r="I25" s="39"/>
      <c r="J25" s="19"/>
      <c r="K25" s="19"/>
      <c r="L25" s="19"/>
    </row>
    <row r="26" spans="2:12">
      <c r="B26" s="7"/>
      <c r="C26" s="15"/>
      <c r="D26" s="7"/>
      <c r="E26" s="7"/>
      <c r="F26" s="15"/>
      <c r="G26" s="16"/>
      <c r="H26" s="17"/>
      <c r="I26" s="39"/>
      <c r="J26" s="19"/>
      <c r="K26" s="19"/>
      <c r="L26" s="19"/>
    </row>
    <row r="27" spans="2:12">
      <c r="B27" s="7"/>
      <c r="C27" s="15"/>
      <c r="D27" s="7"/>
      <c r="E27" s="7"/>
      <c r="F27" s="15"/>
      <c r="G27" s="16"/>
      <c r="H27" s="17"/>
      <c r="I27" s="39"/>
      <c r="J27" s="19"/>
      <c r="K27" s="19"/>
      <c r="L27" s="19"/>
    </row>
    <row r="28" spans="2:12">
      <c r="B28" s="7"/>
      <c r="C28" s="15"/>
      <c r="D28" s="7"/>
      <c r="E28" s="7"/>
      <c r="F28" s="15"/>
      <c r="G28" s="16"/>
      <c r="H28" s="17"/>
      <c r="I28" s="39"/>
      <c r="J28" s="19"/>
      <c r="K28" s="19"/>
      <c r="L28" s="19"/>
    </row>
    <row r="29" spans="2:12">
      <c r="H29" s="20">
        <f>SUM(H12:H28)</f>
        <v>0</v>
      </c>
    </row>
    <row r="30" spans="2:12">
      <c r="E30" s="2"/>
      <c r="H30" s="26">
        <f>SUM(H10+H29)</f>
        <v>0</v>
      </c>
    </row>
  </sheetData>
  <mergeCells count="3">
    <mergeCell ref="B2:L2"/>
    <mergeCell ref="F3:G3"/>
    <mergeCell ref="F4:G4"/>
  </mergeCells>
  <conditionalFormatting sqref="E7:E10">
    <cfRule type="cellIs" dxfId="123" priority="8" operator="equal">
      <formula>"Remover"</formula>
    </cfRule>
    <cfRule type="cellIs" dxfId="122" priority="9" operator="equal">
      <formula>"Alterar"</formula>
    </cfRule>
    <cfRule type="cellIs" dxfId="121" priority="10" operator="equal">
      <formula>"Incluir"</formula>
    </cfRule>
  </conditionalFormatting>
  <conditionalFormatting sqref="E12:E28">
    <cfRule type="cellIs" dxfId="120" priority="5" operator="equal">
      <formula>"Remover"</formula>
    </cfRule>
    <cfRule type="cellIs" dxfId="119" priority="6" operator="equal">
      <formula>"Alterar"</formula>
    </cfRule>
    <cfRule type="cellIs" dxfId="118" priority="7" operator="equal">
      <formula>"Incluir"</formula>
    </cfRule>
  </conditionalFormatting>
  <conditionalFormatting sqref="J2:K30">
    <cfRule type="cellIs" dxfId="117" priority="4" operator="equal">
      <formula>"Em análise"</formula>
    </cfRule>
  </conditionalFormatting>
  <conditionalFormatting sqref="J1:J1048576">
    <cfRule type="cellIs" dxfId="116" priority="1" operator="equal">
      <formula>"Pendente"</formula>
    </cfRule>
    <cfRule type="cellIs" dxfId="115" priority="2" operator="equal">
      <formula>"Reprovado"</formula>
    </cfRule>
    <cfRule type="cellIs" dxfId="114" priority="3" operator="equal">
      <formula>"Aprovado"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8C7775-5FC1-4F7B-A33D-215C9DAE00B8}">
          <x14:formula1>
            <xm:f>Validação!$B$1:$B$3</xm:f>
          </x14:formula1>
          <xm:sqref>B7:B9 B12:B28</xm:sqref>
        </x14:dataValidation>
        <x14:dataValidation type="list" allowBlank="1" showInputMessage="1" showErrorMessage="1" xr:uid="{43D6A466-AD15-402A-AB83-4603BAFBAA69}">
          <x14:formula1>
            <xm:f>Validação!$A$1:$A$4</xm:f>
          </x14:formula1>
          <xm:sqref>J7:J10 J12:J28</xm:sqref>
        </x14:dataValidation>
        <x14:dataValidation type="list" allowBlank="1" showInputMessage="1" showErrorMessage="1" xr:uid="{26C4C61C-A9DC-47AC-8E14-CFF1448EF2A5}">
          <x14:formula1>
            <xm:f>Validação!$C$1:$C$15</xm:f>
          </x14:formula1>
          <xm:sqref>I7:I9 I12:I28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EDA26-0DF9-4F30-8FE6-A2F25E73540D}">
  <dimension ref="B1:L19"/>
  <sheetViews>
    <sheetView topLeftCell="A8" workbookViewId="0">
      <selection activeCell="J16" sqref="J16"/>
    </sheetView>
  </sheetViews>
  <sheetFormatPr defaultRowHeight="15"/>
  <cols>
    <col min="2" max="3" width="16.5703125" customWidth="1"/>
    <col min="4" max="4" width="27.85546875" customWidth="1"/>
    <col min="5" max="5" width="25" style="61" customWidth="1"/>
    <col min="6" max="6" width="18.85546875" customWidth="1"/>
    <col min="7" max="7" width="18.7109375" customWidth="1"/>
    <col min="8" max="8" width="20.42578125" customWidth="1"/>
    <col min="9" max="9" width="19.140625" customWidth="1"/>
    <col min="10" max="10" width="17.5703125" customWidth="1"/>
    <col min="11" max="11" width="23" customWidth="1"/>
    <col min="12" max="12" width="30.42578125" customWidth="1"/>
  </cols>
  <sheetData>
    <row r="1" spans="2:12" ht="15.75" thickBot="1"/>
    <row r="2" spans="2:12" ht="23.25">
      <c r="B2" s="182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4"/>
    </row>
    <row r="3" spans="2:12" ht="30">
      <c r="B3" s="27" t="s">
        <v>1</v>
      </c>
      <c r="C3" s="11" t="s">
        <v>2</v>
      </c>
      <c r="D3" s="12" t="s">
        <v>3</v>
      </c>
      <c r="E3" s="13" t="s">
        <v>4</v>
      </c>
      <c r="F3" s="185" t="s">
        <v>5</v>
      </c>
      <c r="G3" s="186"/>
      <c r="H3" s="12" t="s">
        <v>6</v>
      </c>
      <c r="I3" s="13" t="s">
        <v>7</v>
      </c>
      <c r="J3" s="11" t="s">
        <v>8</v>
      </c>
      <c r="K3" s="13" t="s">
        <v>9</v>
      </c>
      <c r="L3" s="28" t="s">
        <v>10</v>
      </c>
    </row>
    <row r="4" spans="2:12" ht="26.25" thickBot="1">
      <c r="B4" s="29" t="s">
        <v>283</v>
      </c>
      <c r="C4" s="30" t="s">
        <v>284</v>
      </c>
      <c r="D4" s="31">
        <v>2022</v>
      </c>
      <c r="E4" s="32">
        <v>4911679.8</v>
      </c>
      <c r="F4" s="187">
        <v>3438175.86</v>
      </c>
      <c r="G4" s="187"/>
      <c r="H4" s="33"/>
      <c r="I4" s="33">
        <v>1259732</v>
      </c>
      <c r="J4" s="34">
        <v>1</v>
      </c>
      <c r="K4" s="40">
        <v>44813</v>
      </c>
      <c r="L4" s="35">
        <v>213771.94</v>
      </c>
    </row>
    <row r="6" spans="2:12" ht="30">
      <c r="B6" s="3" t="s">
        <v>13</v>
      </c>
      <c r="C6" s="4" t="s">
        <v>14</v>
      </c>
      <c r="D6" s="4" t="s">
        <v>15</v>
      </c>
      <c r="E6" s="4" t="s">
        <v>16</v>
      </c>
      <c r="F6" s="5" t="s">
        <v>17</v>
      </c>
      <c r="G6" s="5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</row>
    <row r="7" spans="2:12" ht="60">
      <c r="B7" s="18" t="s">
        <v>24</v>
      </c>
      <c r="C7" s="7">
        <v>1</v>
      </c>
      <c r="D7" s="7" t="s">
        <v>285</v>
      </c>
      <c r="E7" s="58" t="s">
        <v>88</v>
      </c>
      <c r="F7" s="7">
        <v>0</v>
      </c>
      <c r="G7" s="8">
        <v>0</v>
      </c>
      <c r="H7" s="9">
        <v>20000</v>
      </c>
      <c r="I7" s="39" t="s">
        <v>27</v>
      </c>
      <c r="J7" s="19" t="s">
        <v>107</v>
      </c>
      <c r="K7" s="19"/>
      <c r="L7" s="19"/>
    </row>
    <row r="8" spans="2:12" ht="45">
      <c r="B8" s="18" t="s">
        <v>24</v>
      </c>
      <c r="C8" s="7">
        <v>1</v>
      </c>
      <c r="D8" s="7" t="s">
        <v>286</v>
      </c>
      <c r="E8" s="58" t="s">
        <v>88</v>
      </c>
      <c r="F8" s="7">
        <v>0</v>
      </c>
      <c r="G8" s="8">
        <v>33</v>
      </c>
      <c r="H8" s="9">
        <v>1</v>
      </c>
      <c r="I8" s="39" t="s">
        <v>27</v>
      </c>
      <c r="J8" s="19" t="s">
        <v>107</v>
      </c>
      <c r="K8" s="19"/>
      <c r="L8" s="19"/>
    </row>
    <row r="9" spans="2:12" ht="60">
      <c r="B9" s="18" t="s">
        <v>24</v>
      </c>
      <c r="C9" s="7">
        <v>1</v>
      </c>
      <c r="D9" s="7" t="s">
        <v>287</v>
      </c>
      <c r="E9" s="58" t="s">
        <v>88</v>
      </c>
      <c r="F9" s="7">
        <v>0</v>
      </c>
      <c r="G9" s="8">
        <v>0</v>
      </c>
      <c r="H9" s="9">
        <v>235000</v>
      </c>
      <c r="I9" s="39" t="s">
        <v>27</v>
      </c>
      <c r="J9" s="19" t="s">
        <v>107</v>
      </c>
      <c r="K9" s="19"/>
      <c r="L9" s="19"/>
    </row>
    <row r="10" spans="2:12" ht="30">
      <c r="B10" s="18" t="s">
        <v>24</v>
      </c>
      <c r="C10" s="7">
        <v>1</v>
      </c>
      <c r="D10" s="7" t="s">
        <v>288</v>
      </c>
      <c r="E10" s="58" t="s">
        <v>88</v>
      </c>
      <c r="F10" s="7">
        <v>0</v>
      </c>
      <c r="G10" s="8">
        <v>0</v>
      </c>
      <c r="H10" s="9">
        <v>2748175.86</v>
      </c>
      <c r="I10" s="39" t="s">
        <v>27</v>
      </c>
      <c r="J10" s="19" t="s">
        <v>107</v>
      </c>
      <c r="K10" s="19"/>
      <c r="L10" s="19"/>
    </row>
    <row r="11" spans="2:12">
      <c r="B11" s="18"/>
      <c r="C11" s="7"/>
      <c r="D11" s="7"/>
      <c r="E11" s="7"/>
      <c r="F11" s="7"/>
      <c r="G11" s="8"/>
      <c r="H11" s="9"/>
      <c r="I11" s="39"/>
      <c r="J11" s="19"/>
      <c r="K11" s="19"/>
      <c r="L11" s="19"/>
    </row>
    <row r="12" spans="2:12">
      <c r="B12" s="21"/>
      <c r="C12" s="22"/>
      <c r="D12" s="22"/>
      <c r="E12" s="22"/>
      <c r="F12" s="22"/>
      <c r="G12" s="23"/>
      <c r="H12" s="25">
        <f>SUM(H7:H11)</f>
        <v>3003176.86</v>
      </c>
      <c r="I12" s="24"/>
      <c r="J12" s="24"/>
      <c r="K12" s="24"/>
      <c r="L12" s="24"/>
    </row>
    <row r="13" spans="2:12" ht="30">
      <c r="B13" s="3" t="s">
        <v>13</v>
      </c>
      <c r="C13" s="4" t="s">
        <v>14</v>
      </c>
      <c r="D13" s="4" t="s">
        <v>30</v>
      </c>
      <c r="E13" s="4" t="s">
        <v>16</v>
      </c>
      <c r="F13" s="5" t="s">
        <v>31</v>
      </c>
      <c r="G13" s="5" t="s">
        <v>32</v>
      </c>
      <c r="H13" s="6" t="s">
        <v>33</v>
      </c>
      <c r="I13" s="6" t="s">
        <v>20</v>
      </c>
      <c r="J13" s="6" t="s">
        <v>34</v>
      </c>
      <c r="K13" s="6" t="s">
        <v>22</v>
      </c>
      <c r="L13" s="6" t="s">
        <v>23</v>
      </c>
    </row>
    <row r="14" spans="2:12">
      <c r="B14" s="7" t="s">
        <v>35</v>
      </c>
      <c r="C14" s="15">
        <v>1</v>
      </c>
      <c r="D14" s="7" t="s">
        <v>289</v>
      </c>
      <c r="E14" s="58" t="s">
        <v>88</v>
      </c>
      <c r="F14" s="15">
        <v>52500</v>
      </c>
      <c r="G14" s="16">
        <v>7.4</v>
      </c>
      <c r="H14" s="17">
        <v>388500</v>
      </c>
      <c r="I14" s="39" t="s">
        <v>37</v>
      </c>
      <c r="J14" s="19" t="s">
        <v>107</v>
      </c>
      <c r="K14" s="19"/>
      <c r="L14" s="19"/>
    </row>
    <row r="15" spans="2:12" ht="30">
      <c r="B15" s="7" t="s">
        <v>35</v>
      </c>
      <c r="C15" s="15">
        <v>1</v>
      </c>
      <c r="D15" s="7" t="s">
        <v>290</v>
      </c>
      <c r="E15" s="58" t="s">
        <v>88</v>
      </c>
      <c r="F15" s="15">
        <v>1</v>
      </c>
      <c r="G15" s="16">
        <v>870833.75</v>
      </c>
      <c r="H15" s="17">
        <v>870833.75</v>
      </c>
      <c r="I15" s="39" t="s">
        <v>129</v>
      </c>
      <c r="J15" s="19" t="s">
        <v>107</v>
      </c>
      <c r="K15" s="19"/>
      <c r="L15" s="19"/>
    </row>
    <row r="16" spans="2:12">
      <c r="B16" s="7" t="s">
        <v>35</v>
      </c>
      <c r="C16" s="15">
        <v>1</v>
      </c>
      <c r="D16" s="7" t="s">
        <v>291</v>
      </c>
      <c r="E16" s="58" t="s">
        <v>88</v>
      </c>
      <c r="F16" s="15">
        <v>30534</v>
      </c>
      <c r="G16" s="16">
        <v>7</v>
      </c>
      <c r="H16" s="17">
        <v>213738</v>
      </c>
      <c r="I16" s="39" t="s">
        <v>43</v>
      </c>
      <c r="J16" s="19" t="s">
        <v>107</v>
      </c>
      <c r="K16" s="19"/>
      <c r="L16" s="19"/>
    </row>
    <row r="17" spans="2:12">
      <c r="B17" s="7"/>
      <c r="C17" s="15"/>
      <c r="D17" s="7"/>
      <c r="E17" s="7"/>
      <c r="F17" s="15"/>
      <c r="G17" s="16"/>
      <c r="H17" s="17"/>
      <c r="I17" s="39"/>
      <c r="J17" s="19"/>
      <c r="K17" s="19"/>
      <c r="L17" s="19"/>
    </row>
    <row r="18" spans="2:12">
      <c r="H18" s="20">
        <f>SUM(H14:H17)</f>
        <v>1473071.75</v>
      </c>
    </row>
    <row r="19" spans="2:12">
      <c r="H19" s="26">
        <f>SUM(H12+H18)</f>
        <v>4476248.6099999994</v>
      </c>
    </row>
  </sheetData>
  <mergeCells count="3">
    <mergeCell ref="B2:L2"/>
    <mergeCell ref="F3:G3"/>
    <mergeCell ref="F4:G4"/>
  </mergeCells>
  <conditionalFormatting sqref="E11:E12 E17">
    <cfRule type="cellIs" dxfId="113" priority="8" operator="equal">
      <formula>"Remover"</formula>
    </cfRule>
    <cfRule type="cellIs" dxfId="112" priority="9" operator="equal">
      <formula>"Alterar"</formula>
    </cfRule>
    <cfRule type="cellIs" dxfId="111" priority="10" operator="equal">
      <formula>"Incluir"</formula>
    </cfRule>
  </conditionalFormatting>
  <conditionalFormatting sqref="J2:K19">
    <cfRule type="cellIs" dxfId="110" priority="4" operator="equal">
      <formula>"Em análise"</formula>
    </cfRule>
  </conditionalFormatting>
  <conditionalFormatting sqref="J1:J1048576">
    <cfRule type="cellIs" dxfId="109" priority="1" operator="equal">
      <formula>"Pendente"</formula>
    </cfRule>
    <cfRule type="cellIs" dxfId="108" priority="2" operator="equal">
      <formula>"Reprovado"</formula>
    </cfRule>
    <cfRule type="cellIs" dxfId="107" priority="3" operator="equal">
      <formula>"Aprovado"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CFD7391-09B0-48EB-ABE9-422BCA8D20EC}">
          <x14:formula1>
            <xm:f>Validação!$B$1:$B$3</xm:f>
          </x14:formula1>
          <xm:sqref>B7:B11 B14:B17</xm:sqref>
        </x14:dataValidation>
        <x14:dataValidation type="list" allowBlank="1" showInputMessage="1" showErrorMessage="1" xr:uid="{39F2BF05-A8BD-49AE-BEA2-60A4E037E643}">
          <x14:formula1>
            <xm:f>Validação!$A$1:$A$4</xm:f>
          </x14:formula1>
          <xm:sqref>J7:J12 J14:J17</xm:sqref>
        </x14:dataValidation>
        <x14:dataValidation type="list" allowBlank="1" showInputMessage="1" showErrorMessage="1" xr:uid="{1BA1E395-D4AC-49B6-BF65-4EF1952817F5}">
          <x14:formula1>
            <xm:f>Validação!$C$1:$C$15</xm:f>
          </x14:formula1>
          <xm:sqref>I7:I11 I14:I17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55B26-FDE7-4847-8C27-94B243D8F85B}">
  <dimension ref="B1:L26"/>
  <sheetViews>
    <sheetView workbookViewId="0">
      <selection activeCell="A8" sqref="A8"/>
    </sheetView>
  </sheetViews>
  <sheetFormatPr defaultRowHeight="15"/>
  <cols>
    <col min="2" max="3" width="16.5703125" customWidth="1"/>
    <col min="4" max="4" width="27.85546875" customWidth="1"/>
    <col min="5" max="5" width="25" customWidth="1"/>
    <col min="6" max="6" width="18.85546875" customWidth="1"/>
    <col min="7" max="7" width="18.7109375" customWidth="1"/>
    <col min="8" max="8" width="20.42578125" customWidth="1"/>
    <col min="9" max="9" width="19.140625" customWidth="1"/>
    <col min="10" max="10" width="17.5703125" customWidth="1"/>
    <col min="11" max="11" width="23" customWidth="1"/>
    <col min="12" max="12" width="30.42578125" customWidth="1"/>
  </cols>
  <sheetData>
    <row r="1" spans="2:12" ht="15.75" thickBot="1"/>
    <row r="2" spans="2:12" ht="23.25">
      <c r="B2" s="182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4"/>
    </row>
    <row r="3" spans="2:12" ht="30">
      <c r="B3" s="27" t="s">
        <v>1</v>
      </c>
      <c r="C3" s="11" t="s">
        <v>2</v>
      </c>
      <c r="D3" s="12" t="s">
        <v>3</v>
      </c>
      <c r="E3" s="13" t="s">
        <v>4</v>
      </c>
      <c r="F3" s="185" t="s">
        <v>5</v>
      </c>
      <c r="G3" s="186"/>
      <c r="H3" s="12" t="s">
        <v>6</v>
      </c>
      <c r="I3" s="13" t="s">
        <v>7</v>
      </c>
      <c r="J3" s="11" t="s">
        <v>8</v>
      </c>
      <c r="K3" s="13" t="s">
        <v>9</v>
      </c>
      <c r="L3" s="28" t="s">
        <v>10</v>
      </c>
    </row>
    <row r="4" spans="2:12" ht="25.5">
      <c r="B4" s="29" t="s">
        <v>292</v>
      </c>
      <c r="C4" s="30" t="s">
        <v>293</v>
      </c>
      <c r="D4" s="31">
        <v>2022</v>
      </c>
      <c r="E4" s="32">
        <v>2559035.3199999998</v>
      </c>
      <c r="F4" s="187">
        <v>1791324.73</v>
      </c>
      <c r="G4" s="187"/>
      <c r="H4" s="33"/>
      <c r="I4" s="33">
        <v>767710.6</v>
      </c>
      <c r="J4" s="34">
        <v>1</v>
      </c>
      <c r="K4" s="40">
        <v>44813</v>
      </c>
      <c r="L4" s="35">
        <v>111377.36</v>
      </c>
    </row>
    <row r="5" spans="2:12">
      <c r="E5" s="2"/>
    </row>
    <row r="6" spans="2:12" ht="30">
      <c r="B6" s="3" t="s">
        <v>13</v>
      </c>
      <c r="C6" s="4" t="s">
        <v>14</v>
      </c>
      <c r="D6" s="4" t="s">
        <v>15</v>
      </c>
      <c r="E6" s="4" t="s">
        <v>16</v>
      </c>
      <c r="F6" s="5" t="s">
        <v>17</v>
      </c>
      <c r="G6" s="5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</row>
    <row r="7" spans="2:12" ht="30">
      <c r="B7" s="18" t="s">
        <v>24</v>
      </c>
      <c r="C7" s="7">
        <v>1</v>
      </c>
      <c r="D7" s="7" t="s">
        <v>294</v>
      </c>
      <c r="E7" s="75" t="s">
        <v>88</v>
      </c>
      <c r="F7" s="7">
        <v>0</v>
      </c>
      <c r="G7" s="8">
        <v>0</v>
      </c>
      <c r="H7" s="9">
        <v>1793324.73</v>
      </c>
      <c r="I7" s="39" t="s">
        <v>27</v>
      </c>
      <c r="J7" s="19" t="s">
        <v>28</v>
      </c>
      <c r="K7" s="19" t="s">
        <v>295</v>
      </c>
      <c r="L7" s="19"/>
    </row>
    <row r="8" spans="2:12">
      <c r="B8" s="18"/>
      <c r="C8" s="7"/>
      <c r="D8" s="7"/>
      <c r="E8" s="7"/>
      <c r="F8" s="7"/>
      <c r="G8" s="8"/>
      <c r="H8" s="9"/>
      <c r="I8" s="39"/>
      <c r="J8" s="19"/>
      <c r="K8" s="19"/>
      <c r="L8" s="19"/>
    </row>
    <row r="9" spans="2:12">
      <c r="B9" s="21"/>
      <c r="C9" s="22"/>
      <c r="D9" s="22"/>
      <c r="E9" s="22"/>
      <c r="F9" s="22"/>
      <c r="G9" s="23"/>
      <c r="H9" s="25">
        <f>SUM(H7:H8)</f>
        <v>1793324.73</v>
      </c>
      <c r="I9" s="24"/>
      <c r="J9" s="24"/>
      <c r="K9" s="24"/>
      <c r="L9" s="24"/>
    </row>
    <row r="10" spans="2:12" ht="30">
      <c r="B10" s="3" t="s">
        <v>13</v>
      </c>
      <c r="C10" s="4" t="s">
        <v>14</v>
      </c>
      <c r="D10" s="4" t="s">
        <v>30</v>
      </c>
      <c r="E10" s="4" t="s">
        <v>16</v>
      </c>
      <c r="F10" s="5" t="s">
        <v>31</v>
      </c>
      <c r="G10" s="5" t="s">
        <v>32</v>
      </c>
      <c r="H10" s="6" t="s">
        <v>33</v>
      </c>
      <c r="I10" s="6" t="s">
        <v>20</v>
      </c>
      <c r="J10" s="6" t="s">
        <v>34</v>
      </c>
      <c r="K10" s="6" t="s">
        <v>22</v>
      </c>
      <c r="L10" s="6" t="s">
        <v>23</v>
      </c>
    </row>
    <row r="11" spans="2:12" ht="30">
      <c r="B11" s="7" t="s">
        <v>35</v>
      </c>
      <c r="C11" s="15">
        <v>1</v>
      </c>
      <c r="D11" s="7" t="s">
        <v>296</v>
      </c>
      <c r="E11" s="75" t="s">
        <v>88</v>
      </c>
      <c r="F11" s="15">
        <v>100</v>
      </c>
      <c r="G11" s="16">
        <v>719.2</v>
      </c>
      <c r="H11" s="17">
        <v>71920</v>
      </c>
      <c r="I11" s="39" t="s">
        <v>37</v>
      </c>
      <c r="J11" s="19" t="s">
        <v>28</v>
      </c>
      <c r="K11" s="19" t="s">
        <v>297</v>
      </c>
      <c r="L11" s="19"/>
    </row>
    <row r="12" spans="2:12" ht="30">
      <c r="B12" s="7" t="s">
        <v>35</v>
      </c>
      <c r="C12" s="15">
        <v>1</v>
      </c>
      <c r="D12" s="7" t="s">
        <v>298</v>
      </c>
      <c r="E12" s="75" t="s">
        <v>88</v>
      </c>
      <c r="F12" s="15">
        <v>100</v>
      </c>
      <c r="G12" s="16">
        <v>256.74</v>
      </c>
      <c r="H12" s="17">
        <v>25674</v>
      </c>
      <c r="I12" s="39" t="s">
        <v>37</v>
      </c>
      <c r="J12" s="19" t="s">
        <v>28</v>
      </c>
      <c r="K12" s="19" t="s">
        <v>297</v>
      </c>
      <c r="L12" s="19"/>
    </row>
    <row r="13" spans="2:12" ht="30">
      <c r="B13" s="7" t="s">
        <v>35</v>
      </c>
      <c r="C13" s="15">
        <v>1</v>
      </c>
      <c r="D13" s="7" t="s">
        <v>299</v>
      </c>
      <c r="E13" s="75" t="s">
        <v>88</v>
      </c>
      <c r="F13" s="15">
        <v>100</v>
      </c>
      <c r="G13" s="16">
        <v>382.6</v>
      </c>
      <c r="H13" s="17">
        <v>38260</v>
      </c>
      <c r="I13" s="39" t="s">
        <v>37</v>
      </c>
      <c r="J13" s="19" t="s">
        <v>28</v>
      </c>
      <c r="K13" s="19" t="s">
        <v>297</v>
      </c>
      <c r="L13" s="19"/>
    </row>
    <row r="14" spans="2:12" ht="30">
      <c r="B14" s="7" t="s">
        <v>35</v>
      </c>
      <c r="C14" s="15">
        <v>1</v>
      </c>
      <c r="D14" s="7" t="s">
        <v>300</v>
      </c>
      <c r="E14" s="75" t="s">
        <v>88</v>
      </c>
      <c r="F14" s="15">
        <v>100</v>
      </c>
      <c r="G14" s="16">
        <v>352</v>
      </c>
      <c r="H14" s="17">
        <v>35200</v>
      </c>
      <c r="I14" s="39" t="s">
        <v>37</v>
      </c>
      <c r="J14" s="19" t="s">
        <v>28</v>
      </c>
      <c r="K14" s="19" t="s">
        <v>297</v>
      </c>
      <c r="L14" s="19"/>
    </row>
    <row r="15" spans="2:12" ht="30">
      <c r="B15" s="7" t="s">
        <v>35</v>
      </c>
      <c r="C15" s="15">
        <v>1</v>
      </c>
      <c r="D15" s="7" t="s">
        <v>301</v>
      </c>
      <c r="E15" s="75" t="s">
        <v>88</v>
      </c>
      <c r="F15" s="15">
        <v>1875</v>
      </c>
      <c r="G15" s="16">
        <v>52</v>
      </c>
      <c r="H15" s="17">
        <v>97500</v>
      </c>
      <c r="I15" s="39" t="s">
        <v>37</v>
      </c>
      <c r="J15" s="19" t="s">
        <v>28</v>
      </c>
      <c r="K15" s="19" t="s">
        <v>297</v>
      </c>
      <c r="L15" s="19"/>
    </row>
    <row r="16" spans="2:12" ht="45">
      <c r="B16" s="7" t="s">
        <v>35</v>
      </c>
      <c r="C16" s="15">
        <v>1</v>
      </c>
      <c r="D16" s="7" t="s">
        <v>302</v>
      </c>
      <c r="E16" s="75" t="s">
        <v>88</v>
      </c>
      <c r="F16" s="15">
        <v>900</v>
      </c>
      <c r="G16" s="16">
        <v>220</v>
      </c>
      <c r="H16" s="17">
        <v>198000</v>
      </c>
      <c r="I16" s="39" t="s">
        <v>37</v>
      </c>
      <c r="J16" s="19" t="s">
        <v>28</v>
      </c>
      <c r="K16" s="19" t="s">
        <v>297</v>
      </c>
      <c r="L16" s="19"/>
    </row>
    <row r="17" spans="2:12" ht="30">
      <c r="B17" s="7" t="s">
        <v>35</v>
      </c>
      <c r="C17" s="15">
        <v>1</v>
      </c>
      <c r="D17" s="7" t="s">
        <v>303</v>
      </c>
      <c r="E17" s="75" t="s">
        <v>88</v>
      </c>
      <c r="F17" s="15">
        <v>900</v>
      </c>
      <c r="G17" s="16">
        <v>35</v>
      </c>
      <c r="H17" s="17">
        <v>31500</v>
      </c>
      <c r="I17" s="39" t="s">
        <v>37</v>
      </c>
      <c r="J17" s="19" t="s">
        <v>28</v>
      </c>
      <c r="K17" s="19" t="s">
        <v>297</v>
      </c>
      <c r="L17" s="19"/>
    </row>
    <row r="18" spans="2:12" ht="30">
      <c r="B18" s="7" t="s">
        <v>35</v>
      </c>
      <c r="C18" s="15">
        <v>1</v>
      </c>
      <c r="D18" s="7" t="s">
        <v>304</v>
      </c>
      <c r="E18" s="75" t="s">
        <v>88</v>
      </c>
      <c r="F18" s="15">
        <v>900</v>
      </c>
      <c r="G18" s="16">
        <v>80</v>
      </c>
      <c r="H18" s="17">
        <v>72000</v>
      </c>
      <c r="I18" s="39" t="s">
        <v>37</v>
      </c>
      <c r="J18" s="19" t="s">
        <v>28</v>
      </c>
      <c r="K18" s="19" t="s">
        <v>297</v>
      </c>
      <c r="L18" s="19"/>
    </row>
    <row r="19" spans="2:12" ht="30">
      <c r="B19" s="7" t="s">
        <v>35</v>
      </c>
      <c r="C19" s="15">
        <v>1</v>
      </c>
      <c r="D19" s="7" t="s">
        <v>305</v>
      </c>
      <c r="E19" s="75" t="s">
        <v>88</v>
      </c>
      <c r="F19" s="15">
        <v>900</v>
      </c>
      <c r="G19" s="16">
        <v>70</v>
      </c>
      <c r="H19" s="17">
        <v>63000</v>
      </c>
      <c r="I19" s="39" t="s">
        <v>37</v>
      </c>
      <c r="J19" s="19" t="s">
        <v>28</v>
      </c>
      <c r="K19" s="19" t="s">
        <v>297</v>
      </c>
      <c r="L19" s="19"/>
    </row>
    <row r="20" spans="2:12" ht="30">
      <c r="B20" s="7" t="s">
        <v>35</v>
      </c>
      <c r="C20" s="15">
        <v>1</v>
      </c>
      <c r="D20" s="7" t="s">
        <v>306</v>
      </c>
      <c r="E20" s="75" t="s">
        <v>88</v>
      </c>
      <c r="F20" s="15">
        <v>900</v>
      </c>
      <c r="G20" s="16">
        <v>70</v>
      </c>
      <c r="H20" s="17">
        <v>63000</v>
      </c>
      <c r="I20" s="39" t="s">
        <v>37</v>
      </c>
      <c r="J20" s="19" t="s">
        <v>28</v>
      </c>
      <c r="K20" s="19" t="s">
        <v>297</v>
      </c>
      <c r="L20" s="19"/>
    </row>
    <row r="21" spans="2:12" ht="30">
      <c r="B21" s="7" t="s">
        <v>35</v>
      </c>
      <c r="C21" s="15">
        <v>1</v>
      </c>
      <c r="D21" s="7" t="s">
        <v>307</v>
      </c>
      <c r="E21" s="75" t="s">
        <v>88</v>
      </c>
      <c r="F21" s="60">
        <v>34560</v>
      </c>
      <c r="G21" s="16">
        <v>0.7</v>
      </c>
      <c r="H21" s="17">
        <v>24192</v>
      </c>
      <c r="I21" s="39" t="s">
        <v>43</v>
      </c>
      <c r="J21" s="19" t="s">
        <v>76</v>
      </c>
      <c r="K21" s="19" t="s">
        <v>308</v>
      </c>
      <c r="L21" s="19"/>
    </row>
    <row r="22" spans="2:12" ht="30">
      <c r="B22" s="7" t="s">
        <v>35</v>
      </c>
      <c r="C22" s="15">
        <v>1</v>
      </c>
      <c r="D22" s="7" t="s">
        <v>309</v>
      </c>
      <c r="E22" s="75" t="s">
        <v>88</v>
      </c>
      <c r="F22" s="60">
        <v>5000</v>
      </c>
      <c r="G22" s="16">
        <v>5</v>
      </c>
      <c r="H22" s="17">
        <v>25000</v>
      </c>
      <c r="I22" s="39" t="s">
        <v>43</v>
      </c>
      <c r="J22" s="19" t="s">
        <v>76</v>
      </c>
      <c r="K22" s="19" t="s">
        <v>308</v>
      </c>
      <c r="L22" s="19"/>
    </row>
    <row r="23" spans="2:12" ht="30">
      <c r="B23" s="7" t="s">
        <v>35</v>
      </c>
      <c r="C23" s="15">
        <v>1</v>
      </c>
      <c r="D23" s="7" t="s">
        <v>310</v>
      </c>
      <c r="E23" s="75" t="s">
        <v>88</v>
      </c>
      <c r="F23" s="60">
        <v>8640</v>
      </c>
      <c r="G23" s="16">
        <v>2.6</v>
      </c>
      <c r="H23" s="17">
        <v>22464</v>
      </c>
      <c r="I23" s="39" t="s">
        <v>43</v>
      </c>
      <c r="J23" s="19" t="s">
        <v>76</v>
      </c>
      <c r="K23" s="19" t="s">
        <v>308</v>
      </c>
      <c r="L23" s="19"/>
    </row>
    <row r="24" spans="2:12">
      <c r="B24" s="7"/>
      <c r="C24" s="15"/>
      <c r="D24" s="7"/>
      <c r="E24" s="7"/>
      <c r="F24" s="15"/>
      <c r="G24" s="16"/>
      <c r="H24" s="17"/>
      <c r="I24" s="39"/>
      <c r="J24" s="19"/>
      <c r="K24" s="19"/>
      <c r="L24" s="19"/>
    </row>
    <row r="25" spans="2:12">
      <c r="H25" s="20">
        <f>SUM(H11:H24)</f>
        <v>767710</v>
      </c>
    </row>
    <row r="26" spans="2:12">
      <c r="E26" s="2"/>
      <c r="H26" s="26">
        <f>SUM(H9+H25)</f>
        <v>2561034.73</v>
      </c>
    </row>
  </sheetData>
  <mergeCells count="3">
    <mergeCell ref="B2:L2"/>
    <mergeCell ref="F3:G3"/>
    <mergeCell ref="F4:G4"/>
  </mergeCells>
  <conditionalFormatting sqref="E24 E8:E9">
    <cfRule type="cellIs" dxfId="106" priority="8" operator="equal">
      <formula>"Remover"</formula>
    </cfRule>
    <cfRule type="cellIs" dxfId="105" priority="9" operator="equal">
      <formula>"Alterar"</formula>
    </cfRule>
    <cfRule type="cellIs" dxfId="104" priority="10" operator="equal">
      <formula>"Incluir"</formula>
    </cfRule>
  </conditionalFormatting>
  <conditionalFormatting sqref="J2:K26">
    <cfRule type="cellIs" dxfId="103" priority="4" operator="equal">
      <formula>"Em análise"</formula>
    </cfRule>
  </conditionalFormatting>
  <conditionalFormatting sqref="J1:J1048576">
    <cfRule type="cellIs" dxfId="102" priority="1" operator="equal">
      <formula>"Pendente"</formula>
    </cfRule>
    <cfRule type="cellIs" dxfId="101" priority="2" operator="equal">
      <formula>"Reprovado"</formula>
    </cfRule>
    <cfRule type="cellIs" dxfId="100" priority="3" operator="equal">
      <formula>"Aprovado"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E600DBC-B2E7-41BA-8920-A4E79E0E6A46}">
          <x14:formula1>
            <xm:f>Validação!$B$1:$B$3</xm:f>
          </x14:formula1>
          <xm:sqref>B7:B8 B11:B24</xm:sqref>
        </x14:dataValidation>
        <x14:dataValidation type="list" allowBlank="1" showInputMessage="1" showErrorMessage="1" xr:uid="{820A90A5-CB11-4B1A-8416-EFB815571AC4}">
          <x14:formula1>
            <xm:f>Validação!$A$1:$A$4</xm:f>
          </x14:formula1>
          <xm:sqref>J7:J9 J11:J24</xm:sqref>
        </x14:dataValidation>
        <x14:dataValidation type="list" allowBlank="1" showInputMessage="1" showErrorMessage="1" xr:uid="{EC139758-5F40-41AE-BA82-2BCE86FDC412}">
          <x14:formula1>
            <xm:f>Validação!$C$1:$C$15</xm:f>
          </x14:formula1>
          <xm:sqref>I7:I8 I11:I24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7F179-D6B8-4C34-99F1-8E25D5A95EAD}">
  <dimension ref="B1:L23"/>
  <sheetViews>
    <sheetView topLeftCell="A7" workbookViewId="0">
      <selection activeCell="D8" sqref="D8"/>
    </sheetView>
  </sheetViews>
  <sheetFormatPr defaultRowHeight="15"/>
  <cols>
    <col min="2" max="2" width="16.5703125" customWidth="1"/>
    <col min="3" max="3" width="22.28515625" customWidth="1"/>
    <col min="4" max="4" width="37.85546875" customWidth="1"/>
    <col min="5" max="5" width="25" customWidth="1"/>
    <col min="6" max="6" width="18.85546875" customWidth="1"/>
    <col min="7" max="7" width="18.7109375" customWidth="1"/>
    <col min="8" max="8" width="20.42578125" customWidth="1"/>
    <col min="9" max="9" width="19.140625" customWidth="1"/>
    <col min="10" max="10" width="17.5703125" customWidth="1"/>
    <col min="11" max="11" width="23" customWidth="1"/>
    <col min="12" max="12" width="30.42578125" customWidth="1"/>
  </cols>
  <sheetData>
    <row r="1" spans="2:12" ht="15.75" thickBot="1"/>
    <row r="2" spans="2:12" ht="23.25">
      <c r="B2" s="182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4"/>
    </row>
    <row r="3" spans="2:12" ht="30">
      <c r="B3" s="27" t="s">
        <v>1</v>
      </c>
      <c r="C3" s="11" t="s">
        <v>2</v>
      </c>
      <c r="D3" s="12" t="s">
        <v>3</v>
      </c>
      <c r="E3" s="13" t="s">
        <v>4</v>
      </c>
      <c r="F3" s="185" t="s">
        <v>5</v>
      </c>
      <c r="G3" s="186"/>
      <c r="H3" s="12" t="s">
        <v>6</v>
      </c>
      <c r="I3" s="13" t="s">
        <v>7</v>
      </c>
      <c r="J3" s="11" t="s">
        <v>8</v>
      </c>
      <c r="K3" s="13" t="s">
        <v>9</v>
      </c>
      <c r="L3" s="28" t="s">
        <v>10</v>
      </c>
    </row>
    <row r="4" spans="2:12" ht="15.75" thickBot="1">
      <c r="B4" s="29" t="s">
        <v>311</v>
      </c>
      <c r="C4" s="30" t="s">
        <v>312</v>
      </c>
      <c r="D4" s="31">
        <v>2022</v>
      </c>
      <c r="E4" s="62">
        <v>3311515.6915425286</v>
      </c>
      <c r="F4" s="187">
        <v>2318060.9840797698</v>
      </c>
      <c r="G4" s="187"/>
      <c r="H4" s="33"/>
      <c r="I4" s="62">
        <v>993454.70746275852</v>
      </c>
      <c r="J4" s="34">
        <v>1</v>
      </c>
      <c r="K4" s="38"/>
      <c r="L4" s="62">
        <v>144127.705768438</v>
      </c>
    </row>
    <row r="5" spans="2:12">
      <c r="E5" s="2"/>
    </row>
    <row r="6" spans="2:12" ht="30">
      <c r="B6" s="3" t="s">
        <v>13</v>
      </c>
      <c r="C6" s="4" t="s">
        <v>14</v>
      </c>
      <c r="D6" s="4" t="s">
        <v>15</v>
      </c>
      <c r="E6" s="4" t="s">
        <v>16</v>
      </c>
      <c r="F6" s="5" t="s">
        <v>17</v>
      </c>
      <c r="G6" s="5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</row>
    <row r="7" spans="2:12" ht="30">
      <c r="B7" s="18" t="s">
        <v>24</v>
      </c>
      <c r="C7" s="7">
        <v>1</v>
      </c>
      <c r="D7" t="s">
        <v>313</v>
      </c>
      <c r="E7" s="7" t="s">
        <v>88</v>
      </c>
      <c r="F7" s="7">
        <v>0</v>
      </c>
      <c r="G7" s="8">
        <v>0</v>
      </c>
      <c r="H7" s="55">
        <v>1000000</v>
      </c>
      <c r="I7" s="39" t="s">
        <v>27</v>
      </c>
      <c r="J7" s="19" t="s">
        <v>28</v>
      </c>
      <c r="K7" s="19" t="s">
        <v>314</v>
      </c>
      <c r="L7" t="s">
        <v>315</v>
      </c>
    </row>
    <row r="8" spans="2:12" ht="30">
      <c r="B8" s="18" t="s">
        <v>24</v>
      </c>
      <c r="C8" s="7">
        <v>1</v>
      </c>
      <c r="D8" t="s">
        <v>316</v>
      </c>
      <c r="E8" s="7" t="s">
        <v>88</v>
      </c>
      <c r="F8" s="7">
        <v>0</v>
      </c>
      <c r="G8" s="8">
        <v>0</v>
      </c>
      <c r="H8" s="55">
        <v>1318060.98</v>
      </c>
      <c r="I8" s="39" t="s">
        <v>27</v>
      </c>
      <c r="J8" s="19" t="s">
        <v>28</v>
      </c>
      <c r="K8" s="19" t="s">
        <v>314</v>
      </c>
      <c r="L8" t="s">
        <v>317</v>
      </c>
    </row>
    <row r="9" spans="2:12">
      <c r="B9" s="21"/>
      <c r="C9" s="22"/>
      <c r="D9" s="22"/>
      <c r="E9" s="22"/>
      <c r="F9" s="22"/>
      <c r="G9" s="23"/>
      <c r="H9" s="25">
        <f>SUM(H7:H8)</f>
        <v>2318060.98</v>
      </c>
      <c r="I9" s="24"/>
      <c r="J9" s="24"/>
      <c r="K9" s="24"/>
      <c r="L9" s="24"/>
    </row>
    <row r="10" spans="2:12" ht="30">
      <c r="B10" s="3" t="s">
        <v>13</v>
      </c>
      <c r="C10" s="4" t="s">
        <v>14</v>
      </c>
      <c r="D10" s="4" t="s">
        <v>30</v>
      </c>
      <c r="E10" s="4" t="s">
        <v>16</v>
      </c>
      <c r="F10" s="5" t="s">
        <v>31</v>
      </c>
      <c r="G10" s="5" t="s">
        <v>32</v>
      </c>
      <c r="H10" s="6" t="s">
        <v>33</v>
      </c>
      <c r="I10" s="6" t="s">
        <v>20</v>
      </c>
      <c r="J10" s="6" t="s">
        <v>34</v>
      </c>
      <c r="K10" s="6" t="s">
        <v>22</v>
      </c>
      <c r="L10" s="6" t="s">
        <v>23</v>
      </c>
    </row>
    <row r="11" spans="2:12">
      <c r="B11" s="7" t="s">
        <v>35</v>
      </c>
      <c r="C11" s="15">
        <v>1</v>
      </c>
      <c r="D11" t="s">
        <v>318</v>
      </c>
      <c r="E11" s="7" t="s">
        <v>88</v>
      </c>
      <c r="F11" s="15">
        <v>3000</v>
      </c>
      <c r="G11" s="16">
        <v>100</v>
      </c>
      <c r="H11" s="17">
        <v>300000</v>
      </c>
      <c r="I11" s="39" t="s">
        <v>129</v>
      </c>
      <c r="J11" s="19" t="s">
        <v>107</v>
      </c>
      <c r="K11" s="19"/>
      <c r="L11" t="s">
        <v>319</v>
      </c>
    </row>
    <row r="12" spans="2:12">
      <c r="B12" s="7" t="s">
        <v>35</v>
      </c>
      <c r="C12" s="15">
        <v>1</v>
      </c>
      <c r="D12" t="s">
        <v>320</v>
      </c>
      <c r="E12" s="7" t="s">
        <v>88</v>
      </c>
      <c r="F12" s="15">
        <v>14500</v>
      </c>
      <c r="G12" s="16">
        <v>17.239999999999998</v>
      </c>
      <c r="H12" s="17">
        <v>249980</v>
      </c>
      <c r="I12" s="39" t="s">
        <v>129</v>
      </c>
      <c r="J12" s="19" t="s">
        <v>107</v>
      </c>
      <c r="K12" s="19"/>
      <c r="L12" t="s">
        <v>321</v>
      </c>
    </row>
    <row r="13" spans="2:12">
      <c r="B13" s="7" t="s">
        <v>35</v>
      </c>
      <c r="C13" s="15">
        <v>1</v>
      </c>
      <c r="D13" t="s">
        <v>322</v>
      </c>
      <c r="E13" s="7" t="s">
        <v>88</v>
      </c>
      <c r="F13" s="15">
        <v>2000</v>
      </c>
      <c r="G13" s="16">
        <v>25</v>
      </c>
      <c r="H13" s="17">
        <v>50000</v>
      </c>
      <c r="I13" s="39" t="s">
        <v>129</v>
      </c>
      <c r="J13" s="19" t="s">
        <v>107</v>
      </c>
      <c r="K13" s="19"/>
      <c r="L13" t="s">
        <v>323</v>
      </c>
    </row>
    <row r="14" spans="2:12">
      <c r="B14" s="7" t="s">
        <v>35</v>
      </c>
      <c r="C14" s="15">
        <v>1</v>
      </c>
      <c r="D14" t="s">
        <v>324</v>
      </c>
      <c r="E14" s="7" t="s">
        <v>88</v>
      </c>
      <c r="F14" s="15">
        <v>3000</v>
      </c>
      <c r="G14" s="16">
        <v>16.670000000000002</v>
      </c>
      <c r="H14" s="17">
        <v>50010</v>
      </c>
      <c r="I14" s="39" t="s">
        <v>129</v>
      </c>
      <c r="J14" s="19" t="s">
        <v>107</v>
      </c>
      <c r="K14" s="19"/>
      <c r="L14" t="s">
        <v>325</v>
      </c>
    </row>
    <row r="15" spans="2:12">
      <c r="B15" s="7" t="s">
        <v>35</v>
      </c>
      <c r="C15" s="15">
        <v>1</v>
      </c>
      <c r="D15" t="s">
        <v>326</v>
      </c>
      <c r="E15" s="7" t="s">
        <v>88</v>
      </c>
      <c r="F15" s="15">
        <v>1300</v>
      </c>
      <c r="G15" s="16">
        <v>17</v>
      </c>
      <c r="H15" s="17">
        <v>22100</v>
      </c>
      <c r="I15" s="39" t="s">
        <v>129</v>
      </c>
      <c r="J15" s="19" t="s">
        <v>107</v>
      </c>
      <c r="K15" s="19"/>
      <c r="L15" t="s">
        <v>327</v>
      </c>
    </row>
    <row r="16" spans="2:12">
      <c r="B16" s="7" t="s">
        <v>35</v>
      </c>
      <c r="C16" s="15">
        <v>1</v>
      </c>
      <c r="D16" t="s">
        <v>328</v>
      </c>
      <c r="E16" s="7" t="s">
        <v>88</v>
      </c>
      <c r="F16" s="15">
        <v>300</v>
      </c>
      <c r="G16" s="16">
        <v>165.56</v>
      </c>
      <c r="H16" s="17">
        <v>49669</v>
      </c>
      <c r="I16" s="39" t="s">
        <v>129</v>
      </c>
      <c r="J16" s="19" t="s">
        <v>107</v>
      </c>
      <c r="K16" s="19"/>
      <c r="L16" t="s">
        <v>319</v>
      </c>
    </row>
    <row r="17" spans="2:12">
      <c r="B17" s="7" t="s">
        <v>35</v>
      </c>
      <c r="C17" s="15">
        <v>1</v>
      </c>
      <c r="D17" t="s">
        <v>329</v>
      </c>
      <c r="E17" s="7" t="s">
        <v>88</v>
      </c>
      <c r="F17" s="15">
        <v>536</v>
      </c>
      <c r="G17" s="16">
        <v>238</v>
      </c>
      <c r="H17" s="17">
        <v>127568</v>
      </c>
      <c r="I17" s="39" t="s">
        <v>129</v>
      </c>
      <c r="J17" s="19" t="s">
        <v>107</v>
      </c>
      <c r="K17" s="19"/>
      <c r="L17" t="s">
        <v>330</v>
      </c>
    </row>
    <row r="18" spans="2:12">
      <c r="B18" s="7" t="s">
        <v>35</v>
      </c>
      <c r="C18" s="15">
        <v>1</v>
      </c>
      <c r="D18" t="s">
        <v>331</v>
      </c>
      <c r="E18" s="7" t="s">
        <v>88</v>
      </c>
      <c r="F18" s="15">
        <v>2500</v>
      </c>
      <c r="G18" s="16">
        <v>50</v>
      </c>
      <c r="H18" s="17">
        <v>125000</v>
      </c>
      <c r="I18" s="39" t="s">
        <v>43</v>
      </c>
      <c r="J18" s="19" t="s">
        <v>76</v>
      </c>
      <c r="K18" s="19"/>
      <c r="L18" t="s">
        <v>332</v>
      </c>
    </row>
    <row r="19" spans="2:12">
      <c r="B19" s="7" t="s">
        <v>35</v>
      </c>
      <c r="C19" s="15">
        <v>1</v>
      </c>
      <c r="D19" t="s">
        <v>333</v>
      </c>
      <c r="E19" s="7" t="s">
        <v>88</v>
      </c>
      <c r="F19" s="15">
        <v>140</v>
      </c>
      <c r="G19" s="16">
        <v>40</v>
      </c>
      <c r="H19" s="17">
        <v>5600</v>
      </c>
      <c r="I19" s="39" t="s">
        <v>43</v>
      </c>
      <c r="J19" s="19" t="s">
        <v>76</v>
      </c>
      <c r="K19" s="19"/>
      <c r="L19" t="s">
        <v>332</v>
      </c>
    </row>
    <row r="20" spans="2:12">
      <c r="B20" s="7" t="s">
        <v>35</v>
      </c>
      <c r="C20" s="15">
        <v>1</v>
      </c>
      <c r="D20" t="s">
        <v>334</v>
      </c>
      <c r="E20" s="7" t="s">
        <v>88</v>
      </c>
      <c r="F20" s="15">
        <v>500</v>
      </c>
      <c r="G20" s="16">
        <v>25</v>
      </c>
      <c r="H20" s="17">
        <v>12500</v>
      </c>
      <c r="I20" s="39" t="s">
        <v>43</v>
      </c>
      <c r="J20" s="19" t="s">
        <v>76</v>
      </c>
      <c r="K20" s="19"/>
      <c r="L20" t="s">
        <v>332</v>
      </c>
    </row>
    <row r="21" spans="2:12">
      <c r="B21" s="7" t="s">
        <v>35</v>
      </c>
      <c r="C21" s="15">
        <v>1</v>
      </c>
      <c r="D21" t="s">
        <v>335</v>
      </c>
      <c r="E21" s="7" t="s">
        <v>88</v>
      </c>
      <c r="F21" s="15">
        <v>50</v>
      </c>
      <c r="G21" s="16">
        <v>20.55</v>
      </c>
      <c r="H21" s="17">
        <v>1027.71</v>
      </c>
      <c r="I21" s="39" t="s">
        <v>43</v>
      </c>
      <c r="J21" s="19" t="s">
        <v>76</v>
      </c>
      <c r="K21" s="19"/>
      <c r="L21" t="s">
        <v>332</v>
      </c>
    </row>
    <row r="22" spans="2:12">
      <c r="H22" s="20">
        <f>SUM(H11:H21)</f>
        <v>993454.71</v>
      </c>
    </row>
    <row r="23" spans="2:12">
      <c r="E23" s="2"/>
      <c r="H23" s="26">
        <f>SUM(H9+H22)</f>
        <v>3311515.69</v>
      </c>
    </row>
  </sheetData>
  <mergeCells count="3">
    <mergeCell ref="B2:L2"/>
    <mergeCell ref="F3:G3"/>
    <mergeCell ref="F4:G4"/>
  </mergeCells>
  <conditionalFormatting sqref="E11:E21 E7:E9">
    <cfRule type="cellIs" dxfId="99" priority="8" operator="equal">
      <formula>"Remover"</formula>
    </cfRule>
    <cfRule type="cellIs" dxfId="98" priority="9" operator="equal">
      <formula>"Alterar"</formula>
    </cfRule>
    <cfRule type="cellIs" dxfId="97" priority="10" operator="equal">
      <formula>"Incluir"</formula>
    </cfRule>
  </conditionalFormatting>
  <conditionalFormatting sqref="J2:K23">
    <cfRule type="cellIs" dxfId="96" priority="4" operator="equal">
      <formula>"Em análise"</formula>
    </cfRule>
  </conditionalFormatting>
  <conditionalFormatting sqref="J1:J1048576">
    <cfRule type="cellIs" dxfId="95" priority="1" operator="equal">
      <formula>"Pendente"</formula>
    </cfRule>
    <cfRule type="cellIs" dxfId="94" priority="2" operator="equal">
      <formula>"Reprovado"</formula>
    </cfRule>
    <cfRule type="cellIs" dxfId="93" priority="3" operator="equal">
      <formula>"Aprovado"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E5F9453-68DF-49B5-A240-07BBE6434CD6}">
          <x14:formula1>
            <xm:f>Validação!$B$1:$B$3</xm:f>
          </x14:formula1>
          <xm:sqref>B7:B8 B11:B21</xm:sqref>
        </x14:dataValidation>
        <x14:dataValidation type="list" allowBlank="1" showInputMessage="1" showErrorMessage="1" xr:uid="{7F5DFE15-6AAE-4514-B10A-4776F2C0CC86}">
          <x14:formula1>
            <xm:f>Validação!$A$1:$A$4</xm:f>
          </x14:formula1>
          <xm:sqref>J7:J9 J11:J21</xm:sqref>
        </x14:dataValidation>
        <x14:dataValidation type="list" allowBlank="1" showInputMessage="1" showErrorMessage="1" xr:uid="{150549DA-0106-4105-9102-0C5D03A6C5D1}">
          <x14:formula1>
            <xm:f>Validação!$C$1:$C$15</xm:f>
          </x14:formula1>
          <xm:sqref>I7:I8 I11:I21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5909-2E77-4D64-9B32-FE17C405EE44}">
  <dimension ref="B1:L15"/>
  <sheetViews>
    <sheetView topLeftCell="A7" workbookViewId="0">
      <selection activeCell="I16" sqref="I16"/>
    </sheetView>
  </sheetViews>
  <sheetFormatPr defaultRowHeight="15"/>
  <cols>
    <col min="2" max="3" width="16.5703125" customWidth="1"/>
    <col min="4" max="4" width="27.85546875" customWidth="1"/>
    <col min="5" max="5" width="25" customWidth="1"/>
    <col min="6" max="6" width="18.85546875" customWidth="1"/>
    <col min="7" max="7" width="18.7109375" customWidth="1"/>
    <col min="8" max="8" width="20.42578125" customWidth="1"/>
    <col min="9" max="9" width="19.140625" customWidth="1"/>
    <col min="10" max="10" width="17.5703125" customWidth="1"/>
    <col min="11" max="11" width="23" customWidth="1"/>
    <col min="12" max="12" width="30.42578125" customWidth="1"/>
  </cols>
  <sheetData>
    <row r="1" spans="2:12" ht="15.75" thickBot="1"/>
    <row r="2" spans="2:12" ht="23.25">
      <c r="B2" s="182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4"/>
    </row>
    <row r="3" spans="2:12" ht="30.75">
      <c r="B3" s="162" t="s">
        <v>1</v>
      </c>
      <c r="C3" s="163" t="s">
        <v>2</v>
      </c>
      <c r="D3" s="164" t="s">
        <v>3</v>
      </c>
      <c r="E3" s="165" t="s">
        <v>4</v>
      </c>
      <c r="F3" s="194" t="s">
        <v>5</v>
      </c>
      <c r="G3" s="195"/>
      <c r="H3" s="164" t="s">
        <v>6</v>
      </c>
      <c r="I3" s="165" t="s">
        <v>7</v>
      </c>
      <c r="J3" s="163" t="s">
        <v>8</v>
      </c>
      <c r="K3" s="165" t="s">
        <v>9</v>
      </c>
      <c r="L3" s="166" t="s">
        <v>10</v>
      </c>
    </row>
    <row r="4" spans="2:12" ht="14.25">
      <c r="B4" s="92" t="s">
        <v>336</v>
      </c>
      <c r="C4" s="93"/>
      <c r="D4" s="94">
        <v>2022</v>
      </c>
      <c r="E4" s="168">
        <v>3721455.76</v>
      </c>
      <c r="F4" s="204">
        <v>2605019.0299999998</v>
      </c>
      <c r="G4" s="205"/>
      <c r="H4" s="96"/>
      <c r="I4" s="168">
        <v>1116436.73</v>
      </c>
      <c r="J4" s="97">
        <v>1</v>
      </c>
      <c r="K4" s="98"/>
      <c r="L4" s="168">
        <v>161969.60000000001</v>
      </c>
    </row>
    <row r="5" spans="2:12">
      <c r="E5" s="2"/>
    </row>
    <row r="6" spans="2:12" ht="30.75">
      <c r="B6" s="3" t="s">
        <v>13</v>
      </c>
      <c r="C6" s="4" t="s">
        <v>14</v>
      </c>
      <c r="D6" s="4" t="s">
        <v>15</v>
      </c>
      <c r="E6" s="4" t="s">
        <v>16</v>
      </c>
      <c r="F6" s="5" t="s">
        <v>17</v>
      </c>
      <c r="G6" s="5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</row>
    <row r="7" spans="2:12" ht="167.25">
      <c r="B7" s="18"/>
      <c r="C7" s="7"/>
      <c r="D7" s="64" t="s">
        <v>337</v>
      </c>
      <c r="E7" s="63" t="s">
        <v>26</v>
      </c>
      <c r="F7" s="65">
        <v>0</v>
      </c>
      <c r="G7" s="65">
        <v>0</v>
      </c>
      <c r="H7" s="66">
        <v>2605019.0299999998</v>
      </c>
      <c r="I7" s="39" t="s">
        <v>27</v>
      </c>
      <c r="J7" s="19" t="s">
        <v>107</v>
      </c>
      <c r="K7" s="19"/>
      <c r="L7" s="167" t="s">
        <v>338</v>
      </c>
    </row>
    <row r="8" spans="2:12">
      <c r="B8" s="21"/>
      <c r="C8" s="22"/>
      <c r="D8" s="22"/>
      <c r="E8" s="22"/>
      <c r="F8" s="22"/>
      <c r="G8" s="23"/>
      <c r="H8" s="25">
        <f>SUM(H7:H7)</f>
        <v>2605019.0299999998</v>
      </c>
      <c r="I8" s="24"/>
      <c r="J8" s="24"/>
      <c r="K8" s="24"/>
      <c r="L8" s="24"/>
    </row>
    <row r="9" spans="2:12" ht="30">
      <c r="B9" s="3" t="s">
        <v>13</v>
      </c>
      <c r="C9" s="4" t="s">
        <v>14</v>
      </c>
      <c r="D9" s="4" t="s">
        <v>30</v>
      </c>
      <c r="E9" s="4" t="s">
        <v>16</v>
      </c>
      <c r="F9" s="5" t="s">
        <v>31</v>
      </c>
      <c r="G9" s="5" t="s">
        <v>32</v>
      </c>
      <c r="H9" s="6" t="s">
        <v>33</v>
      </c>
      <c r="I9" s="6" t="s">
        <v>20</v>
      </c>
      <c r="J9" s="6" t="s">
        <v>34</v>
      </c>
      <c r="K9" s="6" t="s">
        <v>22</v>
      </c>
      <c r="L9" s="6" t="s">
        <v>23</v>
      </c>
    </row>
    <row r="10" spans="2:12" ht="45.75">
      <c r="B10" s="7" t="s">
        <v>35</v>
      </c>
      <c r="C10" s="15"/>
      <c r="D10" s="64" t="s">
        <v>339</v>
      </c>
      <c r="E10" s="63" t="s">
        <v>26</v>
      </c>
      <c r="F10" s="68">
        <v>1</v>
      </c>
      <c r="G10" s="69">
        <v>630000</v>
      </c>
      <c r="H10" s="66">
        <v>630000</v>
      </c>
      <c r="I10" s="39" t="s">
        <v>37</v>
      </c>
      <c r="J10" s="19" t="s">
        <v>73</v>
      </c>
      <c r="K10" s="19" t="s">
        <v>340</v>
      </c>
      <c r="L10" s="167" t="s">
        <v>341</v>
      </c>
    </row>
    <row r="11" spans="2:12" ht="106.5">
      <c r="B11" s="7" t="s">
        <v>35</v>
      </c>
      <c r="C11" s="15"/>
      <c r="D11" s="169" t="s">
        <v>342</v>
      </c>
      <c r="E11" s="63" t="s">
        <v>26</v>
      </c>
      <c r="F11" s="170">
        <v>4000</v>
      </c>
      <c r="G11" s="73">
        <v>81.11</v>
      </c>
      <c r="H11" s="74">
        <v>324440</v>
      </c>
      <c r="I11" s="39" t="s">
        <v>37</v>
      </c>
      <c r="J11" s="19" t="s">
        <v>28</v>
      </c>
      <c r="K11" s="19" t="s">
        <v>340</v>
      </c>
      <c r="L11" s="167" t="s">
        <v>343</v>
      </c>
    </row>
    <row r="12" spans="2:12">
      <c r="B12" s="7" t="s">
        <v>35</v>
      </c>
      <c r="C12" s="15"/>
      <c r="D12" s="64" t="s">
        <v>344</v>
      </c>
      <c r="E12" s="63" t="s">
        <v>26</v>
      </c>
      <c r="F12" s="171">
        <v>80984</v>
      </c>
      <c r="G12" s="69">
        <v>2</v>
      </c>
      <c r="H12" s="66">
        <v>161968</v>
      </c>
      <c r="I12" s="39" t="s">
        <v>43</v>
      </c>
      <c r="J12" s="19" t="s">
        <v>107</v>
      </c>
      <c r="K12" s="19"/>
      <c r="L12" s="19"/>
    </row>
    <row r="13" spans="2:12">
      <c r="H13" s="20">
        <f>SUM(H10:H12)</f>
        <v>1116408</v>
      </c>
    </row>
    <row r="14" spans="2:12">
      <c r="E14" s="2"/>
      <c r="H14" s="26">
        <f>SUM(H8+H13)</f>
        <v>3721427.03</v>
      </c>
    </row>
    <row r="15" spans="2:12">
      <c r="I15" s="181">
        <f>H11+H10</f>
        <v>954440</v>
      </c>
    </row>
  </sheetData>
  <mergeCells count="3">
    <mergeCell ref="B2:L2"/>
    <mergeCell ref="F3:G3"/>
    <mergeCell ref="F4:G4"/>
  </mergeCells>
  <conditionalFormatting sqref="E8">
    <cfRule type="cellIs" dxfId="92" priority="8" operator="equal">
      <formula>"Remover"</formula>
    </cfRule>
    <cfRule type="cellIs" dxfId="91" priority="9" operator="equal">
      <formula>"Alterar"</formula>
    </cfRule>
    <cfRule type="cellIs" dxfId="90" priority="10" operator="equal">
      <formula>"Incluir"</formula>
    </cfRule>
  </conditionalFormatting>
  <conditionalFormatting sqref="J2:K14">
    <cfRule type="cellIs" dxfId="89" priority="4" operator="equal">
      <formula>"Em análise"</formula>
    </cfRule>
  </conditionalFormatting>
  <conditionalFormatting sqref="J1:J1048576">
    <cfRule type="cellIs" dxfId="88" priority="1" operator="equal">
      <formula>"Pendente"</formula>
    </cfRule>
    <cfRule type="cellIs" dxfId="87" priority="2" operator="equal">
      <formula>"Reprovado"</formula>
    </cfRule>
    <cfRule type="cellIs" dxfId="86" priority="3" operator="equal">
      <formula>"Aprovado"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772FA82-F808-4051-9BB7-DCF8314973F1}">
          <x14:formula1>
            <xm:f>Validação!$B$1:$B$3</xm:f>
          </x14:formula1>
          <xm:sqref>B7 B10:B12</xm:sqref>
        </x14:dataValidation>
        <x14:dataValidation type="list" allowBlank="1" showInputMessage="1" showErrorMessage="1" xr:uid="{B5729BEC-A927-4D8C-A469-B2F11D88518F}">
          <x14:formula1>
            <xm:f>Validação!$A$1:$A$4</xm:f>
          </x14:formula1>
          <xm:sqref>J10:J12 J7:J8</xm:sqref>
        </x14:dataValidation>
        <x14:dataValidation type="list" allowBlank="1" showInputMessage="1" showErrorMessage="1" xr:uid="{F7A59B4C-D09D-44B1-A54C-5CB0BA06E487}">
          <x14:formula1>
            <xm:f>Validação!$C$1:$C$15</xm:f>
          </x14:formula1>
          <xm:sqref>I7 I10:I12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D4344-20C3-4931-B892-CDFF3BAF11B3}">
  <dimension ref="B2:L25"/>
  <sheetViews>
    <sheetView topLeftCell="A4" workbookViewId="0">
      <selection activeCell="D26" sqref="D26"/>
    </sheetView>
  </sheetViews>
  <sheetFormatPr defaultRowHeight="15"/>
  <cols>
    <col min="2" max="2" width="16.5703125" customWidth="1"/>
    <col min="3" max="3" width="20.7109375" customWidth="1"/>
    <col min="4" max="4" width="27.85546875" customWidth="1"/>
    <col min="5" max="5" width="25" customWidth="1"/>
    <col min="6" max="6" width="18.85546875" customWidth="1"/>
    <col min="7" max="7" width="18.7109375" customWidth="1"/>
    <col min="8" max="8" width="20.42578125" customWidth="1"/>
    <col min="9" max="9" width="19.140625" customWidth="1"/>
    <col min="10" max="10" width="17.5703125" customWidth="1"/>
    <col min="11" max="11" width="23" customWidth="1"/>
    <col min="12" max="12" width="30.42578125" customWidth="1"/>
  </cols>
  <sheetData>
    <row r="2" spans="2:12" ht="23.25">
      <c r="B2" s="188" t="s">
        <v>0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</row>
    <row r="3" spans="2:12" ht="30">
      <c r="B3" s="90" t="s">
        <v>1</v>
      </c>
      <c r="C3" s="90" t="s">
        <v>2</v>
      </c>
      <c r="D3" s="90" t="s">
        <v>3</v>
      </c>
      <c r="E3" s="90" t="s">
        <v>4</v>
      </c>
      <c r="F3" s="189" t="s">
        <v>5</v>
      </c>
      <c r="G3" s="189"/>
      <c r="H3" s="90" t="s">
        <v>6</v>
      </c>
      <c r="I3" s="90" t="s">
        <v>7</v>
      </c>
      <c r="J3" s="90" t="s">
        <v>8</v>
      </c>
      <c r="K3" s="90" t="s">
        <v>9</v>
      </c>
      <c r="L3" s="91" t="s">
        <v>10</v>
      </c>
    </row>
    <row r="4" spans="2:12">
      <c r="B4" s="92" t="s">
        <v>47</v>
      </c>
      <c r="C4" s="93" t="s">
        <v>48</v>
      </c>
      <c r="D4" s="94">
        <v>2022</v>
      </c>
      <c r="E4" s="95">
        <v>2634902.0499999998</v>
      </c>
      <c r="F4" s="201">
        <v>1844431.44</v>
      </c>
      <c r="G4" s="201"/>
      <c r="H4" s="96"/>
      <c r="I4" s="95"/>
      <c r="J4" s="97">
        <v>1</v>
      </c>
      <c r="K4" s="98"/>
      <c r="L4" s="95">
        <v>114679.33</v>
      </c>
    </row>
    <row r="5" spans="2:12">
      <c r="E5" s="2"/>
    </row>
    <row r="6" spans="2:12" ht="30">
      <c r="B6" s="3" t="s">
        <v>13</v>
      </c>
      <c r="C6" s="4" t="s">
        <v>14</v>
      </c>
      <c r="D6" s="4" t="s">
        <v>15</v>
      </c>
      <c r="E6" s="4" t="s">
        <v>16</v>
      </c>
      <c r="F6" s="5" t="s">
        <v>17</v>
      </c>
      <c r="G6" s="5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</row>
    <row r="7" spans="2:12" ht="75">
      <c r="B7" s="18" t="s">
        <v>24</v>
      </c>
      <c r="C7" s="84">
        <v>1</v>
      </c>
      <c r="D7" s="85" t="s">
        <v>49</v>
      </c>
      <c r="E7" s="86" t="s">
        <v>26</v>
      </c>
      <c r="F7" s="114">
        <v>0</v>
      </c>
      <c r="G7" s="114">
        <v>0</v>
      </c>
      <c r="H7" s="117">
        <v>1844431.44</v>
      </c>
      <c r="I7" s="39" t="s">
        <v>27</v>
      </c>
      <c r="J7" s="19" t="s">
        <v>28</v>
      </c>
      <c r="K7" s="19" t="s">
        <v>50</v>
      </c>
      <c r="L7" s="19"/>
    </row>
    <row r="8" spans="2:12">
      <c r="B8" s="21"/>
      <c r="C8" s="22"/>
      <c r="D8" s="22"/>
      <c r="E8" s="22"/>
      <c r="F8" s="22"/>
      <c r="G8" s="23"/>
      <c r="H8" s="25">
        <f>SUM(H7:H7)</f>
        <v>1844431.44</v>
      </c>
      <c r="I8" s="24"/>
      <c r="J8" s="24"/>
      <c r="K8" s="24"/>
      <c r="L8" s="24"/>
    </row>
    <row r="9" spans="2:12" ht="30">
      <c r="B9" s="3" t="s">
        <v>13</v>
      </c>
      <c r="C9" s="4" t="s">
        <v>14</v>
      </c>
      <c r="D9" s="4" t="s">
        <v>30</v>
      </c>
      <c r="E9" s="4" t="s">
        <v>16</v>
      </c>
      <c r="F9" s="5" t="s">
        <v>31</v>
      </c>
      <c r="G9" s="5" t="s">
        <v>32</v>
      </c>
      <c r="H9" s="6" t="s">
        <v>33</v>
      </c>
      <c r="I9" s="6" t="s">
        <v>20</v>
      </c>
      <c r="J9" s="6" t="s">
        <v>34</v>
      </c>
      <c r="K9" s="6" t="s">
        <v>22</v>
      </c>
      <c r="L9" s="6" t="s">
        <v>23</v>
      </c>
    </row>
    <row r="10" spans="2:12" ht="45">
      <c r="B10" s="7" t="s">
        <v>35</v>
      </c>
      <c r="C10" s="87">
        <v>1</v>
      </c>
      <c r="D10" s="85" t="s">
        <v>51</v>
      </c>
      <c r="E10" s="86" t="s">
        <v>26</v>
      </c>
      <c r="F10" s="126">
        <v>1300</v>
      </c>
      <c r="G10" s="127">
        <v>252.62</v>
      </c>
      <c r="H10" s="117">
        <v>328406</v>
      </c>
      <c r="I10" s="39" t="s">
        <v>37</v>
      </c>
      <c r="J10" s="19" t="s">
        <v>28</v>
      </c>
      <c r="K10" s="19" t="s">
        <v>52</v>
      </c>
      <c r="L10" s="19"/>
    </row>
    <row r="11" spans="2:12" ht="106.5">
      <c r="B11" s="7" t="s">
        <v>35</v>
      </c>
      <c r="C11" s="88">
        <v>1</v>
      </c>
      <c r="D11" s="172" t="s">
        <v>53</v>
      </c>
      <c r="E11" s="175" t="s">
        <v>26</v>
      </c>
      <c r="F11" s="128">
        <v>750</v>
      </c>
      <c r="G11" s="127">
        <v>25.1</v>
      </c>
      <c r="H11" s="66">
        <v>18825</v>
      </c>
      <c r="I11" s="39" t="s">
        <v>54</v>
      </c>
      <c r="J11" s="19" t="s">
        <v>44</v>
      </c>
      <c r="K11" s="19" t="s">
        <v>55</v>
      </c>
      <c r="L11" s="19"/>
    </row>
    <row r="12" spans="2:12" ht="76.5">
      <c r="B12" s="7" t="s">
        <v>35</v>
      </c>
      <c r="C12" s="88">
        <v>1</v>
      </c>
      <c r="D12" s="173" t="s">
        <v>56</v>
      </c>
      <c r="E12" s="175" t="s">
        <v>26</v>
      </c>
      <c r="F12" s="126">
        <v>1000</v>
      </c>
      <c r="G12" s="127">
        <v>25.1</v>
      </c>
      <c r="H12" s="74">
        <v>25100</v>
      </c>
      <c r="I12" s="39" t="s">
        <v>54</v>
      </c>
      <c r="J12" s="19" t="s">
        <v>44</v>
      </c>
      <c r="K12" s="19" t="s">
        <v>55</v>
      </c>
      <c r="L12" s="19"/>
    </row>
    <row r="13" spans="2:12" ht="76.5">
      <c r="B13" s="7" t="s">
        <v>35</v>
      </c>
      <c r="C13" s="88">
        <v>1</v>
      </c>
      <c r="D13" s="174" t="s">
        <v>57</v>
      </c>
      <c r="E13" s="175" t="s">
        <v>26</v>
      </c>
      <c r="F13" s="128">
        <v>750</v>
      </c>
      <c r="G13" s="127">
        <v>28.22</v>
      </c>
      <c r="H13" s="74">
        <v>21165</v>
      </c>
      <c r="I13" s="39" t="s">
        <v>54</v>
      </c>
      <c r="J13" s="19" t="s">
        <v>44</v>
      </c>
      <c r="K13" s="19" t="s">
        <v>55</v>
      </c>
      <c r="L13" s="19"/>
    </row>
    <row r="14" spans="2:12" ht="139.5">
      <c r="B14" s="7" t="s">
        <v>35</v>
      </c>
      <c r="C14" s="88">
        <v>1</v>
      </c>
      <c r="D14" s="174" t="s">
        <v>58</v>
      </c>
      <c r="E14" s="175" t="s">
        <v>26</v>
      </c>
      <c r="F14" s="128">
        <v>750</v>
      </c>
      <c r="G14" s="127">
        <v>27.42</v>
      </c>
      <c r="H14" s="74">
        <v>20565</v>
      </c>
      <c r="I14" s="39" t="s">
        <v>54</v>
      </c>
      <c r="J14" s="19" t="s">
        <v>44</v>
      </c>
      <c r="K14" s="19" t="s">
        <v>55</v>
      </c>
      <c r="L14" s="19"/>
    </row>
    <row r="15" spans="2:12" ht="51">
      <c r="B15" s="7" t="s">
        <v>35</v>
      </c>
      <c r="C15" s="88">
        <v>1</v>
      </c>
      <c r="D15" s="174" t="s">
        <v>59</v>
      </c>
      <c r="E15" s="175" t="s">
        <v>26</v>
      </c>
      <c r="F15" s="128">
        <v>750</v>
      </c>
      <c r="G15" s="127">
        <v>9.6999999999999993</v>
      </c>
      <c r="H15" s="74">
        <v>7275</v>
      </c>
      <c r="I15" s="39" t="s">
        <v>54</v>
      </c>
      <c r="J15" s="19" t="s">
        <v>44</v>
      </c>
      <c r="K15" s="19" t="s">
        <v>55</v>
      </c>
      <c r="L15" s="19"/>
    </row>
    <row r="16" spans="2:12" ht="51">
      <c r="B16" s="7" t="s">
        <v>35</v>
      </c>
      <c r="C16" s="88">
        <v>1</v>
      </c>
      <c r="D16" s="174" t="s">
        <v>60</v>
      </c>
      <c r="E16" s="175" t="s">
        <v>26</v>
      </c>
      <c r="F16" s="126">
        <v>1500</v>
      </c>
      <c r="G16" s="127">
        <v>31.51</v>
      </c>
      <c r="H16" s="74">
        <v>47265</v>
      </c>
      <c r="I16" s="39" t="s">
        <v>54</v>
      </c>
      <c r="J16" s="19" t="s">
        <v>44</v>
      </c>
      <c r="K16" s="19" t="s">
        <v>55</v>
      </c>
      <c r="L16" s="19"/>
    </row>
    <row r="17" spans="2:12" ht="45.75">
      <c r="B17" s="7" t="s">
        <v>35</v>
      </c>
      <c r="C17" s="88">
        <v>1</v>
      </c>
      <c r="D17" s="174" t="s">
        <v>61</v>
      </c>
      <c r="E17" s="175" t="s">
        <v>26</v>
      </c>
      <c r="F17" s="128">
        <v>750</v>
      </c>
      <c r="G17" s="127">
        <v>12.77</v>
      </c>
      <c r="H17" s="74">
        <v>9577.5</v>
      </c>
      <c r="I17" s="39" t="s">
        <v>54</v>
      </c>
      <c r="J17" s="19" t="s">
        <v>44</v>
      </c>
      <c r="K17" s="19" t="s">
        <v>55</v>
      </c>
      <c r="L17" s="19"/>
    </row>
    <row r="18" spans="2:12" ht="126.75">
      <c r="B18" s="7" t="s">
        <v>35</v>
      </c>
      <c r="C18" s="88">
        <v>1</v>
      </c>
      <c r="D18" s="174" t="s">
        <v>62</v>
      </c>
      <c r="E18" s="175" t="s">
        <v>26</v>
      </c>
      <c r="F18" s="126">
        <v>1700</v>
      </c>
      <c r="G18" s="127">
        <v>29.45</v>
      </c>
      <c r="H18" s="74">
        <v>50065</v>
      </c>
      <c r="I18" s="39" t="s">
        <v>54</v>
      </c>
      <c r="J18" s="19" t="s">
        <v>44</v>
      </c>
      <c r="K18" s="19" t="s">
        <v>55</v>
      </c>
      <c r="L18" s="19"/>
    </row>
    <row r="19" spans="2:12" ht="126.75">
      <c r="B19" s="7" t="s">
        <v>35</v>
      </c>
      <c r="C19" s="88">
        <v>1</v>
      </c>
      <c r="D19" s="174" t="s">
        <v>63</v>
      </c>
      <c r="E19" s="175" t="s">
        <v>26</v>
      </c>
      <c r="F19" s="126">
        <v>5000</v>
      </c>
      <c r="G19" s="127">
        <v>29.45</v>
      </c>
      <c r="H19" s="74">
        <v>147250</v>
      </c>
      <c r="I19" s="39" t="s">
        <v>54</v>
      </c>
      <c r="J19" s="19" t="s">
        <v>44</v>
      </c>
      <c r="K19" s="19" t="s">
        <v>55</v>
      </c>
      <c r="L19" s="19"/>
    </row>
    <row r="20" spans="2:12" ht="45.75">
      <c r="B20" s="7" t="s">
        <v>35</v>
      </c>
      <c r="C20" s="87">
        <v>1</v>
      </c>
      <c r="D20" s="85" t="s">
        <v>64</v>
      </c>
      <c r="E20" s="86" t="s">
        <v>26</v>
      </c>
      <c r="F20" s="113">
        <v>4000</v>
      </c>
      <c r="G20" s="116">
        <v>11.89</v>
      </c>
      <c r="H20" s="117">
        <v>47560</v>
      </c>
      <c r="I20" s="39" t="s">
        <v>43</v>
      </c>
      <c r="J20" s="19" t="s">
        <v>44</v>
      </c>
      <c r="K20" s="19" t="s">
        <v>65</v>
      </c>
      <c r="L20" s="19" t="s">
        <v>66</v>
      </c>
    </row>
    <row r="21" spans="2:12" ht="45.75">
      <c r="B21" s="7" t="s">
        <v>35</v>
      </c>
      <c r="C21" s="88">
        <v>1</v>
      </c>
      <c r="D21" s="89" t="s">
        <v>67</v>
      </c>
      <c r="E21" s="86" t="s">
        <v>26</v>
      </c>
      <c r="F21" s="119">
        <v>6720</v>
      </c>
      <c r="G21" s="121">
        <v>6.98</v>
      </c>
      <c r="H21" s="122">
        <v>46905.599999999999</v>
      </c>
      <c r="I21" s="39" t="s">
        <v>43</v>
      </c>
      <c r="J21" s="19" t="s">
        <v>44</v>
      </c>
      <c r="K21" s="19" t="s">
        <v>65</v>
      </c>
      <c r="L21" s="19" t="s">
        <v>66</v>
      </c>
    </row>
    <row r="22" spans="2:12" ht="45.75">
      <c r="B22" s="7" t="s">
        <v>35</v>
      </c>
      <c r="C22" s="88">
        <v>1</v>
      </c>
      <c r="D22" s="89" t="s">
        <v>68</v>
      </c>
      <c r="E22" s="86" t="s">
        <v>26</v>
      </c>
      <c r="F22" s="119">
        <v>3000</v>
      </c>
      <c r="G22" s="121">
        <v>5.44</v>
      </c>
      <c r="H22" s="122">
        <v>16320</v>
      </c>
      <c r="I22" s="39" t="s">
        <v>43</v>
      </c>
      <c r="J22" s="19" t="s">
        <v>44</v>
      </c>
      <c r="K22" s="19" t="s">
        <v>65</v>
      </c>
      <c r="L22" s="19" t="s">
        <v>66</v>
      </c>
    </row>
    <row r="23" spans="2:12">
      <c r="B23" s="7"/>
      <c r="C23" s="15"/>
      <c r="D23" s="7"/>
      <c r="E23" s="7"/>
      <c r="F23" s="15"/>
      <c r="G23" s="16"/>
      <c r="H23" s="17"/>
      <c r="I23" s="39"/>
      <c r="J23" s="19"/>
      <c r="K23" s="19"/>
      <c r="L23" s="19"/>
    </row>
    <row r="24" spans="2:12">
      <c r="H24" s="20">
        <f>SUM(H10:H23)</f>
        <v>786279.1</v>
      </c>
    </row>
    <row r="25" spans="2:12">
      <c r="E25" s="2"/>
      <c r="H25" s="26">
        <f>SUM(H8+H24)</f>
        <v>2630710.54</v>
      </c>
    </row>
  </sheetData>
  <mergeCells count="3">
    <mergeCell ref="B2:L2"/>
    <mergeCell ref="F3:G3"/>
    <mergeCell ref="F4:G4"/>
  </mergeCells>
  <conditionalFormatting sqref="E23 E8">
    <cfRule type="cellIs" dxfId="243" priority="10" operator="equal">
      <formula>"Remover"</formula>
    </cfRule>
    <cfRule type="cellIs" dxfId="242" priority="11" operator="equal">
      <formula>"Alterar"</formula>
    </cfRule>
    <cfRule type="cellIs" dxfId="241" priority="12" operator="equal">
      <formula>"Incluir"</formula>
    </cfRule>
  </conditionalFormatting>
  <conditionalFormatting sqref="J2:K25">
    <cfRule type="cellIs" dxfId="240" priority="6" operator="equal">
      <formula>"Em análise"</formula>
    </cfRule>
  </conditionalFormatting>
  <conditionalFormatting sqref="J1:J1048576">
    <cfRule type="cellIs" dxfId="239" priority="3" operator="equal">
      <formula>"Pendente"</formula>
    </cfRule>
    <cfRule type="cellIs" dxfId="238" priority="4" operator="equal">
      <formula>"Reprovado"</formula>
    </cfRule>
    <cfRule type="cellIs" dxfId="237" priority="5" operator="equal">
      <formula>"Aprovado"</formula>
    </cfRule>
  </conditionalFormatting>
  <conditionalFormatting sqref="L20:L22">
    <cfRule type="cellIs" dxfId="236" priority="2" operator="equal">
      <formula>"Em análise"</formula>
    </cfRule>
  </conditionalFormatting>
  <conditionalFormatting sqref="J1:J1048576">
    <cfRule type="containsText" dxfId="235" priority="1" operator="containsText" text="Conformidade">
      <formula>NOT(ISERROR(SEARCH("Conformidade",J1)))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C265B07-1BFB-4D27-82FE-583398E6E210}">
          <x14:formula1>
            <xm:f>Validação!$A$1:$A$4</xm:f>
          </x14:formula1>
          <xm:sqref>J23 J8</xm:sqref>
        </x14:dataValidation>
        <x14:dataValidation type="list" allowBlank="1" showInputMessage="1" showErrorMessage="1" xr:uid="{DF582ABC-3587-40D6-A987-E4585BE31F49}">
          <x14:formula1>
            <xm:f>Validação!$B$1:$B$3</xm:f>
          </x14:formula1>
          <xm:sqref>B7 B10:B23</xm:sqref>
        </x14:dataValidation>
        <x14:dataValidation type="list" allowBlank="1" showInputMessage="1" showErrorMessage="1" xr:uid="{613BE400-34CE-4781-A960-C68FC0DFEFBD}">
          <x14:formula1>
            <xm:f>Validação!$C$1:$C$15</xm:f>
          </x14:formula1>
          <xm:sqref>I7 I10:I23</xm:sqref>
        </x14:dataValidation>
        <x14:dataValidation type="list" allowBlank="1" showInputMessage="1" showErrorMessage="1" xr:uid="{6534EACD-337A-4012-B28D-9E07EED13D78}">
          <x14:formula1>
            <xm:f>Validação!$A$1:$A$5</xm:f>
          </x14:formula1>
          <xm:sqref>J7 J10:J22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36E26-9198-4FD2-97B2-3AE00FE3F550}">
  <dimension ref="B1:L19"/>
  <sheetViews>
    <sheetView showGridLines="0" topLeftCell="A7" workbookViewId="0">
      <selection activeCell="D7" sqref="D7"/>
    </sheetView>
  </sheetViews>
  <sheetFormatPr defaultRowHeight="15"/>
  <cols>
    <col min="2" max="2" width="16.5703125" customWidth="1"/>
    <col min="3" max="3" width="19.7109375" customWidth="1"/>
    <col min="4" max="4" width="38.5703125" customWidth="1"/>
    <col min="5" max="5" width="25" customWidth="1"/>
    <col min="6" max="6" width="18.85546875" customWidth="1"/>
    <col min="7" max="7" width="18.7109375" customWidth="1"/>
    <col min="8" max="8" width="20.42578125" customWidth="1"/>
    <col min="9" max="9" width="19.140625" customWidth="1"/>
    <col min="10" max="10" width="17.5703125" customWidth="1"/>
    <col min="11" max="11" width="23" customWidth="1"/>
    <col min="12" max="12" width="30.42578125" customWidth="1"/>
  </cols>
  <sheetData>
    <row r="1" spans="2:12" ht="15.75" thickBot="1"/>
    <row r="2" spans="2:12" ht="23.25">
      <c r="B2" s="190" t="s">
        <v>0</v>
      </c>
      <c r="C2" s="191"/>
      <c r="D2" s="191"/>
      <c r="E2" s="191"/>
      <c r="F2" s="191"/>
      <c r="G2" s="191"/>
      <c r="H2" s="191"/>
      <c r="I2" s="191"/>
      <c r="J2" s="191"/>
      <c r="K2" s="191"/>
      <c r="L2" s="192"/>
    </row>
    <row r="3" spans="2:12" ht="30">
      <c r="B3" s="10" t="s">
        <v>1</v>
      </c>
      <c r="C3" s="11" t="s">
        <v>2</v>
      </c>
      <c r="D3" s="12" t="s">
        <v>3</v>
      </c>
      <c r="E3" s="13" t="s">
        <v>4</v>
      </c>
      <c r="F3" s="185" t="s">
        <v>5</v>
      </c>
      <c r="G3" s="186"/>
      <c r="H3" s="12" t="s">
        <v>6</v>
      </c>
      <c r="I3" s="13" t="s">
        <v>7</v>
      </c>
      <c r="J3" s="11" t="s">
        <v>8</v>
      </c>
      <c r="K3" s="13" t="s">
        <v>9</v>
      </c>
      <c r="L3" s="14" t="s">
        <v>10</v>
      </c>
    </row>
    <row r="4" spans="2:12" ht="26.25" thickBot="1">
      <c r="B4" s="41" t="s">
        <v>345</v>
      </c>
      <c r="C4" s="30" t="s">
        <v>346</v>
      </c>
      <c r="D4" s="31">
        <v>2022</v>
      </c>
      <c r="E4" s="32">
        <f>F4+H4+L4+I4</f>
        <v>2404219.73</v>
      </c>
      <c r="F4" s="187">
        <v>1682953.81</v>
      </c>
      <c r="G4" s="187"/>
      <c r="H4" s="33"/>
      <c r="I4" s="33">
        <v>616626.62</v>
      </c>
      <c r="J4" s="34">
        <v>1</v>
      </c>
      <c r="K4" s="38"/>
      <c r="L4" s="42">
        <v>104639.3</v>
      </c>
    </row>
    <row r="5" spans="2:12">
      <c r="B5" s="43"/>
      <c r="E5" s="2"/>
      <c r="L5" s="44"/>
    </row>
    <row r="6" spans="2:12" ht="30">
      <c r="B6" s="45" t="s">
        <v>13</v>
      </c>
      <c r="C6" s="4" t="s">
        <v>14</v>
      </c>
      <c r="D6" s="4" t="s">
        <v>15</v>
      </c>
      <c r="E6" s="4" t="s">
        <v>16</v>
      </c>
      <c r="F6" s="5" t="s">
        <v>17</v>
      </c>
      <c r="G6" s="5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</row>
    <row r="7" spans="2:12" ht="60">
      <c r="B7" s="46" t="s">
        <v>24</v>
      </c>
      <c r="C7" s="7">
        <v>1</v>
      </c>
      <c r="D7" s="7" t="s">
        <v>347</v>
      </c>
      <c r="E7" s="7" t="s">
        <v>26</v>
      </c>
      <c r="F7" s="7">
        <v>0</v>
      </c>
      <c r="G7" s="8">
        <v>0</v>
      </c>
      <c r="H7" s="9">
        <v>1682953.81</v>
      </c>
      <c r="I7" s="39" t="s">
        <v>27</v>
      </c>
      <c r="J7" s="19" t="s">
        <v>28</v>
      </c>
      <c r="K7" s="19">
        <v>19490388</v>
      </c>
      <c r="L7" s="19" t="s">
        <v>348</v>
      </c>
    </row>
    <row r="8" spans="2:12">
      <c r="B8" s="47"/>
      <c r="C8" s="22"/>
      <c r="D8" s="22"/>
      <c r="E8" s="22"/>
      <c r="F8" s="22"/>
      <c r="G8" s="23"/>
      <c r="H8" s="25">
        <f>SUM(H7:H7)</f>
        <v>1682953.81</v>
      </c>
      <c r="I8" s="24"/>
      <c r="J8" s="24"/>
      <c r="K8" s="24"/>
      <c r="L8" s="24"/>
    </row>
    <row r="9" spans="2:12" ht="30">
      <c r="B9" s="45" t="s">
        <v>13</v>
      </c>
      <c r="C9" s="4" t="s">
        <v>14</v>
      </c>
      <c r="D9" s="4" t="s">
        <v>30</v>
      </c>
      <c r="E9" s="4" t="s">
        <v>16</v>
      </c>
      <c r="F9" s="5" t="s">
        <v>31</v>
      </c>
      <c r="G9" s="5" t="s">
        <v>32</v>
      </c>
      <c r="H9" s="6" t="s">
        <v>33</v>
      </c>
      <c r="I9" s="6" t="s">
        <v>20</v>
      </c>
      <c r="J9" s="6" t="s">
        <v>34</v>
      </c>
      <c r="K9" s="6" t="s">
        <v>22</v>
      </c>
      <c r="L9" s="6" t="s">
        <v>23</v>
      </c>
    </row>
    <row r="10" spans="2:12">
      <c r="B10" s="48" t="s">
        <v>35</v>
      </c>
      <c r="C10" s="15">
        <v>1</v>
      </c>
      <c r="D10" s="7" t="s">
        <v>349</v>
      </c>
      <c r="E10" s="7" t="s">
        <v>26</v>
      </c>
      <c r="F10" s="15">
        <v>1200</v>
      </c>
      <c r="G10" s="16">
        <v>159.12</v>
      </c>
      <c r="H10" s="17">
        <v>190944</v>
      </c>
      <c r="I10" s="39" t="s">
        <v>37</v>
      </c>
      <c r="J10" s="19" t="s">
        <v>28</v>
      </c>
      <c r="K10" s="19">
        <v>19480343</v>
      </c>
      <c r="L10" s="19"/>
    </row>
    <row r="11" spans="2:12">
      <c r="B11" s="48" t="s">
        <v>35</v>
      </c>
      <c r="C11" s="15">
        <v>1</v>
      </c>
      <c r="D11" s="7" t="s">
        <v>350</v>
      </c>
      <c r="E11" s="7" t="s">
        <v>26</v>
      </c>
      <c r="F11" s="15">
        <v>98</v>
      </c>
      <c r="G11" s="16">
        <v>1016.91</v>
      </c>
      <c r="H11" s="17">
        <v>99657.18</v>
      </c>
      <c r="I11" s="39" t="s">
        <v>37</v>
      </c>
      <c r="J11" s="19" t="s">
        <v>28</v>
      </c>
      <c r="K11" s="19">
        <v>19480343</v>
      </c>
      <c r="L11" s="19"/>
    </row>
    <row r="12" spans="2:12">
      <c r="B12" s="48" t="s">
        <v>35</v>
      </c>
      <c r="C12" s="15">
        <v>1</v>
      </c>
      <c r="D12" s="7" t="s">
        <v>351</v>
      </c>
      <c r="E12" s="7" t="s">
        <v>26</v>
      </c>
      <c r="F12" s="15">
        <v>148</v>
      </c>
      <c r="G12" s="16">
        <v>991.47</v>
      </c>
      <c r="H12" s="17">
        <v>146737.56</v>
      </c>
      <c r="I12" s="39" t="s">
        <v>37</v>
      </c>
      <c r="J12" s="19" t="s">
        <v>28</v>
      </c>
      <c r="K12" s="19">
        <v>19480343</v>
      </c>
      <c r="L12" s="19"/>
    </row>
    <row r="13" spans="2:12">
      <c r="B13" s="48" t="s">
        <v>35</v>
      </c>
      <c r="C13" s="15">
        <v>1</v>
      </c>
      <c r="D13" s="7" t="s">
        <v>352</v>
      </c>
      <c r="E13" s="7" t="s">
        <v>26</v>
      </c>
      <c r="F13" s="15">
        <v>93</v>
      </c>
      <c r="G13" s="16">
        <v>596.77</v>
      </c>
      <c r="H13" s="17">
        <v>55499.61</v>
      </c>
      <c r="I13" s="39" t="s">
        <v>37</v>
      </c>
      <c r="J13" s="19" t="s">
        <v>28</v>
      </c>
      <c r="K13" s="19">
        <v>19480343</v>
      </c>
      <c r="L13" s="19"/>
    </row>
    <row r="14" spans="2:12">
      <c r="B14" s="48" t="s">
        <v>35</v>
      </c>
      <c r="C14" s="15">
        <v>1</v>
      </c>
      <c r="D14" s="7" t="s">
        <v>353</v>
      </c>
      <c r="E14" s="7" t="s">
        <v>26</v>
      </c>
      <c r="F14" s="15">
        <v>33</v>
      </c>
      <c r="G14" s="16">
        <v>1256.6400000000001</v>
      </c>
      <c r="H14" s="17">
        <v>41469.120000000003</v>
      </c>
      <c r="I14" s="39" t="s">
        <v>37</v>
      </c>
      <c r="J14" s="19" t="s">
        <v>28</v>
      </c>
      <c r="K14" s="19">
        <v>19480343</v>
      </c>
      <c r="L14" s="19"/>
    </row>
    <row r="15" spans="2:12">
      <c r="B15" s="48" t="s">
        <v>35</v>
      </c>
      <c r="C15" s="15">
        <v>1</v>
      </c>
      <c r="D15" s="7" t="s">
        <v>354</v>
      </c>
      <c r="E15" s="7" t="s">
        <v>26</v>
      </c>
      <c r="F15" s="15">
        <v>9</v>
      </c>
      <c r="G15" s="16">
        <v>2660</v>
      </c>
      <c r="H15" s="17">
        <v>23940</v>
      </c>
      <c r="I15" s="39" t="s">
        <v>37</v>
      </c>
      <c r="J15" s="19" t="s">
        <v>28</v>
      </c>
      <c r="K15" s="19">
        <v>19480343</v>
      </c>
      <c r="L15" s="19"/>
    </row>
    <row r="16" spans="2:12">
      <c r="B16" s="48" t="s">
        <v>35</v>
      </c>
      <c r="C16" s="15">
        <v>1</v>
      </c>
      <c r="D16" s="7" t="s">
        <v>355</v>
      </c>
      <c r="E16" s="7" t="s">
        <v>26</v>
      </c>
      <c r="F16" s="15">
        <v>46</v>
      </c>
      <c r="G16" s="16">
        <v>1267.8800000000001</v>
      </c>
      <c r="H16" s="17">
        <v>58322.48</v>
      </c>
      <c r="I16" s="39" t="s">
        <v>37</v>
      </c>
      <c r="J16" s="19" t="s">
        <v>28</v>
      </c>
      <c r="K16" s="19">
        <v>19480343</v>
      </c>
      <c r="L16" s="19"/>
    </row>
    <row r="17" spans="2:12" ht="60">
      <c r="B17" s="48" t="s">
        <v>35</v>
      </c>
      <c r="C17" s="15">
        <v>1</v>
      </c>
      <c r="D17" s="7" t="s">
        <v>356</v>
      </c>
      <c r="E17" s="7" t="s">
        <v>26</v>
      </c>
      <c r="F17" s="15">
        <v>12195</v>
      </c>
      <c r="G17" s="16">
        <v>8.58</v>
      </c>
      <c r="H17" s="17">
        <v>104633.1</v>
      </c>
      <c r="I17" s="39" t="s">
        <v>43</v>
      </c>
      <c r="J17" s="19" t="s">
        <v>76</v>
      </c>
      <c r="K17" s="19">
        <v>20079412</v>
      </c>
      <c r="L17" s="19" t="s">
        <v>357</v>
      </c>
    </row>
    <row r="18" spans="2:12">
      <c r="B18" s="43"/>
      <c r="H18" s="20">
        <f>SUM(H10:H17)</f>
        <v>721203.04999999993</v>
      </c>
      <c r="L18" s="44"/>
    </row>
    <row r="19" spans="2:12" ht="15.75" thickBot="1">
      <c r="B19" s="49"/>
      <c r="C19" s="50"/>
      <c r="D19" s="50"/>
      <c r="E19" s="51"/>
      <c r="F19" s="50"/>
      <c r="G19" s="50"/>
      <c r="H19" s="52">
        <f>SUM(H8+H18)</f>
        <v>2404156.86</v>
      </c>
      <c r="I19" s="50"/>
      <c r="J19" s="50"/>
      <c r="K19" s="50"/>
      <c r="L19" s="53"/>
    </row>
  </sheetData>
  <mergeCells count="3">
    <mergeCell ref="B2:L2"/>
    <mergeCell ref="F3:G3"/>
    <mergeCell ref="F4:G4"/>
  </mergeCells>
  <conditionalFormatting sqref="E7:E8 E10:E17">
    <cfRule type="cellIs" dxfId="85" priority="8" operator="equal">
      <formula>"Remover"</formula>
    </cfRule>
    <cfRule type="cellIs" dxfId="84" priority="9" operator="equal">
      <formula>"Alterar"</formula>
    </cfRule>
    <cfRule type="cellIs" dxfId="83" priority="10" operator="equal">
      <formula>"Incluir"</formula>
    </cfRule>
  </conditionalFormatting>
  <conditionalFormatting sqref="J2:K19">
    <cfRule type="cellIs" dxfId="82" priority="4" operator="equal">
      <formula>"Em análise"</formula>
    </cfRule>
  </conditionalFormatting>
  <conditionalFormatting sqref="J1:J1048576">
    <cfRule type="cellIs" dxfId="81" priority="1" operator="equal">
      <formula>"Pendente"</formula>
    </cfRule>
    <cfRule type="cellIs" dxfId="80" priority="2" operator="equal">
      <formula>"Reprovado"</formula>
    </cfRule>
    <cfRule type="cellIs" dxfId="79" priority="3" operator="equal">
      <formula>"Aprovado"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4D78C4E-EA47-463A-B2CF-683CF8F245FA}">
          <x14:formula1>
            <xm:f>Validação!$A$1:$A$4</xm:f>
          </x14:formula1>
          <xm:sqref>J7:J8 J10:J17</xm:sqref>
        </x14:dataValidation>
        <x14:dataValidation type="list" allowBlank="1" showInputMessage="1" showErrorMessage="1" xr:uid="{AA23FE28-BEF8-4679-A679-1DFB082898B8}">
          <x14:formula1>
            <xm:f>Validação!$B$1:$B$3</xm:f>
          </x14:formula1>
          <xm:sqref>B7 B10:B17</xm:sqref>
        </x14:dataValidation>
        <x14:dataValidation type="list" allowBlank="1" showInputMessage="1" showErrorMessage="1" xr:uid="{5C0C584B-A4C6-4791-8FB8-E7DA77BA0CF4}">
          <x14:formula1>
            <xm:f>Validação!$C$1:$C$15</xm:f>
          </x14:formula1>
          <xm:sqref>I7 I10:I17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EC2D6-0510-4AF3-88B6-ECE5BA307CF1}">
  <dimension ref="B1:L28"/>
  <sheetViews>
    <sheetView workbookViewId="0">
      <selection activeCell="D7" sqref="D7"/>
    </sheetView>
  </sheetViews>
  <sheetFormatPr defaultRowHeight="15"/>
  <cols>
    <col min="2" max="2" width="16.5703125" customWidth="1"/>
    <col min="3" max="3" width="21.140625" customWidth="1"/>
    <col min="4" max="4" width="27.85546875" style="79" customWidth="1"/>
    <col min="5" max="5" width="25" customWidth="1"/>
    <col min="6" max="6" width="18.85546875" customWidth="1"/>
    <col min="7" max="7" width="18.7109375" customWidth="1"/>
    <col min="8" max="8" width="20.42578125" customWidth="1"/>
    <col min="9" max="9" width="19.140625" customWidth="1"/>
    <col min="10" max="10" width="17.5703125" customWidth="1"/>
    <col min="11" max="11" width="23" customWidth="1"/>
    <col min="12" max="12" width="30.42578125" customWidth="1"/>
  </cols>
  <sheetData>
    <row r="1" spans="2:12" ht="15.75" thickBot="1"/>
    <row r="2" spans="2:12" ht="23.25">
      <c r="B2" s="182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4"/>
    </row>
    <row r="3" spans="2:12" ht="30">
      <c r="B3" s="27" t="s">
        <v>1</v>
      </c>
      <c r="C3" s="11" t="s">
        <v>2</v>
      </c>
      <c r="D3" s="12" t="s">
        <v>3</v>
      </c>
      <c r="E3" s="13" t="s">
        <v>4</v>
      </c>
      <c r="F3" s="185" t="s">
        <v>5</v>
      </c>
      <c r="G3" s="186"/>
      <c r="H3" s="12" t="s">
        <v>6</v>
      </c>
      <c r="I3" s="13" t="s">
        <v>7</v>
      </c>
      <c r="J3" s="11" t="s">
        <v>8</v>
      </c>
      <c r="K3" s="13" t="s">
        <v>9</v>
      </c>
      <c r="L3" s="28" t="s">
        <v>10</v>
      </c>
    </row>
    <row r="4" spans="2:12" ht="15.75" thickBot="1">
      <c r="B4" s="29" t="s">
        <v>358</v>
      </c>
      <c r="C4" s="30" t="s">
        <v>359</v>
      </c>
      <c r="D4" s="54">
        <v>2022</v>
      </c>
      <c r="E4" s="33">
        <v>2235906.69</v>
      </c>
      <c r="F4" s="197">
        <v>1565134.68</v>
      </c>
      <c r="G4" s="197"/>
      <c r="H4" s="33"/>
      <c r="I4" s="56">
        <v>670772.01</v>
      </c>
      <c r="J4" s="34">
        <v>1</v>
      </c>
      <c r="K4" s="38"/>
      <c r="L4" s="57">
        <v>97313.78</v>
      </c>
    </row>
    <row r="5" spans="2:12">
      <c r="E5" s="2"/>
    </row>
    <row r="6" spans="2:12" ht="30">
      <c r="B6" s="3" t="s">
        <v>13</v>
      </c>
      <c r="C6" s="4" t="s">
        <v>14</v>
      </c>
      <c r="D6" s="5" t="s">
        <v>15</v>
      </c>
      <c r="E6" s="4" t="s">
        <v>16</v>
      </c>
      <c r="F6" s="5" t="s">
        <v>17</v>
      </c>
      <c r="G6" s="5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</row>
    <row r="7" spans="2:12" ht="45">
      <c r="B7" s="18" t="s">
        <v>24</v>
      </c>
      <c r="C7" s="7">
        <v>1</v>
      </c>
      <c r="D7" s="79" t="s">
        <v>360</v>
      </c>
      <c r="E7" s="7" t="s">
        <v>26</v>
      </c>
      <c r="F7" s="7"/>
      <c r="G7" s="8"/>
      <c r="H7" s="55">
        <v>1565134.68</v>
      </c>
      <c r="I7" s="39" t="s">
        <v>27</v>
      </c>
      <c r="J7" s="19" t="s">
        <v>28</v>
      </c>
      <c r="K7" s="19" t="s">
        <v>361</v>
      </c>
      <c r="L7" s="19"/>
    </row>
    <row r="8" spans="2:12">
      <c r="B8" s="21"/>
      <c r="C8" s="22"/>
      <c r="D8" s="22"/>
      <c r="E8" s="22"/>
      <c r="F8" s="22"/>
      <c r="G8" s="23"/>
      <c r="H8" s="25">
        <f>SUM(H7:H7)</f>
        <v>1565134.68</v>
      </c>
      <c r="I8" s="24"/>
      <c r="J8" s="24"/>
      <c r="K8" s="24"/>
      <c r="L8" s="24"/>
    </row>
    <row r="9" spans="2:12" ht="30">
      <c r="B9" s="3" t="s">
        <v>13</v>
      </c>
      <c r="C9" s="4" t="s">
        <v>14</v>
      </c>
      <c r="D9" s="5" t="s">
        <v>30</v>
      </c>
      <c r="E9" s="4" t="s">
        <v>16</v>
      </c>
      <c r="F9" s="5" t="s">
        <v>31</v>
      </c>
      <c r="G9" s="5" t="s">
        <v>32</v>
      </c>
      <c r="H9" s="6" t="s">
        <v>33</v>
      </c>
      <c r="I9" s="6" t="s">
        <v>20</v>
      </c>
      <c r="J9" s="6" t="s">
        <v>34</v>
      </c>
      <c r="K9" s="6" t="s">
        <v>22</v>
      </c>
      <c r="L9" s="6" t="s">
        <v>23</v>
      </c>
    </row>
    <row r="10" spans="2:12" ht="30">
      <c r="B10" s="7" t="s">
        <v>35</v>
      </c>
      <c r="C10" s="15">
        <v>1</v>
      </c>
      <c r="D10" s="130" t="s">
        <v>362</v>
      </c>
      <c r="E10" s="7" t="s">
        <v>26</v>
      </c>
      <c r="F10" s="15">
        <v>4000</v>
      </c>
      <c r="G10" s="16">
        <v>17.690000000000001</v>
      </c>
      <c r="H10" s="17">
        <v>70760</v>
      </c>
      <c r="I10" s="39" t="s">
        <v>37</v>
      </c>
      <c r="J10" s="19" t="s">
        <v>28</v>
      </c>
      <c r="K10" s="19" t="s">
        <v>363</v>
      </c>
      <c r="L10" s="19"/>
    </row>
    <row r="11" spans="2:12" ht="30">
      <c r="B11" s="7" t="s">
        <v>35</v>
      </c>
      <c r="C11" s="15">
        <v>1</v>
      </c>
      <c r="D11" s="129" t="s">
        <v>364</v>
      </c>
      <c r="E11" s="7" t="s">
        <v>26</v>
      </c>
      <c r="F11" s="15">
        <v>35000</v>
      </c>
      <c r="G11" s="16">
        <v>8.17</v>
      </c>
      <c r="H11" s="17">
        <v>285950</v>
      </c>
      <c r="I11" s="39" t="s">
        <v>93</v>
      </c>
      <c r="J11" s="19" t="s">
        <v>76</v>
      </c>
      <c r="K11" s="19"/>
      <c r="L11" s="19"/>
    </row>
    <row r="12" spans="2:12">
      <c r="B12" s="7" t="s">
        <v>35</v>
      </c>
      <c r="C12" s="15">
        <v>1</v>
      </c>
      <c r="D12" s="129" t="s">
        <v>365</v>
      </c>
      <c r="E12" s="7" t="s">
        <v>26</v>
      </c>
      <c r="F12" s="15">
        <v>500</v>
      </c>
      <c r="G12" s="16">
        <v>6.33</v>
      </c>
      <c r="H12" s="17">
        <v>3165</v>
      </c>
      <c r="I12" s="39" t="s">
        <v>93</v>
      </c>
      <c r="J12" s="19" t="s">
        <v>76</v>
      </c>
      <c r="K12" s="19"/>
      <c r="L12" s="19"/>
    </row>
    <row r="13" spans="2:12" ht="45">
      <c r="B13" s="7" t="s">
        <v>35</v>
      </c>
      <c r="C13" s="15">
        <v>1</v>
      </c>
      <c r="D13" s="129" t="s">
        <v>366</v>
      </c>
      <c r="E13" s="7" t="s">
        <v>26</v>
      </c>
      <c r="F13" s="15">
        <v>3500</v>
      </c>
      <c r="G13" s="16">
        <v>11.39</v>
      </c>
      <c r="H13" s="17">
        <v>39865</v>
      </c>
      <c r="I13" s="39" t="s">
        <v>37</v>
      </c>
      <c r="J13" s="19" t="s">
        <v>28</v>
      </c>
      <c r="K13" s="19" t="s">
        <v>363</v>
      </c>
      <c r="L13" s="19"/>
    </row>
    <row r="14" spans="2:12" ht="30">
      <c r="B14" s="7" t="s">
        <v>35</v>
      </c>
      <c r="C14" s="15">
        <v>1</v>
      </c>
      <c r="D14" s="129" t="s">
        <v>367</v>
      </c>
      <c r="E14" s="7" t="s">
        <v>26</v>
      </c>
      <c r="F14" s="15">
        <v>20500</v>
      </c>
      <c r="G14" s="16">
        <v>3.96</v>
      </c>
      <c r="H14" s="17">
        <v>81180</v>
      </c>
      <c r="I14" s="39" t="s">
        <v>93</v>
      </c>
      <c r="J14" s="19" t="s">
        <v>76</v>
      </c>
      <c r="K14" s="19"/>
      <c r="L14" s="19"/>
    </row>
    <row r="15" spans="2:12" ht="30">
      <c r="B15" s="7" t="s">
        <v>35</v>
      </c>
      <c r="C15" s="15">
        <v>1</v>
      </c>
      <c r="D15" s="129" t="s">
        <v>368</v>
      </c>
      <c r="E15" s="7" t="s">
        <v>26</v>
      </c>
      <c r="F15" s="15">
        <v>21000</v>
      </c>
      <c r="G15" s="16">
        <v>4.3899999999999997</v>
      </c>
      <c r="H15" s="17">
        <v>92190</v>
      </c>
      <c r="I15" s="39" t="s">
        <v>93</v>
      </c>
      <c r="J15" s="19" t="s">
        <v>76</v>
      </c>
      <c r="K15" s="19"/>
      <c r="L15" s="19"/>
    </row>
    <row r="16" spans="2:12" ht="45">
      <c r="B16" s="7" t="s">
        <v>35</v>
      </c>
      <c r="C16" s="15">
        <v>1</v>
      </c>
      <c r="D16" s="131" t="s">
        <v>369</v>
      </c>
      <c r="E16" s="7" t="s">
        <v>26</v>
      </c>
      <c r="F16" s="15">
        <v>11487</v>
      </c>
      <c r="G16" s="16">
        <v>8</v>
      </c>
      <c r="H16" s="17">
        <v>91896</v>
      </c>
      <c r="I16" s="39" t="s">
        <v>43</v>
      </c>
      <c r="J16" s="19" t="s">
        <v>44</v>
      </c>
      <c r="K16" s="19"/>
      <c r="L16" s="19"/>
    </row>
    <row r="17" spans="2:12" ht="45">
      <c r="B17" s="7" t="s">
        <v>35</v>
      </c>
      <c r="C17" s="15">
        <v>1</v>
      </c>
      <c r="D17" s="131" t="s">
        <v>370</v>
      </c>
      <c r="E17" s="7" t="s">
        <v>26</v>
      </c>
      <c r="F17" s="15">
        <v>3829</v>
      </c>
      <c r="G17" s="16">
        <v>0.79</v>
      </c>
      <c r="H17" s="17">
        <v>3024.91</v>
      </c>
      <c r="I17" s="39" t="s">
        <v>43</v>
      </c>
      <c r="J17" s="19" t="s">
        <v>44</v>
      </c>
      <c r="K17" s="19"/>
      <c r="L17" s="19"/>
    </row>
    <row r="18" spans="2:12" ht="45">
      <c r="B18" s="7" t="s">
        <v>35</v>
      </c>
      <c r="C18" s="15">
        <v>1</v>
      </c>
      <c r="D18" s="131" t="s">
        <v>371</v>
      </c>
      <c r="E18" s="7" t="s">
        <v>26</v>
      </c>
      <c r="F18" s="15">
        <v>1</v>
      </c>
      <c r="G18" s="16">
        <v>2000</v>
      </c>
      <c r="H18" s="17">
        <v>2000</v>
      </c>
      <c r="I18" s="39" t="s">
        <v>43</v>
      </c>
      <c r="J18" s="19" t="s">
        <v>44</v>
      </c>
      <c r="K18" s="19"/>
      <c r="L18" s="19"/>
    </row>
    <row r="19" spans="2:12" ht="45">
      <c r="B19" s="7" t="s">
        <v>35</v>
      </c>
      <c r="C19" s="15">
        <v>1</v>
      </c>
      <c r="D19" s="131" t="s">
        <v>372</v>
      </c>
      <c r="E19" s="7" t="s">
        <v>26</v>
      </c>
      <c r="F19" s="15">
        <v>6</v>
      </c>
      <c r="G19" s="16">
        <v>10</v>
      </c>
      <c r="H19" s="17">
        <v>60</v>
      </c>
      <c r="I19" s="39" t="s">
        <v>43</v>
      </c>
      <c r="J19" s="19" t="s">
        <v>44</v>
      </c>
      <c r="K19" s="19"/>
      <c r="L19" s="19"/>
    </row>
    <row r="20" spans="2:12" ht="45">
      <c r="B20" s="7" t="s">
        <v>35</v>
      </c>
      <c r="C20" s="15">
        <v>1</v>
      </c>
      <c r="D20" s="131" t="s">
        <v>373</v>
      </c>
      <c r="E20" s="7" t="s">
        <v>26</v>
      </c>
      <c r="F20" s="15">
        <v>2</v>
      </c>
      <c r="G20" s="16">
        <v>6</v>
      </c>
      <c r="H20" s="17">
        <v>12</v>
      </c>
      <c r="I20" s="39" t="s">
        <v>43</v>
      </c>
      <c r="J20" s="19" t="s">
        <v>44</v>
      </c>
      <c r="K20" s="19"/>
      <c r="L20" s="19"/>
    </row>
    <row r="21" spans="2:12">
      <c r="B21" s="7"/>
      <c r="C21" s="15"/>
      <c r="D21" s="7"/>
      <c r="E21" s="7"/>
      <c r="F21" s="15"/>
      <c r="G21" s="16"/>
      <c r="H21" s="17"/>
      <c r="I21" s="39"/>
      <c r="J21" s="19"/>
      <c r="K21" s="19"/>
      <c r="L21" s="19"/>
    </row>
    <row r="22" spans="2:12">
      <c r="B22" s="7"/>
      <c r="C22" s="15"/>
      <c r="D22" s="7"/>
      <c r="E22" s="7"/>
      <c r="F22" s="15"/>
      <c r="G22" s="16"/>
      <c r="H22" s="17"/>
      <c r="I22" s="39"/>
      <c r="J22" s="19"/>
      <c r="K22" s="19"/>
      <c r="L22" s="19"/>
    </row>
    <row r="23" spans="2:12">
      <c r="B23" s="7"/>
      <c r="C23" s="15"/>
      <c r="D23" s="7"/>
      <c r="E23" s="7"/>
      <c r="F23" s="15"/>
      <c r="G23" s="16"/>
      <c r="H23" s="17"/>
      <c r="I23" s="39"/>
      <c r="J23" s="19"/>
      <c r="K23" s="19"/>
      <c r="L23" s="19"/>
    </row>
    <row r="24" spans="2:12">
      <c r="B24" s="7"/>
      <c r="C24" s="15"/>
      <c r="D24" s="7"/>
      <c r="E24" s="7"/>
      <c r="F24" s="15"/>
      <c r="G24" s="16"/>
      <c r="H24" s="17"/>
      <c r="I24" s="39"/>
      <c r="J24" s="19"/>
      <c r="K24" s="19"/>
      <c r="L24" s="19"/>
    </row>
    <row r="25" spans="2:12">
      <c r="B25" s="7"/>
      <c r="C25" s="15"/>
      <c r="D25" s="7"/>
      <c r="E25" s="7"/>
      <c r="F25" s="15"/>
      <c r="G25" s="16"/>
      <c r="H25" s="17"/>
      <c r="I25" s="39"/>
      <c r="J25" s="19"/>
      <c r="K25" s="19"/>
      <c r="L25" s="19"/>
    </row>
    <row r="26" spans="2:12">
      <c r="B26" s="7"/>
      <c r="C26" s="15"/>
      <c r="D26" s="7"/>
      <c r="E26" s="7"/>
      <c r="F26" s="15"/>
      <c r="G26" s="16"/>
      <c r="H26" s="17"/>
      <c r="I26" s="39"/>
      <c r="J26" s="19"/>
      <c r="K26" s="19"/>
      <c r="L26" s="19"/>
    </row>
    <row r="27" spans="2:12">
      <c r="H27" s="20">
        <f>SUM(H10:H26)</f>
        <v>670102.91</v>
      </c>
    </row>
    <row r="28" spans="2:12">
      <c r="E28" s="2"/>
      <c r="H28" s="26">
        <f>SUM(H8+H27)</f>
        <v>2235237.59</v>
      </c>
    </row>
  </sheetData>
  <mergeCells count="3">
    <mergeCell ref="B2:L2"/>
    <mergeCell ref="F3:G3"/>
    <mergeCell ref="F4:G4"/>
  </mergeCells>
  <conditionalFormatting sqref="E7:E8">
    <cfRule type="cellIs" dxfId="78" priority="9" operator="equal">
      <formula>"Remover"</formula>
    </cfRule>
    <cfRule type="cellIs" dxfId="77" priority="10" operator="equal">
      <formula>"Alterar"</formula>
    </cfRule>
    <cfRule type="cellIs" dxfId="76" priority="11" operator="equal">
      <formula>"Incluir"</formula>
    </cfRule>
  </conditionalFormatting>
  <conditionalFormatting sqref="E10:E26">
    <cfRule type="cellIs" dxfId="75" priority="6" operator="equal">
      <formula>"Remover"</formula>
    </cfRule>
    <cfRule type="cellIs" dxfId="74" priority="7" operator="equal">
      <formula>"Alterar"</formula>
    </cfRule>
    <cfRule type="cellIs" dxfId="73" priority="8" operator="equal">
      <formula>"Incluir"</formula>
    </cfRule>
  </conditionalFormatting>
  <conditionalFormatting sqref="J2:K28">
    <cfRule type="cellIs" dxfId="72" priority="5" operator="equal">
      <formula>"Em análise"</formula>
    </cfRule>
  </conditionalFormatting>
  <conditionalFormatting sqref="J1:J1048576">
    <cfRule type="containsText" dxfId="71" priority="1" operator="containsText" text="Em conformidade">
      <formula>NOT(ISERROR(SEARCH("Em conformidade",J1)))</formula>
    </cfRule>
    <cfRule type="cellIs" dxfId="70" priority="2" operator="equal">
      <formula>"Pendente"</formula>
    </cfRule>
    <cfRule type="cellIs" dxfId="69" priority="3" operator="equal">
      <formula>"Reprovado"</formula>
    </cfRule>
    <cfRule type="cellIs" dxfId="68" priority="4" operator="equal">
      <formula>"Aprovado"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0528818-7584-432A-8161-7526D6D8E31D}">
          <x14:formula1>
            <xm:f>Validação!$A$1:$A$4</xm:f>
          </x14:formula1>
          <xm:sqref>J8</xm:sqref>
        </x14:dataValidation>
        <x14:dataValidation type="list" allowBlank="1" showInputMessage="1" showErrorMessage="1" xr:uid="{D5D37F25-2884-4A6D-B717-9DCBB1290592}">
          <x14:formula1>
            <xm:f>Validação!$B$1:$B$3</xm:f>
          </x14:formula1>
          <xm:sqref>B7 B10:B26</xm:sqref>
        </x14:dataValidation>
        <x14:dataValidation type="list" allowBlank="1" showInputMessage="1" showErrorMessage="1" xr:uid="{D193465E-C8CD-47E7-BA15-7F104CD1FD8B}">
          <x14:formula1>
            <xm:f>Validação!$C$1:$C$15</xm:f>
          </x14:formula1>
          <xm:sqref>I7 I10:I26</xm:sqref>
        </x14:dataValidation>
        <x14:dataValidation type="list" allowBlank="1" showInputMessage="1" showErrorMessage="1" xr:uid="{C72569E2-3097-4B49-8DCC-9CD3C6B0E4A1}">
          <x14:formula1>
            <xm:f>Validação!$A$1:$A$5</xm:f>
          </x14:formula1>
          <xm:sqref>J7 J10:J26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D5D63-B286-4232-AA04-1EE7A93AFE6D}">
  <dimension ref="B2:L21"/>
  <sheetViews>
    <sheetView workbookViewId="0">
      <selection activeCell="D7" sqref="D7"/>
    </sheetView>
  </sheetViews>
  <sheetFormatPr defaultRowHeight="15"/>
  <cols>
    <col min="2" max="3" width="16.5703125" customWidth="1"/>
    <col min="4" max="4" width="27.85546875" customWidth="1"/>
    <col min="5" max="5" width="25" customWidth="1"/>
    <col min="6" max="6" width="18.85546875" customWidth="1"/>
    <col min="7" max="7" width="18.7109375" customWidth="1"/>
    <col min="8" max="8" width="20.42578125" customWidth="1"/>
    <col min="9" max="9" width="19.140625" customWidth="1"/>
    <col min="10" max="10" width="17.5703125" customWidth="1"/>
    <col min="11" max="11" width="23" customWidth="1"/>
    <col min="12" max="12" width="30.42578125" customWidth="1"/>
  </cols>
  <sheetData>
    <row r="2" spans="2:12" ht="23.25">
      <c r="B2" s="188" t="s">
        <v>0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</row>
    <row r="3" spans="2:12" ht="30.75">
      <c r="B3" s="90" t="s">
        <v>1</v>
      </c>
      <c r="C3" s="90" t="s">
        <v>2</v>
      </c>
      <c r="D3" s="90" t="s">
        <v>3</v>
      </c>
      <c r="E3" s="90" t="s">
        <v>4</v>
      </c>
      <c r="F3" s="189" t="s">
        <v>5</v>
      </c>
      <c r="G3" s="189"/>
      <c r="H3" s="90" t="s">
        <v>6</v>
      </c>
      <c r="I3" s="90" t="s">
        <v>7</v>
      </c>
      <c r="J3" s="90" t="s">
        <v>8</v>
      </c>
      <c r="K3" s="90" t="s">
        <v>9</v>
      </c>
      <c r="L3" s="91" t="s">
        <v>10</v>
      </c>
    </row>
    <row r="4" spans="2:12" ht="14.25">
      <c r="B4" s="92" t="s">
        <v>374</v>
      </c>
      <c r="C4" s="132" t="s">
        <v>375</v>
      </c>
      <c r="D4" s="94">
        <v>2022</v>
      </c>
      <c r="E4" s="133">
        <v>2274628.69</v>
      </c>
      <c r="F4" s="198">
        <v>1592240.08</v>
      </c>
      <c r="G4" s="198"/>
      <c r="H4" s="96"/>
      <c r="I4" s="133">
        <v>682388.61</v>
      </c>
      <c r="J4" s="97">
        <v>1</v>
      </c>
      <c r="K4" s="98"/>
      <c r="L4" s="133">
        <v>98999.08</v>
      </c>
    </row>
    <row r="5" spans="2:12">
      <c r="B5" s="134"/>
      <c r="C5" s="134"/>
      <c r="D5" s="134"/>
      <c r="E5" s="135"/>
      <c r="F5" s="134"/>
      <c r="G5" s="134"/>
      <c r="H5" s="134"/>
      <c r="I5" s="134"/>
      <c r="J5" s="134"/>
      <c r="K5" s="134"/>
      <c r="L5" s="134"/>
    </row>
    <row r="6" spans="2:12" ht="30.75">
      <c r="B6" s="136" t="s">
        <v>13</v>
      </c>
      <c r="C6" s="137" t="s">
        <v>14</v>
      </c>
      <c r="D6" s="137" t="s">
        <v>15</v>
      </c>
      <c r="E6" s="137" t="s">
        <v>16</v>
      </c>
      <c r="F6" s="138" t="s">
        <v>17</v>
      </c>
      <c r="G6" s="138" t="s">
        <v>18</v>
      </c>
      <c r="H6" s="139" t="s">
        <v>19</v>
      </c>
      <c r="I6" s="139" t="s">
        <v>20</v>
      </c>
      <c r="J6" s="139" t="s">
        <v>21</v>
      </c>
      <c r="K6" s="139" t="s">
        <v>22</v>
      </c>
      <c r="L6" s="139" t="s">
        <v>23</v>
      </c>
    </row>
    <row r="7" spans="2:12">
      <c r="B7" s="140" t="s">
        <v>24</v>
      </c>
      <c r="C7" s="141">
        <v>1</v>
      </c>
      <c r="D7" s="134" t="s">
        <v>376</v>
      </c>
      <c r="E7" s="141" t="s">
        <v>88</v>
      </c>
      <c r="F7" s="141"/>
      <c r="G7" s="142"/>
      <c r="H7" s="143">
        <v>1592240.08</v>
      </c>
      <c r="I7" s="144"/>
      <c r="J7" s="141"/>
      <c r="K7" s="141"/>
      <c r="L7" s="141"/>
    </row>
    <row r="8" spans="2:12">
      <c r="B8" s="140"/>
      <c r="C8" s="141"/>
      <c r="D8" s="141"/>
      <c r="E8" s="141"/>
      <c r="F8" s="141"/>
      <c r="G8" s="142"/>
      <c r="H8" s="145"/>
      <c r="I8" s="144"/>
      <c r="J8" s="141"/>
      <c r="K8" s="141"/>
      <c r="L8" s="141"/>
    </row>
    <row r="9" spans="2:12">
      <c r="B9" s="140"/>
      <c r="C9" s="141"/>
      <c r="D9" s="141"/>
      <c r="E9" s="141"/>
      <c r="F9" s="141"/>
      <c r="G9" s="142"/>
      <c r="H9" s="146">
        <f>SUM(H7:H8)</f>
        <v>1592240.08</v>
      </c>
      <c r="I9" s="141"/>
      <c r="J9" s="141"/>
      <c r="K9" s="141"/>
      <c r="L9" s="141"/>
    </row>
    <row r="10" spans="2:12" ht="30.75">
      <c r="B10" s="136" t="s">
        <v>13</v>
      </c>
      <c r="C10" s="137" t="s">
        <v>14</v>
      </c>
      <c r="D10" s="137" t="s">
        <v>30</v>
      </c>
      <c r="E10" s="137" t="s">
        <v>16</v>
      </c>
      <c r="F10" s="138" t="s">
        <v>31</v>
      </c>
      <c r="G10" s="138" t="s">
        <v>32</v>
      </c>
      <c r="H10" s="139" t="s">
        <v>33</v>
      </c>
      <c r="I10" s="139" t="s">
        <v>20</v>
      </c>
      <c r="J10" s="139" t="s">
        <v>34</v>
      </c>
      <c r="K10" s="139" t="s">
        <v>22</v>
      </c>
      <c r="L10" s="139" t="s">
        <v>23</v>
      </c>
    </row>
    <row r="11" spans="2:12">
      <c r="B11" s="141" t="s">
        <v>35</v>
      </c>
      <c r="C11" s="147">
        <v>1</v>
      </c>
      <c r="D11" s="134" t="s">
        <v>377</v>
      </c>
      <c r="E11" s="141" t="s">
        <v>88</v>
      </c>
      <c r="F11" s="147">
        <v>1</v>
      </c>
      <c r="G11" s="133">
        <v>303876.38</v>
      </c>
      <c r="H11" s="133">
        <v>303876.38</v>
      </c>
      <c r="I11" s="144"/>
      <c r="J11" s="141"/>
      <c r="K11" s="141"/>
      <c r="L11" s="141"/>
    </row>
    <row r="12" spans="2:12">
      <c r="B12" s="141" t="s">
        <v>35</v>
      </c>
      <c r="C12" s="147">
        <v>1</v>
      </c>
      <c r="D12" s="134" t="s">
        <v>378</v>
      </c>
      <c r="E12" s="141" t="s">
        <v>88</v>
      </c>
      <c r="F12" s="147">
        <v>1</v>
      </c>
      <c r="G12" s="133">
        <v>131277.07999999999</v>
      </c>
      <c r="H12" s="133">
        <v>131277.07999999999</v>
      </c>
      <c r="I12" s="144"/>
      <c r="J12" s="141"/>
      <c r="K12" s="141"/>
      <c r="L12" s="141"/>
    </row>
    <row r="13" spans="2:12">
      <c r="B13" s="141" t="s">
        <v>35</v>
      </c>
      <c r="C13" s="147">
        <v>1</v>
      </c>
      <c r="D13" s="134" t="s">
        <v>379</v>
      </c>
      <c r="E13" s="141" t="s">
        <v>88</v>
      </c>
      <c r="F13" s="147">
        <v>100</v>
      </c>
      <c r="G13" s="148">
        <v>114.61</v>
      </c>
      <c r="H13" s="149">
        <v>11461</v>
      </c>
      <c r="I13" s="144"/>
      <c r="J13" s="141"/>
      <c r="K13" s="141"/>
      <c r="L13" s="141"/>
    </row>
    <row r="14" spans="2:12">
      <c r="B14" s="141" t="s">
        <v>35</v>
      </c>
      <c r="C14" s="147">
        <v>1</v>
      </c>
      <c r="D14" s="134" t="s">
        <v>380</v>
      </c>
      <c r="E14" s="141" t="s">
        <v>88</v>
      </c>
      <c r="F14" s="147">
        <v>800</v>
      </c>
      <c r="G14" s="148">
        <v>23.97</v>
      </c>
      <c r="H14" s="149">
        <v>19176</v>
      </c>
      <c r="I14" s="144"/>
      <c r="J14" s="141"/>
      <c r="K14" s="141"/>
      <c r="L14" s="141"/>
    </row>
    <row r="15" spans="2:12">
      <c r="B15" s="141" t="s">
        <v>35</v>
      </c>
      <c r="C15" s="147">
        <v>1</v>
      </c>
      <c r="D15" s="134" t="s">
        <v>381</v>
      </c>
      <c r="E15" s="141" t="s">
        <v>88</v>
      </c>
      <c r="F15" s="147">
        <v>1134</v>
      </c>
      <c r="G15" s="148">
        <v>5.67</v>
      </c>
      <c r="H15" s="149">
        <v>6429.78</v>
      </c>
      <c r="I15" s="144"/>
      <c r="J15" s="141"/>
      <c r="K15" s="141"/>
      <c r="L15" s="141"/>
    </row>
    <row r="16" spans="2:12">
      <c r="B16" s="141" t="s">
        <v>35</v>
      </c>
      <c r="C16" s="147">
        <v>1</v>
      </c>
      <c r="D16" s="134" t="s">
        <v>382</v>
      </c>
      <c r="E16" s="141" t="s">
        <v>88</v>
      </c>
      <c r="F16" s="147">
        <v>600</v>
      </c>
      <c r="G16" s="148">
        <v>13.12</v>
      </c>
      <c r="H16" s="149">
        <v>7872</v>
      </c>
      <c r="I16" s="144"/>
      <c r="J16" s="141"/>
      <c r="K16" s="141"/>
      <c r="L16" s="141"/>
    </row>
    <row r="17" spans="2:12">
      <c r="B17" s="141" t="s">
        <v>35</v>
      </c>
      <c r="C17" s="147">
        <v>1</v>
      </c>
      <c r="D17" s="134" t="s">
        <v>383</v>
      </c>
      <c r="E17" s="141" t="s">
        <v>88</v>
      </c>
      <c r="F17" s="147">
        <v>2000</v>
      </c>
      <c r="G17" s="148">
        <v>7.83</v>
      </c>
      <c r="H17" s="149">
        <v>15660</v>
      </c>
      <c r="I17" s="144"/>
      <c r="J17" s="141"/>
      <c r="K17" s="141"/>
      <c r="L17" s="141"/>
    </row>
    <row r="18" spans="2:12">
      <c r="B18" s="141" t="s">
        <v>35</v>
      </c>
      <c r="C18" s="147">
        <v>1</v>
      </c>
      <c r="D18" s="134" t="s">
        <v>384</v>
      </c>
      <c r="E18" s="141" t="s">
        <v>88</v>
      </c>
      <c r="F18" s="147">
        <v>7000</v>
      </c>
      <c r="G18" s="148">
        <v>5.46</v>
      </c>
      <c r="H18" s="149">
        <v>38220</v>
      </c>
      <c r="I18" s="144"/>
      <c r="J18" s="141"/>
      <c r="K18" s="141"/>
      <c r="L18" s="141"/>
    </row>
    <row r="19" spans="2:12">
      <c r="B19" s="141"/>
      <c r="C19" s="147"/>
      <c r="D19" s="141"/>
      <c r="E19" s="141"/>
      <c r="F19" s="147"/>
      <c r="G19" s="148"/>
      <c r="H19" s="149"/>
      <c r="I19" s="144"/>
      <c r="J19" s="141"/>
      <c r="K19" s="141"/>
      <c r="L19" s="141"/>
    </row>
    <row r="20" spans="2:12">
      <c r="H20" s="20">
        <f>SUM(H11:H19)</f>
        <v>533972.24</v>
      </c>
    </row>
    <row r="21" spans="2:12">
      <c r="E21" s="2"/>
      <c r="H21" s="26">
        <f>SUM(H9+H20)</f>
        <v>2126212.3200000003</v>
      </c>
    </row>
  </sheetData>
  <mergeCells count="3">
    <mergeCell ref="B2:L2"/>
    <mergeCell ref="F3:G3"/>
    <mergeCell ref="F4:G4"/>
  </mergeCells>
  <conditionalFormatting sqref="E7:E9 E11:E19">
    <cfRule type="cellIs" dxfId="67" priority="8" operator="equal">
      <formula>"Remover"</formula>
    </cfRule>
    <cfRule type="cellIs" dxfId="66" priority="9" operator="equal">
      <formula>"Alterar"</formula>
    </cfRule>
    <cfRule type="cellIs" dxfId="65" priority="10" operator="equal">
      <formula>"Incluir"</formula>
    </cfRule>
  </conditionalFormatting>
  <conditionalFormatting sqref="J2:K21">
    <cfRule type="cellIs" dxfId="64" priority="4" operator="equal">
      <formula>"Em análise"</formula>
    </cfRule>
  </conditionalFormatting>
  <conditionalFormatting sqref="J1:J1048576">
    <cfRule type="cellIs" dxfId="63" priority="1" operator="equal">
      <formula>"Pendente"</formula>
    </cfRule>
    <cfRule type="cellIs" dxfId="62" priority="2" operator="equal">
      <formula>"Reprovado"</formula>
    </cfRule>
    <cfRule type="cellIs" dxfId="61" priority="3" operator="equal">
      <formula>"Aprovado"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920F817-4B7C-43B9-8F82-A5B12AC77D88}">
          <x14:formula1>
            <xm:f>Validação!$B$1:$B$3</xm:f>
          </x14:formula1>
          <xm:sqref>B7:B8 B11:B19</xm:sqref>
        </x14:dataValidation>
        <x14:dataValidation type="list" allowBlank="1" showInputMessage="1" showErrorMessage="1" xr:uid="{5E3697F7-0818-4F63-9143-56224C712448}">
          <x14:formula1>
            <xm:f>Validação!$A$1:$A$4</xm:f>
          </x14:formula1>
          <xm:sqref>J7:J9 J11:J19</xm:sqref>
        </x14:dataValidation>
        <x14:dataValidation type="list" allowBlank="1" showInputMessage="1" showErrorMessage="1" xr:uid="{7DBD58E1-D5D0-4A35-9A24-439F9771A317}">
          <x14:formula1>
            <xm:f>Validação!$C$1:$C$15</xm:f>
          </x14:formula1>
          <xm:sqref>I7:I8 I11:I19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3178E-71E0-442E-8C57-05E978B68E6D}">
  <dimension ref="B1:L28"/>
  <sheetViews>
    <sheetView topLeftCell="A11" workbookViewId="0">
      <selection activeCell="K14" sqref="K14"/>
    </sheetView>
  </sheetViews>
  <sheetFormatPr defaultRowHeight="15"/>
  <cols>
    <col min="2" max="2" width="16.5703125" customWidth="1"/>
    <col min="3" max="3" width="21" customWidth="1"/>
    <col min="4" max="4" width="27.85546875" customWidth="1"/>
    <col min="5" max="5" width="25" customWidth="1"/>
    <col min="6" max="6" width="18.85546875" customWidth="1"/>
    <col min="7" max="7" width="18.7109375" customWidth="1"/>
    <col min="8" max="8" width="20.42578125" customWidth="1"/>
    <col min="9" max="9" width="19.140625" customWidth="1"/>
    <col min="10" max="10" width="17.5703125" customWidth="1"/>
    <col min="11" max="11" width="23" customWidth="1"/>
    <col min="12" max="12" width="30.42578125" customWidth="1"/>
  </cols>
  <sheetData>
    <row r="1" spans="2:12" ht="15.75" thickBot="1"/>
    <row r="2" spans="2:12" ht="23.25">
      <c r="B2" s="182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4"/>
    </row>
    <row r="3" spans="2:12" ht="30">
      <c r="B3" s="27" t="s">
        <v>1</v>
      </c>
      <c r="C3" s="11" t="s">
        <v>2</v>
      </c>
      <c r="D3" s="12" t="s">
        <v>3</v>
      </c>
      <c r="E3" s="13" t="s">
        <v>4</v>
      </c>
      <c r="F3" s="185" t="s">
        <v>5</v>
      </c>
      <c r="G3" s="186"/>
      <c r="H3" s="12" t="s">
        <v>6</v>
      </c>
      <c r="I3" s="13" t="s">
        <v>7</v>
      </c>
      <c r="J3" s="11" t="s">
        <v>8</v>
      </c>
      <c r="K3" s="13" t="s">
        <v>9</v>
      </c>
      <c r="L3" s="28" t="s">
        <v>10</v>
      </c>
    </row>
    <row r="4" spans="2:12">
      <c r="B4" s="29" t="s">
        <v>385</v>
      </c>
      <c r="C4" s="30" t="s">
        <v>386</v>
      </c>
      <c r="D4" s="31">
        <v>2022</v>
      </c>
      <c r="E4" s="33">
        <v>2973443.12</v>
      </c>
      <c r="F4" s="196">
        <v>2081410.18</v>
      </c>
      <c r="G4" s="187"/>
      <c r="H4" s="33"/>
      <c r="I4" s="33">
        <v>892032.93</v>
      </c>
      <c r="J4" s="34">
        <v>1</v>
      </c>
      <c r="K4" s="38"/>
      <c r="L4" s="35">
        <v>129413.71</v>
      </c>
    </row>
    <row r="5" spans="2:12">
      <c r="E5" s="2"/>
    </row>
    <row r="6" spans="2:12" ht="30">
      <c r="B6" s="3" t="s">
        <v>13</v>
      </c>
      <c r="C6" s="4" t="s">
        <v>14</v>
      </c>
      <c r="D6" s="4" t="s">
        <v>15</v>
      </c>
      <c r="E6" s="4" t="s">
        <v>16</v>
      </c>
      <c r="F6" s="5" t="s">
        <v>17</v>
      </c>
      <c r="G6" s="5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</row>
    <row r="7" spans="2:12" ht="45">
      <c r="B7" s="18" t="s">
        <v>24</v>
      </c>
      <c r="C7" s="7">
        <v>1</v>
      </c>
      <c r="D7" s="7" t="s">
        <v>387</v>
      </c>
      <c r="E7" s="7" t="s">
        <v>26</v>
      </c>
      <c r="F7" s="7">
        <v>62</v>
      </c>
      <c r="G7" s="8">
        <v>0</v>
      </c>
      <c r="H7" s="9">
        <v>720000</v>
      </c>
      <c r="I7" s="39" t="s">
        <v>27</v>
      </c>
      <c r="J7" s="19" t="s">
        <v>28</v>
      </c>
      <c r="K7" s="19" t="s">
        <v>388</v>
      </c>
      <c r="L7" s="19"/>
    </row>
    <row r="8" spans="2:12" ht="45">
      <c r="B8" s="18" t="s">
        <v>24</v>
      </c>
      <c r="C8" s="7">
        <v>1</v>
      </c>
      <c r="D8" s="7" t="s">
        <v>389</v>
      </c>
      <c r="E8" s="7" t="s">
        <v>26</v>
      </c>
      <c r="F8" s="7">
        <v>62</v>
      </c>
      <c r="G8" s="8">
        <v>0</v>
      </c>
      <c r="H8" s="9">
        <v>901410.18</v>
      </c>
      <c r="I8" s="39" t="s">
        <v>27</v>
      </c>
      <c r="J8" s="19" t="s">
        <v>28</v>
      </c>
      <c r="K8" s="19" t="s">
        <v>388</v>
      </c>
      <c r="L8" s="19"/>
    </row>
    <row r="9" spans="2:12" ht="30">
      <c r="B9" s="18" t="s">
        <v>24</v>
      </c>
      <c r="C9" s="7">
        <v>1</v>
      </c>
      <c r="D9" s="7" t="s">
        <v>390</v>
      </c>
      <c r="E9" s="7" t="s">
        <v>26</v>
      </c>
      <c r="F9" s="7">
        <v>0</v>
      </c>
      <c r="G9" s="8">
        <v>0</v>
      </c>
      <c r="H9" s="9">
        <v>460000</v>
      </c>
      <c r="I9" s="39" t="s">
        <v>27</v>
      </c>
      <c r="J9" s="19" t="s">
        <v>28</v>
      </c>
      <c r="K9" s="19" t="s">
        <v>388</v>
      </c>
      <c r="L9" s="19"/>
    </row>
    <row r="10" spans="2:12">
      <c r="B10" s="21"/>
      <c r="C10" s="22"/>
      <c r="D10" s="22"/>
      <c r="E10" s="22"/>
      <c r="F10" s="22"/>
      <c r="G10" s="23"/>
      <c r="H10" s="25">
        <f>SUM(H7:H9)</f>
        <v>2081410.1800000002</v>
      </c>
      <c r="I10" s="24"/>
      <c r="J10" s="24"/>
      <c r="K10" s="24"/>
      <c r="L10" s="24"/>
    </row>
    <row r="11" spans="2:12" ht="30">
      <c r="B11" s="3" t="s">
        <v>13</v>
      </c>
      <c r="C11" s="4" t="s">
        <v>14</v>
      </c>
      <c r="D11" s="4" t="s">
        <v>30</v>
      </c>
      <c r="E11" s="4" t="s">
        <v>16</v>
      </c>
      <c r="F11" s="5" t="s">
        <v>31</v>
      </c>
      <c r="G11" s="5" t="s">
        <v>32</v>
      </c>
      <c r="H11" s="6" t="s">
        <v>33</v>
      </c>
      <c r="I11" s="6" t="s">
        <v>20</v>
      </c>
      <c r="J11" s="6" t="s">
        <v>34</v>
      </c>
      <c r="K11" s="6" t="s">
        <v>22</v>
      </c>
      <c r="L11" s="6" t="s">
        <v>23</v>
      </c>
    </row>
    <row r="12" spans="2:12" ht="30">
      <c r="B12" s="7" t="s">
        <v>35</v>
      </c>
      <c r="C12" s="15">
        <v>1</v>
      </c>
      <c r="D12" s="7" t="s">
        <v>391</v>
      </c>
      <c r="E12" s="7" t="s">
        <v>392</v>
      </c>
      <c r="F12" s="15">
        <v>1</v>
      </c>
      <c r="G12" s="16">
        <v>300000</v>
      </c>
      <c r="H12" s="17">
        <v>300000</v>
      </c>
      <c r="I12" s="39" t="s">
        <v>393</v>
      </c>
      <c r="J12" s="19" t="s">
        <v>28</v>
      </c>
      <c r="K12" s="19" t="s">
        <v>394</v>
      </c>
      <c r="L12" s="19"/>
    </row>
    <row r="13" spans="2:12" ht="30">
      <c r="B13" s="7" t="s">
        <v>35</v>
      </c>
      <c r="C13" s="15">
        <v>1</v>
      </c>
      <c r="D13" s="7" t="s">
        <v>395</v>
      </c>
      <c r="E13" s="7" t="s">
        <v>26</v>
      </c>
      <c r="F13" s="15">
        <v>1</v>
      </c>
      <c r="G13" s="16">
        <v>55000</v>
      </c>
      <c r="H13" s="17">
        <v>55000</v>
      </c>
      <c r="I13" s="39" t="s">
        <v>396</v>
      </c>
      <c r="J13" s="19" t="s">
        <v>28</v>
      </c>
      <c r="K13" s="19" t="s">
        <v>397</v>
      </c>
      <c r="L13" s="19"/>
    </row>
    <row r="14" spans="2:12" ht="45.75">
      <c r="B14" s="7" t="s">
        <v>35</v>
      </c>
      <c r="C14" s="15">
        <v>1</v>
      </c>
      <c r="D14" s="7" t="s">
        <v>398</v>
      </c>
      <c r="E14" s="7" t="s">
        <v>26</v>
      </c>
      <c r="F14" s="15">
        <v>1</v>
      </c>
      <c r="G14" s="16">
        <v>55000</v>
      </c>
      <c r="H14" s="17">
        <v>55000</v>
      </c>
      <c r="I14" s="39" t="s">
        <v>43</v>
      </c>
      <c r="J14" s="19" t="s">
        <v>76</v>
      </c>
      <c r="K14" s="19" t="s">
        <v>399</v>
      </c>
      <c r="L14" s="19"/>
    </row>
    <row r="15" spans="2:12" ht="30.75">
      <c r="B15" s="7" t="s">
        <v>35</v>
      </c>
      <c r="C15" s="15">
        <v>1</v>
      </c>
      <c r="D15" s="7" t="s">
        <v>400</v>
      </c>
      <c r="E15" s="7" t="s">
        <v>26</v>
      </c>
      <c r="F15" s="15">
        <v>1</v>
      </c>
      <c r="G15" s="16">
        <v>55000</v>
      </c>
      <c r="H15" s="17">
        <v>55000</v>
      </c>
      <c r="I15" s="39" t="s">
        <v>396</v>
      </c>
      <c r="J15" s="19" t="s">
        <v>76</v>
      </c>
      <c r="K15" s="19" t="s">
        <v>397</v>
      </c>
      <c r="L15" s="19"/>
    </row>
    <row r="16" spans="2:12" ht="30.75">
      <c r="B16" s="7" t="s">
        <v>35</v>
      </c>
      <c r="C16" s="15">
        <v>1</v>
      </c>
      <c r="D16" s="7" t="s">
        <v>401</v>
      </c>
      <c r="E16" s="7" t="s">
        <v>26</v>
      </c>
      <c r="F16" s="15">
        <v>1</v>
      </c>
      <c r="G16" s="16">
        <v>55000</v>
      </c>
      <c r="H16" s="17">
        <v>55000</v>
      </c>
      <c r="I16" s="39" t="s">
        <v>43</v>
      </c>
      <c r="J16" s="19" t="s">
        <v>76</v>
      </c>
      <c r="K16" s="19" t="s">
        <v>399</v>
      </c>
      <c r="L16" s="19"/>
    </row>
    <row r="17" spans="2:12" ht="30.75">
      <c r="B17" s="7" t="s">
        <v>35</v>
      </c>
      <c r="C17" s="15">
        <v>1</v>
      </c>
      <c r="D17" s="7" t="s">
        <v>402</v>
      </c>
      <c r="E17" s="7" t="s">
        <v>26</v>
      </c>
      <c r="F17" s="15">
        <v>1</v>
      </c>
      <c r="G17" s="16">
        <v>55000</v>
      </c>
      <c r="H17" s="17">
        <v>55000</v>
      </c>
      <c r="I17" s="39" t="s">
        <v>43</v>
      </c>
      <c r="J17" s="19" t="s">
        <v>76</v>
      </c>
      <c r="K17" s="19" t="s">
        <v>399</v>
      </c>
      <c r="L17" s="19"/>
    </row>
    <row r="18" spans="2:12" ht="30">
      <c r="B18" s="7" t="s">
        <v>35</v>
      </c>
      <c r="C18" s="15">
        <v>1</v>
      </c>
      <c r="D18" s="7" t="s">
        <v>403</v>
      </c>
      <c r="E18" s="7" t="s">
        <v>26</v>
      </c>
      <c r="F18" s="15">
        <v>1</v>
      </c>
      <c r="G18" s="16">
        <v>55000</v>
      </c>
      <c r="H18" s="17">
        <v>55000</v>
      </c>
      <c r="I18" s="39" t="s">
        <v>404</v>
      </c>
      <c r="J18" s="19" t="s">
        <v>28</v>
      </c>
      <c r="K18" s="19" t="s">
        <v>405</v>
      </c>
      <c r="L18" s="19"/>
    </row>
    <row r="19" spans="2:12" ht="30">
      <c r="B19" s="7" t="s">
        <v>35</v>
      </c>
      <c r="C19" s="15">
        <v>1</v>
      </c>
      <c r="D19" s="7" t="s">
        <v>406</v>
      </c>
      <c r="E19" s="7" t="s">
        <v>26</v>
      </c>
      <c r="F19" s="15">
        <v>1</v>
      </c>
      <c r="G19" s="16">
        <v>25000</v>
      </c>
      <c r="H19" s="17">
        <v>25000</v>
      </c>
      <c r="I19" s="39" t="s">
        <v>129</v>
      </c>
      <c r="J19" s="19"/>
      <c r="K19" s="19"/>
      <c r="L19" s="19"/>
    </row>
    <row r="20" spans="2:12" ht="30">
      <c r="B20" s="7" t="s">
        <v>35</v>
      </c>
      <c r="C20" s="15">
        <v>1</v>
      </c>
      <c r="D20" s="7" t="s">
        <v>407</v>
      </c>
      <c r="E20" s="7" t="s">
        <v>26</v>
      </c>
      <c r="F20" s="15">
        <v>4</v>
      </c>
      <c r="G20" s="16">
        <v>100</v>
      </c>
      <c r="H20" s="17">
        <v>400</v>
      </c>
      <c r="I20" s="39" t="s">
        <v>43</v>
      </c>
      <c r="J20" s="19" t="s">
        <v>76</v>
      </c>
      <c r="K20" s="19" t="s">
        <v>408</v>
      </c>
      <c r="L20" s="19"/>
    </row>
    <row r="21" spans="2:12" ht="30">
      <c r="B21" s="7" t="s">
        <v>35</v>
      </c>
      <c r="C21" s="15">
        <v>1</v>
      </c>
      <c r="D21" s="7" t="s">
        <v>409</v>
      </c>
      <c r="E21" s="7" t="s">
        <v>26</v>
      </c>
      <c r="F21" s="15">
        <v>12150</v>
      </c>
      <c r="G21" s="16">
        <v>8</v>
      </c>
      <c r="H21" s="17">
        <v>97200</v>
      </c>
      <c r="I21" s="39" t="s">
        <v>43</v>
      </c>
      <c r="J21" s="19" t="s">
        <v>76</v>
      </c>
      <c r="K21" s="19" t="s">
        <v>408</v>
      </c>
      <c r="L21" s="19"/>
    </row>
    <row r="22" spans="2:12" ht="30">
      <c r="B22" s="7" t="s">
        <v>35</v>
      </c>
      <c r="C22" s="15">
        <v>1</v>
      </c>
      <c r="D22" s="7" t="s">
        <v>410</v>
      </c>
      <c r="E22" s="7" t="s">
        <v>26</v>
      </c>
      <c r="F22" s="15">
        <v>2700</v>
      </c>
      <c r="G22" s="16">
        <v>1</v>
      </c>
      <c r="H22" s="17">
        <v>2700</v>
      </c>
      <c r="I22" s="39" t="s">
        <v>43</v>
      </c>
      <c r="J22" s="19" t="s">
        <v>76</v>
      </c>
      <c r="K22" s="19" t="s">
        <v>408</v>
      </c>
      <c r="L22" s="19"/>
    </row>
    <row r="23" spans="2:12" ht="30">
      <c r="B23" s="7" t="s">
        <v>35</v>
      </c>
      <c r="C23" s="15">
        <v>1</v>
      </c>
      <c r="D23" s="7" t="s">
        <v>411</v>
      </c>
      <c r="E23" s="7" t="s">
        <v>26</v>
      </c>
      <c r="F23" s="15">
        <v>4</v>
      </c>
      <c r="G23" s="16">
        <v>150</v>
      </c>
      <c r="H23" s="17">
        <v>600</v>
      </c>
      <c r="I23" s="39" t="s">
        <v>43</v>
      </c>
      <c r="J23" s="19" t="s">
        <v>76</v>
      </c>
      <c r="K23" s="19" t="s">
        <v>408</v>
      </c>
      <c r="L23" s="19"/>
    </row>
    <row r="24" spans="2:12" ht="30">
      <c r="B24" s="7" t="s">
        <v>35</v>
      </c>
      <c r="C24" s="15">
        <v>1</v>
      </c>
      <c r="D24" s="7" t="s">
        <v>412</v>
      </c>
      <c r="E24" s="7" t="s">
        <v>26</v>
      </c>
      <c r="F24" s="15">
        <v>100</v>
      </c>
      <c r="G24" s="16">
        <v>10</v>
      </c>
      <c r="H24" s="17">
        <v>1000</v>
      </c>
      <c r="I24" s="39" t="s">
        <v>43</v>
      </c>
      <c r="J24" s="19" t="s">
        <v>76</v>
      </c>
      <c r="K24" s="19" t="s">
        <v>408</v>
      </c>
      <c r="L24" s="19"/>
    </row>
    <row r="25" spans="2:12" ht="30">
      <c r="B25" s="7" t="s">
        <v>35</v>
      </c>
      <c r="C25" s="15">
        <v>1</v>
      </c>
      <c r="D25" s="7" t="s">
        <v>413</v>
      </c>
      <c r="E25" s="7" t="s">
        <v>26</v>
      </c>
      <c r="F25" s="15">
        <v>50</v>
      </c>
      <c r="G25" s="16">
        <v>20</v>
      </c>
      <c r="H25" s="17">
        <v>1000</v>
      </c>
      <c r="I25" s="39" t="s">
        <v>43</v>
      </c>
      <c r="J25" s="19" t="s">
        <v>76</v>
      </c>
      <c r="K25" s="19" t="s">
        <v>408</v>
      </c>
      <c r="L25" s="19"/>
    </row>
    <row r="26" spans="2:12" ht="45">
      <c r="B26" s="7" t="s">
        <v>35</v>
      </c>
      <c r="C26" s="15">
        <v>1</v>
      </c>
      <c r="D26" s="7" t="s">
        <v>414</v>
      </c>
      <c r="E26" s="7" t="s">
        <v>26</v>
      </c>
      <c r="F26" s="15">
        <v>1</v>
      </c>
      <c r="G26" s="16">
        <v>134132.93</v>
      </c>
      <c r="H26" s="17">
        <v>134132.93</v>
      </c>
      <c r="I26" s="39" t="s">
        <v>43</v>
      </c>
      <c r="J26" s="19" t="s">
        <v>76</v>
      </c>
      <c r="K26" s="19" t="s">
        <v>408</v>
      </c>
      <c r="L26" s="19"/>
    </row>
    <row r="27" spans="2:12">
      <c r="H27" s="20">
        <f>SUM(H12:H26)</f>
        <v>892032.92999999993</v>
      </c>
    </row>
    <row r="28" spans="2:12">
      <c r="E28" s="2"/>
      <c r="H28" s="26">
        <f>SUM(H10+H27)</f>
        <v>2973443.1100000003</v>
      </c>
    </row>
  </sheetData>
  <mergeCells count="3">
    <mergeCell ref="B2:L2"/>
    <mergeCell ref="F3:G3"/>
    <mergeCell ref="F4:G4"/>
  </mergeCells>
  <conditionalFormatting sqref="E7:E10">
    <cfRule type="cellIs" dxfId="60" priority="8" operator="equal">
      <formula>"Remover"</formula>
    </cfRule>
    <cfRule type="cellIs" dxfId="59" priority="9" operator="equal">
      <formula>"Alterar"</formula>
    </cfRule>
    <cfRule type="cellIs" dxfId="58" priority="10" operator="equal">
      <formula>"Incluir"</formula>
    </cfRule>
  </conditionalFormatting>
  <conditionalFormatting sqref="E12:E26">
    <cfRule type="cellIs" dxfId="57" priority="5" operator="equal">
      <formula>"Remover"</formula>
    </cfRule>
    <cfRule type="cellIs" dxfId="56" priority="6" operator="equal">
      <formula>"Alterar"</formula>
    </cfRule>
    <cfRule type="cellIs" dxfId="55" priority="7" operator="equal">
      <formula>"Incluir"</formula>
    </cfRule>
  </conditionalFormatting>
  <conditionalFormatting sqref="J2:K28">
    <cfRule type="cellIs" dxfId="54" priority="4" operator="equal">
      <formula>"Em análise"</formula>
    </cfRule>
  </conditionalFormatting>
  <conditionalFormatting sqref="J1:J1048576">
    <cfRule type="cellIs" dxfId="53" priority="1" operator="equal">
      <formula>"Pendente"</formula>
    </cfRule>
    <cfRule type="cellIs" dxfId="52" priority="2" operator="equal">
      <formula>"Reprovado"</formula>
    </cfRule>
    <cfRule type="cellIs" dxfId="51" priority="3" operator="equal">
      <formula>"Aprovado"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C9E5BD7-5EA7-42E5-82F8-D6ED3E3F271E}">
          <x14:formula1>
            <xm:f>Validação!$B$1:$B$3</xm:f>
          </x14:formula1>
          <xm:sqref>B7:B9 B12:B26</xm:sqref>
        </x14:dataValidation>
        <x14:dataValidation type="list" allowBlank="1" showInputMessage="1" showErrorMessage="1" xr:uid="{404358CE-BAE6-486A-8905-030E8E2364FC}">
          <x14:formula1>
            <xm:f>Validação!$A$1:$A$4</xm:f>
          </x14:formula1>
          <xm:sqref>J7:J10 J12:J26</xm:sqref>
        </x14:dataValidation>
        <x14:dataValidation type="list" allowBlank="1" showInputMessage="1" showErrorMessage="1" xr:uid="{47DE7576-83C6-4D82-A08D-F5E40A155B01}">
          <x14:formula1>
            <xm:f>Validação!$C$1:$C$15</xm:f>
          </x14:formula1>
          <xm:sqref>I7:I9 I12:I26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8A098-ABE6-45C8-B11E-49853D71BCF8}">
  <dimension ref="B1:L16"/>
  <sheetViews>
    <sheetView workbookViewId="0">
      <selection activeCell="H17" sqref="H17"/>
    </sheetView>
  </sheetViews>
  <sheetFormatPr defaultRowHeight="15"/>
  <cols>
    <col min="2" max="3" width="16.5703125" customWidth="1"/>
    <col min="4" max="4" width="27.85546875" customWidth="1"/>
    <col min="5" max="5" width="25" customWidth="1"/>
    <col min="6" max="6" width="18.85546875" customWidth="1"/>
    <col min="7" max="7" width="18.7109375" customWidth="1"/>
    <col min="8" max="8" width="20.42578125" customWidth="1"/>
    <col min="9" max="9" width="19.140625" customWidth="1"/>
    <col min="10" max="10" width="17.5703125" customWidth="1"/>
    <col min="11" max="11" width="23" customWidth="1"/>
    <col min="12" max="12" width="30.42578125" customWidth="1"/>
  </cols>
  <sheetData>
    <row r="1" spans="2:12" ht="15.75" thickBot="1"/>
    <row r="2" spans="2:12" ht="23.25">
      <c r="B2" s="182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4"/>
    </row>
    <row r="3" spans="2:12" ht="30">
      <c r="B3" s="27" t="s">
        <v>1</v>
      </c>
      <c r="C3" s="11" t="s">
        <v>2</v>
      </c>
      <c r="D3" s="12" t="s">
        <v>3</v>
      </c>
      <c r="E3" s="13" t="s">
        <v>4</v>
      </c>
      <c r="F3" s="185" t="s">
        <v>5</v>
      </c>
      <c r="G3" s="186"/>
      <c r="H3" s="12" t="s">
        <v>6</v>
      </c>
      <c r="I3" s="13" t="s">
        <v>7</v>
      </c>
      <c r="J3" s="11" t="s">
        <v>8</v>
      </c>
      <c r="K3" s="13" t="s">
        <v>9</v>
      </c>
      <c r="L3" s="28" t="s">
        <v>10</v>
      </c>
    </row>
    <row r="4" spans="2:12" ht="27">
      <c r="B4" s="29" t="s">
        <v>415</v>
      </c>
      <c r="C4" s="30" t="s">
        <v>416</v>
      </c>
      <c r="D4" s="31">
        <v>2022</v>
      </c>
      <c r="E4" s="32">
        <v>2545724.1800000002</v>
      </c>
      <c r="F4" s="187">
        <v>1782006.93</v>
      </c>
      <c r="G4" s="187"/>
      <c r="H4" s="33"/>
      <c r="I4" s="33">
        <v>763717.25</v>
      </c>
      <c r="J4" s="34">
        <v>1</v>
      </c>
      <c r="K4" s="38" t="s">
        <v>417</v>
      </c>
      <c r="L4" s="35">
        <v>110798.02</v>
      </c>
    </row>
    <row r="5" spans="2:12">
      <c r="E5" s="2"/>
    </row>
    <row r="6" spans="2:12" ht="30">
      <c r="B6" s="3" t="s">
        <v>13</v>
      </c>
      <c r="C6" s="4" t="s">
        <v>14</v>
      </c>
      <c r="D6" s="4" t="s">
        <v>15</v>
      </c>
      <c r="E6" s="4" t="s">
        <v>16</v>
      </c>
      <c r="F6" s="5" t="s">
        <v>17</v>
      </c>
      <c r="G6" s="5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</row>
    <row r="7" spans="2:12" ht="30">
      <c r="B7" s="18" t="s">
        <v>24</v>
      </c>
      <c r="C7" s="7">
        <v>1</v>
      </c>
      <c r="D7" s="7" t="s">
        <v>418</v>
      </c>
      <c r="E7" s="63" t="s">
        <v>88</v>
      </c>
      <c r="F7" s="7">
        <v>0</v>
      </c>
      <c r="G7" s="8">
        <v>0</v>
      </c>
      <c r="H7" s="9">
        <v>1782006.93</v>
      </c>
      <c r="I7" s="39" t="s">
        <v>27</v>
      </c>
      <c r="J7" s="19" t="s">
        <v>107</v>
      </c>
      <c r="K7" s="19"/>
      <c r="L7" s="19"/>
    </row>
    <row r="8" spans="2:12">
      <c r="B8" s="18"/>
      <c r="C8" s="7"/>
      <c r="D8" s="7"/>
      <c r="E8" s="7"/>
      <c r="F8" s="7"/>
      <c r="G8" s="8"/>
      <c r="H8" s="9"/>
      <c r="I8" s="39"/>
      <c r="J8" s="19"/>
      <c r="K8" s="19"/>
      <c r="L8" s="19"/>
    </row>
    <row r="9" spans="2:12">
      <c r="B9" s="18"/>
      <c r="C9" s="7"/>
      <c r="D9" s="7"/>
      <c r="E9" s="7"/>
      <c r="F9" s="7"/>
      <c r="G9" s="8"/>
      <c r="H9" s="9"/>
      <c r="I9" s="39"/>
      <c r="J9" s="19"/>
      <c r="K9" s="19"/>
      <c r="L9" s="19"/>
    </row>
    <row r="10" spans="2:12">
      <c r="B10" s="21"/>
      <c r="C10" s="22"/>
      <c r="D10" s="22"/>
      <c r="E10" s="22"/>
      <c r="F10" s="22"/>
      <c r="G10" s="23"/>
      <c r="H10" s="25">
        <f>SUM(H7:H9)</f>
        <v>1782006.93</v>
      </c>
      <c r="I10" s="24"/>
      <c r="J10" s="24"/>
      <c r="K10" s="24"/>
      <c r="L10" s="24"/>
    </row>
    <row r="11" spans="2:12" ht="30">
      <c r="B11" s="3" t="s">
        <v>13</v>
      </c>
      <c r="C11" s="4" t="s">
        <v>14</v>
      </c>
      <c r="D11" s="4" t="s">
        <v>30</v>
      </c>
      <c r="E11" s="4" t="s">
        <v>16</v>
      </c>
      <c r="F11" s="5" t="s">
        <v>31</v>
      </c>
      <c r="G11" s="5" t="s">
        <v>32</v>
      </c>
      <c r="H11" s="6" t="s">
        <v>33</v>
      </c>
      <c r="I11" s="6" t="s">
        <v>20</v>
      </c>
      <c r="J11" s="6" t="s">
        <v>34</v>
      </c>
      <c r="K11" s="6" t="s">
        <v>22</v>
      </c>
      <c r="L11" s="6" t="s">
        <v>23</v>
      </c>
    </row>
    <row r="12" spans="2:12" ht="121.5">
      <c r="B12" s="7" t="s">
        <v>35</v>
      </c>
      <c r="C12" s="15">
        <v>1</v>
      </c>
      <c r="D12" s="7" t="s">
        <v>419</v>
      </c>
      <c r="E12" s="63" t="s">
        <v>88</v>
      </c>
      <c r="F12" s="15">
        <v>1</v>
      </c>
      <c r="G12" s="16">
        <v>652919.23</v>
      </c>
      <c r="H12" s="17">
        <v>652919.23</v>
      </c>
      <c r="I12" s="39" t="s">
        <v>37</v>
      </c>
      <c r="J12" s="19" t="s">
        <v>73</v>
      </c>
      <c r="K12" s="176" t="s">
        <v>420</v>
      </c>
      <c r="L12" s="19"/>
    </row>
    <row r="13" spans="2:12" ht="30.75">
      <c r="B13" s="7" t="s">
        <v>35</v>
      </c>
      <c r="C13" s="15">
        <v>1</v>
      </c>
      <c r="D13" s="7" t="s">
        <v>421</v>
      </c>
      <c r="E13" s="63" t="s">
        <v>88</v>
      </c>
      <c r="F13" s="60">
        <v>5267</v>
      </c>
      <c r="G13" s="16">
        <v>21.04</v>
      </c>
      <c r="H13" s="17">
        <v>110798.02</v>
      </c>
      <c r="I13" s="39" t="s">
        <v>43</v>
      </c>
      <c r="J13" s="19" t="s">
        <v>28</v>
      </c>
      <c r="K13" s="19" t="s">
        <v>422</v>
      </c>
      <c r="L13" s="19"/>
    </row>
    <row r="14" spans="2:12">
      <c r="B14" s="7"/>
      <c r="C14" s="15"/>
      <c r="D14" s="7"/>
      <c r="E14" s="7"/>
      <c r="F14" s="15"/>
      <c r="G14" s="16"/>
      <c r="H14" s="17"/>
      <c r="I14" s="39"/>
      <c r="J14" s="19"/>
      <c r="K14" s="19"/>
      <c r="L14" s="19"/>
    </row>
    <row r="15" spans="2:12">
      <c r="H15" s="20">
        <f>SUM(H12:H14)</f>
        <v>763717.25</v>
      </c>
    </row>
    <row r="16" spans="2:12">
      <c r="E16" s="2"/>
      <c r="H16" s="26">
        <f>SUM(H10+H15)</f>
        <v>2545724.1799999997</v>
      </c>
    </row>
  </sheetData>
  <mergeCells count="3">
    <mergeCell ref="B2:L2"/>
    <mergeCell ref="F3:G3"/>
    <mergeCell ref="F4:G4"/>
  </mergeCells>
  <conditionalFormatting sqref="E8:E10 E14">
    <cfRule type="cellIs" dxfId="50" priority="8" operator="equal">
      <formula>"Remover"</formula>
    </cfRule>
    <cfRule type="cellIs" dxfId="49" priority="9" operator="equal">
      <formula>"Alterar"</formula>
    </cfRule>
    <cfRule type="cellIs" dxfId="48" priority="10" operator="equal">
      <formula>"Incluir"</formula>
    </cfRule>
  </conditionalFormatting>
  <conditionalFormatting sqref="J2:K11 J13:K16 J12">
    <cfRule type="cellIs" dxfId="47" priority="4" operator="equal">
      <formula>"Em análise"</formula>
    </cfRule>
  </conditionalFormatting>
  <conditionalFormatting sqref="J1:J1048576">
    <cfRule type="cellIs" dxfId="46" priority="1" operator="equal">
      <formula>"Pendente"</formula>
    </cfRule>
    <cfRule type="cellIs" dxfId="45" priority="2" operator="equal">
      <formula>"Reprovado"</formula>
    </cfRule>
    <cfRule type="cellIs" dxfId="44" priority="3" operator="equal">
      <formula>"Aprovado"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A07EB47-166D-4E89-A85F-9B780A95F83A}">
          <x14:formula1>
            <xm:f>Validação!$B$1:$B$3</xm:f>
          </x14:formula1>
          <xm:sqref>B7:B9 B12:B14</xm:sqref>
        </x14:dataValidation>
        <x14:dataValidation type="list" allowBlank="1" showInputMessage="1" showErrorMessage="1" xr:uid="{924C8FD2-A7A7-40DD-8A19-7F15FB474372}">
          <x14:formula1>
            <xm:f>Validação!$A$1:$A$4</xm:f>
          </x14:formula1>
          <xm:sqref>J7:J10 J12:J14</xm:sqref>
        </x14:dataValidation>
        <x14:dataValidation type="list" allowBlank="1" showInputMessage="1" showErrorMessage="1" xr:uid="{42CC6FD2-82A1-4966-807F-6CDC77DB472F}">
          <x14:formula1>
            <xm:f>Validação!$C$1:$C$15</xm:f>
          </x14:formula1>
          <xm:sqref>I7:I9 I12:I14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D4D38-58E4-4F7E-AA97-2658EAF669B2}">
  <dimension ref="B1:L17"/>
  <sheetViews>
    <sheetView workbookViewId="0">
      <selection activeCell="C4" sqref="C4"/>
    </sheetView>
  </sheetViews>
  <sheetFormatPr defaultRowHeight="15"/>
  <cols>
    <col min="2" max="2" width="16.5703125" customWidth="1"/>
    <col min="3" max="3" width="20.5703125" customWidth="1"/>
    <col min="4" max="4" width="27.85546875" customWidth="1"/>
    <col min="5" max="5" width="25" customWidth="1"/>
    <col min="6" max="6" width="18.85546875" customWidth="1"/>
    <col min="7" max="7" width="18.7109375" customWidth="1"/>
    <col min="8" max="8" width="20.42578125" customWidth="1"/>
    <col min="9" max="9" width="19.140625" customWidth="1"/>
    <col min="10" max="10" width="17.5703125" customWidth="1"/>
    <col min="11" max="11" width="23" customWidth="1"/>
    <col min="12" max="12" width="30.42578125" customWidth="1"/>
  </cols>
  <sheetData>
    <row r="1" spans="2:12" ht="15.75" thickBot="1"/>
    <row r="2" spans="2:12" ht="23.25">
      <c r="B2" s="182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4"/>
    </row>
    <row r="3" spans="2:12" ht="30">
      <c r="B3" s="27" t="s">
        <v>1</v>
      </c>
      <c r="C3" s="11" t="s">
        <v>2</v>
      </c>
      <c r="D3" s="12" t="s">
        <v>3</v>
      </c>
      <c r="E3" s="13" t="s">
        <v>4</v>
      </c>
      <c r="F3" s="185" t="s">
        <v>5</v>
      </c>
      <c r="G3" s="186"/>
      <c r="H3" s="12" t="s">
        <v>6</v>
      </c>
      <c r="I3" s="13" t="s">
        <v>7</v>
      </c>
      <c r="J3" s="11" t="s">
        <v>8</v>
      </c>
      <c r="K3" s="13" t="s">
        <v>9</v>
      </c>
      <c r="L3" s="28" t="s">
        <v>10</v>
      </c>
    </row>
    <row r="4" spans="2:12" ht="14.25">
      <c r="B4" s="29" t="s">
        <v>423</v>
      </c>
      <c r="C4" s="30" t="s">
        <v>424</v>
      </c>
      <c r="D4" s="31">
        <v>2022</v>
      </c>
      <c r="E4" s="32">
        <f>F4+H4+I4</f>
        <v>2305352.1439162493</v>
      </c>
      <c r="F4" s="187">
        <v>1613746.5</v>
      </c>
      <c r="G4" s="187"/>
      <c r="H4" s="33"/>
      <c r="I4" s="33">
        <v>691605.64391624904</v>
      </c>
      <c r="J4" s="34">
        <v>1</v>
      </c>
      <c r="K4" s="40">
        <v>44813</v>
      </c>
      <c r="L4" s="35">
        <v>100336.26496041199</v>
      </c>
    </row>
    <row r="5" spans="2:12">
      <c r="E5" s="2"/>
    </row>
    <row r="6" spans="2:12" ht="30">
      <c r="B6" s="3" t="s">
        <v>13</v>
      </c>
      <c r="C6" s="4" t="s">
        <v>14</v>
      </c>
      <c r="D6" s="4" t="s">
        <v>15</v>
      </c>
      <c r="E6" s="4" t="s">
        <v>16</v>
      </c>
      <c r="F6" s="5" t="s">
        <v>17</v>
      </c>
      <c r="G6" s="5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</row>
    <row r="7" spans="2:12" ht="45">
      <c r="B7" s="18" t="s">
        <v>24</v>
      </c>
      <c r="C7" s="7">
        <v>1</v>
      </c>
      <c r="D7" s="7" t="s">
        <v>425</v>
      </c>
      <c r="E7" s="7" t="s">
        <v>26</v>
      </c>
      <c r="F7" s="7">
        <v>0</v>
      </c>
      <c r="G7" s="8">
        <v>0</v>
      </c>
      <c r="H7" s="9">
        <v>1613746.5</v>
      </c>
      <c r="I7" s="39" t="s">
        <v>27</v>
      </c>
      <c r="J7" s="19" t="s">
        <v>107</v>
      </c>
      <c r="K7" s="19"/>
      <c r="L7" s="19"/>
    </row>
    <row r="8" spans="2:12">
      <c r="B8" s="21"/>
      <c r="C8" s="22"/>
      <c r="D8" s="22"/>
      <c r="E8" s="22"/>
      <c r="F8" s="22"/>
      <c r="G8" s="23"/>
      <c r="H8" s="25">
        <f>SUM(H7:H7)</f>
        <v>1613746.5</v>
      </c>
      <c r="I8" s="24"/>
      <c r="J8" s="24"/>
      <c r="K8" s="24"/>
      <c r="L8" s="24"/>
    </row>
    <row r="9" spans="2:12" ht="30">
      <c r="B9" s="3" t="s">
        <v>13</v>
      </c>
      <c r="C9" s="4" t="s">
        <v>14</v>
      </c>
      <c r="D9" s="4" t="s">
        <v>30</v>
      </c>
      <c r="E9" s="4" t="s">
        <v>16</v>
      </c>
      <c r="F9" s="5" t="s">
        <v>31</v>
      </c>
      <c r="G9" s="5" t="s">
        <v>32</v>
      </c>
      <c r="H9" s="6" t="s">
        <v>33</v>
      </c>
      <c r="I9" s="6" t="s">
        <v>20</v>
      </c>
      <c r="J9" s="6" t="s">
        <v>34</v>
      </c>
      <c r="K9" s="6" t="s">
        <v>22</v>
      </c>
      <c r="L9" s="6" t="s">
        <v>23</v>
      </c>
    </row>
    <row r="10" spans="2:12" ht="45">
      <c r="B10" s="7" t="s">
        <v>35</v>
      </c>
      <c r="C10" s="15">
        <v>1</v>
      </c>
      <c r="D10" s="7" t="s">
        <v>426</v>
      </c>
      <c r="E10" s="7" t="s">
        <v>26</v>
      </c>
      <c r="F10" s="15">
        <v>1</v>
      </c>
      <c r="G10" s="16">
        <v>591269.38</v>
      </c>
      <c r="H10" s="17">
        <v>591269.38</v>
      </c>
      <c r="I10" s="39" t="s">
        <v>104</v>
      </c>
      <c r="J10" s="19" t="s">
        <v>107</v>
      </c>
      <c r="K10" s="19"/>
      <c r="L10" s="19"/>
    </row>
    <row r="11" spans="2:12" ht="150">
      <c r="B11" s="7" t="s">
        <v>35</v>
      </c>
      <c r="C11" s="15">
        <v>1</v>
      </c>
      <c r="D11" s="7" t="s">
        <v>427</v>
      </c>
      <c r="E11" s="7" t="s">
        <v>26</v>
      </c>
      <c r="F11" s="15"/>
      <c r="G11" s="16">
        <v>25000</v>
      </c>
      <c r="H11" s="17">
        <v>25000</v>
      </c>
      <c r="I11" s="39" t="s">
        <v>43</v>
      </c>
      <c r="J11" s="19" t="s">
        <v>107</v>
      </c>
      <c r="K11" s="19"/>
      <c r="L11" s="19"/>
    </row>
    <row r="12" spans="2:12" ht="45">
      <c r="B12" s="7" t="s">
        <v>35</v>
      </c>
      <c r="C12" s="15">
        <v>1</v>
      </c>
      <c r="D12" s="7" t="s">
        <v>428</v>
      </c>
      <c r="E12" s="7" t="s">
        <v>26</v>
      </c>
      <c r="F12" s="15"/>
      <c r="G12" s="16">
        <v>10000</v>
      </c>
      <c r="H12" s="17">
        <v>10000</v>
      </c>
      <c r="I12" s="39" t="s">
        <v>43</v>
      </c>
      <c r="J12" s="19" t="s">
        <v>107</v>
      </c>
      <c r="K12" s="19"/>
      <c r="L12" s="19"/>
    </row>
    <row r="13" spans="2:12" ht="45">
      <c r="B13" s="7" t="s">
        <v>35</v>
      </c>
      <c r="C13" s="15">
        <v>1</v>
      </c>
      <c r="D13" s="7" t="s">
        <v>429</v>
      </c>
      <c r="E13" s="7" t="s">
        <v>26</v>
      </c>
      <c r="F13" s="15"/>
      <c r="G13" s="16">
        <v>50336.26</v>
      </c>
      <c r="H13" s="17">
        <v>50336.26</v>
      </c>
      <c r="I13" s="39" t="s">
        <v>43</v>
      </c>
      <c r="J13" s="19" t="s">
        <v>107</v>
      </c>
      <c r="K13" s="19"/>
      <c r="L13" s="19"/>
    </row>
    <row r="14" spans="2:12" ht="45">
      <c r="B14" s="7" t="s">
        <v>35</v>
      </c>
      <c r="C14" s="15">
        <v>1</v>
      </c>
      <c r="D14" s="7" t="s">
        <v>430</v>
      </c>
      <c r="E14" s="7" t="s">
        <v>26</v>
      </c>
      <c r="F14" s="15"/>
      <c r="G14" s="16">
        <v>10000</v>
      </c>
      <c r="H14" s="17">
        <v>10000</v>
      </c>
      <c r="I14" s="39" t="s">
        <v>43</v>
      </c>
      <c r="J14" s="19" t="s">
        <v>107</v>
      </c>
      <c r="K14" s="19"/>
      <c r="L14" s="19"/>
    </row>
    <row r="15" spans="2:12" ht="105">
      <c r="B15" s="7" t="s">
        <v>35</v>
      </c>
      <c r="C15" s="15">
        <v>1</v>
      </c>
      <c r="D15" s="7" t="s">
        <v>431</v>
      </c>
      <c r="E15" s="7" t="s">
        <v>26</v>
      </c>
      <c r="F15" s="15"/>
      <c r="G15" s="16">
        <v>5000</v>
      </c>
      <c r="H15" s="17">
        <v>5000</v>
      </c>
      <c r="I15" s="39" t="s">
        <v>43</v>
      </c>
      <c r="J15" s="19" t="s">
        <v>107</v>
      </c>
      <c r="K15" s="19"/>
      <c r="L15" s="19"/>
    </row>
    <row r="16" spans="2:12">
      <c r="H16" s="20">
        <f>SUM(H10:H15)</f>
        <v>691605.64</v>
      </c>
    </row>
    <row r="17" spans="5:8">
      <c r="E17" s="2"/>
      <c r="H17" s="26">
        <f>SUM(H8+H16)</f>
        <v>2305352.14</v>
      </c>
    </row>
  </sheetData>
  <mergeCells count="3">
    <mergeCell ref="B2:L2"/>
    <mergeCell ref="F3:G3"/>
    <mergeCell ref="F4:G4"/>
  </mergeCells>
  <conditionalFormatting sqref="E7:E8">
    <cfRule type="cellIs" dxfId="43" priority="8" operator="equal">
      <formula>"Remover"</formula>
    </cfRule>
    <cfRule type="cellIs" dxfId="42" priority="9" operator="equal">
      <formula>"Alterar"</formula>
    </cfRule>
    <cfRule type="cellIs" dxfId="41" priority="10" operator="equal">
      <formula>"Incluir"</formula>
    </cfRule>
  </conditionalFormatting>
  <conditionalFormatting sqref="E10:E15">
    <cfRule type="cellIs" dxfId="40" priority="5" operator="equal">
      <formula>"Remover"</formula>
    </cfRule>
    <cfRule type="cellIs" dxfId="39" priority="6" operator="equal">
      <formula>"Alterar"</formula>
    </cfRule>
    <cfRule type="cellIs" dxfId="38" priority="7" operator="equal">
      <formula>"Incluir"</formula>
    </cfRule>
  </conditionalFormatting>
  <conditionalFormatting sqref="J2:K17">
    <cfRule type="cellIs" dxfId="37" priority="4" operator="equal">
      <formula>"Em análise"</formula>
    </cfRule>
  </conditionalFormatting>
  <conditionalFormatting sqref="J1:J1048576">
    <cfRule type="cellIs" dxfId="36" priority="1" operator="equal">
      <formula>"Pendente"</formula>
    </cfRule>
    <cfRule type="cellIs" dxfId="35" priority="2" operator="equal">
      <formula>"Reprovado"</formula>
    </cfRule>
    <cfRule type="cellIs" dxfId="34" priority="3" operator="equal">
      <formula>"Aprovado"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DBC6299-0415-4695-B5ED-3D21B6E3F811}">
          <x14:formula1>
            <xm:f>Validação!$A$1:$A$4</xm:f>
          </x14:formula1>
          <xm:sqref>J7:J8 J10:J15</xm:sqref>
        </x14:dataValidation>
        <x14:dataValidation type="list" allowBlank="1" showInputMessage="1" showErrorMessage="1" xr:uid="{7E19808D-12A2-4BCA-B6B5-2D6100D2DEE8}">
          <x14:formula1>
            <xm:f>Validação!$B$1:$B$3</xm:f>
          </x14:formula1>
          <xm:sqref>B7 B10:B15</xm:sqref>
        </x14:dataValidation>
        <x14:dataValidation type="list" allowBlank="1" showInputMessage="1" showErrorMessage="1" xr:uid="{DE3C1A0D-4B25-4E1E-B4AC-38DAE1D1D56D}">
          <x14:formula1>
            <xm:f>Validação!$C$1:$C$15</xm:f>
          </x14:formula1>
          <xm:sqref>I7 I10:I15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1ADB0-C405-47F1-ACB0-B4AACFA84782}">
  <dimension ref="B1:L27"/>
  <sheetViews>
    <sheetView topLeftCell="A14" workbookViewId="0">
      <selection activeCell="D17" sqref="D17"/>
    </sheetView>
  </sheetViews>
  <sheetFormatPr defaultRowHeight="15"/>
  <cols>
    <col min="2" max="3" width="16.5703125" customWidth="1"/>
    <col min="4" max="4" width="27.85546875" customWidth="1"/>
    <col min="5" max="5" width="25" customWidth="1"/>
    <col min="6" max="6" width="18.85546875" customWidth="1"/>
    <col min="7" max="7" width="18.7109375" customWidth="1"/>
    <col min="8" max="8" width="20.42578125" customWidth="1"/>
    <col min="9" max="9" width="19.140625" customWidth="1"/>
    <col min="10" max="10" width="17.5703125" customWidth="1"/>
    <col min="11" max="11" width="23" customWidth="1"/>
    <col min="12" max="12" width="30.42578125" customWidth="1"/>
  </cols>
  <sheetData>
    <row r="1" spans="2:12" ht="15.75" thickBot="1"/>
    <row r="2" spans="2:12" ht="23.25">
      <c r="B2" s="182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4"/>
    </row>
    <row r="3" spans="2:12" ht="30">
      <c r="B3" s="27" t="s">
        <v>1</v>
      </c>
      <c r="C3" s="11" t="s">
        <v>2</v>
      </c>
      <c r="D3" s="12" t="s">
        <v>3</v>
      </c>
      <c r="E3" s="13" t="s">
        <v>4</v>
      </c>
      <c r="F3" s="185" t="s">
        <v>5</v>
      </c>
      <c r="G3" s="186"/>
      <c r="H3" s="12" t="s">
        <v>6</v>
      </c>
      <c r="I3" s="13" t="s">
        <v>7</v>
      </c>
      <c r="J3" s="11" t="s">
        <v>8</v>
      </c>
      <c r="K3" s="13" t="s">
        <v>9</v>
      </c>
      <c r="L3" s="28" t="s">
        <v>10</v>
      </c>
    </row>
    <row r="4" spans="2:12" ht="25.5">
      <c r="B4" s="29" t="s">
        <v>432</v>
      </c>
      <c r="C4" s="30" t="s">
        <v>433</v>
      </c>
      <c r="D4" s="31">
        <v>2022</v>
      </c>
      <c r="E4" s="32">
        <v>10406834.73</v>
      </c>
      <c r="F4" s="187">
        <v>7284784.3099999996</v>
      </c>
      <c r="G4" s="187"/>
      <c r="H4" s="33"/>
      <c r="I4" s="33">
        <v>2669111.84</v>
      </c>
      <c r="J4" s="34">
        <v>1</v>
      </c>
      <c r="K4" s="40">
        <v>44812</v>
      </c>
      <c r="L4" s="35">
        <v>452938.58</v>
      </c>
    </row>
    <row r="5" spans="2:12">
      <c r="E5" s="2"/>
    </row>
    <row r="6" spans="2:12" ht="30">
      <c r="B6" s="3" t="s">
        <v>13</v>
      </c>
      <c r="C6" s="4" t="s">
        <v>14</v>
      </c>
      <c r="D6" s="4" t="s">
        <v>15</v>
      </c>
      <c r="E6" s="4" t="s">
        <v>16</v>
      </c>
      <c r="F6" s="5" t="s">
        <v>17</v>
      </c>
      <c r="G6" s="5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</row>
    <row r="7" spans="2:12" ht="60">
      <c r="B7" s="18" t="s">
        <v>24</v>
      </c>
      <c r="C7" s="7">
        <v>1</v>
      </c>
      <c r="D7" s="7" t="s">
        <v>434</v>
      </c>
      <c r="E7" s="7" t="s">
        <v>26</v>
      </c>
      <c r="F7" s="7">
        <v>0</v>
      </c>
      <c r="G7" s="8">
        <v>0</v>
      </c>
      <c r="H7" s="9">
        <v>282649.28999999998</v>
      </c>
      <c r="I7" s="39" t="s">
        <v>27</v>
      </c>
      <c r="J7" s="19" t="s">
        <v>28</v>
      </c>
      <c r="K7" s="19" t="s">
        <v>435</v>
      </c>
      <c r="L7" s="19"/>
    </row>
    <row r="8" spans="2:12" ht="75">
      <c r="B8" s="18" t="s">
        <v>24</v>
      </c>
      <c r="C8" s="7">
        <v>1</v>
      </c>
      <c r="D8" s="7" t="s">
        <v>436</v>
      </c>
      <c r="E8" s="7" t="s">
        <v>26</v>
      </c>
      <c r="F8" s="7">
        <v>0</v>
      </c>
      <c r="G8" s="8">
        <v>0</v>
      </c>
      <c r="H8" s="9">
        <v>900010.87</v>
      </c>
      <c r="I8" s="39" t="s">
        <v>27</v>
      </c>
      <c r="J8" s="19" t="s">
        <v>28</v>
      </c>
      <c r="K8" s="19" t="s">
        <v>435</v>
      </c>
      <c r="L8" s="19"/>
    </row>
    <row r="9" spans="2:12" ht="90">
      <c r="B9" s="18" t="s">
        <v>24</v>
      </c>
      <c r="C9" s="7">
        <v>1</v>
      </c>
      <c r="D9" s="7" t="s">
        <v>437</v>
      </c>
      <c r="E9" s="7" t="s">
        <v>26</v>
      </c>
      <c r="F9" s="7">
        <v>0</v>
      </c>
      <c r="G9" s="8">
        <v>0</v>
      </c>
      <c r="H9" s="9">
        <v>499851.48</v>
      </c>
      <c r="I9" s="39" t="s">
        <v>27</v>
      </c>
      <c r="J9" s="19" t="s">
        <v>28</v>
      </c>
      <c r="K9" s="19" t="s">
        <v>435</v>
      </c>
      <c r="L9" s="19"/>
    </row>
    <row r="10" spans="2:12" ht="75">
      <c r="B10" s="18" t="s">
        <v>24</v>
      </c>
      <c r="C10" s="7">
        <v>1</v>
      </c>
      <c r="D10" s="7" t="s">
        <v>438</v>
      </c>
      <c r="E10" s="7" t="s">
        <v>26</v>
      </c>
      <c r="F10" s="7">
        <v>0</v>
      </c>
      <c r="G10" s="8">
        <v>0</v>
      </c>
      <c r="H10" s="9">
        <v>600000</v>
      </c>
      <c r="I10" s="39" t="s">
        <v>27</v>
      </c>
      <c r="J10" s="19" t="s">
        <v>28</v>
      </c>
      <c r="K10" s="19" t="s">
        <v>435</v>
      </c>
      <c r="L10" s="19"/>
    </row>
    <row r="11" spans="2:12" ht="60">
      <c r="B11" s="18" t="s">
        <v>24</v>
      </c>
      <c r="C11" s="7">
        <v>1</v>
      </c>
      <c r="D11" s="7" t="s">
        <v>439</v>
      </c>
      <c r="E11" s="7" t="s">
        <v>26</v>
      </c>
      <c r="F11" s="7">
        <v>0</v>
      </c>
      <c r="G11" s="8">
        <v>0</v>
      </c>
      <c r="H11" s="9">
        <v>466192.18</v>
      </c>
      <c r="I11" s="39" t="s">
        <v>27</v>
      </c>
      <c r="J11" s="19" t="s">
        <v>28</v>
      </c>
      <c r="K11" s="19" t="s">
        <v>435</v>
      </c>
      <c r="L11" s="19"/>
    </row>
    <row r="12" spans="2:12" ht="60">
      <c r="B12" s="18" t="s">
        <v>24</v>
      </c>
      <c r="C12" s="7">
        <v>1</v>
      </c>
      <c r="D12" s="7" t="s">
        <v>440</v>
      </c>
      <c r="E12" s="7" t="s">
        <v>26</v>
      </c>
      <c r="F12" s="7">
        <v>0</v>
      </c>
      <c r="G12" s="8">
        <v>0</v>
      </c>
      <c r="H12" s="9">
        <v>595520.37</v>
      </c>
      <c r="I12" s="39" t="s">
        <v>27</v>
      </c>
      <c r="J12" s="19" t="s">
        <v>28</v>
      </c>
      <c r="K12" s="19" t="s">
        <v>435</v>
      </c>
      <c r="L12" s="19"/>
    </row>
    <row r="13" spans="2:12" ht="60">
      <c r="B13" s="18" t="s">
        <v>24</v>
      </c>
      <c r="C13" s="7">
        <v>1</v>
      </c>
      <c r="D13" s="7" t="s">
        <v>441</v>
      </c>
      <c r="E13" s="7" t="s">
        <v>26</v>
      </c>
      <c r="F13" s="7">
        <v>0</v>
      </c>
      <c r="G13" s="8">
        <v>0</v>
      </c>
      <c r="H13" s="9">
        <v>636222.31000000006</v>
      </c>
      <c r="I13" s="39" t="s">
        <v>27</v>
      </c>
      <c r="J13" s="19" t="s">
        <v>28</v>
      </c>
      <c r="K13" s="19" t="s">
        <v>435</v>
      </c>
      <c r="L13" s="19"/>
    </row>
    <row r="14" spans="2:12" ht="60">
      <c r="B14" s="18" t="s">
        <v>24</v>
      </c>
      <c r="C14" s="7">
        <v>1</v>
      </c>
      <c r="D14" s="7" t="s">
        <v>442</v>
      </c>
      <c r="E14" s="7" t="s">
        <v>26</v>
      </c>
      <c r="F14" s="7">
        <v>0</v>
      </c>
      <c r="G14" s="8">
        <v>0</v>
      </c>
      <c r="H14" s="9">
        <v>1200000</v>
      </c>
      <c r="I14" s="39" t="s">
        <v>27</v>
      </c>
      <c r="J14" s="19" t="s">
        <v>28</v>
      </c>
      <c r="K14" s="19" t="s">
        <v>435</v>
      </c>
      <c r="L14" s="19"/>
    </row>
    <row r="15" spans="2:12" ht="45">
      <c r="B15" s="18" t="s">
        <v>24</v>
      </c>
      <c r="C15" s="7">
        <v>1</v>
      </c>
      <c r="D15" s="7" t="s">
        <v>443</v>
      </c>
      <c r="E15" s="7" t="s">
        <v>26</v>
      </c>
      <c r="F15" s="7">
        <v>0</v>
      </c>
      <c r="G15" s="8">
        <v>0</v>
      </c>
      <c r="H15" s="9">
        <v>800000</v>
      </c>
      <c r="I15" s="39" t="s">
        <v>27</v>
      </c>
      <c r="J15" s="19" t="s">
        <v>28</v>
      </c>
      <c r="K15" s="19" t="s">
        <v>435</v>
      </c>
      <c r="L15" s="19"/>
    </row>
    <row r="16" spans="2:12" ht="60">
      <c r="B16" s="18" t="s">
        <v>24</v>
      </c>
      <c r="C16" s="7">
        <v>1</v>
      </c>
      <c r="D16" s="7" t="s">
        <v>444</v>
      </c>
      <c r="E16" s="7" t="s">
        <v>26</v>
      </c>
      <c r="F16" s="7">
        <v>0</v>
      </c>
      <c r="G16" s="8">
        <v>0</v>
      </c>
      <c r="H16" s="9">
        <v>624207.19999999995</v>
      </c>
      <c r="I16" s="39" t="s">
        <v>27</v>
      </c>
      <c r="J16" s="19" t="s">
        <v>28</v>
      </c>
      <c r="K16" s="19" t="s">
        <v>435</v>
      </c>
      <c r="L16" s="19"/>
    </row>
    <row r="17" spans="2:12" ht="60">
      <c r="B17" s="18" t="s">
        <v>24</v>
      </c>
      <c r="C17" s="7">
        <v>1</v>
      </c>
      <c r="D17" s="7" t="s">
        <v>445</v>
      </c>
      <c r="E17" s="7" t="s">
        <v>26</v>
      </c>
      <c r="F17" s="7">
        <v>0</v>
      </c>
      <c r="G17" s="8">
        <v>0</v>
      </c>
      <c r="H17" s="9">
        <v>441575.95</v>
      </c>
      <c r="I17" s="39" t="s">
        <v>27</v>
      </c>
      <c r="J17" s="19" t="s">
        <v>28</v>
      </c>
      <c r="K17" s="19" t="s">
        <v>435</v>
      </c>
      <c r="L17" s="19"/>
    </row>
    <row r="18" spans="2:12">
      <c r="B18" s="21"/>
      <c r="C18" s="22"/>
      <c r="D18" s="22"/>
      <c r="E18" s="22"/>
      <c r="F18" s="22"/>
      <c r="G18" s="23"/>
      <c r="H18" s="25">
        <f>SUM(H7:H17)</f>
        <v>7046229.6500000004</v>
      </c>
      <c r="I18" s="24"/>
      <c r="J18" s="24"/>
      <c r="K18" s="24"/>
      <c r="L18" s="24"/>
    </row>
    <row r="19" spans="2:12" ht="30">
      <c r="B19" s="3" t="s">
        <v>13</v>
      </c>
      <c r="C19" s="4" t="s">
        <v>14</v>
      </c>
      <c r="D19" s="4" t="s">
        <v>30</v>
      </c>
      <c r="E19" s="4" t="s">
        <v>16</v>
      </c>
      <c r="F19" s="5" t="s">
        <v>31</v>
      </c>
      <c r="G19" s="5" t="s">
        <v>32</v>
      </c>
      <c r="H19" s="6" t="s">
        <v>33</v>
      </c>
      <c r="I19" s="6" t="s">
        <v>20</v>
      </c>
      <c r="J19" s="6" t="s">
        <v>34</v>
      </c>
      <c r="K19" s="6" t="s">
        <v>22</v>
      </c>
      <c r="L19" s="6" t="s">
        <v>23</v>
      </c>
    </row>
    <row r="20" spans="2:12" ht="45.75" customHeight="1">
      <c r="B20" s="7" t="s">
        <v>35</v>
      </c>
      <c r="C20" s="15">
        <v>1</v>
      </c>
      <c r="D20" s="7" t="s">
        <v>446</v>
      </c>
      <c r="E20" s="7" t="s">
        <v>26</v>
      </c>
      <c r="F20" s="15">
        <v>294867</v>
      </c>
      <c r="G20" s="16">
        <v>6.87</v>
      </c>
      <c r="H20" s="17">
        <f t="shared" ref="H20:H25" si="0">G20*F20</f>
        <v>2025736.29</v>
      </c>
      <c r="I20" s="39" t="s">
        <v>93</v>
      </c>
      <c r="J20" s="19" t="s">
        <v>73</v>
      </c>
      <c r="K20" s="19" t="s">
        <v>447</v>
      </c>
      <c r="L20" s="199" t="s">
        <v>448</v>
      </c>
    </row>
    <row r="21" spans="2:12" ht="30">
      <c r="B21" s="7" t="s">
        <v>35</v>
      </c>
      <c r="C21" s="15">
        <v>1</v>
      </c>
      <c r="D21" s="7" t="s">
        <v>449</v>
      </c>
      <c r="E21" s="7" t="s">
        <v>26</v>
      </c>
      <c r="F21" s="15">
        <v>70778</v>
      </c>
      <c r="G21" s="16">
        <v>9.09</v>
      </c>
      <c r="H21" s="17">
        <f t="shared" si="0"/>
        <v>643372.02</v>
      </c>
      <c r="I21" s="39" t="s">
        <v>93</v>
      </c>
      <c r="J21" s="19" t="s">
        <v>73</v>
      </c>
      <c r="K21" s="19" t="s">
        <v>447</v>
      </c>
      <c r="L21" s="200"/>
    </row>
    <row r="22" spans="2:12" ht="30">
      <c r="B22" s="7" t="s">
        <v>35</v>
      </c>
      <c r="C22" s="15">
        <v>1</v>
      </c>
      <c r="D22" s="7" t="s">
        <v>450</v>
      </c>
      <c r="E22" s="7" t="s">
        <v>26</v>
      </c>
      <c r="F22" s="15">
        <v>9924</v>
      </c>
      <c r="G22" s="16">
        <v>33.630000000000003</v>
      </c>
      <c r="H22" s="17">
        <f t="shared" si="0"/>
        <v>333744.12000000005</v>
      </c>
      <c r="I22" s="39" t="s">
        <v>43</v>
      </c>
      <c r="J22" s="19" t="s">
        <v>28</v>
      </c>
      <c r="K22" s="19" t="s">
        <v>451</v>
      </c>
      <c r="L22" s="19"/>
    </row>
    <row r="23" spans="2:12" ht="30">
      <c r="B23" s="7" t="s">
        <v>35</v>
      </c>
      <c r="C23" s="15">
        <v>1</v>
      </c>
      <c r="D23" s="7" t="s">
        <v>452</v>
      </c>
      <c r="E23" s="7" t="s">
        <v>26</v>
      </c>
      <c r="F23" s="15">
        <v>29774</v>
      </c>
      <c r="G23" s="16">
        <v>3.64</v>
      </c>
      <c r="H23" s="17">
        <f t="shared" si="0"/>
        <v>108377.36</v>
      </c>
      <c r="I23" s="39" t="s">
        <v>43</v>
      </c>
      <c r="J23" s="19" t="s">
        <v>28</v>
      </c>
      <c r="K23" s="19" t="s">
        <v>451</v>
      </c>
      <c r="L23" s="19"/>
    </row>
    <row r="24" spans="2:12" ht="30">
      <c r="B24" s="7" t="s">
        <v>35</v>
      </c>
      <c r="C24" s="15">
        <v>1</v>
      </c>
      <c r="D24" s="7" t="s">
        <v>453</v>
      </c>
      <c r="E24" s="7" t="s">
        <v>26</v>
      </c>
      <c r="F24" s="15">
        <v>5000</v>
      </c>
      <c r="G24" s="16">
        <v>0.41</v>
      </c>
      <c r="H24" s="17">
        <f t="shared" si="0"/>
        <v>2050</v>
      </c>
      <c r="I24" s="39" t="s">
        <v>43</v>
      </c>
      <c r="J24" s="19" t="s">
        <v>28</v>
      </c>
      <c r="K24" s="19" t="s">
        <v>451</v>
      </c>
      <c r="L24" s="19"/>
    </row>
    <row r="25" spans="2:12" ht="30">
      <c r="B25" s="7" t="s">
        <v>35</v>
      </c>
      <c r="C25" s="15">
        <v>1</v>
      </c>
      <c r="D25" s="7" t="s">
        <v>454</v>
      </c>
      <c r="E25" s="7" t="s">
        <v>26</v>
      </c>
      <c r="F25" s="15">
        <v>3000</v>
      </c>
      <c r="G25" s="16">
        <v>2.86</v>
      </c>
      <c r="H25" s="17">
        <f t="shared" si="0"/>
        <v>8580</v>
      </c>
      <c r="I25" s="39" t="s">
        <v>43</v>
      </c>
      <c r="J25" s="19" t="s">
        <v>28</v>
      </c>
      <c r="K25" s="19" t="s">
        <v>451</v>
      </c>
      <c r="L25" s="19"/>
    </row>
    <row r="26" spans="2:12">
      <c r="H26" s="20">
        <f>SUM(H20:H25)</f>
        <v>3121859.79</v>
      </c>
    </row>
    <row r="27" spans="2:12">
      <c r="E27" s="2"/>
      <c r="H27" s="26">
        <f>SUM(H18+H26)</f>
        <v>10168089.440000001</v>
      </c>
    </row>
  </sheetData>
  <mergeCells count="4">
    <mergeCell ref="B2:L2"/>
    <mergeCell ref="F3:G3"/>
    <mergeCell ref="F4:G4"/>
    <mergeCell ref="L20:L21"/>
  </mergeCells>
  <conditionalFormatting sqref="E7:E18">
    <cfRule type="cellIs" dxfId="33" priority="8" operator="equal">
      <formula>"Remover"</formula>
    </cfRule>
    <cfRule type="cellIs" dxfId="32" priority="9" operator="equal">
      <formula>"Alterar"</formula>
    </cfRule>
    <cfRule type="cellIs" dxfId="31" priority="10" operator="equal">
      <formula>"Incluir"</formula>
    </cfRule>
  </conditionalFormatting>
  <conditionalFormatting sqref="E20:E25">
    <cfRule type="cellIs" dxfId="30" priority="5" operator="equal">
      <formula>"Remover"</formula>
    </cfRule>
    <cfRule type="cellIs" dxfId="29" priority="6" operator="equal">
      <formula>"Alterar"</formula>
    </cfRule>
    <cfRule type="cellIs" dxfId="28" priority="7" operator="equal">
      <formula>"Incluir"</formula>
    </cfRule>
  </conditionalFormatting>
  <conditionalFormatting sqref="J2:K27">
    <cfRule type="cellIs" dxfId="27" priority="4" operator="equal">
      <formula>"Em análise"</formula>
    </cfRule>
  </conditionalFormatting>
  <conditionalFormatting sqref="J1:J1048576">
    <cfRule type="cellIs" dxfId="26" priority="1" operator="equal">
      <formula>"Pendente"</formula>
    </cfRule>
    <cfRule type="cellIs" dxfId="25" priority="2" operator="equal">
      <formula>"Reprovado"</formula>
    </cfRule>
    <cfRule type="cellIs" dxfId="24" priority="3" operator="equal">
      <formula>"Aprovado"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BF29BAB-2CA8-4AA3-AD21-86EFA8990C0F}">
          <x14:formula1>
            <xm:f>Validação!$A$1:$A$4</xm:f>
          </x14:formula1>
          <xm:sqref>J7:J18 J20:J25</xm:sqref>
        </x14:dataValidation>
        <x14:dataValidation type="list" allowBlank="1" showInputMessage="1" showErrorMessage="1" xr:uid="{40E297A1-FA8D-42CA-90FD-0824B37677DC}">
          <x14:formula1>
            <xm:f>Validação!$B$1:$B$3</xm:f>
          </x14:formula1>
          <xm:sqref>B7:B17 B20:B25</xm:sqref>
        </x14:dataValidation>
        <x14:dataValidation type="list" allowBlank="1" showInputMessage="1" showErrorMessage="1" xr:uid="{768B7D42-0661-476A-AAC5-7DA59C46A7EE}">
          <x14:formula1>
            <xm:f>Validação!$C$1:$C$15</xm:f>
          </x14:formula1>
          <xm:sqref>I7:I17 I20:I25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4F974-20EE-4F75-AB00-FD83A622101D}">
  <dimension ref="B2:L23"/>
  <sheetViews>
    <sheetView showGridLines="0" workbookViewId="0">
      <selection activeCell="K12" sqref="K12"/>
    </sheetView>
  </sheetViews>
  <sheetFormatPr defaultRowHeight="15"/>
  <cols>
    <col min="2" max="2" width="16.5703125" customWidth="1"/>
    <col min="3" max="3" width="20.42578125" customWidth="1"/>
    <col min="4" max="4" width="27.85546875" style="1" customWidth="1"/>
    <col min="5" max="5" width="16.140625" bestFit="1" customWidth="1"/>
    <col min="6" max="6" width="18.85546875" customWidth="1"/>
    <col min="7" max="7" width="18.7109375" customWidth="1"/>
    <col min="8" max="8" width="20.42578125" customWidth="1"/>
    <col min="9" max="9" width="19.140625" customWidth="1"/>
    <col min="10" max="10" width="17.5703125" customWidth="1"/>
    <col min="11" max="11" width="23" style="79" customWidth="1"/>
    <col min="12" max="12" width="30.42578125" customWidth="1"/>
  </cols>
  <sheetData>
    <row r="2" spans="2:12" ht="23.25">
      <c r="B2" s="182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4"/>
    </row>
    <row r="3" spans="2:12" ht="30">
      <c r="B3" s="27" t="s">
        <v>1</v>
      </c>
      <c r="C3" s="11" t="s">
        <v>2</v>
      </c>
      <c r="D3" s="12" t="s">
        <v>3</v>
      </c>
      <c r="E3" s="13" t="s">
        <v>4</v>
      </c>
      <c r="F3" s="185" t="s">
        <v>5</v>
      </c>
      <c r="G3" s="186"/>
      <c r="H3" s="12" t="s">
        <v>6</v>
      </c>
      <c r="I3" s="13" t="s">
        <v>7</v>
      </c>
      <c r="J3" s="11" t="s">
        <v>8</v>
      </c>
      <c r="K3" s="13" t="s">
        <v>9</v>
      </c>
      <c r="L3" s="28" t="s">
        <v>10</v>
      </c>
    </row>
    <row r="4" spans="2:12" ht="14.25">
      <c r="B4" s="29" t="s">
        <v>455</v>
      </c>
      <c r="C4" s="30" t="s">
        <v>456</v>
      </c>
      <c r="D4" s="54">
        <v>2022</v>
      </c>
      <c r="E4" s="32">
        <f>F4+H4+I4+L4</f>
        <v>2181635.6</v>
      </c>
      <c r="F4" s="187">
        <v>1527144.92</v>
      </c>
      <c r="G4" s="187"/>
      <c r="H4" s="33"/>
      <c r="I4" s="33">
        <v>559538.94999999995</v>
      </c>
      <c r="J4" s="34">
        <v>1</v>
      </c>
      <c r="K4" s="38"/>
      <c r="L4" s="35">
        <v>94951.73</v>
      </c>
    </row>
    <row r="5" spans="2:12">
      <c r="E5" s="2"/>
    </row>
    <row r="6" spans="2:12" ht="30">
      <c r="B6" s="3" t="s">
        <v>13</v>
      </c>
      <c r="C6" s="4" t="s">
        <v>14</v>
      </c>
      <c r="D6" s="5" t="s">
        <v>15</v>
      </c>
      <c r="E6" s="4" t="s">
        <v>16</v>
      </c>
      <c r="F6" s="5" t="s">
        <v>17</v>
      </c>
      <c r="G6" s="5" t="s">
        <v>18</v>
      </c>
      <c r="H6" s="6" t="s">
        <v>19</v>
      </c>
      <c r="I6" s="6" t="s">
        <v>20</v>
      </c>
      <c r="J6" s="6" t="s">
        <v>21</v>
      </c>
      <c r="K6" s="125" t="s">
        <v>22</v>
      </c>
      <c r="L6" s="6" t="s">
        <v>23</v>
      </c>
    </row>
    <row r="7" spans="2:12" ht="60.75">
      <c r="B7" s="18" t="s">
        <v>24</v>
      </c>
      <c r="C7" s="7">
        <v>1</v>
      </c>
      <c r="D7" s="7" t="s">
        <v>457</v>
      </c>
      <c r="E7" s="7" t="s">
        <v>26</v>
      </c>
      <c r="F7" s="7">
        <v>0</v>
      </c>
      <c r="G7" s="8">
        <v>0</v>
      </c>
      <c r="H7" s="9">
        <v>807144.92</v>
      </c>
      <c r="I7" s="39" t="s">
        <v>27</v>
      </c>
      <c r="J7" s="19" t="s">
        <v>28</v>
      </c>
      <c r="K7" s="19" t="s">
        <v>458</v>
      </c>
      <c r="L7" s="19"/>
    </row>
    <row r="8" spans="2:12" ht="30">
      <c r="B8" s="18" t="s">
        <v>24</v>
      </c>
      <c r="C8" s="7">
        <v>1</v>
      </c>
      <c r="D8" s="7" t="s">
        <v>459</v>
      </c>
      <c r="E8" s="7" t="s">
        <v>26</v>
      </c>
      <c r="F8" s="7">
        <v>0</v>
      </c>
      <c r="G8" s="8">
        <v>0</v>
      </c>
      <c r="H8" s="9">
        <v>720000</v>
      </c>
      <c r="I8" s="39" t="s">
        <v>27</v>
      </c>
      <c r="J8" s="19" t="s">
        <v>28</v>
      </c>
      <c r="K8" s="19" t="s">
        <v>458</v>
      </c>
      <c r="L8" s="19"/>
    </row>
    <row r="9" spans="2:12">
      <c r="B9" s="18"/>
      <c r="C9" s="7"/>
      <c r="D9" s="7"/>
      <c r="E9" s="7"/>
      <c r="F9" s="7"/>
      <c r="G9" s="8"/>
      <c r="H9" s="9"/>
      <c r="I9" s="39"/>
      <c r="J9" s="19"/>
      <c r="K9" s="19"/>
      <c r="L9" s="19"/>
    </row>
    <row r="10" spans="2:12">
      <c r="B10" s="21"/>
      <c r="C10" s="22"/>
      <c r="D10" s="22"/>
      <c r="E10" s="22"/>
      <c r="F10" s="22"/>
      <c r="G10" s="23"/>
      <c r="H10" s="25">
        <f>SUM(H7:H9)</f>
        <v>1527144.92</v>
      </c>
      <c r="I10" s="24"/>
      <c r="J10" s="24"/>
      <c r="K10" s="24"/>
      <c r="L10" s="24"/>
    </row>
    <row r="11" spans="2:12" ht="30">
      <c r="B11" s="3" t="s">
        <v>13</v>
      </c>
      <c r="C11" s="4" t="s">
        <v>14</v>
      </c>
      <c r="D11" s="5" t="s">
        <v>30</v>
      </c>
      <c r="E11" s="4" t="s">
        <v>16</v>
      </c>
      <c r="F11" s="5" t="s">
        <v>31</v>
      </c>
      <c r="G11" s="5" t="s">
        <v>32</v>
      </c>
      <c r="H11" s="6" t="s">
        <v>33</v>
      </c>
      <c r="I11" s="6" t="s">
        <v>20</v>
      </c>
      <c r="J11" s="6" t="s">
        <v>34</v>
      </c>
      <c r="K11" s="125" t="s">
        <v>22</v>
      </c>
      <c r="L11" s="6" t="s">
        <v>23</v>
      </c>
    </row>
    <row r="12" spans="2:12" ht="30.75">
      <c r="B12" s="7" t="s">
        <v>35</v>
      </c>
      <c r="C12" s="15">
        <v>1</v>
      </c>
      <c r="D12" s="7" t="s">
        <v>460</v>
      </c>
      <c r="E12" s="7" t="s">
        <v>26</v>
      </c>
      <c r="F12" s="15">
        <v>2000</v>
      </c>
      <c r="G12" s="16">
        <v>8.7100000000000009</v>
      </c>
      <c r="H12" s="17">
        <v>17420</v>
      </c>
      <c r="I12" s="39" t="s">
        <v>37</v>
      </c>
      <c r="J12" s="19" t="s">
        <v>28</v>
      </c>
      <c r="K12" s="19" t="s">
        <v>461</v>
      </c>
      <c r="L12" s="19"/>
    </row>
    <row r="13" spans="2:12" ht="30.75">
      <c r="B13" s="7" t="s">
        <v>35</v>
      </c>
      <c r="C13" s="15">
        <v>1</v>
      </c>
      <c r="D13" s="7" t="s">
        <v>462</v>
      </c>
      <c r="E13" s="7" t="s">
        <v>26</v>
      </c>
      <c r="F13" s="15">
        <v>5000</v>
      </c>
      <c r="G13" s="16">
        <v>7.65</v>
      </c>
      <c r="H13" s="17">
        <v>38250</v>
      </c>
      <c r="I13" s="39" t="s">
        <v>93</v>
      </c>
      <c r="J13" s="19" t="s">
        <v>76</v>
      </c>
      <c r="K13" s="19" t="s">
        <v>463</v>
      </c>
      <c r="L13" s="19"/>
    </row>
    <row r="14" spans="2:12" ht="30">
      <c r="B14" s="7" t="s">
        <v>35</v>
      </c>
      <c r="C14" s="15">
        <v>1</v>
      </c>
      <c r="D14" s="7" t="s">
        <v>464</v>
      </c>
      <c r="E14" s="7" t="s">
        <v>26</v>
      </c>
      <c r="F14" s="15">
        <v>4000</v>
      </c>
      <c r="G14" s="16">
        <v>14.25</v>
      </c>
      <c r="H14" s="17">
        <v>57000</v>
      </c>
      <c r="I14" s="39" t="s">
        <v>37</v>
      </c>
      <c r="J14" s="19" t="s">
        <v>28</v>
      </c>
      <c r="K14" s="19" t="s">
        <v>461</v>
      </c>
      <c r="L14" s="19"/>
    </row>
    <row r="15" spans="2:12" ht="30">
      <c r="B15" s="7" t="s">
        <v>35</v>
      </c>
      <c r="C15" s="15">
        <v>1</v>
      </c>
      <c r="D15" s="7" t="s">
        <v>465</v>
      </c>
      <c r="E15" s="7" t="s">
        <v>26</v>
      </c>
      <c r="F15" s="15">
        <v>5000</v>
      </c>
      <c r="G15" s="16">
        <v>10.69</v>
      </c>
      <c r="H15" s="17">
        <v>53450</v>
      </c>
      <c r="I15" s="39" t="s">
        <v>93</v>
      </c>
      <c r="J15" s="19" t="s">
        <v>76</v>
      </c>
      <c r="K15" s="19" t="s">
        <v>463</v>
      </c>
      <c r="L15" s="19"/>
    </row>
    <row r="16" spans="2:12" ht="30">
      <c r="B16" s="7" t="s">
        <v>35</v>
      </c>
      <c r="C16" s="15">
        <v>1</v>
      </c>
      <c r="D16" s="7" t="s">
        <v>466</v>
      </c>
      <c r="E16" s="7" t="s">
        <v>26</v>
      </c>
      <c r="F16" s="15">
        <v>2000</v>
      </c>
      <c r="G16" s="16">
        <v>12.96</v>
      </c>
      <c r="H16" s="17">
        <v>25920</v>
      </c>
      <c r="I16" s="39" t="s">
        <v>37</v>
      </c>
      <c r="J16" s="19" t="s">
        <v>28</v>
      </c>
      <c r="K16" s="19" t="s">
        <v>461</v>
      </c>
      <c r="L16" s="19"/>
    </row>
    <row r="17" spans="2:12" ht="30">
      <c r="B17" s="7" t="s">
        <v>35</v>
      </c>
      <c r="C17" s="15">
        <v>1</v>
      </c>
      <c r="D17" s="7" t="s">
        <v>467</v>
      </c>
      <c r="E17" s="7" t="s">
        <v>26</v>
      </c>
      <c r="F17" s="15">
        <v>7000</v>
      </c>
      <c r="G17" s="16">
        <v>11.68</v>
      </c>
      <c r="H17" s="17">
        <v>81760</v>
      </c>
      <c r="I17" s="39" t="s">
        <v>93</v>
      </c>
      <c r="J17" s="19" t="s">
        <v>76</v>
      </c>
      <c r="K17" s="19" t="s">
        <v>463</v>
      </c>
      <c r="L17" s="19"/>
    </row>
    <row r="18" spans="2:12" ht="30">
      <c r="B18" s="7" t="s">
        <v>35</v>
      </c>
      <c r="C18" s="15">
        <v>1</v>
      </c>
      <c r="D18" s="7" t="s">
        <v>468</v>
      </c>
      <c r="E18" s="7" t="s">
        <v>26</v>
      </c>
      <c r="F18" s="15">
        <v>13000</v>
      </c>
      <c r="G18" s="16">
        <v>15.4</v>
      </c>
      <c r="H18" s="17">
        <v>200200</v>
      </c>
      <c r="I18" s="39" t="s">
        <v>37</v>
      </c>
      <c r="J18" s="19" t="s">
        <v>28</v>
      </c>
      <c r="K18" s="19" t="s">
        <v>461</v>
      </c>
      <c r="L18" s="19"/>
    </row>
    <row r="19" spans="2:12" ht="30">
      <c r="B19" s="7" t="s">
        <v>35</v>
      </c>
      <c r="C19" s="15">
        <v>1</v>
      </c>
      <c r="D19" s="7" t="s">
        <v>469</v>
      </c>
      <c r="E19" s="7" t="s">
        <v>26</v>
      </c>
      <c r="F19" s="15">
        <v>14138.67</v>
      </c>
      <c r="G19" s="16">
        <v>6.05</v>
      </c>
      <c r="H19" s="17">
        <v>85538.953500000003</v>
      </c>
      <c r="I19" s="39" t="s">
        <v>93</v>
      </c>
      <c r="J19" s="19" t="s">
        <v>76</v>
      </c>
      <c r="K19" s="19" t="s">
        <v>463</v>
      </c>
      <c r="L19" s="19"/>
    </row>
    <row r="20" spans="2:12" ht="30.75">
      <c r="B20" s="7" t="s">
        <v>35</v>
      </c>
      <c r="C20" s="15">
        <v>1</v>
      </c>
      <c r="D20" s="7" t="s">
        <v>470</v>
      </c>
      <c r="E20" s="7" t="s">
        <v>26</v>
      </c>
      <c r="F20" s="15">
        <v>4692</v>
      </c>
      <c r="G20" s="16">
        <v>15.5</v>
      </c>
      <c r="H20" s="17">
        <v>72726</v>
      </c>
      <c r="I20" s="39" t="s">
        <v>43</v>
      </c>
      <c r="J20" s="19" t="s">
        <v>76</v>
      </c>
      <c r="K20" s="19" t="s">
        <v>471</v>
      </c>
      <c r="L20" s="19"/>
    </row>
    <row r="21" spans="2:12" ht="30">
      <c r="B21" s="7" t="s">
        <v>35</v>
      </c>
      <c r="C21" s="15">
        <v>1</v>
      </c>
      <c r="D21" s="7" t="s">
        <v>472</v>
      </c>
      <c r="E21" s="7" t="s">
        <v>26</v>
      </c>
      <c r="F21" s="15">
        <v>1201</v>
      </c>
      <c r="G21" s="16">
        <v>18.506019999999999</v>
      </c>
      <c r="H21" s="17">
        <v>22225.730019999999</v>
      </c>
      <c r="I21" s="39" t="s">
        <v>43</v>
      </c>
      <c r="J21" s="19" t="s">
        <v>76</v>
      </c>
      <c r="K21" s="19" t="s">
        <v>471</v>
      </c>
      <c r="L21" s="19"/>
    </row>
    <row r="22" spans="2:12">
      <c r="H22" s="20">
        <f>SUM(H12:H21)</f>
        <v>654490.68352000008</v>
      </c>
    </row>
    <row r="23" spans="2:12">
      <c r="E23" s="2"/>
      <c r="H23" s="26">
        <f>SUM(H10+H22)</f>
        <v>2181635.6035199999</v>
      </c>
    </row>
  </sheetData>
  <mergeCells count="3">
    <mergeCell ref="B2:L2"/>
    <mergeCell ref="F3:G3"/>
    <mergeCell ref="F4:G4"/>
  </mergeCells>
  <conditionalFormatting sqref="E7:E10">
    <cfRule type="cellIs" dxfId="23" priority="12" operator="equal">
      <formula>"Remover"</formula>
    </cfRule>
    <cfRule type="cellIs" dxfId="22" priority="13" operator="equal">
      <formula>"Alterar"</formula>
    </cfRule>
    <cfRule type="cellIs" dxfId="21" priority="14" operator="equal">
      <formula>"Incluir"</formula>
    </cfRule>
  </conditionalFormatting>
  <conditionalFormatting sqref="E12:E21">
    <cfRule type="cellIs" dxfId="20" priority="9" operator="equal">
      <formula>"Remover"</formula>
    </cfRule>
    <cfRule type="cellIs" dxfId="19" priority="10" operator="equal">
      <formula>"Alterar"</formula>
    </cfRule>
    <cfRule type="cellIs" dxfId="18" priority="11" operator="equal">
      <formula>"Incluir"</formula>
    </cfRule>
  </conditionalFormatting>
  <conditionalFormatting sqref="J2:K6 J9:K11 K7:K8 K12:K21 J22:K23">
    <cfRule type="cellIs" dxfId="17" priority="8" operator="equal">
      <formula>"Em análise"</formula>
    </cfRule>
  </conditionalFormatting>
  <conditionalFormatting sqref="J1:J6 J9:J11 J22:J1048576">
    <cfRule type="cellIs" dxfId="16" priority="5" operator="equal">
      <formula>"Pendente"</formula>
    </cfRule>
    <cfRule type="cellIs" dxfId="15" priority="6" operator="equal">
      <formula>"Reprovado"</formula>
    </cfRule>
    <cfRule type="cellIs" dxfId="14" priority="7" operator="equal">
      <formula>"Aprovado"</formula>
    </cfRule>
  </conditionalFormatting>
  <conditionalFormatting sqref="J7:J8">
    <cfRule type="cellIs" dxfId="13" priority="4" operator="equal">
      <formula>"Em análise"</formula>
    </cfRule>
  </conditionalFormatting>
  <conditionalFormatting sqref="J12:J21">
    <cfRule type="cellIs" dxfId="12" priority="3" operator="equal">
      <formula>"Em análise"</formula>
    </cfRule>
  </conditionalFormatting>
  <conditionalFormatting sqref="J7:J21">
    <cfRule type="cellIs" dxfId="11" priority="2" operator="equal">
      <formula>"Aprovado"</formula>
    </cfRule>
  </conditionalFormatting>
  <conditionalFormatting sqref="J1:J1048576">
    <cfRule type="cellIs" dxfId="10" priority="1" operator="equal">
      <formula>"Pendente"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F7FC2BA-E37D-4F7C-8352-A2D032AF8D81}">
          <x14:formula1>
            <xm:f>Validação!$B$1:$B$3</xm:f>
          </x14:formula1>
          <xm:sqref>B7:B9 B12:B21</xm:sqref>
        </x14:dataValidation>
        <x14:dataValidation type="list" allowBlank="1" showInputMessage="1" showErrorMessage="1" xr:uid="{9F784CCD-4322-4474-8A76-C74D1B803084}">
          <x14:formula1>
            <xm:f>Validação!$A$1:$A$4</xm:f>
          </x14:formula1>
          <xm:sqref>J7:J10 J12:J21</xm:sqref>
        </x14:dataValidation>
        <x14:dataValidation type="list" allowBlank="1" showInputMessage="1" showErrorMessage="1" xr:uid="{E45BCBCA-0DE8-4A17-86ED-6A574EE681B4}">
          <x14:formula1>
            <xm:f>Validação!$C$1:$C$15</xm:f>
          </x14:formula1>
          <xm:sqref>I7:I9 I12:I21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32070-7F3E-49DA-B435-AA5B81CF0108}">
  <dimension ref="B2:L30"/>
  <sheetViews>
    <sheetView workbookViewId="0">
      <selection activeCell="C3" sqref="C3"/>
    </sheetView>
  </sheetViews>
  <sheetFormatPr defaultRowHeight="15"/>
  <cols>
    <col min="2" max="2" width="14.7109375" customWidth="1"/>
    <col min="3" max="3" width="22.28515625" customWidth="1"/>
    <col min="4" max="4" width="27.85546875" customWidth="1"/>
    <col min="5" max="5" width="25" customWidth="1"/>
    <col min="6" max="6" width="18.85546875" customWidth="1"/>
    <col min="7" max="7" width="18.7109375" customWidth="1"/>
    <col min="8" max="8" width="20.42578125" customWidth="1"/>
    <col min="9" max="9" width="19.140625" customWidth="1"/>
    <col min="10" max="10" width="17.5703125" customWidth="1"/>
    <col min="11" max="11" width="23" customWidth="1"/>
    <col min="12" max="12" width="30.42578125" customWidth="1"/>
  </cols>
  <sheetData>
    <row r="2" spans="2:12" ht="23.25">
      <c r="B2" s="182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4"/>
    </row>
    <row r="3" spans="2:12" ht="30">
      <c r="B3" s="27" t="s">
        <v>1</v>
      </c>
      <c r="C3" s="11" t="s">
        <v>2</v>
      </c>
      <c r="D3" s="12" t="s">
        <v>3</v>
      </c>
      <c r="E3" s="13" t="s">
        <v>4</v>
      </c>
      <c r="F3" s="185" t="s">
        <v>5</v>
      </c>
      <c r="G3" s="186"/>
      <c r="H3" s="12" t="s">
        <v>6</v>
      </c>
      <c r="I3" s="13" t="s">
        <v>7</v>
      </c>
      <c r="J3" s="11" t="s">
        <v>8</v>
      </c>
      <c r="K3" s="13" t="s">
        <v>9</v>
      </c>
      <c r="L3" s="28" t="s">
        <v>10</v>
      </c>
    </row>
    <row r="4" spans="2:12" ht="15.75" thickBot="1">
      <c r="B4" s="29"/>
      <c r="C4" s="30"/>
      <c r="D4" s="31"/>
      <c r="E4" s="32"/>
      <c r="F4" s="196"/>
      <c r="G4" s="187"/>
      <c r="H4" s="33"/>
      <c r="I4" s="62"/>
      <c r="J4" s="34">
        <v>1</v>
      </c>
      <c r="K4" s="38"/>
      <c r="L4" s="62"/>
    </row>
    <row r="5" spans="2:12">
      <c r="E5" s="2"/>
    </row>
    <row r="6" spans="2:12" ht="30">
      <c r="B6" s="3" t="s">
        <v>13</v>
      </c>
      <c r="C6" s="4" t="s">
        <v>14</v>
      </c>
      <c r="D6" s="4" t="s">
        <v>15</v>
      </c>
      <c r="E6" s="4" t="s">
        <v>16</v>
      </c>
      <c r="F6" s="5" t="s">
        <v>17</v>
      </c>
      <c r="G6" s="5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</row>
    <row r="7" spans="2:12">
      <c r="B7" s="18"/>
      <c r="C7" s="7"/>
      <c r="D7" s="7"/>
      <c r="E7" s="7"/>
      <c r="F7" s="7"/>
      <c r="G7" s="8"/>
      <c r="H7" s="9"/>
      <c r="I7" s="39"/>
      <c r="J7" s="19"/>
      <c r="K7" s="19"/>
      <c r="L7" s="19"/>
    </row>
    <row r="8" spans="2:12">
      <c r="B8" s="18"/>
      <c r="C8" s="7"/>
      <c r="D8" s="7"/>
      <c r="E8" s="7"/>
      <c r="F8" s="7"/>
      <c r="G8" s="8"/>
      <c r="H8" s="9"/>
      <c r="I8" s="39"/>
      <c r="J8" s="19"/>
      <c r="K8" s="19"/>
      <c r="L8" s="19"/>
    </row>
    <row r="9" spans="2:12">
      <c r="B9" s="18"/>
      <c r="C9" s="7"/>
      <c r="D9" s="7"/>
      <c r="E9" s="7"/>
      <c r="F9" s="7"/>
      <c r="G9" s="8"/>
      <c r="H9" s="9"/>
      <c r="I9" s="39"/>
      <c r="J9" s="19"/>
      <c r="K9" s="19"/>
      <c r="L9" s="19"/>
    </row>
    <row r="10" spans="2:12">
      <c r="B10" s="21"/>
      <c r="C10" s="22"/>
      <c r="D10" s="22"/>
      <c r="E10" s="22"/>
      <c r="F10" s="22"/>
      <c r="G10" s="23"/>
      <c r="H10" s="25">
        <f>SUM(H7:H9)</f>
        <v>0</v>
      </c>
      <c r="I10" s="24"/>
      <c r="J10" s="24"/>
      <c r="K10" s="24"/>
      <c r="L10" s="24"/>
    </row>
    <row r="11" spans="2:12" ht="30">
      <c r="B11" s="3" t="s">
        <v>13</v>
      </c>
      <c r="C11" s="4" t="s">
        <v>14</v>
      </c>
      <c r="D11" s="4" t="s">
        <v>30</v>
      </c>
      <c r="E11" s="4" t="s">
        <v>16</v>
      </c>
      <c r="F11" s="5" t="s">
        <v>31</v>
      </c>
      <c r="G11" s="5" t="s">
        <v>32</v>
      </c>
      <c r="H11" s="6" t="s">
        <v>33</v>
      </c>
      <c r="I11" s="6" t="s">
        <v>20</v>
      </c>
      <c r="J11" s="6" t="s">
        <v>34</v>
      </c>
      <c r="K11" s="6" t="s">
        <v>22</v>
      </c>
      <c r="L11" s="6" t="s">
        <v>23</v>
      </c>
    </row>
    <row r="12" spans="2:12">
      <c r="B12" s="7"/>
      <c r="C12" s="15"/>
      <c r="D12" s="7"/>
      <c r="E12" s="7"/>
      <c r="F12" s="15"/>
      <c r="G12" s="16"/>
      <c r="H12" s="17"/>
      <c r="I12" s="39"/>
      <c r="J12" s="19"/>
      <c r="K12" s="19"/>
      <c r="L12" s="19"/>
    </row>
    <row r="13" spans="2:12">
      <c r="B13" s="7"/>
      <c r="C13" s="15"/>
      <c r="D13" s="7"/>
      <c r="E13" s="7"/>
      <c r="F13" s="15"/>
      <c r="G13" s="16"/>
      <c r="H13" s="17"/>
      <c r="I13" s="39"/>
      <c r="J13" s="19"/>
      <c r="K13" s="19"/>
      <c r="L13" s="19"/>
    </row>
    <row r="14" spans="2:12">
      <c r="B14" s="7"/>
      <c r="C14" s="15"/>
      <c r="D14" s="7"/>
      <c r="E14" s="7"/>
      <c r="F14" s="15"/>
      <c r="G14" s="16"/>
      <c r="H14" s="17"/>
      <c r="I14" s="39"/>
      <c r="J14" s="19"/>
      <c r="K14" s="19"/>
      <c r="L14" s="19"/>
    </row>
    <row r="15" spans="2:12">
      <c r="B15" s="7"/>
      <c r="C15" s="15"/>
      <c r="D15" s="7"/>
      <c r="E15" s="7"/>
      <c r="F15" s="15"/>
      <c r="G15" s="16"/>
      <c r="H15" s="17"/>
      <c r="I15" s="39"/>
      <c r="J15" s="19"/>
      <c r="K15" s="19"/>
      <c r="L15" s="19"/>
    </row>
    <row r="16" spans="2:12">
      <c r="B16" s="7"/>
      <c r="C16" s="15"/>
      <c r="D16" s="7"/>
      <c r="E16" s="7"/>
      <c r="F16" s="15"/>
      <c r="G16" s="16"/>
      <c r="H16" s="17"/>
      <c r="I16" s="39"/>
      <c r="J16" s="19"/>
      <c r="K16" s="19"/>
      <c r="L16" s="19"/>
    </row>
    <row r="17" spans="2:12">
      <c r="B17" s="7"/>
      <c r="C17" s="15"/>
      <c r="D17" s="7"/>
      <c r="E17" s="7"/>
      <c r="F17" s="15"/>
      <c r="G17" s="16"/>
      <c r="H17" s="17"/>
      <c r="I17" s="39"/>
      <c r="J17" s="19"/>
      <c r="K17" s="19"/>
      <c r="L17" s="19"/>
    </row>
    <row r="18" spans="2:12">
      <c r="B18" s="7"/>
      <c r="C18" s="15"/>
      <c r="D18" s="7"/>
      <c r="E18" s="7"/>
      <c r="F18" s="15"/>
      <c r="G18" s="16"/>
      <c r="H18" s="17"/>
      <c r="I18" s="39"/>
      <c r="J18" s="19"/>
      <c r="K18" s="19"/>
      <c r="L18" s="19"/>
    </row>
    <row r="19" spans="2:12">
      <c r="B19" s="7"/>
      <c r="C19" s="15"/>
      <c r="D19" s="7"/>
      <c r="E19" s="7"/>
      <c r="F19" s="15"/>
      <c r="G19" s="16"/>
      <c r="H19" s="17"/>
      <c r="I19" s="39"/>
      <c r="J19" s="19"/>
      <c r="K19" s="19"/>
      <c r="L19" s="19"/>
    </row>
    <row r="20" spans="2:12">
      <c r="B20" s="7"/>
      <c r="C20" s="15"/>
      <c r="D20" s="7"/>
      <c r="E20" s="7"/>
      <c r="F20" s="15"/>
      <c r="G20" s="16"/>
      <c r="H20" s="17"/>
      <c r="I20" s="39"/>
      <c r="J20" s="19"/>
      <c r="K20" s="19"/>
      <c r="L20" s="19"/>
    </row>
    <row r="21" spans="2:12">
      <c r="B21" s="7"/>
      <c r="C21" s="15"/>
      <c r="D21" s="7"/>
      <c r="E21" s="7"/>
      <c r="F21" s="15"/>
      <c r="G21" s="16"/>
      <c r="H21" s="17"/>
      <c r="I21" s="39"/>
      <c r="J21" s="19"/>
      <c r="K21" s="19"/>
      <c r="L21" s="19"/>
    </row>
    <row r="22" spans="2:12">
      <c r="B22" s="7"/>
      <c r="C22" s="15"/>
      <c r="D22" s="7"/>
      <c r="E22" s="7"/>
      <c r="F22" s="15"/>
      <c r="G22" s="16"/>
      <c r="H22" s="17"/>
      <c r="I22" s="39"/>
      <c r="J22" s="19"/>
      <c r="K22" s="19"/>
      <c r="L22" s="19"/>
    </row>
    <row r="23" spans="2:12">
      <c r="B23" s="7"/>
      <c r="C23" s="15"/>
      <c r="D23" s="7"/>
      <c r="E23" s="7"/>
      <c r="F23" s="15"/>
      <c r="G23" s="16"/>
      <c r="H23" s="17"/>
      <c r="I23" s="39"/>
      <c r="J23" s="19"/>
      <c r="K23" s="19"/>
      <c r="L23" s="19"/>
    </row>
    <row r="24" spans="2:12">
      <c r="B24" s="7"/>
      <c r="C24" s="15"/>
      <c r="D24" s="7"/>
      <c r="E24" s="7"/>
      <c r="F24" s="15"/>
      <c r="G24" s="16"/>
      <c r="H24" s="17"/>
      <c r="I24" s="39"/>
      <c r="J24" s="19"/>
      <c r="K24" s="19"/>
      <c r="L24" s="19"/>
    </row>
    <row r="25" spans="2:12">
      <c r="B25" s="7"/>
      <c r="C25" s="15"/>
      <c r="D25" s="7"/>
      <c r="E25" s="7"/>
      <c r="F25" s="15"/>
      <c r="G25" s="16"/>
      <c r="H25" s="17"/>
      <c r="I25" s="39"/>
      <c r="J25" s="19"/>
      <c r="K25" s="19"/>
      <c r="L25" s="19"/>
    </row>
    <row r="26" spans="2:12">
      <c r="B26" s="7"/>
      <c r="C26" s="15"/>
      <c r="D26" s="7"/>
      <c r="E26" s="7"/>
      <c r="F26" s="15"/>
      <c r="G26" s="16"/>
      <c r="H26" s="17"/>
      <c r="I26" s="39"/>
      <c r="J26" s="19"/>
      <c r="K26" s="19"/>
      <c r="L26" s="19"/>
    </row>
    <row r="27" spans="2:12">
      <c r="B27" s="7"/>
      <c r="C27" s="15"/>
      <c r="D27" s="7"/>
      <c r="E27" s="7"/>
      <c r="F27" s="15"/>
      <c r="G27" s="16"/>
      <c r="H27" s="17"/>
      <c r="I27" s="39"/>
      <c r="J27" s="19"/>
      <c r="K27" s="19"/>
      <c r="L27" s="19"/>
    </row>
    <row r="28" spans="2:12">
      <c r="B28" s="7"/>
      <c r="C28" s="15"/>
      <c r="D28" s="7"/>
      <c r="E28" s="7"/>
      <c r="F28" s="15"/>
      <c r="G28" s="16"/>
      <c r="H28" s="17"/>
      <c r="I28" s="39"/>
      <c r="J28" s="19"/>
      <c r="K28" s="19"/>
      <c r="L28" s="19"/>
    </row>
    <row r="29" spans="2:12">
      <c r="H29" s="20">
        <f>SUM(H12:H28)</f>
        <v>0</v>
      </c>
    </row>
    <row r="30" spans="2:12">
      <c r="E30" s="2"/>
      <c r="H30" s="26">
        <f>SUM(H10+H29)</f>
        <v>0</v>
      </c>
    </row>
  </sheetData>
  <mergeCells count="3">
    <mergeCell ref="B2:L2"/>
    <mergeCell ref="F3:G3"/>
    <mergeCell ref="F4:G4"/>
  </mergeCells>
  <conditionalFormatting sqref="E7:E10">
    <cfRule type="cellIs" dxfId="9" priority="8" operator="equal">
      <formula>"Remover"</formula>
    </cfRule>
    <cfRule type="cellIs" dxfId="8" priority="9" operator="equal">
      <formula>"Alterar"</formula>
    </cfRule>
    <cfRule type="cellIs" dxfId="7" priority="10" operator="equal">
      <formula>"Incluir"</formula>
    </cfRule>
  </conditionalFormatting>
  <conditionalFormatting sqref="E12:E28">
    <cfRule type="cellIs" dxfId="6" priority="5" operator="equal">
      <formula>"Remover"</formula>
    </cfRule>
    <cfRule type="cellIs" dxfId="5" priority="6" operator="equal">
      <formula>"Alterar"</formula>
    </cfRule>
    <cfRule type="cellIs" dxfId="4" priority="7" operator="equal">
      <formula>"Incluir"</formula>
    </cfRule>
  </conditionalFormatting>
  <conditionalFormatting sqref="J2:K30">
    <cfRule type="cellIs" dxfId="3" priority="4" operator="equal">
      <formula>"Em análise"</formula>
    </cfRule>
  </conditionalFormatting>
  <conditionalFormatting sqref="J1:J1048576">
    <cfRule type="cellIs" dxfId="2" priority="1" operator="equal">
      <formula>"Pendente"</formula>
    </cfRule>
    <cfRule type="cellIs" dxfId="1" priority="2" operator="equal">
      <formula>"Reprovado"</formula>
    </cfRule>
    <cfRule type="cellIs" dxfId="0" priority="3" operator="equal">
      <formula>"Aprovado"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C531B70-82AD-464B-B79B-1BA625F5BB35}">
          <x14:formula1>
            <xm:f>Validação!$B$1:$B$3</xm:f>
          </x14:formula1>
          <xm:sqref>B7:B9 B12:B28</xm:sqref>
        </x14:dataValidation>
        <x14:dataValidation type="list" allowBlank="1" showInputMessage="1" showErrorMessage="1" xr:uid="{28D30D5A-A59A-468A-A15C-BC79052C6FF8}">
          <x14:formula1>
            <xm:f>Validação!$A$1:$A$4</xm:f>
          </x14:formula1>
          <xm:sqref>J7:J10 J12:J28</xm:sqref>
        </x14:dataValidation>
        <x14:dataValidation type="list" allowBlank="1" showInputMessage="1" showErrorMessage="1" xr:uid="{62E5AEB6-D0FD-4842-9FDF-940E34211AC1}">
          <x14:formula1>
            <xm:f>Validação!$C$1:$C$15</xm:f>
          </x14:formula1>
          <xm:sqref>I7:I9 I12:I28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CD4C3-9E9F-4E84-A9D4-51C8F2F8A048}">
  <dimension ref="A1:C15"/>
  <sheetViews>
    <sheetView workbookViewId="0">
      <selection activeCell="J10" activeCellId="1" sqref="J7 J10:J16"/>
    </sheetView>
  </sheetViews>
  <sheetFormatPr defaultRowHeight="15"/>
  <cols>
    <col min="1" max="1" width="14.7109375" customWidth="1"/>
  </cols>
  <sheetData>
    <row r="1" spans="1:3">
      <c r="A1" t="s">
        <v>107</v>
      </c>
      <c r="B1" t="s">
        <v>24</v>
      </c>
      <c r="C1" t="s">
        <v>27</v>
      </c>
    </row>
    <row r="2" spans="1:3">
      <c r="A2" t="s">
        <v>76</v>
      </c>
      <c r="B2" t="s">
        <v>260</v>
      </c>
      <c r="C2" t="s">
        <v>37</v>
      </c>
    </row>
    <row r="3" spans="1:3">
      <c r="A3" t="s">
        <v>28</v>
      </c>
      <c r="B3" t="s">
        <v>35</v>
      </c>
      <c r="C3" t="s">
        <v>93</v>
      </c>
    </row>
    <row r="4" spans="1:3">
      <c r="A4" t="s">
        <v>73</v>
      </c>
      <c r="C4" t="s">
        <v>129</v>
      </c>
    </row>
    <row r="5" spans="1:3">
      <c r="A5" t="s">
        <v>44</v>
      </c>
      <c r="C5" t="s">
        <v>43</v>
      </c>
    </row>
    <row r="6" spans="1:3">
      <c r="C6" t="s">
        <v>473</v>
      </c>
    </row>
    <row r="7" spans="1:3">
      <c r="C7" t="s">
        <v>404</v>
      </c>
    </row>
    <row r="8" spans="1:3">
      <c r="C8" t="s">
        <v>104</v>
      </c>
    </row>
    <row r="9" spans="1:3">
      <c r="C9" t="s">
        <v>474</v>
      </c>
    </row>
    <row r="10" spans="1:3">
      <c r="C10" t="s">
        <v>54</v>
      </c>
    </row>
    <row r="11" spans="1:3">
      <c r="C11" t="s">
        <v>393</v>
      </c>
    </row>
    <row r="12" spans="1:3">
      <c r="C12" t="s">
        <v>475</v>
      </c>
    </row>
    <row r="13" spans="1:3">
      <c r="C13" t="s">
        <v>476</v>
      </c>
    </row>
    <row r="14" spans="1:3">
      <c r="C14" t="s">
        <v>396</v>
      </c>
    </row>
    <row r="15" spans="1:3">
      <c r="C15" t="s">
        <v>477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07E39-97AB-4718-9194-7B6FC11A5E67}">
  <dimension ref="B1:L18"/>
  <sheetViews>
    <sheetView topLeftCell="A9" workbookViewId="0">
      <selection activeCell="A10" sqref="A10:XFD10"/>
    </sheetView>
  </sheetViews>
  <sheetFormatPr defaultRowHeight="15"/>
  <cols>
    <col min="2" max="2" width="16.5703125" customWidth="1"/>
    <col min="3" max="3" width="19" customWidth="1"/>
    <col min="4" max="4" width="36.42578125" customWidth="1"/>
    <col min="5" max="5" width="27" customWidth="1"/>
    <col min="6" max="6" width="18.85546875" customWidth="1"/>
    <col min="7" max="7" width="18.7109375" customWidth="1"/>
    <col min="8" max="8" width="20.42578125" customWidth="1"/>
    <col min="9" max="9" width="19.140625" customWidth="1"/>
    <col min="10" max="10" width="20.28515625" customWidth="1"/>
    <col min="11" max="11" width="23" customWidth="1"/>
    <col min="12" max="12" width="30.42578125" customWidth="1"/>
  </cols>
  <sheetData>
    <row r="1" spans="2:12" ht="15.75" thickBot="1"/>
    <row r="2" spans="2:12" ht="23.25">
      <c r="B2" s="182" t="s">
        <v>0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</row>
    <row r="3" spans="2:12" ht="30">
      <c r="B3" s="27" t="s">
        <v>1</v>
      </c>
      <c r="C3" s="11" t="s">
        <v>2</v>
      </c>
      <c r="D3" s="12" t="s">
        <v>3</v>
      </c>
      <c r="E3" s="13" t="s">
        <v>4</v>
      </c>
      <c r="F3" s="185" t="s">
        <v>5</v>
      </c>
      <c r="G3" s="185"/>
      <c r="H3" s="12" t="s">
        <v>6</v>
      </c>
      <c r="I3" s="13" t="s">
        <v>7</v>
      </c>
      <c r="J3" s="11" t="s">
        <v>8</v>
      </c>
      <c r="K3" s="13" t="s">
        <v>9</v>
      </c>
      <c r="L3" s="28" t="s">
        <v>10</v>
      </c>
    </row>
    <row r="4" spans="2:12" ht="25.5">
      <c r="B4" s="29" t="s">
        <v>69</v>
      </c>
      <c r="C4" s="30" t="s">
        <v>70</v>
      </c>
      <c r="D4" s="31">
        <v>2022</v>
      </c>
      <c r="E4" s="32">
        <v>2688150.97</v>
      </c>
      <c r="F4" s="187">
        <v>1881705.68</v>
      </c>
      <c r="G4" s="187"/>
      <c r="H4" s="33"/>
      <c r="I4" s="33">
        <v>806445.29</v>
      </c>
      <c r="J4" s="34">
        <v>1</v>
      </c>
      <c r="K4" s="38"/>
      <c r="L4" s="35">
        <v>116996.89</v>
      </c>
    </row>
    <row r="5" spans="2:12">
      <c r="E5" s="2"/>
    </row>
    <row r="6" spans="2:12" ht="30">
      <c r="B6" s="3" t="s">
        <v>13</v>
      </c>
      <c r="C6" s="4" t="s">
        <v>14</v>
      </c>
      <c r="D6" s="4" t="s">
        <v>15</v>
      </c>
      <c r="E6" s="4" t="s">
        <v>16</v>
      </c>
      <c r="F6" s="5" t="s">
        <v>17</v>
      </c>
      <c r="G6" s="5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</row>
    <row r="7" spans="2:12" ht="45.75">
      <c r="B7" s="18" t="s">
        <v>24</v>
      </c>
      <c r="C7" s="64">
        <v>1</v>
      </c>
      <c r="D7" s="65" t="s">
        <v>71</v>
      </c>
      <c r="E7" s="63" t="s">
        <v>26</v>
      </c>
      <c r="F7" s="65" t="s">
        <v>72</v>
      </c>
      <c r="G7" s="65" t="s">
        <v>72</v>
      </c>
      <c r="H7" s="66">
        <v>1881705.68</v>
      </c>
      <c r="I7" s="39" t="s">
        <v>27</v>
      </c>
      <c r="J7" s="19" t="s">
        <v>73</v>
      </c>
      <c r="K7" s="19" t="s">
        <v>74</v>
      </c>
      <c r="L7" s="19"/>
    </row>
    <row r="8" spans="2:12">
      <c r="B8" s="21"/>
      <c r="C8" s="22"/>
      <c r="D8" s="22"/>
      <c r="E8" s="22"/>
      <c r="F8" s="22"/>
      <c r="G8" s="23"/>
      <c r="H8" s="25">
        <f>SUM(H7:H7)</f>
        <v>1881705.68</v>
      </c>
      <c r="I8" s="24"/>
      <c r="J8" s="24"/>
      <c r="K8" s="24"/>
      <c r="L8" s="24"/>
    </row>
    <row r="9" spans="2:12" ht="30">
      <c r="B9" s="3" t="s">
        <v>13</v>
      </c>
      <c r="C9" s="4" t="s">
        <v>14</v>
      </c>
      <c r="D9" s="4" t="s">
        <v>30</v>
      </c>
      <c r="E9" s="4" t="s">
        <v>16</v>
      </c>
      <c r="F9" s="5" t="s">
        <v>31</v>
      </c>
      <c r="G9" s="5" t="s">
        <v>32</v>
      </c>
      <c r="H9" s="6" t="s">
        <v>33</v>
      </c>
      <c r="I9" s="6" t="s">
        <v>20</v>
      </c>
      <c r="J9" s="6" t="s">
        <v>34</v>
      </c>
      <c r="K9" s="6" t="s">
        <v>22</v>
      </c>
      <c r="L9" s="6" t="s">
        <v>23</v>
      </c>
    </row>
    <row r="10" spans="2:12" ht="60.75">
      <c r="B10" s="7" t="s">
        <v>35</v>
      </c>
      <c r="C10" s="67">
        <v>1</v>
      </c>
      <c r="D10" s="65" t="s">
        <v>75</v>
      </c>
      <c r="E10" s="63" t="s">
        <v>26</v>
      </c>
      <c r="F10" s="68">
        <v>1</v>
      </c>
      <c r="G10" s="69">
        <v>689448.4</v>
      </c>
      <c r="H10" s="66">
        <v>689448.4</v>
      </c>
      <c r="I10" s="39" t="s">
        <v>37</v>
      </c>
      <c r="J10" s="19" t="s">
        <v>76</v>
      </c>
      <c r="K10" s="19" t="s">
        <v>77</v>
      </c>
      <c r="L10" s="19"/>
    </row>
    <row r="11" spans="2:12" ht="34.5" customHeight="1">
      <c r="B11" s="7" t="s">
        <v>35</v>
      </c>
      <c r="C11" s="67">
        <v>1</v>
      </c>
      <c r="D11" s="65" t="s">
        <v>78</v>
      </c>
      <c r="E11" s="63" t="s">
        <v>26</v>
      </c>
      <c r="F11" s="68">
        <v>1500</v>
      </c>
      <c r="G11" s="69">
        <v>1</v>
      </c>
      <c r="H11" s="66">
        <v>1500</v>
      </c>
      <c r="I11" s="39" t="s">
        <v>43</v>
      </c>
      <c r="J11" s="19" t="s">
        <v>44</v>
      </c>
      <c r="K11" s="19" t="s">
        <v>79</v>
      </c>
      <c r="L11" s="19"/>
    </row>
    <row r="12" spans="2:12" ht="30.75">
      <c r="B12" s="7" t="s">
        <v>35</v>
      </c>
      <c r="C12" s="70">
        <v>1</v>
      </c>
      <c r="D12" s="71" t="s">
        <v>80</v>
      </c>
      <c r="E12" s="63" t="s">
        <v>26</v>
      </c>
      <c r="F12" s="72">
        <v>6000</v>
      </c>
      <c r="G12" s="73">
        <v>4</v>
      </c>
      <c r="H12" s="74">
        <v>24000</v>
      </c>
      <c r="I12" s="39" t="s">
        <v>43</v>
      </c>
      <c r="J12" s="19" t="s">
        <v>44</v>
      </c>
      <c r="K12" s="19" t="s">
        <v>79</v>
      </c>
      <c r="L12" s="19"/>
    </row>
    <row r="13" spans="2:12" ht="30.75">
      <c r="B13" s="7" t="s">
        <v>35</v>
      </c>
      <c r="C13" s="70">
        <v>1</v>
      </c>
      <c r="D13" s="71" t="s">
        <v>81</v>
      </c>
      <c r="E13" s="63" t="s">
        <v>26</v>
      </c>
      <c r="F13" s="72">
        <v>300</v>
      </c>
      <c r="G13" s="73">
        <v>35</v>
      </c>
      <c r="H13" s="74">
        <v>10500</v>
      </c>
      <c r="I13" s="39" t="s">
        <v>43</v>
      </c>
      <c r="J13" s="19" t="s">
        <v>44</v>
      </c>
      <c r="K13" s="19" t="s">
        <v>79</v>
      </c>
      <c r="L13" s="19"/>
    </row>
    <row r="14" spans="2:12" ht="30.75">
      <c r="B14" s="7" t="s">
        <v>35</v>
      </c>
      <c r="C14" s="70">
        <v>1</v>
      </c>
      <c r="D14" s="71" t="s">
        <v>82</v>
      </c>
      <c r="E14" s="63" t="s">
        <v>26</v>
      </c>
      <c r="F14" s="72">
        <v>300</v>
      </c>
      <c r="G14" s="73">
        <v>23</v>
      </c>
      <c r="H14" s="74">
        <v>6900</v>
      </c>
      <c r="I14" s="39" t="s">
        <v>43</v>
      </c>
      <c r="J14" s="19" t="s">
        <v>44</v>
      </c>
      <c r="K14" s="19" t="s">
        <v>79</v>
      </c>
      <c r="L14" s="19"/>
    </row>
    <row r="15" spans="2:12" ht="30.75">
      <c r="B15" s="7" t="s">
        <v>35</v>
      </c>
      <c r="C15" s="70">
        <v>1</v>
      </c>
      <c r="D15" s="71" t="s">
        <v>83</v>
      </c>
      <c r="E15" s="63" t="s">
        <v>26</v>
      </c>
      <c r="F15" s="72">
        <v>200</v>
      </c>
      <c r="G15" s="73">
        <v>3.5</v>
      </c>
      <c r="H15" s="74">
        <v>700</v>
      </c>
      <c r="I15" s="39" t="s">
        <v>43</v>
      </c>
      <c r="J15" s="19" t="s">
        <v>44</v>
      </c>
      <c r="K15" s="19" t="s">
        <v>79</v>
      </c>
      <c r="L15" s="19"/>
    </row>
    <row r="16" spans="2:12" ht="45" customHeight="1">
      <c r="B16" s="7" t="s">
        <v>35</v>
      </c>
      <c r="C16" s="70">
        <v>1</v>
      </c>
      <c r="D16" s="71" t="s">
        <v>84</v>
      </c>
      <c r="E16" s="63" t="s">
        <v>26</v>
      </c>
      <c r="F16" s="72">
        <v>1500</v>
      </c>
      <c r="G16" s="73">
        <v>48.93</v>
      </c>
      <c r="H16" s="74">
        <v>73395</v>
      </c>
      <c r="I16" s="39" t="s">
        <v>43</v>
      </c>
      <c r="J16" s="19" t="s">
        <v>44</v>
      </c>
      <c r="K16" s="19" t="s">
        <v>79</v>
      </c>
      <c r="L16" s="19"/>
    </row>
    <row r="17" spans="5:8">
      <c r="H17" s="20">
        <f>SUM(H10:H16)</f>
        <v>806443.4</v>
      </c>
    </row>
    <row r="18" spans="5:8">
      <c r="E18" s="2"/>
      <c r="H18" s="26">
        <f>SUM(H8+H17)</f>
        <v>2688149.08</v>
      </c>
    </row>
  </sheetData>
  <mergeCells count="3">
    <mergeCell ref="B2:L2"/>
    <mergeCell ref="F3:G3"/>
    <mergeCell ref="F4:G4"/>
  </mergeCells>
  <conditionalFormatting sqref="E8">
    <cfRule type="cellIs" dxfId="234" priority="9" operator="equal">
      <formula>"Remover"</formula>
    </cfRule>
    <cfRule type="cellIs" dxfId="233" priority="10" operator="equal">
      <formula>"Alterar"</formula>
    </cfRule>
    <cfRule type="cellIs" dxfId="232" priority="11" operator="equal">
      <formula>"Incluir"</formula>
    </cfRule>
  </conditionalFormatting>
  <conditionalFormatting sqref="J2:K18">
    <cfRule type="cellIs" dxfId="231" priority="5" operator="equal">
      <formula>"Em análise"</formula>
    </cfRule>
  </conditionalFormatting>
  <conditionalFormatting sqref="J1:J1048576">
    <cfRule type="cellIs" dxfId="230" priority="2" operator="equal">
      <formula>"Pendente"</formula>
    </cfRule>
    <cfRule type="cellIs" dxfId="229" priority="3" operator="equal">
      <formula>"Reprovado"</formula>
    </cfRule>
    <cfRule type="cellIs" dxfId="228" priority="4" operator="equal">
      <formula>"Aprovado"</formula>
    </cfRule>
  </conditionalFormatting>
  <conditionalFormatting sqref="J1:J1048576">
    <cfRule type="containsText" dxfId="227" priority="1" operator="containsText" text="Conformidade">
      <formula>NOT(ISERROR(SEARCH("Conformidade",J1)))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F917042-8B6C-4C1B-8D40-D32FE6FBDB7B}">
          <x14:formula1>
            <xm:f>Validação!$A$1:$A$4</xm:f>
          </x14:formula1>
          <xm:sqref>J8</xm:sqref>
        </x14:dataValidation>
        <x14:dataValidation type="list" allowBlank="1" showInputMessage="1" showErrorMessage="1" xr:uid="{2C8F2C30-2DA4-467F-B722-D842ECA17212}">
          <x14:formula1>
            <xm:f>Validação!$B$1:$B$3</xm:f>
          </x14:formula1>
          <xm:sqref>B10:B16 B7</xm:sqref>
        </x14:dataValidation>
        <x14:dataValidation type="list" allowBlank="1" showInputMessage="1" showErrorMessage="1" xr:uid="{26D6BAE3-6467-4E7D-9C09-66AB836629AD}">
          <x14:formula1>
            <xm:f>Validação!$C$1:$C$15</xm:f>
          </x14:formula1>
          <xm:sqref>I7 I10:I16</xm:sqref>
        </x14:dataValidation>
        <x14:dataValidation type="list" allowBlank="1" showInputMessage="1" showErrorMessage="1" xr:uid="{55EFB8F6-4D9D-4D92-BC7B-6F5A8E1A0D68}">
          <x14:formula1>
            <xm:f>Validação!$A$1:$A$5</xm:f>
          </x14:formula1>
          <xm:sqref>J7 J10:J16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E2C9F-7F4A-4D44-BCD2-911893BCFB67}">
  <dimension ref="B1:L30"/>
  <sheetViews>
    <sheetView topLeftCell="A4" workbookViewId="0">
      <selection activeCell="K14" sqref="B14:K14"/>
    </sheetView>
  </sheetViews>
  <sheetFormatPr defaultRowHeight="15"/>
  <cols>
    <col min="2" max="2" width="31" customWidth="1"/>
    <col min="3" max="3" width="21.28515625" customWidth="1"/>
    <col min="4" max="4" width="47.85546875" customWidth="1"/>
    <col min="5" max="5" width="15.140625" customWidth="1"/>
    <col min="6" max="6" width="14.5703125" bestFit="1" customWidth="1"/>
    <col min="7" max="7" width="12.7109375" bestFit="1" customWidth="1"/>
    <col min="8" max="8" width="15.85546875" bestFit="1" customWidth="1"/>
    <col min="9" max="9" width="19.7109375" customWidth="1"/>
    <col min="10" max="10" width="21" customWidth="1"/>
    <col min="11" max="11" width="20.5703125" customWidth="1"/>
    <col min="12" max="12" width="23.85546875" customWidth="1"/>
    <col min="13" max="13" width="31" customWidth="1"/>
  </cols>
  <sheetData>
    <row r="1" spans="2:12" ht="15.75" thickBot="1"/>
    <row r="2" spans="2:12" ht="23.25">
      <c r="B2" s="190" t="s">
        <v>0</v>
      </c>
      <c r="C2" s="191"/>
      <c r="D2" s="191"/>
      <c r="E2" s="191"/>
      <c r="F2" s="191"/>
      <c r="G2" s="191"/>
      <c r="H2" s="191"/>
      <c r="I2" s="191"/>
      <c r="J2" s="191"/>
      <c r="K2" s="191"/>
      <c r="L2" s="192"/>
    </row>
    <row r="3" spans="2:12" ht="30">
      <c r="B3" s="10" t="s">
        <v>1</v>
      </c>
      <c r="C3" s="11" t="s">
        <v>2</v>
      </c>
      <c r="D3" s="12" t="s">
        <v>3</v>
      </c>
      <c r="E3" s="13" t="s">
        <v>4</v>
      </c>
      <c r="F3" s="185" t="s">
        <v>5</v>
      </c>
      <c r="G3" s="186"/>
      <c r="H3" s="12" t="s">
        <v>6</v>
      </c>
      <c r="I3" s="13" t="s">
        <v>7</v>
      </c>
      <c r="J3" s="11" t="s">
        <v>8</v>
      </c>
      <c r="K3" s="13" t="s">
        <v>9</v>
      </c>
      <c r="L3" s="14" t="s">
        <v>10</v>
      </c>
    </row>
    <row r="4" spans="2:12" ht="39" thickBot="1">
      <c r="B4" s="41" t="s">
        <v>85</v>
      </c>
      <c r="C4" s="30" t="s">
        <v>86</v>
      </c>
      <c r="D4" s="31">
        <v>2022</v>
      </c>
      <c r="E4" s="37">
        <f>SUM(F4:I4)</f>
        <v>2337388.0118798157</v>
      </c>
      <c r="F4" s="193">
        <v>1636171.6083158699</v>
      </c>
      <c r="G4" s="193"/>
      <c r="H4" s="36"/>
      <c r="I4" s="36">
        <v>701216.40356394602</v>
      </c>
      <c r="J4" s="34">
        <v>1</v>
      </c>
      <c r="K4" s="40">
        <v>44813</v>
      </c>
      <c r="L4" s="42">
        <v>101730.567819223</v>
      </c>
    </row>
    <row r="5" spans="2:12">
      <c r="B5" s="43"/>
      <c r="E5" s="2"/>
      <c r="L5" s="44"/>
    </row>
    <row r="6" spans="2:12" ht="30">
      <c r="B6" s="45" t="s">
        <v>13</v>
      </c>
      <c r="C6" s="4" t="s">
        <v>14</v>
      </c>
      <c r="D6" s="4" t="s">
        <v>15</v>
      </c>
      <c r="E6" s="4" t="s">
        <v>16</v>
      </c>
      <c r="F6" s="5" t="s">
        <v>17</v>
      </c>
      <c r="G6" s="5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</row>
    <row r="7" spans="2:12" ht="45.75">
      <c r="B7" s="46" t="s">
        <v>24</v>
      </c>
      <c r="C7" s="7">
        <v>1</v>
      </c>
      <c r="D7" s="7" t="s">
        <v>87</v>
      </c>
      <c r="E7" s="7" t="s">
        <v>88</v>
      </c>
      <c r="F7" s="7"/>
      <c r="G7" s="8"/>
      <c r="H7" s="9">
        <v>1636171.61</v>
      </c>
      <c r="I7" s="39" t="s">
        <v>27</v>
      </c>
      <c r="J7" s="19" t="s">
        <v>73</v>
      </c>
      <c r="K7" s="19"/>
      <c r="L7" s="19"/>
    </row>
    <row r="8" spans="2:12">
      <c r="B8" s="46"/>
      <c r="C8" s="7"/>
      <c r="D8" s="7"/>
      <c r="E8" s="7"/>
      <c r="F8" s="7"/>
      <c r="G8" s="8"/>
      <c r="H8" s="9"/>
      <c r="I8" s="39"/>
      <c r="J8" s="19"/>
      <c r="K8" s="19"/>
      <c r="L8" s="19"/>
    </row>
    <row r="9" spans="2:12">
      <c r="B9" s="46"/>
      <c r="C9" s="7"/>
      <c r="D9" s="7"/>
      <c r="E9" s="7"/>
      <c r="F9" s="7"/>
      <c r="G9" s="8"/>
      <c r="H9" s="9"/>
      <c r="I9" s="39"/>
      <c r="J9" s="19"/>
      <c r="K9" s="19"/>
      <c r="L9" s="19"/>
    </row>
    <row r="10" spans="2:12">
      <c r="B10" s="47"/>
      <c r="C10" s="22"/>
      <c r="D10" s="22"/>
      <c r="E10" s="22"/>
      <c r="F10" s="22"/>
      <c r="G10" s="23"/>
      <c r="H10" s="25">
        <f>SUM(H7:H9)</f>
        <v>1636171.61</v>
      </c>
      <c r="I10" s="24"/>
      <c r="J10" s="24"/>
      <c r="K10" s="24"/>
      <c r="L10" s="24"/>
    </row>
    <row r="11" spans="2:12">
      <c r="B11" s="45" t="s">
        <v>13</v>
      </c>
      <c r="C11" s="4" t="s">
        <v>14</v>
      </c>
      <c r="D11" s="4" t="s">
        <v>30</v>
      </c>
      <c r="E11" s="4" t="s">
        <v>16</v>
      </c>
      <c r="F11" s="5" t="s">
        <v>31</v>
      </c>
      <c r="G11" s="5" t="s">
        <v>32</v>
      </c>
      <c r="H11" s="6" t="s">
        <v>33</v>
      </c>
      <c r="I11" s="6" t="s">
        <v>20</v>
      </c>
      <c r="J11" s="6" t="s">
        <v>34</v>
      </c>
      <c r="K11" s="6" t="s">
        <v>22</v>
      </c>
      <c r="L11" s="6" t="s">
        <v>23</v>
      </c>
    </row>
    <row r="12" spans="2:12" ht="76.5">
      <c r="B12" s="48" t="s">
        <v>89</v>
      </c>
      <c r="C12" s="15">
        <v>1</v>
      </c>
      <c r="D12" s="7" t="s">
        <v>90</v>
      </c>
      <c r="E12" s="7" t="s">
        <v>88</v>
      </c>
      <c r="F12" s="15">
        <v>1</v>
      </c>
      <c r="G12" s="16">
        <v>249489.4</v>
      </c>
      <c r="H12" s="17">
        <v>249489.4</v>
      </c>
      <c r="I12" s="39" t="s">
        <v>37</v>
      </c>
      <c r="J12" s="19" t="s">
        <v>28</v>
      </c>
      <c r="K12" s="19" t="s">
        <v>91</v>
      </c>
      <c r="L12" s="19"/>
    </row>
    <row r="13" spans="2:12" ht="30.75">
      <c r="B13" s="48" t="s">
        <v>89</v>
      </c>
      <c r="C13" s="15">
        <v>1</v>
      </c>
      <c r="D13" s="7" t="s">
        <v>92</v>
      </c>
      <c r="E13" s="7" t="s">
        <v>88</v>
      </c>
      <c r="F13" s="15">
        <v>1</v>
      </c>
      <c r="G13" s="16">
        <v>350000</v>
      </c>
      <c r="H13" s="17">
        <v>350000</v>
      </c>
      <c r="I13" s="39" t="s">
        <v>93</v>
      </c>
      <c r="J13" s="19" t="s">
        <v>76</v>
      </c>
      <c r="K13" s="19" t="s">
        <v>94</v>
      </c>
      <c r="L13" s="19"/>
    </row>
    <row r="14" spans="2:12" ht="76.5">
      <c r="B14" s="48" t="s">
        <v>89</v>
      </c>
      <c r="C14" s="15">
        <v>1</v>
      </c>
      <c r="D14" s="7" t="s">
        <v>95</v>
      </c>
      <c r="E14" s="7" t="s">
        <v>88</v>
      </c>
      <c r="F14" s="15">
        <v>762</v>
      </c>
      <c r="G14" s="16">
        <v>133.5</v>
      </c>
      <c r="H14" s="17">
        <v>101727</v>
      </c>
      <c r="I14" s="39" t="s">
        <v>43</v>
      </c>
      <c r="J14" s="19" t="s">
        <v>73</v>
      </c>
      <c r="K14" s="19" t="s">
        <v>96</v>
      </c>
      <c r="L14" s="19"/>
    </row>
    <row r="15" spans="2:12">
      <c r="B15" s="48"/>
      <c r="C15" s="15"/>
      <c r="D15" s="7"/>
      <c r="E15" s="7"/>
      <c r="F15" s="15"/>
      <c r="G15" s="16"/>
      <c r="H15" s="17"/>
      <c r="I15" s="39"/>
      <c r="J15" s="19"/>
      <c r="K15" s="19"/>
      <c r="L15" s="19"/>
    </row>
    <row r="16" spans="2:12">
      <c r="B16" s="48"/>
      <c r="C16" s="15"/>
      <c r="D16" s="7"/>
      <c r="E16" s="7"/>
      <c r="F16" s="15"/>
      <c r="G16" s="16"/>
      <c r="H16" s="17"/>
      <c r="I16" s="39"/>
      <c r="J16" s="19"/>
      <c r="K16" s="19"/>
      <c r="L16" s="19"/>
    </row>
    <row r="17" spans="2:12">
      <c r="B17" s="48"/>
      <c r="C17" s="15"/>
      <c r="D17" s="7"/>
      <c r="E17" s="7"/>
      <c r="F17" s="15"/>
      <c r="G17" s="16"/>
      <c r="H17" s="17"/>
      <c r="I17" s="39"/>
      <c r="J17" s="19"/>
      <c r="K17" s="19"/>
      <c r="L17" s="19"/>
    </row>
    <row r="18" spans="2:12">
      <c r="B18" s="48"/>
      <c r="C18" s="15"/>
      <c r="D18" s="7"/>
      <c r="E18" s="7"/>
      <c r="F18" s="15"/>
      <c r="G18" s="16"/>
      <c r="H18" s="17"/>
      <c r="I18" s="39"/>
      <c r="J18" s="19"/>
      <c r="K18" s="19"/>
      <c r="L18" s="19"/>
    </row>
    <row r="19" spans="2:12">
      <c r="B19" s="48"/>
      <c r="C19" s="15"/>
      <c r="D19" s="7"/>
      <c r="E19" s="7"/>
      <c r="F19" s="15"/>
      <c r="G19" s="16"/>
      <c r="H19" s="17"/>
      <c r="I19" s="39"/>
      <c r="J19" s="19"/>
      <c r="K19" s="19"/>
      <c r="L19" s="19"/>
    </row>
    <row r="20" spans="2:12">
      <c r="B20" s="48"/>
      <c r="C20" s="15"/>
      <c r="D20" s="7"/>
      <c r="E20" s="7"/>
      <c r="F20" s="15"/>
      <c r="G20" s="16"/>
      <c r="H20" s="17"/>
      <c r="I20" s="39"/>
      <c r="J20" s="19"/>
      <c r="K20" s="19"/>
      <c r="L20" s="19"/>
    </row>
    <row r="21" spans="2:12">
      <c r="B21" s="48"/>
      <c r="C21" s="15"/>
      <c r="D21" s="7"/>
      <c r="E21" s="7"/>
      <c r="F21" s="15"/>
      <c r="G21" s="16"/>
      <c r="H21" s="17"/>
      <c r="I21" s="39"/>
      <c r="J21" s="19"/>
      <c r="K21" s="19"/>
      <c r="L21" s="19"/>
    </row>
    <row r="22" spans="2:12">
      <c r="B22" s="48"/>
      <c r="C22" s="15"/>
      <c r="D22" s="7"/>
      <c r="E22" s="7"/>
      <c r="F22" s="15"/>
      <c r="G22" s="16"/>
      <c r="H22" s="17"/>
      <c r="I22" s="39"/>
      <c r="J22" s="19"/>
      <c r="K22" s="19"/>
      <c r="L22" s="19"/>
    </row>
    <row r="23" spans="2:12">
      <c r="B23" s="48"/>
      <c r="C23" s="15"/>
      <c r="D23" s="7"/>
      <c r="E23" s="7"/>
      <c r="F23" s="15"/>
      <c r="G23" s="16"/>
      <c r="H23" s="17"/>
      <c r="I23" s="39"/>
      <c r="J23" s="19"/>
      <c r="K23" s="19"/>
      <c r="L23" s="19"/>
    </row>
    <row r="24" spans="2:12">
      <c r="B24" s="48"/>
      <c r="C24" s="15"/>
      <c r="D24" s="7"/>
      <c r="E24" s="7"/>
      <c r="F24" s="15"/>
      <c r="G24" s="16"/>
      <c r="H24" s="17"/>
      <c r="I24" s="39"/>
      <c r="J24" s="19"/>
      <c r="K24" s="19"/>
      <c r="L24" s="19"/>
    </row>
    <row r="25" spans="2:12">
      <c r="B25" s="48"/>
      <c r="C25" s="15"/>
      <c r="D25" s="7"/>
      <c r="E25" s="7"/>
      <c r="F25" s="15"/>
      <c r="G25" s="16"/>
      <c r="H25" s="17"/>
      <c r="I25" s="39"/>
      <c r="J25" s="19"/>
      <c r="K25" s="19"/>
      <c r="L25" s="19"/>
    </row>
    <row r="26" spans="2:12">
      <c r="B26" s="48"/>
      <c r="C26" s="15"/>
      <c r="D26" s="7"/>
      <c r="E26" s="7"/>
      <c r="F26" s="15"/>
      <c r="G26" s="16"/>
      <c r="H26" s="17"/>
      <c r="I26" s="39"/>
      <c r="J26" s="19"/>
      <c r="K26" s="19"/>
      <c r="L26" s="19"/>
    </row>
    <row r="27" spans="2:12">
      <c r="B27" s="48"/>
      <c r="C27" s="15"/>
      <c r="D27" s="7"/>
      <c r="E27" s="7"/>
      <c r="F27" s="15"/>
      <c r="G27" s="16"/>
      <c r="H27" s="17"/>
      <c r="I27" s="39"/>
      <c r="J27" s="19"/>
      <c r="K27" s="19"/>
      <c r="L27" s="19"/>
    </row>
    <row r="28" spans="2:12">
      <c r="B28" s="48"/>
      <c r="C28" s="15"/>
      <c r="D28" s="7"/>
      <c r="E28" s="7"/>
      <c r="F28" s="15"/>
      <c r="G28" s="16"/>
      <c r="H28" s="17"/>
      <c r="I28" s="39"/>
      <c r="J28" s="19"/>
      <c r="K28" s="19"/>
      <c r="L28" s="19"/>
    </row>
    <row r="29" spans="2:12">
      <c r="B29" s="43"/>
      <c r="H29" s="20">
        <f>SUM(H12:H28)</f>
        <v>701216.4</v>
      </c>
      <c r="L29" s="44"/>
    </row>
    <row r="30" spans="2:12" ht="15.75" thickBot="1">
      <c r="B30" s="49"/>
      <c r="C30" s="50"/>
      <c r="D30" s="50"/>
      <c r="E30" s="51"/>
      <c r="F30" s="50"/>
      <c r="G30" s="50"/>
      <c r="H30" s="52">
        <f>SUM(H10+H29)</f>
        <v>2337388.0100000002</v>
      </c>
      <c r="I30" s="50"/>
      <c r="J30" s="50"/>
      <c r="K30" s="50"/>
      <c r="L30" s="53"/>
    </row>
  </sheetData>
  <mergeCells count="3">
    <mergeCell ref="B2:L2"/>
    <mergeCell ref="F3:G3"/>
    <mergeCell ref="F4:G4"/>
  </mergeCells>
  <conditionalFormatting sqref="E7:E10">
    <cfRule type="cellIs" dxfId="226" priority="8" operator="equal">
      <formula>"Remover"</formula>
    </cfRule>
    <cfRule type="cellIs" dxfId="225" priority="9" operator="equal">
      <formula>"Alterar"</formula>
    </cfRule>
    <cfRule type="cellIs" dxfId="224" priority="10" operator="equal">
      <formula>"Incluir"</formula>
    </cfRule>
  </conditionalFormatting>
  <conditionalFormatting sqref="E12:E28">
    <cfRule type="cellIs" dxfId="223" priority="5" operator="equal">
      <formula>"Remover"</formula>
    </cfRule>
    <cfRule type="cellIs" dxfId="222" priority="6" operator="equal">
      <formula>"Alterar"</formula>
    </cfRule>
    <cfRule type="cellIs" dxfId="221" priority="7" operator="equal">
      <formula>"Incluir"</formula>
    </cfRule>
  </conditionalFormatting>
  <conditionalFormatting sqref="J2:K30">
    <cfRule type="cellIs" dxfId="220" priority="4" operator="equal">
      <formula>"Em análise"</formula>
    </cfRule>
  </conditionalFormatting>
  <conditionalFormatting sqref="J2:J30">
    <cfRule type="cellIs" dxfId="219" priority="1" operator="equal">
      <formula>"Pendente"</formula>
    </cfRule>
    <cfRule type="cellIs" dxfId="218" priority="2" operator="equal">
      <formula>"Reprovado"</formula>
    </cfRule>
    <cfRule type="cellIs" dxfId="217" priority="3" operator="equal">
      <formula>"Aprovado"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1609383-04EE-422E-8C83-794B56DC8359}">
          <x14:formula1>
            <xm:f>Validação!$B$1:$B$3</xm:f>
          </x14:formula1>
          <xm:sqref>B7:B9 B12:B28</xm:sqref>
        </x14:dataValidation>
        <x14:dataValidation type="list" allowBlank="1" showInputMessage="1" showErrorMessage="1" xr:uid="{14D22FC1-30DF-4241-98EB-E21515ECF339}">
          <x14:formula1>
            <xm:f>Validação!$A$1:$A$4</xm:f>
          </x14:formula1>
          <xm:sqref>J7:J10 J12:J28</xm:sqref>
        </x14:dataValidation>
        <x14:dataValidation type="list" allowBlank="1" showInputMessage="1" showErrorMessage="1" xr:uid="{42F402B5-D1FE-4C85-8DED-2CB083C236E5}">
          <x14:formula1>
            <xm:f>Validação!$C$1:$C$15</xm:f>
          </x14:formula1>
          <xm:sqref>I7:I9 I12:I28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15BB8-B5C0-41D8-8A47-40612E267A5B}">
  <dimension ref="B1:L25"/>
  <sheetViews>
    <sheetView topLeftCell="A8" workbookViewId="0">
      <selection activeCell="I20" sqref="I20"/>
    </sheetView>
  </sheetViews>
  <sheetFormatPr defaultRowHeight="15"/>
  <cols>
    <col min="2" max="3" width="16.5703125" customWidth="1"/>
    <col min="4" max="4" width="27.85546875" customWidth="1"/>
    <col min="5" max="5" width="25" customWidth="1"/>
    <col min="6" max="6" width="18.85546875" customWidth="1"/>
    <col min="7" max="7" width="18.7109375" customWidth="1"/>
    <col min="8" max="8" width="20.42578125" customWidth="1"/>
    <col min="9" max="9" width="19.140625" customWidth="1"/>
    <col min="10" max="10" width="17.5703125" customWidth="1"/>
    <col min="11" max="11" width="23" customWidth="1"/>
    <col min="12" max="12" width="30.42578125" customWidth="1"/>
  </cols>
  <sheetData>
    <row r="1" spans="2:12" ht="15.75" thickBot="1"/>
    <row r="2" spans="2:12" ht="23.25">
      <c r="B2" s="182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4"/>
    </row>
    <row r="3" spans="2:12" ht="30.75">
      <c r="B3" s="162" t="s">
        <v>1</v>
      </c>
      <c r="C3" s="163" t="s">
        <v>2</v>
      </c>
      <c r="D3" s="164" t="s">
        <v>3</v>
      </c>
      <c r="E3" s="165" t="s">
        <v>4</v>
      </c>
      <c r="F3" s="194" t="s">
        <v>5</v>
      </c>
      <c r="G3" s="195"/>
      <c r="H3" s="164" t="s">
        <v>6</v>
      </c>
      <c r="I3" s="165" t="s">
        <v>7</v>
      </c>
      <c r="J3" s="163" t="s">
        <v>8</v>
      </c>
      <c r="K3" s="165" t="s">
        <v>9</v>
      </c>
      <c r="L3" s="166" t="s">
        <v>10</v>
      </c>
    </row>
    <row r="4" spans="2:12" ht="27">
      <c r="B4" s="92" t="s">
        <v>97</v>
      </c>
      <c r="C4" s="93" t="s">
        <v>98</v>
      </c>
      <c r="D4" s="94">
        <v>2022</v>
      </c>
      <c r="E4" s="161">
        <v>4059891.91</v>
      </c>
      <c r="F4" s="202">
        <v>2841924.34</v>
      </c>
      <c r="G4" s="203"/>
      <c r="H4" s="96"/>
      <c r="I4" s="161">
        <v>1217967.57</v>
      </c>
      <c r="J4" s="97">
        <v>1</v>
      </c>
      <c r="K4" s="98"/>
      <c r="L4" s="161">
        <v>176699.42</v>
      </c>
    </row>
    <row r="5" spans="2:12">
      <c r="E5" s="2"/>
    </row>
    <row r="6" spans="2:12" ht="30.75">
      <c r="B6" s="3" t="s">
        <v>13</v>
      </c>
      <c r="C6" s="4" t="s">
        <v>14</v>
      </c>
      <c r="D6" s="4" t="s">
        <v>15</v>
      </c>
      <c r="E6" s="4" t="s">
        <v>16</v>
      </c>
      <c r="F6" s="5" t="s">
        <v>17</v>
      </c>
      <c r="G6" s="5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</row>
    <row r="7" spans="2:12" ht="45.75">
      <c r="B7" s="18" t="s">
        <v>24</v>
      </c>
      <c r="C7" s="7">
        <v>1</v>
      </c>
      <c r="D7" s="150" t="s">
        <v>99</v>
      </c>
      <c r="E7" s="156" t="s">
        <v>26</v>
      </c>
      <c r="F7" s="151" t="s">
        <v>72</v>
      </c>
      <c r="G7" s="151" t="s">
        <v>72</v>
      </c>
      <c r="H7" s="152">
        <v>869974.55</v>
      </c>
      <c r="I7" s="39" t="s">
        <v>27</v>
      </c>
      <c r="J7" s="19" t="s">
        <v>28</v>
      </c>
      <c r="K7" s="19" t="s">
        <v>100</v>
      </c>
      <c r="L7" s="19"/>
    </row>
    <row r="8" spans="2:12" ht="45.75">
      <c r="B8" s="18" t="s">
        <v>24</v>
      </c>
      <c r="C8" s="7">
        <v>1</v>
      </c>
      <c r="D8" s="153" t="s">
        <v>101</v>
      </c>
      <c r="E8" s="156" t="s">
        <v>26</v>
      </c>
      <c r="F8" s="154" t="s">
        <v>72</v>
      </c>
      <c r="G8" s="154" t="s">
        <v>72</v>
      </c>
      <c r="H8" s="155">
        <v>952261.4</v>
      </c>
      <c r="I8" s="39" t="s">
        <v>27</v>
      </c>
      <c r="J8" s="19" t="s">
        <v>28</v>
      </c>
      <c r="K8" s="19" t="s">
        <v>100</v>
      </c>
      <c r="L8" s="19"/>
    </row>
    <row r="9" spans="2:12" ht="30.75">
      <c r="B9" s="18" t="s">
        <v>24</v>
      </c>
      <c r="C9" s="7">
        <v>1</v>
      </c>
      <c r="D9" s="153" t="s">
        <v>102</v>
      </c>
      <c r="E9" s="156" t="s">
        <v>26</v>
      </c>
      <c r="F9" s="154" t="s">
        <v>72</v>
      </c>
      <c r="G9" s="154" t="s">
        <v>72</v>
      </c>
      <c r="H9" s="155">
        <v>1019688.39</v>
      </c>
      <c r="I9" s="39" t="s">
        <v>27</v>
      </c>
      <c r="J9" s="19" t="s">
        <v>28</v>
      </c>
      <c r="K9" s="19" t="s">
        <v>100</v>
      </c>
      <c r="L9" s="19"/>
    </row>
    <row r="10" spans="2:12">
      <c r="B10" s="21"/>
      <c r="C10" s="22"/>
      <c r="D10" s="22"/>
      <c r="E10" s="22"/>
      <c r="F10" s="22"/>
      <c r="G10" s="23"/>
      <c r="H10" s="25">
        <f>SUM(H7:H9)</f>
        <v>2841924.3400000003</v>
      </c>
      <c r="I10" s="24"/>
      <c r="J10" s="24"/>
      <c r="K10" s="24"/>
      <c r="L10" s="24"/>
    </row>
    <row r="11" spans="2:12" ht="30">
      <c r="B11" s="3" t="s">
        <v>13</v>
      </c>
      <c r="C11" s="4" t="s">
        <v>14</v>
      </c>
      <c r="D11" s="4" t="s">
        <v>30</v>
      </c>
      <c r="E11" s="4" t="s">
        <v>16</v>
      </c>
      <c r="F11" s="5" t="s">
        <v>31</v>
      </c>
      <c r="G11" s="5" t="s">
        <v>32</v>
      </c>
      <c r="H11" s="6" t="s">
        <v>33</v>
      </c>
      <c r="I11" s="6" t="s">
        <v>20</v>
      </c>
      <c r="J11" s="6" t="s">
        <v>34</v>
      </c>
      <c r="K11" s="6" t="s">
        <v>22</v>
      </c>
      <c r="L11" s="6" t="s">
        <v>23</v>
      </c>
    </row>
    <row r="12" spans="2:12" ht="45.75">
      <c r="B12" s="7" t="s">
        <v>35</v>
      </c>
      <c r="C12" s="15">
        <v>1</v>
      </c>
      <c r="D12" s="150" t="s">
        <v>103</v>
      </c>
      <c r="E12" s="156" t="s">
        <v>26</v>
      </c>
      <c r="F12" s="157">
        <v>5600</v>
      </c>
      <c r="G12" s="158">
        <v>180.3</v>
      </c>
      <c r="H12" s="152">
        <v>1009680</v>
      </c>
      <c r="I12" s="39" t="s">
        <v>104</v>
      </c>
      <c r="J12" s="19" t="s">
        <v>28</v>
      </c>
      <c r="K12" s="19" t="s">
        <v>105</v>
      </c>
      <c r="L12" s="19"/>
    </row>
    <row r="13" spans="2:12">
      <c r="B13" s="7" t="s">
        <v>35</v>
      </c>
      <c r="C13" s="15">
        <v>1</v>
      </c>
      <c r="D13" s="150" t="s">
        <v>106</v>
      </c>
      <c r="E13" s="156" t="s">
        <v>26</v>
      </c>
      <c r="F13" s="157">
        <v>11841</v>
      </c>
      <c r="G13" s="158">
        <v>5.81</v>
      </c>
      <c r="H13" s="152">
        <v>68796.210000000006</v>
      </c>
      <c r="I13" s="39" t="s">
        <v>43</v>
      </c>
      <c r="J13" s="19" t="s">
        <v>107</v>
      </c>
      <c r="K13" s="19"/>
      <c r="L13" s="19"/>
    </row>
    <row r="14" spans="2:12">
      <c r="B14" s="7" t="s">
        <v>35</v>
      </c>
      <c r="C14" s="15">
        <v>1</v>
      </c>
      <c r="D14" s="153" t="s">
        <v>108</v>
      </c>
      <c r="E14" s="156" t="s">
        <v>26</v>
      </c>
      <c r="F14" s="159">
        <v>253</v>
      </c>
      <c r="G14" s="160">
        <v>109.56</v>
      </c>
      <c r="H14" s="155">
        <v>27718.68</v>
      </c>
      <c r="I14" s="39" t="s">
        <v>43</v>
      </c>
      <c r="J14" s="19" t="s">
        <v>107</v>
      </c>
      <c r="K14" s="19"/>
      <c r="L14" s="19"/>
    </row>
    <row r="15" spans="2:12">
      <c r="B15" s="7" t="s">
        <v>35</v>
      </c>
      <c r="C15" s="15">
        <v>1</v>
      </c>
      <c r="D15" s="153" t="s">
        <v>109</v>
      </c>
      <c r="E15" s="156" t="s">
        <v>26</v>
      </c>
      <c r="F15" s="159">
        <v>6072</v>
      </c>
      <c r="G15" s="160">
        <v>2.75</v>
      </c>
      <c r="H15" s="155">
        <v>16698</v>
      </c>
      <c r="I15" s="39" t="s">
        <v>43</v>
      </c>
      <c r="J15" s="19" t="s">
        <v>107</v>
      </c>
      <c r="K15" s="19"/>
      <c r="L15" s="19"/>
    </row>
    <row r="16" spans="2:12">
      <c r="B16" s="7" t="s">
        <v>35</v>
      </c>
      <c r="C16" s="15">
        <v>1</v>
      </c>
      <c r="D16" s="153" t="s">
        <v>110</v>
      </c>
      <c r="E16" s="156" t="s">
        <v>26</v>
      </c>
      <c r="F16" s="159">
        <v>3036</v>
      </c>
      <c r="G16" s="160">
        <v>5.8</v>
      </c>
      <c r="H16" s="155">
        <v>17608.8</v>
      </c>
      <c r="I16" s="39" t="s">
        <v>43</v>
      </c>
      <c r="J16" s="19" t="s">
        <v>107</v>
      </c>
      <c r="K16" s="19"/>
      <c r="L16" s="19"/>
    </row>
    <row r="17" spans="2:12">
      <c r="B17" s="7" t="s">
        <v>35</v>
      </c>
      <c r="C17" s="15">
        <v>1</v>
      </c>
      <c r="D17" s="153" t="s">
        <v>111</v>
      </c>
      <c r="E17" s="156" t="s">
        <v>26</v>
      </c>
      <c r="F17" s="159">
        <v>264</v>
      </c>
      <c r="G17" s="160">
        <v>4</v>
      </c>
      <c r="H17" s="155">
        <v>1056</v>
      </c>
      <c r="I17" s="39" t="s">
        <v>43</v>
      </c>
      <c r="J17" s="19" t="s">
        <v>107</v>
      </c>
      <c r="K17" s="19"/>
      <c r="L17" s="19"/>
    </row>
    <row r="18" spans="2:12">
      <c r="B18" s="7" t="s">
        <v>35</v>
      </c>
      <c r="C18" s="15">
        <v>1</v>
      </c>
      <c r="D18" s="153" t="s">
        <v>112</v>
      </c>
      <c r="E18" s="156" t="s">
        <v>26</v>
      </c>
      <c r="F18" s="159">
        <v>422</v>
      </c>
      <c r="G18" s="160">
        <v>4</v>
      </c>
      <c r="H18" s="155">
        <v>1688</v>
      </c>
      <c r="I18" s="39" t="s">
        <v>43</v>
      </c>
      <c r="J18" s="19" t="s">
        <v>107</v>
      </c>
      <c r="K18" s="19"/>
      <c r="L18" s="19"/>
    </row>
    <row r="19" spans="2:12">
      <c r="B19" s="7" t="s">
        <v>35</v>
      </c>
      <c r="C19" s="15">
        <v>1</v>
      </c>
      <c r="D19" s="153" t="s">
        <v>113</v>
      </c>
      <c r="E19" s="156" t="s">
        <v>26</v>
      </c>
      <c r="F19" s="159">
        <v>1373</v>
      </c>
      <c r="G19" s="160">
        <v>4</v>
      </c>
      <c r="H19" s="155">
        <v>5492</v>
      </c>
      <c r="I19" s="39" t="s">
        <v>43</v>
      </c>
      <c r="J19" s="19" t="s">
        <v>107</v>
      </c>
      <c r="K19" s="19"/>
      <c r="L19" s="19"/>
    </row>
    <row r="20" spans="2:12">
      <c r="B20" s="7" t="s">
        <v>35</v>
      </c>
      <c r="C20" s="15">
        <v>1</v>
      </c>
      <c r="D20" s="153" t="s">
        <v>114</v>
      </c>
      <c r="E20" s="156" t="s">
        <v>26</v>
      </c>
      <c r="F20" s="159">
        <v>581</v>
      </c>
      <c r="G20" s="160">
        <v>4</v>
      </c>
      <c r="H20" s="155">
        <v>2324</v>
      </c>
      <c r="I20" s="39" t="s">
        <v>43</v>
      </c>
      <c r="J20" s="19" t="s">
        <v>107</v>
      </c>
      <c r="K20" s="19"/>
      <c r="L20" s="19"/>
    </row>
    <row r="21" spans="2:12">
      <c r="B21" s="7" t="s">
        <v>35</v>
      </c>
      <c r="C21" s="15">
        <v>1</v>
      </c>
      <c r="D21" s="153" t="s">
        <v>115</v>
      </c>
      <c r="E21" s="156" t="s">
        <v>26</v>
      </c>
      <c r="F21" s="159">
        <v>506</v>
      </c>
      <c r="G21" s="160">
        <v>34.25</v>
      </c>
      <c r="H21" s="155">
        <v>17330.5</v>
      </c>
      <c r="I21" s="39" t="s">
        <v>43</v>
      </c>
      <c r="J21" s="19" t="s">
        <v>107</v>
      </c>
      <c r="K21" s="19"/>
      <c r="L21" s="19"/>
    </row>
    <row r="22" spans="2:12">
      <c r="B22" s="7" t="s">
        <v>35</v>
      </c>
      <c r="C22" s="15">
        <v>1</v>
      </c>
      <c r="D22" s="153" t="s">
        <v>116</v>
      </c>
      <c r="E22" s="156" t="s">
        <v>26</v>
      </c>
      <c r="F22" s="159">
        <v>759</v>
      </c>
      <c r="G22" s="160">
        <v>3.1</v>
      </c>
      <c r="H22" s="155">
        <v>2352.9</v>
      </c>
      <c r="I22" s="39" t="s">
        <v>43</v>
      </c>
      <c r="J22" s="19" t="s">
        <v>107</v>
      </c>
      <c r="K22" s="19"/>
      <c r="L22" s="19"/>
    </row>
    <row r="23" spans="2:12">
      <c r="B23" s="7" t="s">
        <v>35</v>
      </c>
      <c r="C23" s="15">
        <v>1</v>
      </c>
      <c r="D23" s="153" t="s">
        <v>117</v>
      </c>
      <c r="E23" s="156" t="s">
        <v>26</v>
      </c>
      <c r="F23" s="159">
        <v>3200</v>
      </c>
      <c r="G23" s="160">
        <v>4.78</v>
      </c>
      <c r="H23" s="155">
        <v>15296</v>
      </c>
      <c r="I23" s="39" t="s">
        <v>43</v>
      </c>
      <c r="J23" s="19" t="s">
        <v>107</v>
      </c>
      <c r="K23" s="19"/>
      <c r="L23" s="19"/>
    </row>
    <row r="24" spans="2:12">
      <c r="H24" s="20">
        <f>SUM(H12:H23)</f>
        <v>1186041.0899999999</v>
      </c>
    </row>
    <row r="25" spans="2:12">
      <c r="E25" s="2"/>
      <c r="H25" s="26">
        <f>SUM(H10+H24)</f>
        <v>4027965.43</v>
      </c>
    </row>
  </sheetData>
  <mergeCells count="3">
    <mergeCell ref="B2:L2"/>
    <mergeCell ref="F3:G3"/>
    <mergeCell ref="F4:G4"/>
  </mergeCells>
  <conditionalFormatting sqref="E10">
    <cfRule type="cellIs" dxfId="216" priority="8" operator="equal">
      <formula>"Remover"</formula>
    </cfRule>
    <cfRule type="cellIs" dxfId="215" priority="9" operator="equal">
      <formula>"Alterar"</formula>
    </cfRule>
    <cfRule type="cellIs" dxfId="214" priority="10" operator="equal">
      <formula>"Incluir"</formula>
    </cfRule>
  </conditionalFormatting>
  <conditionalFormatting sqref="J2:K25">
    <cfRule type="cellIs" dxfId="213" priority="4" operator="equal">
      <formula>"Em análise"</formula>
    </cfRule>
  </conditionalFormatting>
  <conditionalFormatting sqref="J1:J1048576">
    <cfRule type="cellIs" dxfId="212" priority="1" operator="equal">
      <formula>"Pendente"</formula>
    </cfRule>
    <cfRule type="cellIs" dxfId="211" priority="2" operator="equal">
      <formula>"Reprovado"</formula>
    </cfRule>
    <cfRule type="cellIs" dxfId="210" priority="3" operator="equal">
      <formula>"Aprovado"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11AA70D-8014-4BD5-AE34-63AA8EFFC2CF}">
          <x14:formula1>
            <xm:f>Validação!$B$1:$B$3</xm:f>
          </x14:formula1>
          <xm:sqref>B7:B9 B12:B23</xm:sqref>
        </x14:dataValidation>
        <x14:dataValidation type="list" allowBlank="1" showInputMessage="1" showErrorMessage="1" xr:uid="{2E7C86F8-1777-452A-9E1E-5F723FA9DEA1}">
          <x14:formula1>
            <xm:f>Validação!$A$1:$A$4</xm:f>
          </x14:formula1>
          <xm:sqref>J7:J10 J12:J23</xm:sqref>
        </x14:dataValidation>
        <x14:dataValidation type="list" allowBlank="1" showInputMessage="1" showErrorMessage="1" xr:uid="{5ED65343-FB5D-41CE-ADBA-BE2AE4620BD3}">
          <x14:formula1>
            <xm:f>Validação!$C$1:$C$15</xm:f>
          </x14:formula1>
          <xm:sqref>I7:I9 I12:I23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4DBB2-F156-43B6-B6D8-0AEEC6D9A13A}">
  <dimension ref="B1:L13"/>
  <sheetViews>
    <sheetView topLeftCell="A4" workbookViewId="0">
      <selection activeCell="J11" sqref="J11"/>
    </sheetView>
  </sheetViews>
  <sheetFormatPr defaultRowHeight="15"/>
  <cols>
    <col min="2" max="2" width="16.5703125" customWidth="1"/>
    <col min="3" max="3" width="20.85546875" customWidth="1"/>
    <col min="4" max="4" width="27.85546875" customWidth="1"/>
    <col min="5" max="5" width="25" customWidth="1"/>
    <col min="6" max="6" width="18.85546875" customWidth="1"/>
    <col min="7" max="7" width="18.7109375" customWidth="1"/>
    <col min="8" max="8" width="20.42578125" customWidth="1"/>
    <col min="9" max="9" width="19.140625" customWidth="1"/>
    <col min="10" max="10" width="17.5703125" customWidth="1"/>
    <col min="11" max="11" width="23" customWidth="1"/>
    <col min="12" max="12" width="30.42578125" customWidth="1"/>
  </cols>
  <sheetData>
    <row r="1" spans="2:12" ht="15.75" thickBot="1"/>
    <row r="2" spans="2:12" ht="23.25">
      <c r="B2" s="182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4"/>
    </row>
    <row r="3" spans="2:12" ht="30">
      <c r="B3" s="27" t="s">
        <v>1</v>
      </c>
      <c r="C3" s="11" t="s">
        <v>2</v>
      </c>
      <c r="D3" s="12" t="s">
        <v>3</v>
      </c>
      <c r="E3" s="13" t="s">
        <v>4</v>
      </c>
      <c r="F3" s="185" t="s">
        <v>5</v>
      </c>
      <c r="G3" s="186"/>
      <c r="H3" s="12" t="s">
        <v>6</v>
      </c>
      <c r="I3" s="13" t="s">
        <v>7</v>
      </c>
      <c r="J3" s="11" t="s">
        <v>8</v>
      </c>
      <c r="K3" s="13" t="s">
        <v>9</v>
      </c>
      <c r="L3" s="28" t="s">
        <v>10</v>
      </c>
    </row>
    <row r="4" spans="2:12" ht="27">
      <c r="B4" s="29" t="s">
        <v>118</v>
      </c>
      <c r="C4" s="30" t="s">
        <v>119</v>
      </c>
      <c r="D4" s="31">
        <v>2022</v>
      </c>
      <c r="E4" s="32">
        <v>3791603.3</v>
      </c>
      <c r="F4" s="187">
        <v>2654122.31</v>
      </c>
      <c r="G4" s="187"/>
      <c r="H4" s="33"/>
      <c r="I4" s="33">
        <v>1137480.99</v>
      </c>
      <c r="J4" s="34">
        <v>1</v>
      </c>
      <c r="K4" s="38"/>
      <c r="L4" s="35">
        <v>165022.65</v>
      </c>
    </row>
    <row r="5" spans="2:12">
      <c r="E5" s="2"/>
    </row>
    <row r="6" spans="2:12" ht="30">
      <c r="B6" s="3" t="s">
        <v>13</v>
      </c>
      <c r="C6" s="4" t="s">
        <v>14</v>
      </c>
      <c r="D6" s="4" t="s">
        <v>15</v>
      </c>
      <c r="E6" s="4" t="s">
        <v>16</v>
      </c>
      <c r="F6" s="5" t="s">
        <v>17</v>
      </c>
      <c r="G6" s="5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</row>
    <row r="7" spans="2:12" ht="45.75">
      <c r="B7" s="18" t="s">
        <v>24</v>
      </c>
      <c r="C7" s="7">
        <v>1</v>
      </c>
      <c r="D7" s="7" t="s">
        <v>120</v>
      </c>
      <c r="E7" s="7" t="s">
        <v>26</v>
      </c>
      <c r="F7" s="7">
        <v>0</v>
      </c>
      <c r="G7" s="8">
        <v>0</v>
      </c>
      <c r="H7" s="9">
        <v>2654122.31</v>
      </c>
      <c r="I7" s="39" t="s">
        <v>27</v>
      </c>
      <c r="J7" s="19" t="s">
        <v>76</v>
      </c>
      <c r="K7" s="19"/>
      <c r="L7" s="19"/>
    </row>
    <row r="8" spans="2:12">
      <c r="B8" s="21"/>
      <c r="C8" s="22"/>
      <c r="D8" s="22"/>
      <c r="E8" s="22"/>
      <c r="F8" s="22"/>
      <c r="G8" s="23"/>
      <c r="H8" s="25">
        <f>SUM(H7:H7)</f>
        <v>2654122.31</v>
      </c>
      <c r="I8" s="24"/>
      <c r="J8" s="24"/>
      <c r="K8" s="24"/>
      <c r="L8" s="24"/>
    </row>
    <row r="9" spans="2:12" ht="30">
      <c r="B9" s="3" t="s">
        <v>13</v>
      </c>
      <c r="C9" s="4" t="s">
        <v>14</v>
      </c>
      <c r="D9" s="4" t="s">
        <v>30</v>
      </c>
      <c r="E9" s="4" t="s">
        <v>16</v>
      </c>
      <c r="F9" s="5" t="s">
        <v>31</v>
      </c>
      <c r="G9" s="5" t="s">
        <v>32</v>
      </c>
      <c r="H9" s="6" t="s">
        <v>33</v>
      </c>
      <c r="I9" s="6" t="s">
        <v>20</v>
      </c>
      <c r="J9" s="6" t="s">
        <v>34</v>
      </c>
      <c r="K9" s="6" t="s">
        <v>22</v>
      </c>
      <c r="L9" s="6" t="s">
        <v>23</v>
      </c>
    </row>
    <row r="10" spans="2:12" ht="30.75">
      <c r="B10" s="7" t="s">
        <v>35</v>
      </c>
      <c r="C10" s="15">
        <v>1</v>
      </c>
      <c r="D10" s="7" t="s">
        <v>121</v>
      </c>
      <c r="E10" s="7" t="s">
        <v>26</v>
      </c>
      <c r="F10" s="15">
        <v>4138</v>
      </c>
      <c r="G10" s="16">
        <v>235</v>
      </c>
      <c r="H10" s="17">
        <v>972430</v>
      </c>
      <c r="I10" s="39" t="s">
        <v>104</v>
      </c>
      <c r="J10" s="19" t="s">
        <v>28</v>
      </c>
      <c r="K10" s="19" t="s">
        <v>122</v>
      </c>
      <c r="L10" s="19"/>
    </row>
    <row r="11" spans="2:12">
      <c r="B11" s="7" t="s">
        <v>35</v>
      </c>
      <c r="C11" s="15">
        <v>1</v>
      </c>
      <c r="D11" s="7" t="s">
        <v>123</v>
      </c>
      <c r="E11" s="7" t="s">
        <v>26</v>
      </c>
      <c r="F11" s="15">
        <v>1</v>
      </c>
      <c r="G11" s="16">
        <v>165000</v>
      </c>
      <c r="H11" s="17">
        <v>165000</v>
      </c>
      <c r="I11" s="39" t="s">
        <v>43</v>
      </c>
      <c r="J11" s="19"/>
      <c r="K11" s="19"/>
      <c r="L11" s="19"/>
    </row>
    <row r="12" spans="2:12">
      <c r="H12" s="20">
        <f>SUM(H10:H11)</f>
        <v>1137430</v>
      </c>
    </row>
    <row r="13" spans="2:12">
      <c r="E13" s="2"/>
      <c r="H13" s="26">
        <f>SUM(H8+H12)</f>
        <v>3791552.31</v>
      </c>
    </row>
  </sheetData>
  <mergeCells count="3">
    <mergeCell ref="B2:L2"/>
    <mergeCell ref="F3:G3"/>
    <mergeCell ref="F4:G4"/>
  </mergeCells>
  <conditionalFormatting sqref="E7:E8">
    <cfRule type="cellIs" dxfId="209" priority="8" operator="equal">
      <formula>"Remover"</formula>
    </cfRule>
    <cfRule type="cellIs" dxfId="208" priority="9" operator="equal">
      <formula>"Alterar"</formula>
    </cfRule>
    <cfRule type="cellIs" dxfId="207" priority="10" operator="equal">
      <formula>"Incluir"</formula>
    </cfRule>
  </conditionalFormatting>
  <conditionalFormatting sqref="E10:E11">
    <cfRule type="cellIs" dxfId="206" priority="5" operator="equal">
      <formula>"Remover"</formula>
    </cfRule>
    <cfRule type="cellIs" dxfId="205" priority="6" operator="equal">
      <formula>"Alterar"</formula>
    </cfRule>
    <cfRule type="cellIs" dxfId="204" priority="7" operator="equal">
      <formula>"Incluir"</formula>
    </cfRule>
  </conditionalFormatting>
  <conditionalFormatting sqref="J2:K13">
    <cfRule type="cellIs" dxfId="203" priority="4" operator="equal">
      <formula>"Em análise"</formula>
    </cfRule>
  </conditionalFormatting>
  <conditionalFormatting sqref="J1:J1048576">
    <cfRule type="cellIs" dxfId="202" priority="1" operator="equal">
      <formula>"Pendente"</formula>
    </cfRule>
    <cfRule type="cellIs" dxfId="201" priority="2" operator="equal">
      <formula>"Reprovado"</formula>
    </cfRule>
    <cfRule type="cellIs" dxfId="200" priority="3" operator="equal">
      <formula>"Aprovado"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CA2E8BF-B61D-49F3-BADE-48CAFC578F4D}">
          <x14:formula1>
            <xm:f>Validação!$A$1:$A$4</xm:f>
          </x14:formula1>
          <xm:sqref>J10:J11 J7:J8</xm:sqref>
        </x14:dataValidation>
        <x14:dataValidation type="list" allowBlank="1" showInputMessage="1" showErrorMessage="1" xr:uid="{39E81A06-FB2E-46E3-A14E-B0431D32EBFF}">
          <x14:formula1>
            <xm:f>Validação!$B$1:$B$3</xm:f>
          </x14:formula1>
          <xm:sqref>B7 B10:B11</xm:sqref>
        </x14:dataValidation>
        <x14:dataValidation type="list" allowBlank="1" showInputMessage="1" showErrorMessage="1" xr:uid="{D6514F54-03C1-4746-AA83-CC8D96C75438}">
          <x14:formula1>
            <xm:f>Validação!$C$1:$C$15</xm:f>
          </x14:formula1>
          <xm:sqref>I7 I10:I11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9499E-2321-4D1A-9652-91369B8AAF3D}">
  <dimension ref="B1:L16"/>
  <sheetViews>
    <sheetView topLeftCell="A9" workbookViewId="0">
      <selection activeCell="K13" sqref="K13"/>
    </sheetView>
  </sheetViews>
  <sheetFormatPr defaultRowHeight="15"/>
  <cols>
    <col min="2" max="3" width="16.5703125" customWidth="1"/>
    <col min="4" max="4" width="27.85546875" customWidth="1"/>
    <col min="5" max="5" width="25" customWidth="1"/>
    <col min="6" max="6" width="18.85546875" customWidth="1"/>
    <col min="7" max="7" width="18.7109375" customWidth="1"/>
    <col min="8" max="8" width="20.42578125" customWidth="1"/>
    <col min="9" max="9" width="19.140625" customWidth="1"/>
    <col min="10" max="10" width="17.5703125" customWidth="1"/>
    <col min="11" max="11" width="23" customWidth="1"/>
    <col min="12" max="12" width="30.42578125" customWidth="1"/>
  </cols>
  <sheetData>
    <row r="1" spans="2:12" ht="15.75" thickBot="1"/>
    <row r="2" spans="2:12" ht="23.25">
      <c r="B2" s="182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4"/>
    </row>
    <row r="3" spans="2:12" ht="30">
      <c r="B3" s="27" t="s">
        <v>1</v>
      </c>
      <c r="C3" s="11" t="s">
        <v>2</v>
      </c>
      <c r="D3" s="12" t="s">
        <v>3</v>
      </c>
      <c r="E3" s="13" t="s">
        <v>4</v>
      </c>
      <c r="F3" s="185" t="s">
        <v>5</v>
      </c>
      <c r="G3" s="186"/>
      <c r="H3" s="12" t="s">
        <v>6</v>
      </c>
      <c r="I3" s="13" t="s">
        <v>7</v>
      </c>
      <c r="J3" s="11" t="s">
        <v>8</v>
      </c>
      <c r="K3" s="13" t="s">
        <v>9</v>
      </c>
      <c r="L3" s="28" t="s">
        <v>10</v>
      </c>
    </row>
    <row r="4" spans="2:12" ht="25.5">
      <c r="B4" s="29" t="s">
        <v>124</v>
      </c>
      <c r="C4" s="30" t="s">
        <v>125</v>
      </c>
      <c r="D4" s="31">
        <v>2022</v>
      </c>
      <c r="E4" s="32">
        <v>1940748.63</v>
      </c>
      <c r="F4" s="187">
        <v>1358524.0426266401</v>
      </c>
      <c r="G4" s="187"/>
      <c r="H4" s="33"/>
      <c r="I4" s="33">
        <v>582224.58969713305</v>
      </c>
      <c r="J4" s="34">
        <v>1</v>
      </c>
      <c r="K4" s="40">
        <v>44813</v>
      </c>
      <c r="L4" s="35">
        <v>84467.559240151502</v>
      </c>
    </row>
    <row r="5" spans="2:12">
      <c r="E5" s="2"/>
    </row>
    <row r="6" spans="2:12" ht="30">
      <c r="B6" s="3" t="s">
        <v>13</v>
      </c>
      <c r="C6" s="4" t="s">
        <v>14</v>
      </c>
      <c r="D6" s="4" t="s">
        <v>15</v>
      </c>
      <c r="E6" s="4" t="s">
        <v>16</v>
      </c>
      <c r="F6" s="5" t="s">
        <v>17</v>
      </c>
      <c r="G6" s="5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</row>
    <row r="7" spans="2:12" ht="60">
      <c r="B7" s="99" t="s">
        <v>24</v>
      </c>
      <c r="C7" s="100">
        <v>1</v>
      </c>
      <c r="D7" s="100" t="s">
        <v>126</v>
      </c>
      <c r="E7" s="101" t="s">
        <v>88</v>
      </c>
      <c r="F7" s="100">
        <v>0</v>
      </c>
      <c r="G7" s="100">
        <v>0</v>
      </c>
      <c r="H7" s="102">
        <v>1358524.04</v>
      </c>
      <c r="I7" s="39" t="s">
        <v>27</v>
      </c>
      <c r="J7" s="19" t="s">
        <v>28</v>
      </c>
      <c r="K7" s="19" t="s">
        <v>127</v>
      </c>
      <c r="L7" s="19"/>
    </row>
    <row r="8" spans="2:12">
      <c r="B8" s="21"/>
      <c r="C8" s="22"/>
      <c r="D8" s="22"/>
      <c r="E8" s="22"/>
      <c r="F8" s="22"/>
      <c r="G8" s="23"/>
      <c r="H8" s="25">
        <f>SUM(H7:H7)</f>
        <v>1358524.04</v>
      </c>
      <c r="I8" s="24"/>
      <c r="J8" s="24"/>
      <c r="K8" s="24"/>
      <c r="L8" s="24"/>
    </row>
    <row r="9" spans="2:12" ht="30">
      <c r="B9" s="3" t="s">
        <v>13</v>
      </c>
      <c r="C9" s="4" t="s">
        <v>14</v>
      </c>
      <c r="D9" s="4" t="s">
        <v>30</v>
      </c>
      <c r="E9" s="4" t="s">
        <v>16</v>
      </c>
      <c r="F9" s="5" t="s">
        <v>31</v>
      </c>
      <c r="G9" s="5" t="s">
        <v>32</v>
      </c>
      <c r="H9" s="6" t="s">
        <v>33</v>
      </c>
      <c r="I9" s="6" t="s">
        <v>20</v>
      </c>
      <c r="J9" s="6" t="s">
        <v>34</v>
      </c>
      <c r="K9" s="6" t="s">
        <v>22</v>
      </c>
      <c r="L9" s="6" t="s">
        <v>23</v>
      </c>
    </row>
    <row r="10" spans="2:12" ht="75">
      <c r="B10" s="103" t="s">
        <v>89</v>
      </c>
      <c r="C10" s="104">
        <v>1</v>
      </c>
      <c r="D10" s="100" t="s">
        <v>128</v>
      </c>
      <c r="E10" s="101" t="s">
        <v>88</v>
      </c>
      <c r="F10" s="104">
        <v>7110</v>
      </c>
      <c r="G10" s="105">
        <v>11</v>
      </c>
      <c r="H10" s="102">
        <v>78210</v>
      </c>
      <c r="I10" s="39" t="s">
        <v>129</v>
      </c>
      <c r="J10" s="19" t="s">
        <v>76</v>
      </c>
      <c r="K10" s="19" t="s">
        <v>130</v>
      </c>
      <c r="L10" s="111" t="s">
        <v>131</v>
      </c>
    </row>
    <row r="11" spans="2:12" ht="90">
      <c r="B11" s="106" t="s">
        <v>89</v>
      </c>
      <c r="C11" s="107">
        <v>1</v>
      </c>
      <c r="D11" s="108" t="s">
        <v>132</v>
      </c>
      <c r="E11" s="101" t="s">
        <v>88</v>
      </c>
      <c r="F11" s="107">
        <v>28449</v>
      </c>
      <c r="G11" s="109">
        <v>6</v>
      </c>
      <c r="H11" s="110">
        <v>170694</v>
      </c>
      <c r="I11" s="39" t="s">
        <v>129</v>
      </c>
      <c r="J11" s="19" t="s">
        <v>76</v>
      </c>
      <c r="K11" s="19" t="s">
        <v>130</v>
      </c>
      <c r="L11" s="111" t="s">
        <v>131</v>
      </c>
    </row>
    <row r="12" spans="2:12" ht="75">
      <c r="B12" s="106" t="s">
        <v>89</v>
      </c>
      <c r="C12" s="107">
        <v>1</v>
      </c>
      <c r="D12" s="108" t="s">
        <v>133</v>
      </c>
      <c r="E12" s="101" t="s">
        <v>88</v>
      </c>
      <c r="F12" s="107">
        <v>24885</v>
      </c>
      <c r="G12" s="109">
        <v>10</v>
      </c>
      <c r="H12" s="110">
        <v>248850</v>
      </c>
      <c r="I12" s="39" t="s">
        <v>129</v>
      </c>
      <c r="J12" s="19" t="s">
        <v>76</v>
      </c>
      <c r="K12" s="19" t="s">
        <v>130</v>
      </c>
      <c r="L12" s="111" t="s">
        <v>131</v>
      </c>
    </row>
    <row r="13" spans="2:12" ht="60.75">
      <c r="B13" s="103" t="s">
        <v>89</v>
      </c>
      <c r="C13" s="104">
        <v>1</v>
      </c>
      <c r="D13" s="100" t="s">
        <v>134</v>
      </c>
      <c r="E13" s="101" t="s">
        <v>88</v>
      </c>
      <c r="F13" s="104">
        <v>22280</v>
      </c>
      <c r="G13" s="105">
        <v>1.61</v>
      </c>
      <c r="H13" s="102">
        <v>35870.800000000003</v>
      </c>
      <c r="I13" s="39" t="s">
        <v>43</v>
      </c>
      <c r="J13" s="19" t="s">
        <v>76</v>
      </c>
      <c r="K13" s="19" t="s">
        <v>135</v>
      </c>
      <c r="L13" s="111" t="s">
        <v>131</v>
      </c>
    </row>
    <row r="14" spans="2:12" ht="45.75">
      <c r="B14" s="106" t="s">
        <v>89</v>
      </c>
      <c r="C14" s="107">
        <v>1</v>
      </c>
      <c r="D14" s="108" t="s">
        <v>136</v>
      </c>
      <c r="E14" s="101" t="s">
        <v>88</v>
      </c>
      <c r="F14" s="107">
        <v>48596.76</v>
      </c>
      <c r="G14" s="109">
        <v>1</v>
      </c>
      <c r="H14" s="110">
        <v>48596.76</v>
      </c>
      <c r="I14" s="39" t="s">
        <v>43</v>
      </c>
      <c r="J14" s="19" t="s">
        <v>76</v>
      </c>
      <c r="K14" s="19" t="s">
        <v>135</v>
      </c>
      <c r="L14" s="111" t="s">
        <v>131</v>
      </c>
    </row>
    <row r="15" spans="2:12">
      <c r="H15" s="20">
        <f>SUM(H10:H14)</f>
        <v>582221.56000000006</v>
      </c>
    </row>
    <row r="16" spans="2:12">
      <c r="E16" s="2"/>
      <c r="H16" s="26">
        <f>SUM(H8+H15)</f>
        <v>1940745.6</v>
      </c>
    </row>
  </sheetData>
  <mergeCells count="3">
    <mergeCell ref="B2:L2"/>
    <mergeCell ref="F3:G3"/>
    <mergeCell ref="F4:G4"/>
  </mergeCells>
  <conditionalFormatting sqref="E8">
    <cfRule type="cellIs" dxfId="199" priority="8" operator="equal">
      <formula>"Remover"</formula>
    </cfRule>
    <cfRule type="cellIs" dxfId="198" priority="9" operator="equal">
      <formula>"Alterar"</formula>
    </cfRule>
    <cfRule type="cellIs" dxfId="197" priority="10" operator="equal">
      <formula>"Incluir"</formula>
    </cfRule>
  </conditionalFormatting>
  <conditionalFormatting sqref="J2:K16">
    <cfRule type="cellIs" dxfId="196" priority="4" operator="equal">
      <formula>"Em análise"</formula>
    </cfRule>
  </conditionalFormatting>
  <conditionalFormatting sqref="J1:J1048576">
    <cfRule type="cellIs" dxfId="195" priority="1" operator="equal">
      <formula>"Pendente"</formula>
    </cfRule>
    <cfRule type="cellIs" dxfId="194" priority="2" operator="equal">
      <formula>"Reprovado"</formula>
    </cfRule>
    <cfRule type="cellIs" dxfId="193" priority="3" operator="equal">
      <formula>"Aprovado"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42A3510-9AF2-4EF1-8FAD-8A62B7567181}">
          <x14:formula1>
            <xm:f>Validação!$A$1:$A$4</xm:f>
          </x14:formula1>
          <xm:sqref>J7:J8 J10:J14</xm:sqref>
        </x14:dataValidation>
        <x14:dataValidation type="list" allowBlank="1" showInputMessage="1" showErrorMessage="1" xr:uid="{90F0BB54-4EE4-41AB-A6E7-F6D0EAFBFDB0}">
          <x14:formula1>
            <xm:f>Validação!$C$1:$C$15</xm:f>
          </x14:formula1>
          <xm:sqref>I7 I10:I14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B91CB-E218-42C6-8821-8E2FD37735BD}">
  <dimension ref="B1:L14"/>
  <sheetViews>
    <sheetView topLeftCell="A7" workbookViewId="0">
      <selection activeCell="B10" sqref="B10:H12"/>
    </sheetView>
  </sheetViews>
  <sheetFormatPr defaultRowHeight="15"/>
  <cols>
    <col min="2" max="3" width="16.5703125" customWidth="1"/>
    <col min="4" max="4" width="27.85546875" customWidth="1"/>
    <col min="5" max="5" width="25" customWidth="1"/>
    <col min="6" max="6" width="18.85546875" customWidth="1"/>
    <col min="7" max="7" width="15.5703125" customWidth="1"/>
    <col min="8" max="8" width="20.42578125" customWidth="1"/>
    <col min="9" max="9" width="19.140625" customWidth="1"/>
    <col min="10" max="10" width="17.5703125" customWidth="1"/>
    <col min="11" max="11" width="15.85546875" customWidth="1"/>
    <col min="12" max="12" width="30.42578125" customWidth="1"/>
  </cols>
  <sheetData>
    <row r="1" spans="2:12" ht="15.75" thickBot="1"/>
    <row r="2" spans="2:12" ht="23.25">
      <c r="B2" s="182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4"/>
    </row>
    <row r="3" spans="2:12" ht="30">
      <c r="B3" s="27" t="s">
        <v>1</v>
      </c>
      <c r="C3" s="11" t="s">
        <v>2</v>
      </c>
      <c r="D3" s="12" t="s">
        <v>3</v>
      </c>
      <c r="E3" s="13" t="s">
        <v>4</v>
      </c>
      <c r="F3" s="185" t="s">
        <v>5</v>
      </c>
      <c r="G3" s="186"/>
      <c r="H3" s="12" t="s">
        <v>6</v>
      </c>
      <c r="I3" s="13" t="s">
        <v>7</v>
      </c>
      <c r="J3" s="11" t="s">
        <v>8</v>
      </c>
      <c r="K3" s="13" t="s">
        <v>9</v>
      </c>
      <c r="L3" s="28" t="s">
        <v>10</v>
      </c>
    </row>
    <row r="4" spans="2:12" ht="25.5">
      <c r="B4" s="29" t="s">
        <v>137</v>
      </c>
      <c r="C4" s="30" t="s">
        <v>138</v>
      </c>
      <c r="D4" s="31">
        <v>2022</v>
      </c>
      <c r="E4" s="33">
        <v>2718812.95</v>
      </c>
      <c r="F4" s="196">
        <v>1903169.06</v>
      </c>
      <c r="G4" s="187"/>
      <c r="H4" s="33"/>
      <c r="I4" s="33">
        <v>697312.49</v>
      </c>
      <c r="J4" s="34">
        <v>1</v>
      </c>
      <c r="K4" s="40">
        <v>44813</v>
      </c>
      <c r="L4" s="35">
        <v>118331.39527839499</v>
      </c>
    </row>
    <row r="5" spans="2:12">
      <c r="E5" s="2"/>
    </row>
    <row r="6" spans="2:12" ht="30">
      <c r="B6" s="3" t="s">
        <v>13</v>
      </c>
      <c r="C6" s="4" t="s">
        <v>14</v>
      </c>
      <c r="D6" s="4" t="s">
        <v>15</v>
      </c>
      <c r="E6" s="4" t="s">
        <v>16</v>
      </c>
      <c r="F6" s="5" t="s">
        <v>17</v>
      </c>
      <c r="G6" s="5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</row>
    <row r="7" spans="2:12" ht="120">
      <c r="B7" s="18" t="s">
        <v>24</v>
      </c>
      <c r="C7" s="7">
        <v>1</v>
      </c>
      <c r="D7" s="7" t="s">
        <v>139</v>
      </c>
      <c r="E7" s="58" t="s">
        <v>26</v>
      </c>
      <c r="F7" s="7">
        <v>0</v>
      </c>
      <c r="G7" s="8">
        <v>0</v>
      </c>
      <c r="H7" s="9">
        <v>1903169.06</v>
      </c>
      <c r="I7" s="39" t="s">
        <v>27</v>
      </c>
      <c r="J7" s="19" t="s">
        <v>28</v>
      </c>
      <c r="K7" s="19" t="s">
        <v>140</v>
      </c>
      <c r="L7" s="19" t="s">
        <v>141</v>
      </c>
    </row>
    <row r="8" spans="2:12">
      <c r="B8" s="21"/>
      <c r="C8" s="22"/>
      <c r="D8" s="22"/>
      <c r="E8" s="22"/>
      <c r="F8" s="22"/>
      <c r="G8" s="23"/>
      <c r="H8" s="25">
        <f>SUM(H7:H7)</f>
        <v>1903169.06</v>
      </c>
      <c r="I8" s="24"/>
      <c r="J8" s="24"/>
      <c r="K8" s="24"/>
      <c r="L8" s="24"/>
    </row>
    <row r="9" spans="2:12" ht="30">
      <c r="B9" s="3" t="s">
        <v>13</v>
      </c>
      <c r="C9" s="4" t="s">
        <v>14</v>
      </c>
      <c r="D9" s="4" t="s">
        <v>30</v>
      </c>
      <c r="E9" s="4" t="s">
        <v>16</v>
      </c>
      <c r="F9" s="5" t="s">
        <v>31</v>
      </c>
      <c r="G9" s="5" t="s">
        <v>32</v>
      </c>
      <c r="H9" s="6" t="s">
        <v>33</v>
      </c>
      <c r="I9" s="6" t="s">
        <v>20</v>
      </c>
      <c r="J9" s="6" t="s">
        <v>34</v>
      </c>
      <c r="K9" s="6" t="s">
        <v>22</v>
      </c>
      <c r="L9" s="6" t="s">
        <v>23</v>
      </c>
    </row>
    <row r="10" spans="2:12" ht="45">
      <c r="B10" s="7" t="s">
        <v>35</v>
      </c>
      <c r="C10" s="15">
        <v>1</v>
      </c>
      <c r="D10" s="7" t="s">
        <v>142</v>
      </c>
      <c r="E10" s="58" t="s">
        <v>26</v>
      </c>
      <c r="F10" s="15">
        <v>1</v>
      </c>
      <c r="G10" s="16">
        <v>697312.49</v>
      </c>
      <c r="H10" s="59">
        <v>697312.49</v>
      </c>
      <c r="I10" s="39" t="s">
        <v>54</v>
      </c>
      <c r="J10" s="19" t="s">
        <v>76</v>
      </c>
      <c r="K10" s="19" t="s">
        <v>143</v>
      </c>
      <c r="L10" s="19" t="s">
        <v>144</v>
      </c>
    </row>
    <row r="11" spans="2:12" ht="45">
      <c r="B11" s="7" t="s">
        <v>35</v>
      </c>
      <c r="C11" s="15">
        <v>1</v>
      </c>
      <c r="D11" s="7" t="s">
        <v>145</v>
      </c>
      <c r="E11" s="58" t="s">
        <v>26</v>
      </c>
      <c r="F11" s="15">
        <v>47520</v>
      </c>
      <c r="G11" s="16">
        <v>1.38</v>
      </c>
      <c r="H11" s="17">
        <v>65577.600000000006</v>
      </c>
      <c r="I11" s="39" t="s">
        <v>43</v>
      </c>
      <c r="J11" s="19" t="s">
        <v>76</v>
      </c>
      <c r="K11" s="19" t="s">
        <v>146</v>
      </c>
      <c r="L11" s="19" t="s">
        <v>144</v>
      </c>
    </row>
    <row r="12" spans="2:12" ht="45">
      <c r="B12" s="7" t="s">
        <v>35</v>
      </c>
      <c r="C12" s="15">
        <v>1</v>
      </c>
      <c r="D12" s="7" t="s">
        <v>147</v>
      </c>
      <c r="E12" s="58" t="s">
        <v>26</v>
      </c>
      <c r="F12" s="15">
        <v>92550</v>
      </c>
      <c r="G12" s="16">
        <v>0.56999999999999995</v>
      </c>
      <c r="H12" s="17">
        <v>52753.5</v>
      </c>
      <c r="I12" s="39" t="s">
        <v>43</v>
      </c>
      <c r="J12" s="19" t="s">
        <v>76</v>
      </c>
      <c r="K12" s="19" t="s">
        <v>146</v>
      </c>
      <c r="L12" s="19" t="s">
        <v>144</v>
      </c>
    </row>
    <row r="13" spans="2:12">
      <c r="H13" s="20">
        <f>SUM(H10:H12)</f>
        <v>815643.59</v>
      </c>
    </row>
    <row r="14" spans="2:12">
      <c r="E14" s="2"/>
      <c r="H14" s="26">
        <f>SUM(H8+H13)</f>
        <v>2718812.65</v>
      </c>
    </row>
  </sheetData>
  <mergeCells count="3">
    <mergeCell ref="B2:L2"/>
    <mergeCell ref="F3:G3"/>
    <mergeCell ref="F4:G4"/>
  </mergeCells>
  <conditionalFormatting sqref="E8">
    <cfRule type="cellIs" dxfId="192" priority="8" operator="equal">
      <formula>"Remover"</formula>
    </cfRule>
    <cfRule type="cellIs" dxfId="191" priority="9" operator="equal">
      <formula>"Alterar"</formula>
    </cfRule>
    <cfRule type="cellIs" dxfId="190" priority="10" operator="equal">
      <formula>"Incluir"</formula>
    </cfRule>
  </conditionalFormatting>
  <conditionalFormatting sqref="J2:K14">
    <cfRule type="cellIs" dxfId="189" priority="4" operator="equal">
      <formula>"Em análise"</formula>
    </cfRule>
  </conditionalFormatting>
  <conditionalFormatting sqref="J1:J1048576">
    <cfRule type="cellIs" dxfId="188" priority="1" operator="equal">
      <formula>"Pendente"</formula>
    </cfRule>
    <cfRule type="cellIs" dxfId="187" priority="2" operator="equal">
      <formula>"Reprovado"</formula>
    </cfRule>
    <cfRule type="cellIs" dxfId="186" priority="3" operator="equal">
      <formula>"Aprovado"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9CC1A5-A91C-4BAE-AE1C-230413526C4D}">
          <x14:formula1>
            <xm:f>Validação!$A$1:$A$4</xm:f>
          </x14:formula1>
          <xm:sqref>J7:J8 J10:J12</xm:sqref>
        </x14:dataValidation>
        <x14:dataValidation type="list" allowBlank="1" showInputMessage="1" showErrorMessage="1" xr:uid="{C240B74E-6ABA-4876-B957-2349CB04467E}">
          <x14:formula1>
            <xm:f>Validação!$B$1:$B$3</xm:f>
          </x14:formula1>
          <xm:sqref>B7 B10:B12</xm:sqref>
        </x14:dataValidation>
        <x14:dataValidation type="list" allowBlank="1" showInputMessage="1" showErrorMessage="1" xr:uid="{A9C984C4-D1D1-4BAE-95BB-7EF1F86A1C6E}">
          <x14:formula1>
            <xm:f>Validação!$C$1:$C$15</xm:f>
          </x14:formula1>
          <xm:sqref>I7 I10:I12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8D8FC-5609-44E3-A5B6-E5E82EF3ED0A}">
  <dimension ref="B1:L49"/>
  <sheetViews>
    <sheetView topLeftCell="C31" zoomScaleNormal="100" workbookViewId="0">
      <selection activeCell="L17" sqref="L17"/>
    </sheetView>
  </sheetViews>
  <sheetFormatPr defaultRowHeight="15"/>
  <cols>
    <col min="2" max="2" width="16.5703125" customWidth="1"/>
    <col min="3" max="3" width="21.140625" customWidth="1"/>
    <col min="4" max="4" width="27.85546875" customWidth="1"/>
    <col min="5" max="5" width="25" customWidth="1"/>
    <col min="6" max="6" width="18.85546875" customWidth="1"/>
    <col min="7" max="7" width="18.7109375" customWidth="1"/>
    <col min="8" max="8" width="20.42578125" customWidth="1"/>
    <col min="9" max="9" width="19.140625" customWidth="1"/>
    <col min="10" max="10" width="17.5703125" customWidth="1"/>
    <col min="11" max="11" width="23" customWidth="1"/>
    <col min="12" max="12" width="30.42578125" customWidth="1"/>
  </cols>
  <sheetData>
    <row r="1" spans="2:12" ht="15.75" thickBot="1"/>
    <row r="2" spans="2:12" ht="23.25">
      <c r="B2" s="182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4"/>
    </row>
    <row r="3" spans="2:12" ht="30">
      <c r="B3" s="27" t="s">
        <v>1</v>
      </c>
      <c r="C3" s="11" t="s">
        <v>2</v>
      </c>
      <c r="D3" s="12" t="s">
        <v>3</v>
      </c>
      <c r="E3" s="13" t="s">
        <v>4</v>
      </c>
      <c r="F3" s="185" t="s">
        <v>5</v>
      </c>
      <c r="G3" s="186"/>
      <c r="H3" s="12" t="s">
        <v>6</v>
      </c>
      <c r="I3" s="13" t="s">
        <v>7</v>
      </c>
      <c r="J3" s="11" t="s">
        <v>8</v>
      </c>
      <c r="K3" s="13" t="s">
        <v>9</v>
      </c>
      <c r="L3" s="28" t="s">
        <v>10</v>
      </c>
    </row>
    <row r="4" spans="2:12" ht="15.75" thickBot="1">
      <c r="B4" s="29" t="s">
        <v>148</v>
      </c>
      <c r="C4" s="30" t="s">
        <v>149</v>
      </c>
      <c r="D4" s="31">
        <v>2022</v>
      </c>
      <c r="E4" s="32">
        <f>F4+I4+L4</f>
        <v>3021067.8728451226</v>
      </c>
      <c r="F4" s="187">
        <v>2114747.5099999998</v>
      </c>
      <c r="G4" s="187"/>
      <c r="H4" s="33"/>
      <c r="I4" s="33">
        <v>774833.87070126005</v>
      </c>
      <c r="J4" s="34">
        <v>1</v>
      </c>
      <c r="K4" s="38"/>
      <c r="L4" s="35">
        <v>131486.492143863</v>
      </c>
    </row>
    <row r="5" spans="2:12">
      <c r="E5" s="2"/>
    </row>
    <row r="6" spans="2:12" ht="30">
      <c r="B6" s="3" t="s">
        <v>13</v>
      </c>
      <c r="C6" s="4" t="s">
        <v>14</v>
      </c>
      <c r="D6" s="4" t="s">
        <v>15</v>
      </c>
      <c r="E6" s="4" t="s">
        <v>16</v>
      </c>
      <c r="F6" s="5" t="s">
        <v>17</v>
      </c>
      <c r="G6" s="5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</row>
    <row r="7" spans="2:12" ht="60">
      <c r="B7" s="18" t="s">
        <v>24</v>
      </c>
      <c r="C7" s="7">
        <v>1</v>
      </c>
      <c r="D7" s="7" t="s">
        <v>150</v>
      </c>
      <c r="E7" s="7" t="s">
        <v>26</v>
      </c>
      <c r="F7" s="7">
        <v>0</v>
      </c>
      <c r="G7" s="8">
        <v>0</v>
      </c>
      <c r="H7" s="9">
        <v>2114747.5099999998</v>
      </c>
      <c r="I7" s="39" t="s">
        <v>27</v>
      </c>
      <c r="J7" s="19" t="s">
        <v>73</v>
      </c>
      <c r="K7" s="19" t="s">
        <v>151</v>
      </c>
      <c r="L7" s="19" t="s">
        <v>152</v>
      </c>
    </row>
    <row r="8" spans="2:12">
      <c r="B8" s="21"/>
      <c r="C8" s="22"/>
      <c r="D8" s="22"/>
      <c r="E8" s="22"/>
      <c r="F8" s="22"/>
      <c r="G8" s="23"/>
      <c r="H8" s="25">
        <f>SUM(H7:H7)</f>
        <v>2114747.5099999998</v>
      </c>
      <c r="I8" s="24"/>
      <c r="J8" s="24"/>
      <c r="K8" s="24"/>
      <c r="L8" s="24"/>
    </row>
    <row r="9" spans="2:12" ht="30">
      <c r="B9" s="3" t="s">
        <v>13</v>
      </c>
      <c r="C9" s="4" t="s">
        <v>14</v>
      </c>
      <c r="D9" s="4" t="s">
        <v>30</v>
      </c>
      <c r="E9" s="4" t="s">
        <v>16</v>
      </c>
      <c r="F9" s="5" t="s">
        <v>31</v>
      </c>
      <c r="G9" s="5" t="s">
        <v>32</v>
      </c>
      <c r="H9" s="6" t="s">
        <v>33</v>
      </c>
      <c r="I9" s="6" t="s">
        <v>20</v>
      </c>
      <c r="J9" s="6" t="s">
        <v>34</v>
      </c>
      <c r="K9" s="6" t="s">
        <v>22</v>
      </c>
      <c r="L9" s="6" t="s">
        <v>23</v>
      </c>
    </row>
    <row r="10" spans="2:12" ht="75">
      <c r="B10" s="7" t="s">
        <v>35</v>
      </c>
      <c r="C10" s="15">
        <v>1</v>
      </c>
      <c r="D10" s="7" t="s">
        <v>153</v>
      </c>
      <c r="E10" s="7" t="s">
        <v>26</v>
      </c>
      <c r="F10" s="15">
        <v>2</v>
      </c>
      <c r="G10" s="16">
        <v>19800</v>
      </c>
      <c r="H10" s="17">
        <f>G10*F10</f>
        <v>39600</v>
      </c>
      <c r="I10" s="39" t="s">
        <v>37</v>
      </c>
      <c r="J10" s="19" t="s">
        <v>28</v>
      </c>
      <c r="K10" s="19" t="s">
        <v>154</v>
      </c>
      <c r="L10" s="19"/>
    </row>
    <row r="11" spans="2:12" ht="105">
      <c r="B11" s="7" t="s">
        <v>35</v>
      </c>
      <c r="C11" s="15">
        <v>1</v>
      </c>
      <c r="D11" s="7" t="s">
        <v>155</v>
      </c>
      <c r="E11" s="7" t="s">
        <v>26</v>
      </c>
      <c r="F11" s="15">
        <v>2</v>
      </c>
      <c r="G11" s="16">
        <v>3722</v>
      </c>
      <c r="H11" s="17">
        <f t="shared" ref="H11:H47" si="0">G11*F11</f>
        <v>7444</v>
      </c>
      <c r="I11" s="39" t="s">
        <v>37</v>
      </c>
      <c r="J11" s="19" t="s">
        <v>28</v>
      </c>
      <c r="K11" s="19" t="s">
        <v>154</v>
      </c>
      <c r="L11" s="19"/>
    </row>
    <row r="12" spans="2:12" ht="90">
      <c r="B12" s="7" t="s">
        <v>35</v>
      </c>
      <c r="C12" s="15">
        <v>1</v>
      </c>
      <c r="D12" s="7" t="s">
        <v>156</v>
      </c>
      <c r="E12" s="7" t="s">
        <v>26</v>
      </c>
      <c r="F12" s="15">
        <v>2</v>
      </c>
      <c r="G12" s="16">
        <v>16720</v>
      </c>
      <c r="H12" s="17">
        <f t="shared" si="0"/>
        <v>33440</v>
      </c>
      <c r="I12" s="39" t="s">
        <v>37</v>
      </c>
      <c r="J12" s="19" t="s">
        <v>28</v>
      </c>
      <c r="K12" s="19" t="s">
        <v>154</v>
      </c>
      <c r="L12" s="19"/>
    </row>
    <row r="13" spans="2:12" ht="105">
      <c r="B13" s="7" t="s">
        <v>35</v>
      </c>
      <c r="C13" s="15">
        <v>1</v>
      </c>
      <c r="D13" s="7" t="s">
        <v>157</v>
      </c>
      <c r="E13" s="7" t="s">
        <v>26</v>
      </c>
      <c r="F13" s="15">
        <v>2</v>
      </c>
      <c r="G13" s="16">
        <v>3210</v>
      </c>
      <c r="H13" s="17">
        <f t="shared" si="0"/>
        <v>6420</v>
      </c>
      <c r="I13" s="39" t="s">
        <v>37</v>
      </c>
      <c r="J13" s="19" t="s">
        <v>28</v>
      </c>
      <c r="K13" s="19" t="s">
        <v>154</v>
      </c>
      <c r="L13" s="19"/>
    </row>
    <row r="14" spans="2:12" ht="75">
      <c r="B14" s="7" t="s">
        <v>35</v>
      </c>
      <c r="C14" s="15">
        <v>1</v>
      </c>
      <c r="D14" s="7" t="s">
        <v>158</v>
      </c>
      <c r="E14" s="7" t="s">
        <v>26</v>
      </c>
      <c r="F14" s="15">
        <v>2</v>
      </c>
      <c r="G14" s="16">
        <v>40264</v>
      </c>
      <c r="H14" s="17">
        <f t="shared" si="0"/>
        <v>80528</v>
      </c>
      <c r="I14" s="39" t="s">
        <v>37</v>
      </c>
      <c r="J14" s="19" t="s">
        <v>28</v>
      </c>
      <c r="K14" s="19" t="s">
        <v>154</v>
      </c>
      <c r="L14" s="19"/>
    </row>
    <row r="15" spans="2:12" ht="105">
      <c r="B15" s="7" t="s">
        <v>35</v>
      </c>
      <c r="C15" s="15">
        <v>1</v>
      </c>
      <c r="D15" s="7" t="s">
        <v>159</v>
      </c>
      <c r="E15" s="7" t="s">
        <v>26</v>
      </c>
      <c r="F15" s="15">
        <v>2</v>
      </c>
      <c r="G15" s="16">
        <v>10066</v>
      </c>
      <c r="H15" s="17">
        <f t="shared" si="0"/>
        <v>20132</v>
      </c>
      <c r="I15" s="39" t="s">
        <v>37</v>
      </c>
      <c r="J15" s="19" t="s">
        <v>28</v>
      </c>
      <c r="K15" s="19" t="s">
        <v>154</v>
      </c>
      <c r="L15" s="19"/>
    </row>
    <row r="16" spans="2:12" ht="45.75">
      <c r="B16" s="7" t="s">
        <v>35</v>
      </c>
      <c r="C16" s="15">
        <v>1</v>
      </c>
      <c r="D16" s="7" t="s">
        <v>160</v>
      </c>
      <c r="E16" s="7" t="s">
        <v>26</v>
      </c>
      <c r="F16" s="15">
        <v>2</v>
      </c>
      <c r="G16" s="16">
        <v>630</v>
      </c>
      <c r="H16" s="17">
        <f t="shared" si="0"/>
        <v>1260</v>
      </c>
      <c r="I16" s="39" t="s">
        <v>37</v>
      </c>
      <c r="J16" s="19" t="s">
        <v>28</v>
      </c>
      <c r="K16" s="19" t="s">
        <v>161</v>
      </c>
      <c r="L16" s="19"/>
    </row>
    <row r="17" spans="2:12" ht="60.75">
      <c r="B17" s="7" t="s">
        <v>35</v>
      </c>
      <c r="C17" s="15">
        <v>1</v>
      </c>
      <c r="D17" s="7" t="s">
        <v>162</v>
      </c>
      <c r="E17" s="7" t="s">
        <v>26</v>
      </c>
      <c r="F17" s="15">
        <v>2</v>
      </c>
      <c r="G17" s="16">
        <v>280</v>
      </c>
      <c r="H17" s="17">
        <f t="shared" si="0"/>
        <v>560</v>
      </c>
      <c r="I17" s="39" t="s">
        <v>37</v>
      </c>
      <c r="J17" s="19" t="s">
        <v>28</v>
      </c>
      <c r="K17" s="19" t="s">
        <v>161</v>
      </c>
      <c r="L17" s="19" t="s">
        <v>163</v>
      </c>
    </row>
    <row r="18" spans="2:12" ht="60.75">
      <c r="B18" s="7" t="s">
        <v>35</v>
      </c>
      <c r="C18" s="15">
        <v>1</v>
      </c>
      <c r="D18" s="7" t="s">
        <v>164</v>
      </c>
      <c r="E18" s="7" t="s">
        <v>26</v>
      </c>
      <c r="F18" s="15">
        <v>2</v>
      </c>
      <c r="G18" s="16">
        <v>280</v>
      </c>
      <c r="H18" s="17">
        <f t="shared" si="0"/>
        <v>560</v>
      </c>
      <c r="I18" s="39" t="s">
        <v>37</v>
      </c>
      <c r="J18" s="19" t="s">
        <v>28</v>
      </c>
      <c r="K18" s="19" t="s">
        <v>161</v>
      </c>
      <c r="L18" s="19"/>
    </row>
    <row r="19" spans="2:12" ht="45.75">
      <c r="B19" s="7" t="s">
        <v>35</v>
      </c>
      <c r="C19" s="15">
        <v>1</v>
      </c>
      <c r="D19" s="7" t="s">
        <v>165</v>
      </c>
      <c r="E19" s="7" t="s">
        <v>26</v>
      </c>
      <c r="F19" s="15">
        <v>2</v>
      </c>
      <c r="G19" s="16">
        <v>630</v>
      </c>
      <c r="H19" s="17">
        <f t="shared" si="0"/>
        <v>1260</v>
      </c>
      <c r="I19" s="39" t="s">
        <v>37</v>
      </c>
      <c r="J19" s="19" t="s">
        <v>28</v>
      </c>
      <c r="K19" s="19" t="s">
        <v>161</v>
      </c>
      <c r="L19" s="19"/>
    </row>
    <row r="20" spans="2:12" ht="45.75">
      <c r="B20" s="7" t="s">
        <v>35</v>
      </c>
      <c r="C20" s="15">
        <v>1</v>
      </c>
      <c r="D20" s="7" t="s">
        <v>166</v>
      </c>
      <c r="E20" s="7" t="s">
        <v>26</v>
      </c>
      <c r="F20" s="15">
        <v>2</v>
      </c>
      <c r="G20" s="16">
        <v>630</v>
      </c>
      <c r="H20" s="17">
        <f t="shared" si="0"/>
        <v>1260</v>
      </c>
      <c r="I20" s="39" t="s">
        <v>37</v>
      </c>
      <c r="J20" s="19" t="s">
        <v>28</v>
      </c>
      <c r="K20" s="19" t="s">
        <v>161</v>
      </c>
      <c r="L20" s="19"/>
    </row>
    <row r="21" spans="2:12" ht="76.5">
      <c r="B21" s="7" t="s">
        <v>35</v>
      </c>
      <c r="C21" s="15">
        <v>1</v>
      </c>
      <c r="D21" s="7" t="s">
        <v>167</v>
      </c>
      <c r="E21" s="7" t="s">
        <v>26</v>
      </c>
      <c r="F21" s="15">
        <v>2</v>
      </c>
      <c r="G21" s="16">
        <v>630</v>
      </c>
      <c r="H21" s="17">
        <f t="shared" si="0"/>
        <v>1260</v>
      </c>
      <c r="I21" s="39" t="s">
        <v>37</v>
      </c>
      <c r="J21" s="19" t="s">
        <v>28</v>
      </c>
      <c r="K21" s="19" t="s">
        <v>161</v>
      </c>
      <c r="L21" s="19"/>
    </row>
    <row r="22" spans="2:12" ht="60.75">
      <c r="B22" s="7" t="s">
        <v>35</v>
      </c>
      <c r="C22" s="15">
        <v>1</v>
      </c>
      <c r="D22" s="7" t="s">
        <v>168</v>
      </c>
      <c r="E22" s="7" t="s">
        <v>26</v>
      </c>
      <c r="F22" s="15">
        <v>2</v>
      </c>
      <c r="G22" s="16">
        <v>630</v>
      </c>
      <c r="H22" s="17">
        <f t="shared" si="0"/>
        <v>1260</v>
      </c>
      <c r="I22" s="39" t="s">
        <v>37</v>
      </c>
      <c r="J22" s="19" t="s">
        <v>28</v>
      </c>
      <c r="K22" s="19" t="s">
        <v>161</v>
      </c>
      <c r="L22" s="19"/>
    </row>
    <row r="23" spans="2:12" ht="45.75">
      <c r="B23" s="7" t="s">
        <v>35</v>
      </c>
      <c r="C23" s="15">
        <v>1</v>
      </c>
      <c r="D23" s="7" t="s">
        <v>169</v>
      </c>
      <c r="E23" s="7" t="s">
        <v>26</v>
      </c>
      <c r="F23" s="15">
        <v>2</v>
      </c>
      <c r="G23" s="16">
        <v>580</v>
      </c>
      <c r="H23" s="17">
        <f t="shared" si="0"/>
        <v>1160</v>
      </c>
      <c r="I23" s="39" t="s">
        <v>37</v>
      </c>
      <c r="J23" s="19" t="s">
        <v>28</v>
      </c>
      <c r="K23" s="19" t="s">
        <v>161</v>
      </c>
      <c r="L23" s="19"/>
    </row>
    <row r="24" spans="2:12" ht="45.75">
      <c r="B24" s="7" t="s">
        <v>35</v>
      </c>
      <c r="C24" s="15">
        <v>1</v>
      </c>
      <c r="D24" s="7" t="s">
        <v>170</v>
      </c>
      <c r="E24" s="7" t="s">
        <v>26</v>
      </c>
      <c r="F24" s="15">
        <v>2</v>
      </c>
      <c r="G24" s="16">
        <v>280</v>
      </c>
      <c r="H24" s="17">
        <f t="shared" si="0"/>
        <v>560</v>
      </c>
      <c r="I24" s="39" t="s">
        <v>37</v>
      </c>
      <c r="J24" s="19" t="s">
        <v>28</v>
      </c>
      <c r="K24" s="19" t="s">
        <v>161</v>
      </c>
      <c r="L24" s="19"/>
    </row>
    <row r="25" spans="2:12" ht="45.75">
      <c r="B25" s="7" t="s">
        <v>35</v>
      </c>
      <c r="C25" s="15">
        <v>1</v>
      </c>
      <c r="D25" s="7" t="s">
        <v>171</v>
      </c>
      <c r="E25" s="7" t="s">
        <v>26</v>
      </c>
      <c r="F25" s="15">
        <v>2</v>
      </c>
      <c r="G25" s="16">
        <v>280</v>
      </c>
      <c r="H25" s="17">
        <f t="shared" si="0"/>
        <v>560</v>
      </c>
      <c r="I25" s="39" t="s">
        <v>37</v>
      </c>
      <c r="J25" s="19" t="s">
        <v>28</v>
      </c>
      <c r="K25" s="19" t="s">
        <v>161</v>
      </c>
      <c r="L25" s="19"/>
    </row>
    <row r="26" spans="2:12" ht="60">
      <c r="B26" s="7" t="s">
        <v>35</v>
      </c>
      <c r="C26" s="15">
        <v>1</v>
      </c>
      <c r="D26" s="7" t="s">
        <v>172</v>
      </c>
      <c r="E26" s="7" t="s">
        <v>26</v>
      </c>
      <c r="F26" s="15">
        <v>4500</v>
      </c>
      <c r="G26" s="16">
        <v>36.520000000000003</v>
      </c>
      <c r="H26" s="17">
        <f t="shared" si="0"/>
        <v>164340</v>
      </c>
      <c r="I26" s="39" t="s">
        <v>54</v>
      </c>
      <c r="J26" s="19" t="s">
        <v>28</v>
      </c>
      <c r="K26" s="19" t="s">
        <v>173</v>
      </c>
      <c r="L26" s="19"/>
    </row>
    <row r="27" spans="2:12" ht="45">
      <c r="B27" s="7" t="s">
        <v>35</v>
      </c>
      <c r="C27" s="15">
        <v>1</v>
      </c>
      <c r="D27" s="7" t="s">
        <v>174</v>
      </c>
      <c r="E27" s="7" t="s">
        <v>26</v>
      </c>
      <c r="F27" s="15">
        <v>8471</v>
      </c>
      <c r="G27" s="16">
        <v>25.47</v>
      </c>
      <c r="H27" s="17">
        <f t="shared" si="0"/>
        <v>215756.37</v>
      </c>
      <c r="I27" s="39" t="s">
        <v>54</v>
      </c>
      <c r="J27" s="19" t="s">
        <v>28</v>
      </c>
      <c r="K27" s="19" t="s">
        <v>173</v>
      </c>
      <c r="L27" s="19"/>
    </row>
    <row r="28" spans="2:12" ht="60">
      <c r="B28" s="7" t="s">
        <v>35</v>
      </c>
      <c r="C28" s="15">
        <v>1</v>
      </c>
      <c r="D28" s="7" t="s">
        <v>175</v>
      </c>
      <c r="E28" s="7" t="s">
        <v>26</v>
      </c>
      <c r="F28" s="15">
        <v>400</v>
      </c>
      <c r="G28" s="16">
        <v>19.5</v>
      </c>
      <c r="H28" s="17">
        <f t="shared" si="0"/>
        <v>7800</v>
      </c>
      <c r="I28" s="39" t="s">
        <v>54</v>
      </c>
      <c r="J28" s="19" t="s">
        <v>28</v>
      </c>
      <c r="K28" s="19" t="s">
        <v>173</v>
      </c>
      <c r="L28" s="19"/>
    </row>
    <row r="29" spans="2:12" ht="60">
      <c r="B29" s="7" t="s">
        <v>35</v>
      </c>
      <c r="C29" s="15">
        <v>1</v>
      </c>
      <c r="D29" s="7" t="s">
        <v>176</v>
      </c>
      <c r="E29" s="7" t="s">
        <v>26</v>
      </c>
      <c r="F29" s="15">
        <v>650</v>
      </c>
      <c r="G29" s="16">
        <v>13.99</v>
      </c>
      <c r="H29" s="17">
        <f t="shared" si="0"/>
        <v>9093.5</v>
      </c>
      <c r="I29" s="39" t="s">
        <v>54</v>
      </c>
      <c r="J29" s="19" t="s">
        <v>28</v>
      </c>
      <c r="K29" s="19" t="s">
        <v>173</v>
      </c>
      <c r="L29" s="19"/>
    </row>
    <row r="30" spans="2:12" ht="60">
      <c r="B30" s="7" t="s">
        <v>35</v>
      </c>
      <c r="C30" s="15">
        <v>1</v>
      </c>
      <c r="D30" s="7" t="s">
        <v>177</v>
      </c>
      <c r="E30" s="7" t="s">
        <v>26</v>
      </c>
      <c r="F30" s="15">
        <v>10000</v>
      </c>
      <c r="G30" s="16">
        <v>1.4</v>
      </c>
      <c r="H30" s="17">
        <f t="shared" si="0"/>
        <v>14000</v>
      </c>
      <c r="I30" s="39" t="s">
        <v>54</v>
      </c>
      <c r="J30" s="19" t="s">
        <v>28</v>
      </c>
      <c r="K30" s="19" t="s">
        <v>173</v>
      </c>
      <c r="L30" s="19"/>
    </row>
    <row r="31" spans="2:12" ht="60">
      <c r="B31" s="7" t="s">
        <v>35</v>
      </c>
      <c r="C31" s="15">
        <v>1</v>
      </c>
      <c r="D31" s="7" t="s">
        <v>178</v>
      </c>
      <c r="E31" s="7" t="s">
        <v>26</v>
      </c>
      <c r="F31" s="15">
        <v>10000</v>
      </c>
      <c r="G31" s="16">
        <v>1</v>
      </c>
      <c r="H31" s="17">
        <f t="shared" si="0"/>
        <v>10000</v>
      </c>
      <c r="I31" s="39" t="s">
        <v>54</v>
      </c>
      <c r="J31" s="19" t="s">
        <v>28</v>
      </c>
      <c r="K31" s="19" t="s">
        <v>173</v>
      </c>
      <c r="L31" s="19"/>
    </row>
    <row r="32" spans="2:12" ht="75">
      <c r="B32" s="7" t="s">
        <v>35</v>
      </c>
      <c r="C32" s="15">
        <v>1</v>
      </c>
      <c r="D32" s="7" t="s">
        <v>179</v>
      </c>
      <c r="E32" s="7" t="s">
        <v>26</v>
      </c>
      <c r="F32" s="15">
        <v>40</v>
      </c>
      <c r="G32" s="16">
        <v>16</v>
      </c>
      <c r="H32" s="17">
        <f t="shared" si="0"/>
        <v>640</v>
      </c>
      <c r="I32" s="39" t="s">
        <v>54</v>
      </c>
      <c r="J32" s="19" t="s">
        <v>28</v>
      </c>
      <c r="K32" s="19" t="s">
        <v>173</v>
      </c>
      <c r="L32" s="19"/>
    </row>
    <row r="33" spans="2:12" ht="60">
      <c r="B33" s="7" t="s">
        <v>35</v>
      </c>
      <c r="C33" s="15">
        <v>1</v>
      </c>
      <c r="D33" s="7" t="s">
        <v>180</v>
      </c>
      <c r="E33" s="7" t="s">
        <v>26</v>
      </c>
      <c r="F33" s="15">
        <v>40</v>
      </c>
      <c r="G33" s="16">
        <v>11</v>
      </c>
      <c r="H33" s="17">
        <f t="shared" si="0"/>
        <v>440</v>
      </c>
      <c r="I33" s="39" t="s">
        <v>54</v>
      </c>
      <c r="J33" s="19" t="s">
        <v>28</v>
      </c>
      <c r="K33" s="19" t="s">
        <v>173</v>
      </c>
      <c r="L33" s="19"/>
    </row>
    <row r="34" spans="2:12" ht="60">
      <c r="B34" s="7" t="s">
        <v>35</v>
      </c>
      <c r="C34" s="15">
        <v>1</v>
      </c>
      <c r="D34" s="7" t="s">
        <v>181</v>
      </c>
      <c r="E34" s="7" t="s">
        <v>26</v>
      </c>
      <c r="F34" s="15">
        <v>10</v>
      </c>
      <c r="G34" s="16">
        <v>115</v>
      </c>
      <c r="H34" s="17">
        <f t="shared" si="0"/>
        <v>1150</v>
      </c>
      <c r="I34" s="39" t="s">
        <v>54</v>
      </c>
      <c r="J34" s="19" t="s">
        <v>28</v>
      </c>
      <c r="K34" s="19" t="s">
        <v>173</v>
      </c>
      <c r="L34" s="19"/>
    </row>
    <row r="35" spans="2:12" ht="60">
      <c r="B35" s="7" t="s">
        <v>35</v>
      </c>
      <c r="C35" s="15">
        <v>1</v>
      </c>
      <c r="D35" s="7" t="s">
        <v>182</v>
      </c>
      <c r="E35" s="7" t="s">
        <v>26</v>
      </c>
      <c r="F35" s="15">
        <v>10</v>
      </c>
      <c r="G35" s="16">
        <v>161</v>
      </c>
      <c r="H35" s="17">
        <f t="shared" si="0"/>
        <v>1610</v>
      </c>
      <c r="I35" s="39" t="s">
        <v>54</v>
      </c>
      <c r="J35" s="19" t="s">
        <v>28</v>
      </c>
      <c r="K35" s="19" t="s">
        <v>173</v>
      </c>
      <c r="L35" s="19"/>
    </row>
    <row r="36" spans="2:12" ht="45">
      <c r="B36" s="7" t="s">
        <v>35</v>
      </c>
      <c r="C36" s="15">
        <v>1</v>
      </c>
      <c r="D36" s="7" t="s">
        <v>183</v>
      </c>
      <c r="E36" s="7" t="s">
        <v>26</v>
      </c>
      <c r="F36" s="15">
        <v>40</v>
      </c>
      <c r="G36" s="16">
        <v>130</v>
      </c>
      <c r="H36" s="17">
        <f t="shared" si="0"/>
        <v>5200</v>
      </c>
      <c r="I36" s="39" t="s">
        <v>37</v>
      </c>
      <c r="J36" s="19" t="s">
        <v>73</v>
      </c>
      <c r="K36" s="19" t="s">
        <v>154</v>
      </c>
      <c r="L36" s="19"/>
    </row>
    <row r="37" spans="2:12" ht="60">
      <c r="B37" s="7" t="s">
        <v>35</v>
      </c>
      <c r="C37" s="15">
        <v>1</v>
      </c>
      <c r="D37" s="7" t="s">
        <v>184</v>
      </c>
      <c r="E37" s="7" t="s">
        <v>26</v>
      </c>
      <c r="F37" s="15">
        <v>180</v>
      </c>
      <c r="G37" s="16">
        <v>130</v>
      </c>
      <c r="H37" s="17">
        <f t="shared" si="0"/>
        <v>23400</v>
      </c>
      <c r="I37" s="39" t="s">
        <v>37</v>
      </c>
      <c r="J37" s="19" t="s">
        <v>73</v>
      </c>
      <c r="K37" s="19" t="s">
        <v>154</v>
      </c>
      <c r="L37" s="19"/>
    </row>
    <row r="38" spans="2:12" ht="60">
      <c r="B38" s="7" t="s">
        <v>35</v>
      </c>
      <c r="C38" s="15">
        <v>1</v>
      </c>
      <c r="D38" s="7" t="s">
        <v>185</v>
      </c>
      <c r="E38" s="7" t="s">
        <v>26</v>
      </c>
      <c r="F38" s="15">
        <v>180</v>
      </c>
      <c r="G38" s="16">
        <v>130</v>
      </c>
      <c r="H38" s="17">
        <f t="shared" si="0"/>
        <v>23400</v>
      </c>
      <c r="I38" s="39" t="s">
        <v>37</v>
      </c>
      <c r="J38" s="19" t="s">
        <v>73</v>
      </c>
      <c r="K38" s="19" t="s">
        <v>154</v>
      </c>
      <c r="L38" s="19"/>
    </row>
    <row r="39" spans="2:12" ht="45">
      <c r="B39" s="7" t="s">
        <v>35</v>
      </c>
      <c r="C39" s="15">
        <v>1</v>
      </c>
      <c r="D39" s="7" t="s">
        <v>186</v>
      </c>
      <c r="E39" s="7" t="s">
        <v>26</v>
      </c>
      <c r="F39" s="15">
        <v>34</v>
      </c>
      <c r="G39" s="16">
        <v>130</v>
      </c>
      <c r="H39" s="17">
        <f t="shared" si="0"/>
        <v>4420</v>
      </c>
      <c r="I39" s="39" t="s">
        <v>37</v>
      </c>
      <c r="J39" s="19" t="s">
        <v>73</v>
      </c>
      <c r="K39" s="19" t="s">
        <v>154</v>
      </c>
      <c r="L39" s="19"/>
    </row>
    <row r="40" spans="2:12" ht="45">
      <c r="B40" s="7" t="s">
        <v>35</v>
      </c>
      <c r="C40" s="15">
        <v>1</v>
      </c>
      <c r="D40" s="7" t="s">
        <v>187</v>
      </c>
      <c r="E40" s="7" t="s">
        <v>26</v>
      </c>
      <c r="F40" s="15">
        <v>340</v>
      </c>
      <c r="G40" s="16">
        <v>130</v>
      </c>
      <c r="H40" s="17">
        <f t="shared" si="0"/>
        <v>44200</v>
      </c>
      <c r="I40" s="39" t="s">
        <v>37</v>
      </c>
      <c r="J40" s="19" t="s">
        <v>73</v>
      </c>
      <c r="K40" s="19" t="s">
        <v>154</v>
      </c>
      <c r="L40" s="19"/>
    </row>
    <row r="41" spans="2:12" ht="45">
      <c r="B41" s="7" t="s">
        <v>35</v>
      </c>
      <c r="C41" s="15">
        <v>1</v>
      </c>
      <c r="D41" s="7" t="s">
        <v>188</v>
      </c>
      <c r="E41" s="7" t="s">
        <v>26</v>
      </c>
      <c r="F41" s="15">
        <v>400</v>
      </c>
      <c r="G41" s="16">
        <v>130</v>
      </c>
      <c r="H41" s="17">
        <f t="shared" si="0"/>
        <v>52000</v>
      </c>
      <c r="I41" s="39" t="s">
        <v>37</v>
      </c>
      <c r="J41" s="19" t="s">
        <v>73</v>
      </c>
      <c r="K41" s="19" t="s">
        <v>154</v>
      </c>
      <c r="L41" s="19"/>
    </row>
    <row r="42" spans="2:12" ht="60">
      <c r="B42" s="7" t="s">
        <v>35</v>
      </c>
      <c r="C42" s="15">
        <v>1</v>
      </c>
      <c r="D42" s="7" t="s">
        <v>189</v>
      </c>
      <c r="E42" s="7" t="s">
        <v>26</v>
      </c>
      <c r="F42" s="15">
        <v>1240</v>
      </c>
      <c r="G42" s="16">
        <v>27.9</v>
      </c>
      <c r="H42" s="17">
        <f t="shared" si="0"/>
        <v>34596</v>
      </c>
      <c r="I42" s="39" t="s">
        <v>43</v>
      </c>
      <c r="J42" s="19" t="s">
        <v>44</v>
      </c>
      <c r="K42" s="19" t="s">
        <v>190</v>
      </c>
      <c r="L42" s="19"/>
    </row>
    <row r="43" spans="2:12" ht="60">
      <c r="B43" s="7" t="s">
        <v>35</v>
      </c>
      <c r="C43" s="15">
        <v>1</v>
      </c>
      <c r="D43" s="7" t="s">
        <v>191</v>
      </c>
      <c r="E43" s="7" t="s">
        <v>26</v>
      </c>
      <c r="F43" s="15">
        <v>290</v>
      </c>
      <c r="G43" s="16">
        <v>29.9</v>
      </c>
      <c r="H43" s="17">
        <f t="shared" si="0"/>
        <v>8671</v>
      </c>
      <c r="I43" s="39" t="s">
        <v>43</v>
      </c>
      <c r="J43" s="19" t="s">
        <v>44</v>
      </c>
      <c r="K43" s="19" t="s">
        <v>190</v>
      </c>
      <c r="L43" s="19"/>
    </row>
    <row r="44" spans="2:12" ht="60">
      <c r="B44" s="7" t="s">
        <v>35</v>
      </c>
      <c r="C44" s="15">
        <v>1</v>
      </c>
      <c r="D44" s="7" t="s">
        <v>192</v>
      </c>
      <c r="E44" s="7" t="s">
        <v>26</v>
      </c>
      <c r="F44" s="15">
        <v>270</v>
      </c>
      <c r="G44" s="16">
        <v>29.9</v>
      </c>
      <c r="H44" s="17">
        <f t="shared" si="0"/>
        <v>8073</v>
      </c>
      <c r="I44" s="39" t="s">
        <v>43</v>
      </c>
      <c r="J44" s="19" t="s">
        <v>44</v>
      </c>
      <c r="K44" s="19" t="s">
        <v>190</v>
      </c>
      <c r="L44" s="19"/>
    </row>
    <row r="45" spans="2:12" ht="60">
      <c r="B45" s="7" t="s">
        <v>35</v>
      </c>
      <c r="C45" s="15">
        <v>1</v>
      </c>
      <c r="D45" s="7" t="s">
        <v>193</v>
      </c>
      <c r="E45" s="7" t="s">
        <v>26</v>
      </c>
      <c r="F45" s="15">
        <v>931.77</v>
      </c>
      <c r="G45" s="16">
        <v>36.9</v>
      </c>
      <c r="H45" s="17">
        <f t="shared" si="0"/>
        <v>34382.312999999995</v>
      </c>
      <c r="I45" s="39" t="s">
        <v>43</v>
      </c>
      <c r="J45" s="19" t="s">
        <v>44</v>
      </c>
      <c r="K45" s="19" t="s">
        <v>190</v>
      </c>
      <c r="L45" s="19"/>
    </row>
    <row r="46" spans="2:12" ht="60">
      <c r="B46" s="7" t="s">
        <v>35</v>
      </c>
      <c r="C46" s="15">
        <v>1</v>
      </c>
      <c r="D46" s="7" t="s">
        <v>194</v>
      </c>
      <c r="E46" s="7" t="s">
        <v>26</v>
      </c>
      <c r="F46" s="15">
        <v>5120</v>
      </c>
      <c r="G46" s="16">
        <v>7.2</v>
      </c>
      <c r="H46" s="17">
        <f t="shared" si="0"/>
        <v>36864</v>
      </c>
      <c r="I46" s="39" t="s">
        <v>43</v>
      </c>
      <c r="J46" s="19" t="s">
        <v>44</v>
      </c>
      <c r="K46" s="19" t="s">
        <v>190</v>
      </c>
      <c r="L46" s="19"/>
    </row>
    <row r="47" spans="2:12" ht="60">
      <c r="B47" s="7" t="s">
        <v>35</v>
      </c>
      <c r="C47" s="15">
        <v>1</v>
      </c>
      <c r="D47" s="7" t="s">
        <v>195</v>
      </c>
      <c r="E47" s="7" t="s">
        <v>26</v>
      </c>
      <c r="F47" s="15">
        <v>1000</v>
      </c>
      <c r="G47" s="16">
        <v>8.9</v>
      </c>
      <c r="H47" s="17">
        <f t="shared" si="0"/>
        <v>8900</v>
      </c>
      <c r="I47" s="39" t="s">
        <v>43</v>
      </c>
      <c r="J47" s="19" t="s">
        <v>44</v>
      </c>
      <c r="K47" s="19" t="s">
        <v>190</v>
      </c>
      <c r="L47" s="19"/>
    </row>
    <row r="48" spans="2:12">
      <c r="H48" s="20">
        <f>SUM(H10:H47)</f>
        <v>906200.18299999996</v>
      </c>
    </row>
    <row r="49" spans="5:8">
      <c r="E49" s="2"/>
      <c r="H49" s="26">
        <f>SUM(H8+H48)</f>
        <v>3020947.693</v>
      </c>
    </row>
  </sheetData>
  <mergeCells count="3">
    <mergeCell ref="B2:L2"/>
    <mergeCell ref="F3:G3"/>
    <mergeCell ref="F4:G4"/>
  </mergeCells>
  <conditionalFormatting sqref="E7:E8">
    <cfRule type="cellIs" dxfId="185" priority="12" operator="equal">
      <formula>"Remover"</formula>
    </cfRule>
    <cfRule type="cellIs" dxfId="184" priority="13" operator="equal">
      <formula>"Alterar"</formula>
    </cfRule>
    <cfRule type="cellIs" dxfId="183" priority="14" operator="equal">
      <formula>"Incluir"</formula>
    </cfRule>
  </conditionalFormatting>
  <conditionalFormatting sqref="J2:K49">
    <cfRule type="cellIs" dxfId="182" priority="8" operator="equal">
      <formula>"Em análise"</formula>
    </cfRule>
  </conditionalFormatting>
  <conditionalFormatting sqref="J1:J1048576">
    <cfRule type="cellIs" dxfId="181" priority="5" operator="equal">
      <formula>"Pendente"</formula>
    </cfRule>
    <cfRule type="cellIs" dxfId="180" priority="6" operator="equal">
      <formula>"Reprovado"</formula>
    </cfRule>
    <cfRule type="cellIs" dxfId="179" priority="7" operator="equal">
      <formula>"Aprovado"</formula>
    </cfRule>
  </conditionalFormatting>
  <conditionalFormatting sqref="E10:E47">
    <cfRule type="cellIs" dxfId="178" priority="2" operator="equal">
      <formula>"Remover"</formula>
    </cfRule>
    <cfRule type="cellIs" dxfId="177" priority="3" operator="equal">
      <formula>"Alterar"</formula>
    </cfRule>
    <cfRule type="cellIs" dxfId="176" priority="4" operator="equal">
      <formula>"Incluir"</formula>
    </cfRule>
  </conditionalFormatting>
  <conditionalFormatting sqref="J1:J1048576">
    <cfRule type="containsText" dxfId="175" priority="1" operator="containsText" text="Em conformidade">
      <formula>NOT(ISERROR(SEARCH("Em conformidade",J1)))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15C3E6-987A-49CA-B55D-34FA5D3E62CC}">
          <x14:formula1>
            <xm:f>Validação!$B$1:$B$3</xm:f>
          </x14:formula1>
          <xm:sqref>B7 B10:B47</xm:sqref>
        </x14:dataValidation>
        <x14:dataValidation type="list" allowBlank="1" showInputMessage="1" showErrorMessage="1" xr:uid="{F265FB96-3031-4FCD-8DF3-7F72D68CC055}">
          <x14:formula1>
            <xm:f>Validação!$A$1:$A$4</xm:f>
          </x14:formula1>
          <xm:sqref>J8</xm:sqref>
        </x14:dataValidation>
        <x14:dataValidation type="list" allowBlank="1" showInputMessage="1" showErrorMessage="1" xr:uid="{5A0CEA36-63F3-4963-AE90-2D2075A3A09F}">
          <x14:formula1>
            <xm:f>Validação!$C$1:$C$15</xm:f>
          </x14:formula1>
          <xm:sqref>I7 I10:I47</xm:sqref>
        </x14:dataValidation>
        <x14:dataValidation type="list" allowBlank="1" showInputMessage="1" showErrorMessage="1" xr:uid="{A0C4B6CC-6439-44F2-A979-8FE7CE67228B}">
          <x14:formula1>
            <xm:f>Validação!$A$1:$A$5</xm:f>
          </x14:formula1>
          <xm:sqref>J7 J10:J47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756806-64a9-4bd0-8d87-723448e711f2">
      <Terms xmlns="http://schemas.microsoft.com/office/infopath/2007/PartnerControls"/>
    </lcf76f155ced4ddcb4097134ff3c332f>
    <TaxCatchAll xmlns="b4af514e-fc7d-4e9d-900d-4aa72658fdad" xsi:nil="true"/>
    <SharedWithUsers xmlns="b4af514e-fc7d-4e9d-900d-4aa72658fdad">
      <UserInfo>
        <DisplayName>Ana Livia Fontes da Silva</DisplayName>
        <AccountId>62</AccountId>
        <AccountType/>
      </UserInfo>
      <UserInfo>
        <DisplayName>Sidnelly Aparecida de Almeida</DisplayName>
        <AccountId>63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4D2A8FBED70B4CB06861236AE5E8D0" ma:contentTypeVersion="14" ma:contentTypeDescription="Create a new document." ma:contentTypeScope="" ma:versionID="53a4ee19938a5e90b365115d85aa85d1">
  <xsd:schema xmlns:xsd="http://www.w3.org/2001/XMLSchema" xmlns:xs="http://www.w3.org/2001/XMLSchema" xmlns:p="http://schemas.microsoft.com/office/2006/metadata/properties" xmlns:ns2="7a756806-64a9-4bd0-8d87-723448e711f2" xmlns:ns3="b4af514e-fc7d-4e9d-900d-4aa72658fdad" targetNamespace="http://schemas.microsoft.com/office/2006/metadata/properties" ma:root="true" ma:fieldsID="02214786314fb1601c70ed52d410d525" ns2:_="" ns3:_="">
    <xsd:import namespace="7a756806-64a9-4bd0-8d87-723448e711f2"/>
    <xsd:import namespace="b4af514e-fc7d-4e9d-900d-4aa72658fd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56806-64a9-4bd0-8d87-723448e711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6e40781-f961-4f49-b316-ea54edb15d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f514e-fc7d-4e9d-900d-4aa72658fda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6542feb-1c98-4dbf-bfe0-0973bf3b03b5}" ma:internalName="TaxCatchAll" ma:showField="CatchAllData" ma:web="b4af514e-fc7d-4e9d-900d-4aa72658fd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2E1145-B30F-4179-8B95-16AADE437823}"/>
</file>

<file path=customXml/itemProps2.xml><?xml version="1.0" encoding="utf-8"?>
<ds:datastoreItem xmlns:ds="http://schemas.openxmlformats.org/officeDocument/2006/customXml" ds:itemID="{238AC1E2-13FA-492F-8C04-DD26FBE7CCA8}"/>
</file>

<file path=customXml/itemProps3.xml><?xml version="1.0" encoding="utf-8"?>
<ds:datastoreItem xmlns:ds="http://schemas.openxmlformats.org/officeDocument/2006/customXml" ds:itemID="{5AB7DC1F-5AE0-4F8C-993C-5A8F3FB5B8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DEPEN</dc:creator>
  <cp:keywords/>
  <dc:description/>
  <cp:lastModifiedBy>Carlos Alberto Sampaio Silva</cp:lastModifiedBy>
  <cp:revision/>
  <dcterms:created xsi:type="dcterms:W3CDTF">2022-09-02T16:11:56Z</dcterms:created>
  <dcterms:modified xsi:type="dcterms:W3CDTF">2023-03-20T20:30:48Z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0x010100C84D2A8FBED70B4CB06861236AE5E8D0</vt:lpwstr>
  </property>
  <property fmtid="{D5CDD505-2E9C-101B-9397-08002B2CF9AE}" pid="3" name="MediaServiceImageTags">
    <vt:lpwstr/>
  </property>
</Properties>
</file>