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debora.lopes\Downloads\plano de aplicação\"/>
    </mc:Choice>
  </mc:AlternateContent>
  <xr:revisionPtr revIDLastSave="0" documentId="8_{E491CC88-32A0-4727-B4B6-492CE5955CEB}" xr6:coauthVersionLast="47" xr6:coauthVersionMax="47" xr10:uidLastSave="{00000000-0000-0000-0000-000000000000}"/>
  <bookViews>
    <workbookView xWindow="-27405" yWindow="1395" windowWidth="21600" windowHeight="11235" tabRatio="991" xr2:uid="{00000000-000D-0000-FFFF-FFFF00000000}"/>
  </bookViews>
  <sheets>
    <sheet name="AC" sheetId="29" r:id="rId1"/>
    <sheet name="AL" sheetId="30" r:id="rId2"/>
    <sheet name="AM" sheetId="48" r:id="rId3"/>
    <sheet name="AP" sheetId="39" r:id="rId4"/>
    <sheet name="BA" sheetId="31" r:id="rId5"/>
    <sheet name="CE" sheetId="32" r:id="rId6"/>
    <sheet name="DF" sheetId="49" r:id="rId7"/>
    <sheet name="ES" sheetId="40" r:id="rId8"/>
    <sheet name="GO" sheetId="33" r:id="rId9"/>
    <sheet name="MA" sheetId="41" r:id="rId10"/>
    <sheet name="MG" sheetId="50" r:id="rId11"/>
    <sheet name="MS" sheetId="42" r:id="rId12"/>
    <sheet name="MT" sheetId="34" r:id="rId13"/>
    <sheet name="PA" sheetId="55" r:id="rId14"/>
    <sheet name="PB" sheetId="51" r:id="rId15"/>
    <sheet name="PE" sheetId="43" r:id="rId16"/>
    <sheet name="PI" sheetId="35" r:id="rId17"/>
    <sheet name="PR" sheetId="44" r:id="rId18"/>
    <sheet name="RJ" sheetId="52" r:id="rId19"/>
    <sheet name="RN" sheetId="45" r:id="rId20"/>
    <sheet name="RO" sheetId="36" r:id="rId21"/>
    <sheet name="RR" sheetId="37" r:id="rId22"/>
    <sheet name="RS" sheetId="53" r:id="rId23"/>
    <sheet name="SC" sheetId="46" r:id="rId24"/>
    <sheet name="SE" sheetId="38" r:id="rId25"/>
    <sheet name="SP" sheetId="47" r:id="rId26"/>
    <sheet name="TO" sheetId="54" r:id="rId27"/>
  </sheets>
  <definedNames>
    <definedName name="A">MG!$VJT$31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7" l="1"/>
  <c r="F7" i="39"/>
  <c r="F19" i="35"/>
  <c r="F12" i="54" l="1"/>
  <c r="G7" i="49" l="1"/>
  <c r="G6" i="49"/>
  <c r="G5" i="49"/>
  <c r="F10" i="55"/>
  <c r="F10" i="45" l="1"/>
  <c r="F6" i="47" l="1"/>
  <c r="F11" i="38"/>
  <c r="F6" i="46"/>
  <c r="F6" i="53"/>
  <c r="F6" i="36" l="1"/>
  <c r="F6" i="52"/>
  <c r="F6" i="44"/>
  <c r="F6" i="43" l="1"/>
  <c r="F6" i="51"/>
  <c r="F12" i="34"/>
  <c r="F12" i="42"/>
  <c r="F12" i="50"/>
  <c r="F13" i="41"/>
  <c r="F9" i="33"/>
  <c r="F6" i="40"/>
  <c r="F8" i="49"/>
  <c r="H8" i="49" s="1"/>
  <c r="F6" i="32"/>
  <c r="F7" i="31"/>
  <c r="F6" i="48"/>
  <c r="F9" i="30"/>
  <c r="F7" i="29"/>
</calcChain>
</file>

<file path=xl/sharedStrings.xml><?xml version="1.0" encoding="utf-8"?>
<sst xmlns="http://schemas.openxmlformats.org/spreadsheetml/2006/main" count="383" uniqueCount="177">
  <si>
    <t>CATEGORIA/AÇÃO</t>
  </si>
  <si>
    <t xml:space="preserve">SEGMENTO </t>
  </si>
  <si>
    <t xml:space="preserve">DESCRIÇÃO </t>
  </si>
  <si>
    <t>QUANTIDADE Vagas/ Itens / UP's</t>
  </si>
  <si>
    <t>VALOR</t>
  </si>
  <si>
    <t xml:space="preserve">Modernização-Aparelhamento </t>
  </si>
  <si>
    <t>Investimento</t>
  </si>
  <si>
    <t>1º P.A</t>
  </si>
  <si>
    <t>Construção</t>
  </si>
  <si>
    <t>Construção, reforma, aprimoramento e ampliação de estabelecimentos penais.</t>
  </si>
  <si>
    <t>Modernização - Aparelhamento</t>
  </si>
  <si>
    <t>Construção/Reforma/Manutenção</t>
  </si>
  <si>
    <t>Integração e modernização dos sistemas de informações penais</t>
  </si>
  <si>
    <t>2º P.A</t>
  </si>
  <si>
    <t>ACRE  - FaF 20</t>
  </si>
  <si>
    <t>ALAGOAS  - FaF 20</t>
  </si>
  <si>
    <t>AMAZONAS  - FaF 20</t>
  </si>
  <si>
    <t>AMAPÁ  - FaF 20</t>
  </si>
  <si>
    <t>BAHIA  - FaF 20</t>
  </si>
  <si>
    <t>CEARÁ  - FaF 20</t>
  </si>
  <si>
    <t>DISTRITO FEDERAL  - FaF 20</t>
  </si>
  <si>
    <t>ESPÍRITO SANTO  - FaF 20</t>
  </si>
  <si>
    <t>GOIÁS  - FaF 20</t>
  </si>
  <si>
    <t>MARANHÃO  - FaF 20</t>
  </si>
  <si>
    <t>MINAS GERAIS  - FaF 20</t>
  </si>
  <si>
    <t>MATO GROSSO DO SUL  - FaF 20</t>
  </si>
  <si>
    <t>MATO GROSSO  - FaF 20</t>
  </si>
  <si>
    <t>PARÁ  - FaF 20</t>
  </si>
  <si>
    <t>PARAÍBA  - FaF 20</t>
  </si>
  <si>
    <t>PERNAMBUCO  - FaF 20</t>
  </si>
  <si>
    <t>PIAUÍ  - FaF 20</t>
  </si>
  <si>
    <t>PARANÁ  - FaF 20</t>
  </si>
  <si>
    <t>RIO DE JANEIRO  - FaF 20</t>
  </si>
  <si>
    <t>RIO GRANDE DO NORTE  - FaF 20</t>
  </si>
  <si>
    <t>RONDÔNIA  - FaF 20</t>
  </si>
  <si>
    <t>RIO GRANDE DO SUL  - FaF 20</t>
  </si>
  <si>
    <t>SANTA CATARINA  - FaF 20</t>
  </si>
  <si>
    <t>SERGIPE  - FaF 20</t>
  </si>
  <si>
    <t>SÃO PAULO  - FaF 20</t>
  </si>
  <si>
    <t>TOCANTINS  - FaF 20</t>
  </si>
  <si>
    <t>Modernização-Aparelhamento de estabelecimentos penais</t>
  </si>
  <si>
    <t>Veículo tipo pick-up, adaptada para transporte de presos</t>
  </si>
  <si>
    <t>Ofício Nº 1258/DAF/GAB/AGEPEN/2020 (12281285) 30/07/2020</t>
  </si>
  <si>
    <t>Aquisição de 10 veículos utilitários 1.0 ou superior, com 5 lugares.</t>
  </si>
  <si>
    <t>Aquisição de 1 veículo tipo pick-up 4x4 2.3 ou superior com 5 lugares.</t>
  </si>
  <si>
    <t>Aquisição de 3 veículos Minivan 1.8 ou superior com 7 lugares.</t>
  </si>
  <si>
    <t>Aquisição de 1 bebedouro industrial de 200 litros com 4 torneiras.</t>
  </si>
  <si>
    <t>Aquisição de 2 nobreaks mínimo 15KVA, 220V.</t>
  </si>
  <si>
    <t>Aquisição de 2 racks para baterias de nobreak com 4 módulos.</t>
  </si>
  <si>
    <t>Aquisição de até 22 computadores tipo desktop.</t>
  </si>
  <si>
    <t>1º Ofício n.º 0899/2020/GABS/SAP (12333920) 27/07/2020</t>
  </si>
  <si>
    <t>Ofício Nº 0994/2020/GABS/SAP (12460256) 20/08/2020</t>
  </si>
  <si>
    <t>Ofício N° 386/2020-GAB/SJDH (12286381) 31/07/2020.</t>
  </si>
  <si>
    <t>Ampliação e reestruturação de estabelecimentos prisionais: Penitenciária Juiz Plácido de Souza (PJPS) - Caruaru/PE.</t>
  </si>
  <si>
    <t>Construção/Reforma/Ampliação</t>
  </si>
  <si>
    <t>Pórtico detector de metais</t>
  </si>
  <si>
    <t>Máquina Industrial de secar roupas</t>
  </si>
  <si>
    <t>Catraca de controle de acesso</t>
  </si>
  <si>
    <t>Ofício Nº 3127/2020 - GAB/SEAP (12573133) 04/09/2020</t>
  </si>
  <si>
    <t>Licença do Software Solução de análise forense acompanhado de licença de software e treinamento para 6 alunos - XRY Office; XRY Cloud; XAMN Spotlight; XAMN Horizon.</t>
  </si>
  <si>
    <t>Aquisição de Caminhão 3/4 equipado com cabine suplementar para 6 pessoas, carroceria tipo baú.</t>
  </si>
  <si>
    <t xml:space="preserve">Viatura Caminhonete - Carroceria: Cabine dupla com cela humanizada </t>
  </si>
  <si>
    <t>Aeronave remota pilotada RPA completa</t>
  </si>
  <si>
    <t>Computador - modelo completo</t>
  </si>
  <si>
    <t>Câmara agrupada: sensor microbolômetro VOX sem ventilação.</t>
  </si>
  <si>
    <t>Aeronave remotamente pilotada completa: velocidade máxima de descensão 3 m/s</t>
  </si>
  <si>
    <t>Aeronave remotamente pilotada completa: sensor de 1/2.3 polegada</t>
  </si>
  <si>
    <t>Aeronave remotamente pilotada completa: velocidade máxima de ascensão 4 m/s</t>
  </si>
  <si>
    <t>Ofício Nº 7648/2020 - DGAP (12274429)</t>
  </si>
  <si>
    <t>Promoção de cidadania da pessoa presa</t>
  </si>
  <si>
    <t>Aquisição de 140 espingardas cal. 12 de repertição</t>
  </si>
  <si>
    <t>Aquisição de máquinas (máquinas de Sandálias, máquinas para estampar, máquinas de costura, ferros de passar, mesa de corte de tecido</t>
  </si>
  <si>
    <t>Aparelhamento da SEACOP: Aquisição de móveis, ar condicionado, televisão e etc.</t>
  </si>
  <si>
    <t>Aparelhamento da SEACOP: Aquisição de equipamentos: notebooks, computaores, monitores, estabilizadores, drones 4K, câmaras e etc.</t>
  </si>
  <si>
    <t>Ofício SEAPCG/SEAPAE Nº 37 (12344891) 05/08/2020</t>
  </si>
  <si>
    <t>Construção e Implantação</t>
  </si>
  <si>
    <t>Contrução e implantação de blocos de vivência para presos, bloco individual contendo 16 celas individuais e 4 celas coletivas</t>
  </si>
  <si>
    <t>Aquisição de veículo tipo caminhonete - capacidade de tanque de combustível mínimo 701, tração 4x4</t>
  </si>
  <si>
    <t>Ofício Nº 189 - FUPEN (12287846)</t>
  </si>
  <si>
    <t>Aquisição de 6 aparelhos de scaner corporal</t>
  </si>
  <si>
    <t>Ofício SEJUS/GS Nº 653/2020 (12287131) 31/07/2020</t>
  </si>
  <si>
    <t>Execução de obras para construção da estação de tratamento de esgoto no Complexo Penitenciário da Glória.</t>
  </si>
  <si>
    <t>Ofício Nº E:1886/2020/SERIS (12287254) 31/07/2020</t>
  </si>
  <si>
    <t>Aquisição de 120 pistolas GLOCK G19, Gen 5, calibre 9x19mm</t>
  </si>
  <si>
    <t>Aquisição de 20 Fuzis taurus, modelo T-4, calibre 5.56</t>
  </si>
  <si>
    <t>Aquisição de 20 carabinas táticas, calibre .40</t>
  </si>
  <si>
    <t>Aquisição de 1080 arquivos deslizantes com trilho telescópico para pasta suspensa</t>
  </si>
  <si>
    <t>Ofício Nº 9/2020 - SSP/SEGI/SUAG/COFF/CEOF/NUAFU (12524850) 21/07/2020</t>
  </si>
  <si>
    <t>Microcomputadores com 2 monitores</t>
  </si>
  <si>
    <t>Mesa de escritório, em formato L</t>
  </si>
  <si>
    <t>OBS: valor diferente do plano de aplicação, pois foi somado errado</t>
  </si>
  <si>
    <t>Ofício Nº 16655/2020/SEJUS-FUPEN (12401389) 07/08/2020</t>
  </si>
  <si>
    <t>Aquisição de equipamentos para implantação de sistema de CFTV</t>
  </si>
  <si>
    <t>Plano de aplicação Cenário 1 (12729077)</t>
  </si>
  <si>
    <t>Computador, incluindo mouse, teclado e 2 monitores</t>
  </si>
  <si>
    <t>Notebook, incluindo 1 monitor</t>
  </si>
  <si>
    <t>Notebook</t>
  </si>
  <si>
    <t>Projetor multimídia</t>
  </si>
  <si>
    <t>Mesa de trabalho</t>
  </si>
  <si>
    <t>Cadeira giratória</t>
  </si>
  <si>
    <t>Viaturas veladas</t>
  </si>
  <si>
    <t>1º Ofício Nº 850/2020 - GSJ/PI (12287917)</t>
  </si>
  <si>
    <t>Ofício Nº 1098/2020 - GSJ/PI (12884345)</t>
  </si>
  <si>
    <t>Construção, reforma, aprimoramento e ampliação</t>
  </si>
  <si>
    <t>Construção de espaço físico para acomodação de cães (canil)</t>
  </si>
  <si>
    <t>Veículo ambulância, tipo furgão</t>
  </si>
  <si>
    <t>Equipamento detector e Avaliador de junção não linear, com painel touchcreen e antenas 900MHze 2,4 GHz</t>
  </si>
  <si>
    <t>Bloqueador de gravação através de smartphones - Ref: BGS 360</t>
  </si>
  <si>
    <t>Gravador de áudio estéreo em miniatura 2 GB</t>
  </si>
  <si>
    <t>Freezer horizontal 534L</t>
  </si>
  <si>
    <t>Fogão industrial 6 bocas</t>
  </si>
  <si>
    <t>Caldeirão industrial em aço inox 100L</t>
  </si>
  <si>
    <t>Bebedouro Industrial 4 bicos</t>
  </si>
  <si>
    <t>Aquisição de 210 armas distribuídas nos possíveis calibres .40 ou 9mm.</t>
  </si>
  <si>
    <t>Aquisição de condicionadores de ar, mesas, cadeiras, armários, estantes, arquivos, carrinho, transporte de carga, frigobar, geladeiras, bebedouros e etc...</t>
  </si>
  <si>
    <t>Construção, reforma, adaptação e ampliação de sede da futura Academia da Polícia Penal.</t>
  </si>
  <si>
    <t>Reforma, adaptação e ampliação do Instituto Penal Paulo Sarasate transformando-o em setor industrial (serralheria e lavanderia) e sede da futura Academia da Polícia Penal.</t>
  </si>
  <si>
    <t>Ofício GAB/SAP - 2970/2020 - CENÁRIO 1 (12436783)</t>
  </si>
  <si>
    <t>Aparelhar Gabinete do Secretário com equipamentos de videoconferência.</t>
  </si>
  <si>
    <t>Aparelhamento de Salas dos Bodyscans</t>
  </si>
  <si>
    <t>Aparelhamento do Almoxarifado Geral da SEAP/RN</t>
  </si>
  <si>
    <t>Aquisição de Equipamentos e Mobília para Nova Escola Penitenciária</t>
  </si>
  <si>
    <t>Aquisição de Capacetes de proteção balística</t>
  </si>
  <si>
    <t>Construção de 03 Alas de Progressão Penitenciárias</t>
  </si>
  <si>
    <t xml:space="preserve">Ofício SAP/GS AT-DA Nº 072/2020 </t>
  </si>
  <si>
    <t>Construção de Novo Pavilhão Prisional nas dependências da Penitenciária Regional Raimundo Asfora em Campina Grande/PB</t>
  </si>
  <si>
    <t>Ofício 573/2020/GS/SEAP</t>
  </si>
  <si>
    <t>Ofício n° 1081/2020/IAPEN-GAB (12965339) 21/10/2020</t>
  </si>
  <si>
    <t>Ofício SEJUSP/ADM Nº 1698/2020(12224996) 22/07/2020</t>
  </si>
  <si>
    <t>Bebedouro Ind. tipo coluna</t>
  </si>
  <si>
    <t>Semoventes p/ canil (Pastor Belga)</t>
  </si>
  <si>
    <t>Escudos balísticos</t>
  </si>
  <si>
    <t>Espigarda Cal. 12</t>
  </si>
  <si>
    <t>Rádios HT`s</t>
  </si>
  <si>
    <t>Ofício nº 71/2020/SEAP (12952770) de 16/10/2020</t>
  </si>
  <si>
    <t>Ofício Nº 414/2020-GAB/SEAPEN (12412880) 17/08/2020</t>
  </si>
  <si>
    <t>reforma elétrica, hidráulica, pintura, telhado e instalação de novas divisórias no prédio do centro de ressocialização do IAPEN</t>
  </si>
  <si>
    <t>reforma elétrica, hidráulica, pintura, telhado e instalação de novas divisórias no prédio onde internos do regime semi-aberto são alocados</t>
  </si>
  <si>
    <t>Ofício nº 0034/2020 - FUNPAP - (12346262) 31/07/2020</t>
  </si>
  <si>
    <t>Construção, reforma, aprimoramento e ampliação de estabelecimentos penais</t>
  </si>
  <si>
    <t>Aquisição de equipmento de CFTV</t>
  </si>
  <si>
    <t>Aconstrução da central médica penitenciária</t>
  </si>
  <si>
    <t>Ofício FUNPEN - BA nº 07/2020 (12285508) 31/07/2020</t>
  </si>
  <si>
    <t>Aquisição de meios de transporte de pessoas privadas de liberdade</t>
  </si>
  <si>
    <t>Ofício nº 256/2020/DEGEP/SECEX - SEAP (12267261) 29/07/2020</t>
  </si>
  <si>
    <t>Empenho</t>
  </si>
  <si>
    <t>Cadeira escritório</t>
  </si>
  <si>
    <t>Ofício nº 615/2020 (12289534) 30/07/2020</t>
  </si>
  <si>
    <t>Promoção de cidadania da pessoa presa, internada e egressa</t>
  </si>
  <si>
    <t>Aquisição de 05 estações repetidoras digital com torre autoportante de pelo menos 12 metros</t>
  </si>
  <si>
    <t>Oficina de serigrafia</t>
  </si>
  <si>
    <t>Oficina de pré-moldados</t>
  </si>
  <si>
    <t>Oficina de serralheria</t>
  </si>
  <si>
    <t>Oficina de malharia</t>
  </si>
  <si>
    <t>Oficina de chinelo</t>
  </si>
  <si>
    <t>Oficina de padaria</t>
  </si>
  <si>
    <t>Ofício nº 614/2020/GAB-SAAP/SESP/MT (13390900) 18/11/2020</t>
  </si>
  <si>
    <t>Caixa de água tipo turbular/taça, com 60.000 litros</t>
  </si>
  <si>
    <t>Baú carga seca, para ser instalado no chassi do caminhão</t>
  </si>
  <si>
    <t>Caminhão para baú carga seca, comercial 4X2</t>
  </si>
  <si>
    <t>Transformador de energia de dimensões trifásicas, potência 225 KVA</t>
  </si>
  <si>
    <t>Arquivo deslizante</t>
  </si>
  <si>
    <t>Gerador de energia, motor MWM 6 cilindros</t>
  </si>
  <si>
    <t>Microcomputadores</t>
  </si>
  <si>
    <t>RORAIMA  - FaF 20</t>
  </si>
  <si>
    <t>Aquisição de armamento tipo fuzil</t>
  </si>
  <si>
    <t>Aquisição de armamento tipo calibre .12</t>
  </si>
  <si>
    <t>Aquisição de computadores</t>
  </si>
  <si>
    <t>Ofício nº 3/2020/FUPER (13146440) 09/11/2020</t>
  </si>
  <si>
    <t>Aquisição de centrais de ar</t>
  </si>
  <si>
    <t>Aquisição Radios HT`s digital</t>
  </si>
  <si>
    <t>Fechamento do banho de sol do COPEMCAN</t>
  </si>
  <si>
    <t>Reforma do cercamento do COPEMCAN</t>
  </si>
  <si>
    <t>Aquisição de binóculos com visão noturna</t>
  </si>
  <si>
    <t>Aquisição de lanternas portatil LED</t>
  </si>
  <si>
    <t>Aquisição de megafone profissional 100w</t>
  </si>
  <si>
    <t>Ofício Externo n° 3667/2020-SEJUC (12265949)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</si>
</sst>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-&quot;R$&quot;* #,##0.00_-;&quot;-R$&quot;* #,##0.00_-;_-&quot;R$&quot;* \-??_-;_-@_-"/>
  </numFmts>
  <fonts count="16" x14ac:knownFonts="1">
    <font>
      <sz val="11"/>
      <color indexed="8"/>
      <name val="Calibri"/>
      <family val="2"/>
    </font>
    <font>
      <b/>
      <sz val="16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56"/>
        <bgColor indexed="62"/>
      </patternFill>
    </fill>
    <fill>
      <patternFill patternType="solid">
        <fgColor theme="0"/>
        <bgColor indexed="3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vertical="center" wrapText="1"/>
    </xf>
    <xf numFmtId="165" fontId="2" fillId="5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5" fontId="3" fillId="0" borderId="3" xfId="0" applyNumberFormat="1" applyFont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wrapText="1"/>
    </xf>
    <xf numFmtId="165" fontId="3" fillId="7" borderId="3" xfId="0" applyNumberFormat="1" applyFont="1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5" fontId="4" fillId="5" borderId="3" xfId="0" applyNumberFormat="1" applyFont="1" applyFill="1" applyBorder="1" applyAlignment="1">
      <alignment horizontal="center" vertical="center" wrapText="1"/>
    </xf>
    <xf numFmtId="165" fontId="2" fillId="5" borderId="6" xfId="0" applyNumberFormat="1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3" xfId="0" applyFont="1" applyBorder="1" applyAlignment="1">
      <alignment horizontal="center" vertical="center"/>
    </xf>
    <xf numFmtId="165" fontId="3" fillId="0" borderId="4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165" fontId="2" fillId="4" borderId="11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5" fillId="0" borderId="13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165" fontId="6" fillId="0" borderId="0" xfId="0" applyNumberFormat="1" applyFont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44" fontId="2" fillId="3" borderId="3" xfId="0" applyNumberFormat="1" applyFont="1" applyFill="1" applyBorder="1" applyAlignment="1">
      <alignment horizontal="center" vertical="center" wrapText="1"/>
    </xf>
    <xf numFmtId="44" fontId="2" fillId="4" borderId="3" xfId="0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44" fontId="2" fillId="5" borderId="3" xfId="0" applyNumberFormat="1" applyFont="1" applyFill="1" applyBorder="1" applyAlignment="1">
      <alignment horizontal="center" vertical="center" wrapText="1"/>
    </xf>
    <xf numFmtId="44" fontId="2" fillId="3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justify"/>
    </xf>
    <xf numFmtId="0" fontId="3" fillId="0" borderId="14" xfId="0" applyFont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center" vertical="center" wrapText="1"/>
    </xf>
    <xf numFmtId="165" fontId="10" fillId="5" borderId="3" xfId="0" applyNumberFormat="1" applyFont="1" applyFill="1" applyBorder="1" applyAlignment="1">
      <alignment horizontal="center" vertical="center" wrapText="1"/>
    </xf>
    <xf numFmtId="164" fontId="6" fillId="0" borderId="0" xfId="1" applyFont="1" applyAlignment="1">
      <alignment wrapText="1"/>
    </xf>
    <xf numFmtId="164" fontId="6" fillId="0" borderId="0" xfId="0" applyNumberFormat="1" applyFont="1" applyAlignment="1">
      <alignment wrapText="1"/>
    </xf>
    <xf numFmtId="0" fontId="14" fillId="0" borderId="0" xfId="0" applyFont="1" applyAlignment="1">
      <alignment wrapText="1"/>
    </xf>
    <xf numFmtId="44" fontId="14" fillId="0" borderId="0" xfId="0" applyNumberFormat="1" applyFont="1" applyAlignment="1">
      <alignment vertical="center" wrapText="1"/>
    </xf>
    <xf numFmtId="165" fontId="15" fillId="0" borderId="3" xfId="0" applyNumberFormat="1" applyFont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right" vertical="center" wrapText="1"/>
    </xf>
    <xf numFmtId="165" fontId="1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vertical="center"/>
    </xf>
    <xf numFmtId="165" fontId="10" fillId="5" borderId="6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7"/>
  <dimension ref="B2:F7"/>
  <sheetViews>
    <sheetView tabSelected="1" zoomScale="98" zoomScaleNormal="98" workbookViewId="0"/>
  </sheetViews>
  <sheetFormatPr defaultColWidth="9.109375" defaultRowHeight="14.4" x14ac:dyDescent="0.3"/>
  <cols>
    <col min="1" max="1" width="9.109375" style="1"/>
    <col min="2" max="2" width="15.5546875" style="1" customWidth="1"/>
    <col min="3" max="3" width="24.109375" style="1" customWidth="1"/>
    <col min="4" max="4" width="28.5546875" style="1" customWidth="1"/>
    <col min="5" max="5" width="18" style="1" customWidth="1"/>
    <col min="6" max="6" width="19.5546875" style="56" customWidth="1"/>
    <col min="7" max="16384" width="9.109375" style="1"/>
  </cols>
  <sheetData>
    <row r="2" spans="2:6" ht="21" x14ac:dyDescent="0.3">
      <c r="B2" s="82" t="s">
        <v>14</v>
      </c>
      <c r="C2" s="82"/>
      <c r="D2" s="82"/>
      <c r="E2" s="82"/>
      <c r="F2" s="82"/>
    </row>
    <row r="3" spans="2:6" ht="15" customHeight="1" x14ac:dyDescent="0.3">
      <c r="B3" s="12" t="s">
        <v>7</v>
      </c>
      <c r="C3" s="83" t="s">
        <v>127</v>
      </c>
      <c r="D3" s="83"/>
      <c r="E3" s="83"/>
      <c r="F3" s="55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52" t="s">
        <v>4</v>
      </c>
    </row>
    <row r="5" spans="2:6" ht="41.4" x14ac:dyDescent="0.3">
      <c r="B5" s="84" t="s">
        <v>5</v>
      </c>
      <c r="C5" s="81" t="s">
        <v>6</v>
      </c>
      <c r="D5" s="17" t="s">
        <v>113</v>
      </c>
      <c r="E5" s="18">
        <v>210</v>
      </c>
      <c r="F5" s="50">
        <v>600000</v>
      </c>
    </row>
    <row r="6" spans="2:6" ht="69" x14ac:dyDescent="0.3">
      <c r="B6" s="84"/>
      <c r="C6" s="85"/>
      <c r="D6" s="17" t="s">
        <v>114</v>
      </c>
      <c r="E6" s="17"/>
      <c r="F6" s="50">
        <v>436551.89</v>
      </c>
    </row>
    <row r="7" spans="2:6" x14ac:dyDescent="0.3">
      <c r="B7" s="81"/>
      <c r="C7" s="81"/>
      <c r="D7" s="81"/>
      <c r="E7" s="81"/>
      <c r="F7" s="54">
        <f>SUM(F5:F6)</f>
        <v>1036551.89</v>
      </c>
    </row>
  </sheetData>
  <sheetProtection selectLockedCells="1" selectUnlockedCells="1"/>
  <mergeCells count="5">
    <mergeCell ref="B7:E7"/>
    <mergeCell ref="B2:F2"/>
    <mergeCell ref="C3:E3"/>
    <mergeCell ref="B5:B6"/>
    <mergeCell ref="C5:C6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B2:F13"/>
  <sheetViews>
    <sheetView workbookViewId="0"/>
  </sheetViews>
  <sheetFormatPr defaultColWidth="9.109375" defaultRowHeight="13.8" x14ac:dyDescent="0.3"/>
  <cols>
    <col min="1" max="1" width="9.109375" style="10"/>
    <col min="2" max="2" width="25.88671875" style="10" bestFit="1" customWidth="1"/>
    <col min="3" max="3" width="11.109375" style="10" bestFit="1" customWidth="1"/>
    <col min="4" max="4" width="28.5546875" style="10" customWidth="1"/>
    <col min="5" max="5" width="18" style="10" customWidth="1"/>
    <col min="6" max="6" width="19.5546875" style="10" customWidth="1"/>
    <col min="7" max="10" width="9.109375" style="10"/>
    <col min="11" max="11" width="18.5546875" style="10" customWidth="1"/>
    <col min="12" max="16384" width="9.109375" style="10"/>
  </cols>
  <sheetData>
    <row r="2" spans="2:6" ht="21" x14ac:dyDescent="0.3">
      <c r="B2" s="88" t="s">
        <v>23</v>
      </c>
      <c r="C2" s="88"/>
      <c r="D2" s="88"/>
      <c r="E2" s="88"/>
      <c r="F2" s="88"/>
    </row>
    <row r="3" spans="2:6" x14ac:dyDescent="0.3">
      <c r="B3" s="12" t="s">
        <v>7</v>
      </c>
      <c r="C3" s="90" t="s">
        <v>147</v>
      </c>
      <c r="D3" s="90"/>
      <c r="E3" s="90"/>
      <c r="F3" s="13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57.6" x14ac:dyDescent="0.3">
      <c r="B5" s="48" t="s">
        <v>5</v>
      </c>
      <c r="C5" s="81" t="s">
        <v>6</v>
      </c>
      <c r="D5" s="26" t="s">
        <v>149</v>
      </c>
      <c r="E5" s="11"/>
      <c r="F5" s="16">
        <v>192500</v>
      </c>
    </row>
    <row r="6" spans="2:6" ht="38.25" customHeight="1" x14ac:dyDescent="0.3">
      <c r="B6" s="81" t="s">
        <v>148</v>
      </c>
      <c r="C6" s="89"/>
      <c r="D6" s="26" t="s">
        <v>150</v>
      </c>
      <c r="E6" s="11"/>
      <c r="F6" s="16">
        <v>101256.2</v>
      </c>
    </row>
    <row r="7" spans="2:6" ht="14.4" x14ac:dyDescent="0.3">
      <c r="B7" s="89"/>
      <c r="C7" s="89"/>
      <c r="D7" s="26" t="s">
        <v>151</v>
      </c>
      <c r="E7" s="11"/>
      <c r="F7" s="16">
        <v>742949.54</v>
      </c>
    </row>
    <row r="8" spans="2:6" ht="14.4" x14ac:dyDescent="0.3">
      <c r="B8" s="89"/>
      <c r="C8" s="89"/>
      <c r="D8" s="26" t="s">
        <v>152</v>
      </c>
      <c r="E8" s="11"/>
      <c r="F8" s="16">
        <v>56630.14</v>
      </c>
    </row>
    <row r="9" spans="2:6" ht="14.4" x14ac:dyDescent="0.3">
      <c r="B9" s="89"/>
      <c r="C9" s="89"/>
      <c r="D9" s="26" t="s">
        <v>153</v>
      </c>
      <c r="E9" s="11"/>
      <c r="F9" s="16">
        <v>297792</v>
      </c>
    </row>
    <row r="10" spans="2:6" ht="14.4" x14ac:dyDescent="0.3">
      <c r="B10" s="89"/>
      <c r="C10" s="89"/>
      <c r="D10" s="26" t="s">
        <v>154</v>
      </c>
      <c r="E10" s="11"/>
      <c r="F10" s="16">
        <v>26500</v>
      </c>
    </row>
    <row r="11" spans="2:6" x14ac:dyDescent="0.3">
      <c r="B11" s="89"/>
      <c r="C11" s="89"/>
      <c r="D11" s="94" t="s">
        <v>155</v>
      </c>
      <c r="E11" s="94"/>
      <c r="F11" s="16">
        <v>60168.39</v>
      </c>
    </row>
    <row r="12" spans="2:6" x14ac:dyDescent="0.3">
      <c r="B12" s="91"/>
      <c r="C12" s="91"/>
      <c r="D12" s="94"/>
      <c r="E12" s="94"/>
      <c r="F12" s="16"/>
    </row>
    <row r="13" spans="2:6" x14ac:dyDescent="0.3">
      <c r="B13" s="48"/>
      <c r="C13" s="48"/>
      <c r="D13" s="84"/>
      <c r="E13" s="84"/>
      <c r="F13" s="20">
        <f>SUM(F5:F12)</f>
        <v>1477796.2699999998</v>
      </c>
    </row>
  </sheetData>
  <sheetProtection selectLockedCells="1" selectUnlockedCells="1"/>
  <mergeCells count="7">
    <mergeCell ref="B2:F2"/>
    <mergeCell ref="C3:E3"/>
    <mergeCell ref="E11:E12"/>
    <mergeCell ref="D13:E13"/>
    <mergeCell ref="D11:D12"/>
    <mergeCell ref="C5:C12"/>
    <mergeCell ref="B6:B12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6"/>
  <dimension ref="B2:F16"/>
  <sheetViews>
    <sheetView zoomScaleNormal="100" workbookViewId="0"/>
  </sheetViews>
  <sheetFormatPr defaultColWidth="9.109375" defaultRowHeight="13.8" x14ac:dyDescent="0.3"/>
  <cols>
    <col min="1" max="1" width="9.109375" style="10"/>
    <col min="2" max="2" width="25.88671875" style="10" bestFit="1" customWidth="1"/>
    <col min="3" max="3" width="11.109375" style="10" bestFit="1" customWidth="1"/>
    <col min="4" max="4" width="28.5546875" style="10" customWidth="1"/>
    <col min="5" max="5" width="18" style="10" customWidth="1"/>
    <col min="6" max="6" width="19.5546875" style="10" customWidth="1"/>
    <col min="7" max="7" width="29.44140625" style="10" customWidth="1"/>
    <col min="8" max="9" width="9.109375" style="10"/>
    <col min="10" max="10" width="18.5546875" style="10" customWidth="1"/>
    <col min="11" max="16384" width="9.109375" style="10"/>
  </cols>
  <sheetData>
    <row r="2" spans="2:6" ht="21" x14ac:dyDescent="0.3">
      <c r="B2" s="92" t="s">
        <v>24</v>
      </c>
      <c r="C2" s="92"/>
      <c r="D2" s="92"/>
      <c r="E2" s="92"/>
      <c r="F2" s="92"/>
    </row>
    <row r="3" spans="2:6" x14ac:dyDescent="0.3">
      <c r="B3" s="24" t="s">
        <v>7</v>
      </c>
      <c r="C3" s="93" t="s">
        <v>128</v>
      </c>
      <c r="D3" s="93"/>
      <c r="E3" s="93"/>
      <c r="F3" s="25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43.2" x14ac:dyDescent="0.3">
      <c r="B5" s="81" t="s">
        <v>5</v>
      </c>
      <c r="C5" s="81" t="s">
        <v>6</v>
      </c>
      <c r="D5" s="26" t="s">
        <v>61</v>
      </c>
      <c r="E5" s="11">
        <v>6</v>
      </c>
      <c r="F5" s="16">
        <v>1500000</v>
      </c>
    </row>
    <row r="6" spans="2:6" ht="14.4" x14ac:dyDescent="0.3">
      <c r="B6" s="89"/>
      <c r="C6" s="89"/>
      <c r="D6" s="26" t="s">
        <v>63</v>
      </c>
      <c r="E6" s="11">
        <v>6</v>
      </c>
      <c r="F6" s="16">
        <v>167840.16</v>
      </c>
    </row>
    <row r="7" spans="2:6" ht="28.8" x14ac:dyDescent="0.3">
      <c r="B7" s="89"/>
      <c r="C7" s="89"/>
      <c r="D7" s="26" t="s">
        <v>62</v>
      </c>
      <c r="E7" s="11">
        <v>1</v>
      </c>
      <c r="F7" s="16">
        <v>225360</v>
      </c>
    </row>
    <row r="8" spans="2:6" ht="43.2" x14ac:dyDescent="0.3">
      <c r="B8" s="89"/>
      <c r="C8" s="89"/>
      <c r="D8" s="26" t="s">
        <v>64</v>
      </c>
      <c r="E8" s="11">
        <v>1</v>
      </c>
      <c r="F8" s="16">
        <v>109990</v>
      </c>
    </row>
    <row r="9" spans="2:6" ht="43.2" x14ac:dyDescent="0.3">
      <c r="B9" s="89"/>
      <c r="C9" s="89"/>
      <c r="D9" s="26" t="s">
        <v>65</v>
      </c>
      <c r="E9" s="11">
        <v>3</v>
      </c>
      <c r="F9" s="16">
        <v>148650</v>
      </c>
    </row>
    <row r="10" spans="2:6" ht="40.5" customHeight="1" x14ac:dyDescent="0.3">
      <c r="B10" s="89"/>
      <c r="C10" s="89"/>
      <c r="D10" s="26" t="s">
        <v>66</v>
      </c>
      <c r="E10" s="11">
        <v>2</v>
      </c>
      <c r="F10" s="16">
        <v>59540</v>
      </c>
    </row>
    <row r="11" spans="2:6" ht="43.2" x14ac:dyDescent="0.3">
      <c r="B11" s="89"/>
      <c r="C11" s="89"/>
      <c r="D11" s="26" t="s">
        <v>67</v>
      </c>
      <c r="E11" s="58">
        <v>4</v>
      </c>
      <c r="F11" s="16">
        <v>23960</v>
      </c>
    </row>
    <row r="12" spans="2:6" x14ac:dyDescent="0.3">
      <c r="B12" s="67"/>
      <c r="C12" s="67"/>
      <c r="D12" s="67"/>
      <c r="E12" s="67"/>
      <c r="F12" s="68">
        <f>SUM(F5:F11)</f>
        <v>2235340.16</v>
      </c>
    </row>
    <row r="14" spans="2:6" x14ac:dyDescent="0.3">
      <c r="E14" s="71" t="s">
        <v>145</v>
      </c>
      <c r="F14" s="75">
        <v>2239022.33</v>
      </c>
    </row>
    <row r="15" spans="2:6" x14ac:dyDescent="0.3">
      <c r="F15" s="49"/>
    </row>
    <row r="16" spans="2:6" x14ac:dyDescent="0.3">
      <c r="F16" s="49"/>
    </row>
  </sheetData>
  <sheetProtection selectLockedCells="1" selectUnlockedCells="1"/>
  <mergeCells count="4">
    <mergeCell ref="B2:F2"/>
    <mergeCell ref="C3:E3"/>
    <mergeCell ref="B5:B11"/>
    <mergeCell ref="C5:C1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1"/>
  <dimension ref="B2:F12"/>
  <sheetViews>
    <sheetView zoomScale="106" zoomScaleNormal="106" workbookViewId="0"/>
  </sheetViews>
  <sheetFormatPr defaultColWidth="9.109375" defaultRowHeight="13.8" x14ac:dyDescent="0.3"/>
  <cols>
    <col min="1" max="1" width="9.109375" style="10"/>
    <col min="2" max="2" width="25.88671875" style="10" bestFit="1" customWidth="1"/>
    <col min="3" max="3" width="11.109375" style="10" customWidth="1"/>
    <col min="4" max="4" width="28.5546875" style="10" customWidth="1"/>
    <col min="5" max="5" width="18" style="10" customWidth="1"/>
    <col min="6" max="6" width="19.5546875" style="10" customWidth="1"/>
    <col min="7" max="8" width="9.109375" style="10"/>
    <col min="9" max="9" width="22.109375" style="10" customWidth="1"/>
    <col min="10" max="16384" width="9.109375" style="10"/>
  </cols>
  <sheetData>
    <row r="2" spans="2:6" ht="21" customHeight="1" x14ac:dyDescent="0.3">
      <c r="B2" s="92" t="s">
        <v>25</v>
      </c>
      <c r="C2" s="92"/>
      <c r="D2" s="92"/>
      <c r="E2" s="92"/>
      <c r="F2" s="92"/>
    </row>
    <row r="3" spans="2:6" ht="12.75" customHeight="1" x14ac:dyDescent="0.3">
      <c r="B3" s="24" t="s">
        <v>7</v>
      </c>
      <c r="C3" s="93" t="s">
        <v>42</v>
      </c>
      <c r="D3" s="93"/>
      <c r="E3" s="93"/>
      <c r="F3" s="25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45.75" customHeight="1" x14ac:dyDescent="0.3">
      <c r="B5" s="81" t="s">
        <v>10</v>
      </c>
      <c r="C5" s="81" t="s">
        <v>6</v>
      </c>
      <c r="D5" s="46" t="s">
        <v>43</v>
      </c>
      <c r="E5" s="11">
        <v>10</v>
      </c>
      <c r="F5" s="29">
        <v>339080</v>
      </c>
    </row>
    <row r="6" spans="2:6" ht="43.2" x14ac:dyDescent="0.3">
      <c r="B6" s="89"/>
      <c r="C6" s="89"/>
      <c r="D6" s="26" t="s">
        <v>44</v>
      </c>
      <c r="E6" s="11">
        <v>1</v>
      </c>
      <c r="F6" s="29">
        <v>183705</v>
      </c>
    </row>
    <row r="7" spans="2:6" ht="28.8" x14ac:dyDescent="0.3">
      <c r="B7" s="89"/>
      <c r="C7" s="89"/>
      <c r="D7" s="26" t="s">
        <v>45</v>
      </c>
      <c r="E7" s="11">
        <v>3</v>
      </c>
      <c r="F7" s="29">
        <v>243063</v>
      </c>
    </row>
    <row r="8" spans="2:6" ht="43.2" x14ac:dyDescent="0.3">
      <c r="B8" s="89"/>
      <c r="C8" s="89"/>
      <c r="D8" s="26" t="s">
        <v>46</v>
      </c>
      <c r="E8" s="11">
        <v>1</v>
      </c>
      <c r="F8" s="29">
        <v>4160.0600000000004</v>
      </c>
    </row>
    <row r="9" spans="2:6" ht="28.8" x14ac:dyDescent="0.3">
      <c r="B9" s="89"/>
      <c r="C9" s="89"/>
      <c r="D9" s="26" t="s">
        <v>47</v>
      </c>
      <c r="E9" s="11">
        <v>2</v>
      </c>
      <c r="F9" s="29">
        <v>47826.8</v>
      </c>
    </row>
    <row r="10" spans="2:6" ht="43.2" x14ac:dyDescent="0.3">
      <c r="B10" s="89"/>
      <c r="C10" s="89"/>
      <c r="D10" s="26" t="s">
        <v>48</v>
      </c>
      <c r="E10" s="11">
        <v>2</v>
      </c>
      <c r="F10" s="29">
        <v>2121.02</v>
      </c>
    </row>
    <row r="11" spans="2:6" ht="28.8" x14ac:dyDescent="0.3">
      <c r="B11" s="91"/>
      <c r="C11" s="91"/>
      <c r="D11" s="26" t="s">
        <v>49</v>
      </c>
      <c r="E11" s="11">
        <v>22</v>
      </c>
      <c r="F11" s="29">
        <v>90200</v>
      </c>
    </row>
    <row r="12" spans="2:6" x14ac:dyDescent="0.3">
      <c r="B12" s="45"/>
      <c r="C12" s="95"/>
      <c r="D12" s="95"/>
      <c r="E12" s="95"/>
      <c r="F12" s="20">
        <f>SUM(F5:F11)</f>
        <v>910155.88000000012</v>
      </c>
    </row>
  </sheetData>
  <sheetProtection selectLockedCells="1" selectUnlockedCells="1"/>
  <mergeCells count="5">
    <mergeCell ref="C12:E12"/>
    <mergeCell ref="B2:F2"/>
    <mergeCell ref="C3:E3"/>
    <mergeCell ref="C5:C11"/>
    <mergeCell ref="B5:B1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22"/>
  <dimension ref="B2:F12"/>
  <sheetViews>
    <sheetView zoomScaleNormal="100" workbookViewId="0"/>
  </sheetViews>
  <sheetFormatPr defaultColWidth="9.109375" defaultRowHeight="13.8" x14ac:dyDescent="0.3"/>
  <cols>
    <col min="1" max="1" width="9.109375" style="10"/>
    <col min="2" max="2" width="25.88671875" style="10" bestFit="1" customWidth="1"/>
    <col min="3" max="3" width="13.88671875" style="10" customWidth="1"/>
    <col min="4" max="4" width="28.5546875" style="10" customWidth="1"/>
    <col min="5" max="5" width="18" style="10" customWidth="1"/>
    <col min="6" max="6" width="19.5546875" style="10" customWidth="1"/>
    <col min="7" max="16384" width="9.109375" style="10"/>
  </cols>
  <sheetData>
    <row r="2" spans="2:6" ht="21" customHeight="1" x14ac:dyDescent="0.3">
      <c r="B2" s="92" t="s">
        <v>26</v>
      </c>
      <c r="C2" s="92"/>
      <c r="D2" s="92"/>
      <c r="E2" s="92"/>
      <c r="F2" s="92"/>
    </row>
    <row r="3" spans="2:6" ht="12.75" customHeight="1" x14ac:dyDescent="0.3">
      <c r="B3" s="24" t="s">
        <v>7</v>
      </c>
      <c r="C3" s="96" t="s">
        <v>156</v>
      </c>
      <c r="D3" s="96"/>
      <c r="E3" s="96"/>
      <c r="F3" s="25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27" customHeight="1" x14ac:dyDescent="0.3">
      <c r="B5" s="97" t="s">
        <v>5</v>
      </c>
      <c r="C5" s="97" t="s">
        <v>6</v>
      </c>
      <c r="D5" s="46" t="s">
        <v>159</v>
      </c>
      <c r="E5" s="30">
        <v>1</v>
      </c>
      <c r="F5" s="31">
        <v>470000</v>
      </c>
    </row>
    <row r="6" spans="2:6" ht="27" customHeight="1" x14ac:dyDescent="0.3">
      <c r="B6" s="97"/>
      <c r="C6" s="97"/>
      <c r="D6" s="46" t="s">
        <v>158</v>
      </c>
      <c r="E6" s="30">
        <v>1</v>
      </c>
      <c r="F6" s="31">
        <v>55000</v>
      </c>
    </row>
    <row r="7" spans="2:6" ht="27" customHeight="1" x14ac:dyDescent="0.3">
      <c r="B7" s="97"/>
      <c r="C7" s="97"/>
      <c r="D7" s="46" t="s">
        <v>157</v>
      </c>
      <c r="E7" s="30">
        <v>1</v>
      </c>
      <c r="F7" s="31">
        <v>38000</v>
      </c>
    </row>
    <row r="8" spans="2:6" ht="27" customHeight="1" x14ac:dyDescent="0.3">
      <c r="B8" s="97"/>
      <c r="C8" s="97"/>
      <c r="D8" s="46" t="s">
        <v>160</v>
      </c>
      <c r="E8" s="30">
        <v>1</v>
      </c>
      <c r="F8" s="31">
        <v>18067.48</v>
      </c>
    </row>
    <row r="9" spans="2:6" ht="27" customHeight="1" x14ac:dyDescent="0.3">
      <c r="B9" s="97"/>
      <c r="C9" s="97"/>
      <c r="D9" s="46" t="s">
        <v>161</v>
      </c>
      <c r="E9" s="30">
        <v>1</v>
      </c>
      <c r="F9" s="31">
        <v>110061.93</v>
      </c>
    </row>
    <row r="10" spans="2:6" ht="27" customHeight="1" x14ac:dyDescent="0.3">
      <c r="B10" s="97"/>
      <c r="C10" s="97"/>
      <c r="D10" s="46" t="s">
        <v>162</v>
      </c>
      <c r="E10" s="30">
        <v>1</v>
      </c>
      <c r="F10" s="31">
        <v>130899.99</v>
      </c>
    </row>
    <row r="11" spans="2:6" ht="27" customHeight="1" x14ac:dyDescent="0.3">
      <c r="B11" s="97"/>
      <c r="C11" s="97"/>
      <c r="D11" s="46" t="s">
        <v>163</v>
      </c>
      <c r="E11" s="30">
        <v>19</v>
      </c>
      <c r="F11" s="31">
        <v>51467.6</v>
      </c>
    </row>
    <row r="12" spans="2:6" ht="14.4" x14ac:dyDescent="0.3">
      <c r="B12" s="76"/>
      <c r="C12" s="77"/>
      <c r="D12" s="77"/>
      <c r="E12" s="77"/>
      <c r="F12" s="33">
        <f>SUM(F5:F11)</f>
        <v>873496.99999999988</v>
      </c>
    </row>
  </sheetData>
  <sheetProtection selectLockedCells="1" selectUnlockedCells="1"/>
  <mergeCells count="4">
    <mergeCell ref="B2:F2"/>
    <mergeCell ref="C3:E3"/>
    <mergeCell ref="B5:B11"/>
    <mergeCell ref="C5:C1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F10"/>
  <sheetViews>
    <sheetView workbookViewId="0"/>
  </sheetViews>
  <sheetFormatPr defaultColWidth="9.109375" defaultRowHeight="14.4" x14ac:dyDescent="0.3"/>
  <cols>
    <col min="1" max="1" width="9.109375" style="1"/>
    <col min="2" max="2" width="25.88671875" style="1" bestFit="1" customWidth="1"/>
    <col min="3" max="3" width="11.109375" style="1" bestFit="1" customWidth="1"/>
    <col min="4" max="4" width="28.5546875" style="1" customWidth="1"/>
    <col min="5" max="5" width="18" style="1" customWidth="1"/>
    <col min="6" max="6" width="19.5546875" style="1" customWidth="1"/>
    <col min="7" max="16384" width="9.109375" style="1"/>
  </cols>
  <sheetData>
    <row r="2" spans="2:6" ht="21" x14ac:dyDescent="0.3">
      <c r="B2" s="88" t="s">
        <v>27</v>
      </c>
      <c r="C2" s="88"/>
      <c r="D2" s="88"/>
      <c r="E2" s="88"/>
      <c r="F2" s="88"/>
    </row>
    <row r="3" spans="2:6" x14ac:dyDescent="0.3">
      <c r="B3" s="12" t="s">
        <v>13</v>
      </c>
      <c r="C3" s="86" t="s">
        <v>58</v>
      </c>
      <c r="D3" s="86"/>
      <c r="E3" s="86"/>
      <c r="F3" s="13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14.25" customHeight="1" x14ac:dyDescent="0.3">
      <c r="B5" s="81" t="s">
        <v>5</v>
      </c>
      <c r="C5" s="81" t="s">
        <v>6</v>
      </c>
      <c r="D5" s="26" t="s">
        <v>55</v>
      </c>
      <c r="E5" s="11"/>
      <c r="F5" s="37">
        <v>522000</v>
      </c>
    </row>
    <row r="6" spans="2:6" ht="28.8" x14ac:dyDescent="0.3">
      <c r="B6" s="89"/>
      <c r="C6" s="89"/>
      <c r="D6" s="26" t="s">
        <v>56</v>
      </c>
      <c r="E6" s="11">
        <v>10</v>
      </c>
      <c r="F6" s="37">
        <v>223000</v>
      </c>
    </row>
    <row r="7" spans="2:6" x14ac:dyDescent="0.3">
      <c r="B7" s="89"/>
      <c r="C7" s="89"/>
      <c r="D7" s="26" t="s">
        <v>57</v>
      </c>
      <c r="E7" s="11"/>
      <c r="F7" s="37">
        <v>370568.47</v>
      </c>
    </row>
    <row r="8" spans="2:6" ht="57.6" x14ac:dyDescent="0.3">
      <c r="B8" s="91"/>
      <c r="C8" s="89"/>
      <c r="D8" s="26" t="s">
        <v>60</v>
      </c>
      <c r="E8" s="11">
        <v>1</v>
      </c>
      <c r="F8" s="37">
        <v>220000</v>
      </c>
    </row>
    <row r="9" spans="2:6" ht="90.75" customHeight="1" x14ac:dyDescent="0.3">
      <c r="B9" s="66" t="s">
        <v>12</v>
      </c>
      <c r="C9" s="91"/>
      <c r="D9" s="26" t="s">
        <v>59</v>
      </c>
      <c r="E9" s="11">
        <v>1</v>
      </c>
      <c r="F9" s="37">
        <v>191040</v>
      </c>
    </row>
    <row r="10" spans="2:6" x14ac:dyDescent="0.3">
      <c r="B10" s="45"/>
      <c r="C10" s="45"/>
      <c r="D10" s="98"/>
      <c r="E10" s="98"/>
      <c r="F10" s="20">
        <f>SUM(F5:F9)</f>
        <v>1526608.47</v>
      </c>
    </row>
  </sheetData>
  <mergeCells count="5">
    <mergeCell ref="B2:F2"/>
    <mergeCell ref="C3:E3"/>
    <mergeCell ref="D10:E10"/>
    <mergeCell ref="C5:C9"/>
    <mergeCell ref="B5:B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7"/>
  <dimension ref="B2:F6"/>
  <sheetViews>
    <sheetView zoomScaleNormal="100" workbookViewId="0"/>
  </sheetViews>
  <sheetFormatPr defaultColWidth="9.109375" defaultRowHeight="13.8" x14ac:dyDescent="0.3"/>
  <cols>
    <col min="1" max="1" width="9.109375" style="10"/>
    <col min="2" max="2" width="25.88671875" style="10" bestFit="1" customWidth="1"/>
    <col min="3" max="3" width="15" style="10" customWidth="1"/>
    <col min="4" max="4" width="28.5546875" style="10" customWidth="1"/>
    <col min="5" max="5" width="18" style="10" customWidth="1"/>
    <col min="6" max="6" width="19.5546875" style="10" customWidth="1"/>
    <col min="7" max="12" width="9.109375" style="10"/>
    <col min="13" max="13" width="17" style="10" customWidth="1"/>
    <col min="14" max="16384" width="9.109375" style="10"/>
  </cols>
  <sheetData>
    <row r="2" spans="2:6" ht="21" customHeight="1" x14ac:dyDescent="0.3">
      <c r="B2" s="92" t="s">
        <v>28</v>
      </c>
      <c r="C2" s="92"/>
      <c r="D2" s="92"/>
      <c r="E2" s="92"/>
      <c r="F2" s="92"/>
    </row>
    <row r="3" spans="2:6" ht="12.75" customHeight="1" x14ac:dyDescent="0.3">
      <c r="B3" s="24" t="s">
        <v>7</v>
      </c>
      <c r="C3" s="99" t="s">
        <v>126</v>
      </c>
      <c r="D3" s="99"/>
      <c r="E3" s="99"/>
      <c r="F3" s="25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55.2" x14ac:dyDescent="0.3">
      <c r="B5" s="48" t="s">
        <v>9</v>
      </c>
      <c r="C5" s="48" t="s">
        <v>11</v>
      </c>
      <c r="D5" s="17" t="s">
        <v>125</v>
      </c>
      <c r="E5" s="18"/>
      <c r="F5" s="16">
        <v>1187369.81</v>
      </c>
    </row>
    <row r="6" spans="2:6" x14ac:dyDescent="0.3">
      <c r="F6" s="34">
        <f>SUM(F5:F5)</f>
        <v>1187369.81</v>
      </c>
    </row>
  </sheetData>
  <sheetProtection selectLockedCells="1" selectUnlockedCells="1"/>
  <mergeCells count="2">
    <mergeCell ref="B2:F2"/>
    <mergeCell ref="C3:E3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2"/>
  <dimension ref="B2:F7"/>
  <sheetViews>
    <sheetView workbookViewId="0"/>
  </sheetViews>
  <sheetFormatPr defaultColWidth="9.109375" defaultRowHeight="13.8" x14ac:dyDescent="0.3"/>
  <cols>
    <col min="1" max="1" width="9.109375" style="22"/>
    <col min="2" max="2" width="25.88671875" style="22" bestFit="1" customWidth="1"/>
    <col min="3" max="3" width="14.33203125" style="22" customWidth="1"/>
    <col min="4" max="4" width="28.5546875" style="22" customWidth="1"/>
    <col min="5" max="5" width="18" style="22" customWidth="1"/>
    <col min="6" max="6" width="19.5546875" style="4" customWidth="1"/>
    <col min="7" max="16384" width="9.109375" style="22"/>
  </cols>
  <sheetData>
    <row r="2" spans="2:6" ht="21" customHeight="1" x14ac:dyDescent="0.3">
      <c r="B2" s="88" t="s">
        <v>29</v>
      </c>
      <c r="C2" s="88"/>
      <c r="D2" s="88"/>
      <c r="E2" s="88"/>
      <c r="F2" s="88"/>
    </row>
    <row r="3" spans="2:6" ht="12.75" customHeight="1" x14ac:dyDescent="0.3">
      <c r="B3" s="12" t="s">
        <v>7</v>
      </c>
      <c r="C3" s="86" t="s">
        <v>52</v>
      </c>
      <c r="D3" s="86"/>
      <c r="E3" s="86"/>
      <c r="F3" s="13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51.75" customHeight="1" x14ac:dyDescent="0.3">
      <c r="B5" s="59" t="s">
        <v>9</v>
      </c>
      <c r="C5" s="59" t="s">
        <v>54</v>
      </c>
      <c r="D5" s="21" t="s">
        <v>53</v>
      </c>
      <c r="E5" s="63"/>
      <c r="F5" s="19">
        <v>1773613.86</v>
      </c>
    </row>
    <row r="6" spans="2:6" x14ac:dyDescent="0.3">
      <c r="B6" s="61"/>
      <c r="C6" s="61"/>
      <c r="D6" s="64"/>
      <c r="E6" s="64"/>
      <c r="F6" s="20">
        <f>SUM(F5:F5)</f>
        <v>1773613.86</v>
      </c>
    </row>
    <row r="7" spans="2:6" x14ac:dyDescent="0.3">
      <c r="B7" s="57"/>
      <c r="C7" s="57"/>
    </row>
  </sheetData>
  <sheetProtection selectLockedCells="1" selectUnlockedCells="1"/>
  <mergeCells count="2">
    <mergeCell ref="B2:F2"/>
    <mergeCell ref="C3:E3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3"/>
  <dimension ref="B2:K20"/>
  <sheetViews>
    <sheetView zoomScale="85" zoomScaleNormal="85" workbookViewId="0"/>
  </sheetViews>
  <sheetFormatPr defaultColWidth="9.109375" defaultRowHeight="14.4" x14ac:dyDescent="0.3"/>
  <cols>
    <col min="1" max="1" width="9.109375" style="22"/>
    <col min="2" max="2" width="25.88671875" style="22" bestFit="1" customWidth="1"/>
    <col min="3" max="3" width="13.6640625" style="22" customWidth="1"/>
    <col min="4" max="4" width="60.44140625" style="22" customWidth="1"/>
    <col min="5" max="5" width="18" style="22" customWidth="1"/>
    <col min="6" max="6" width="19.5546875" style="4" customWidth="1"/>
    <col min="7" max="7" width="41.109375" style="22" customWidth="1"/>
    <col min="8" max="10" width="9.109375" style="22"/>
    <col min="11" max="11" width="8.88671875" customWidth="1"/>
    <col min="12" max="16384" width="9.109375" style="22"/>
  </cols>
  <sheetData>
    <row r="2" spans="2:11" ht="21" x14ac:dyDescent="0.3">
      <c r="B2" s="88" t="s">
        <v>30</v>
      </c>
      <c r="C2" s="88"/>
      <c r="D2" s="88"/>
      <c r="E2" s="88"/>
      <c r="F2" s="88"/>
      <c r="K2" s="22"/>
    </row>
    <row r="3" spans="2:11" ht="13.8" x14ac:dyDescent="0.3">
      <c r="B3" s="12" t="s">
        <v>7</v>
      </c>
      <c r="C3" s="86" t="s">
        <v>102</v>
      </c>
      <c r="D3" s="86"/>
      <c r="E3" s="86"/>
      <c r="F3" s="13"/>
      <c r="G3" s="22" t="s">
        <v>101</v>
      </c>
      <c r="K3" s="22"/>
    </row>
    <row r="4" spans="2:11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  <c r="K4" s="22"/>
    </row>
    <row r="5" spans="2:11" ht="27.6" x14ac:dyDescent="0.3">
      <c r="B5" s="48" t="s">
        <v>103</v>
      </c>
      <c r="C5" s="81" t="s">
        <v>6</v>
      </c>
      <c r="D5" s="27" t="s">
        <v>104</v>
      </c>
      <c r="E5" s="28">
        <v>1</v>
      </c>
      <c r="F5" s="16">
        <v>30000</v>
      </c>
      <c r="K5" s="22"/>
    </row>
    <row r="6" spans="2:11" x14ac:dyDescent="0.3">
      <c r="B6" s="81" t="s">
        <v>5</v>
      </c>
      <c r="C6" s="89"/>
      <c r="D6" s="27" t="s">
        <v>105</v>
      </c>
      <c r="E6" s="28">
        <v>1</v>
      </c>
      <c r="F6" s="16">
        <v>200000</v>
      </c>
      <c r="K6" s="22"/>
    </row>
    <row r="7" spans="2:11" ht="28.8" x14ac:dyDescent="0.3">
      <c r="B7" s="89"/>
      <c r="C7" s="89"/>
      <c r="D7" s="27" t="s">
        <v>106</v>
      </c>
      <c r="E7" s="28">
        <v>1</v>
      </c>
      <c r="F7" s="16">
        <v>385100.28</v>
      </c>
      <c r="K7" s="22"/>
    </row>
    <row r="8" spans="2:11" x14ac:dyDescent="0.3">
      <c r="B8" s="89"/>
      <c r="C8" s="89"/>
      <c r="D8" s="27" t="s">
        <v>107</v>
      </c>
      <c r="E8" s="28">
        <v>1</v>
      </c>
      <c r="F8" s="16">
        <v>38500</v>
      </c>
    </row>
    <row r="9" spans="2:11" x14ac:dyDescent="0.3">
      <c r="B9" s="89"/>
      <c r="C9" s="89"/>
      <c r="D9" s="27" t="s">
        <v>108</v>
      </c>
      <c r="E9" s="28">
        <v>1</v>
      </c>
      <c r="F9" s="16">
        <v>45000</v>
      </c>
    </row>
    <row r="10" spans="2:11" x14ac:dyDescent="0.3">
      <c r="B10" s="89"/>
      <c r="C10" s="89"/>
      <c r="D10" s="27" t="s">
        <v>109</v>
      </c>
      <c r="E10" s="28">
        <v>10</v>
      </c>
      <c r="F10" s="16">
        <v>23500</v>
      </c>
    </row>
    <row r="11" spans="2:11" x14ac:dyDescent="0.3">
      <c r="B11" s="89"/>
      <c r="C11" s="89"/>
      <c r="D11" s="27" t="s">
        <v>110</v>
      </c>
      <c r="E11" s="28">
        <v>6</v>
      </c>
      <c r="F11" s="16">
        <v>7200</v>
      </c>
    </row>
    <row r="12" spans="2:11" x14ac:dyDescent="0.3">
      <c r="B12" s="89"/>
      <c r="C12" s="89"/>
      <c r="D12" s="27" t="s">
        <v>111</v>
      </c>
      <c r="E12" s="28">
        <v>3</v>
      </c>
      <c r="F12" s="16">
        <v>36000</v>
      </c>
    </row>
    <row r="13" spans="2:11" x14ac:dyDescent="0.3">
      <c r="B13" s="89"/>
      <c r="C13" s="89"/>
      <c r="D13" s="27" t="s">
        <v>112</v>
      </c>
      <c r="E13" s="28">
        <v>10</v>
      </c>
      <c r="F13" s="16">
        <v>29000</v>
      </c>
    </row>
    <row r="14" spans="2:11" x14ac:dyDescent="0.3">
      <c r="B14" s="89"/>
      <c r="C14" s="89"/>
      <c r="D14" s="27" t="s">
        <v>129</v>
      </c>
      <c r="E14" s="28">
        <v>10</v>
      </c>
      <c r="F14" s="16">
        <v>6000</v>
      </c>
    </row>
    <row r="15" spans="2:11" x14ac:dyDescent="0.3">
      <c r="B15" s="89"/>
      <c r="C15" s="89"/>
      <c r="D15" s="27" t="s">
        <v>130</v>
      </c>
      <c r="E15" s="28">
        <v>2</v>
      </c>
      <c r="F15" s="16">
        <v>30000</v>
      </c>
    </row>
    <row r="16" spans="2:11" x14ac:dyDescent="0.3">
      <c r="B16" s="89"/>
      <c r="C16" s="89"/>
      <c r="D16" s="27" t="s">
        <v>131</v>
      </c>
      <c r="E16" s="28">
        <v>15</v>
      </c>
      <c r="F16" s="16">
        <v>33000</v>
      </c>
    </row>
    <row r="17" spans="2:7" x14ac:dyDescent="0.3">
      <c r="B17" s="89"/>
      <c r="C17" s="89"/>
      <c r="D17" s="27" t="s">
        <v>132</v>
      </c>
      <c r="E17" s="28">
        <v>42</v>
      </c>
      <c r="F17" s="16">
        <v>126000</v>
      </c>
    </row>
    <row r="18" spans="2:7" x14ac:dyDescent="0.3">
      <c r="B18" s="91"/>
      <c r="C18" s="91"/>
      <c r="D18" s="27" t="s">
        <v>133</v>
      </c>
      <c r="E18" s="28">
        <v>40</v>
      </c>
      <c r="F18" s="16">
        <v>56584</v>
      </c>
    </row>
    <row r="19" spans="2:7" x14ac:dyDescent="0.3">
      <c r="B19" s="45"/>
      <c r="D19" s="57"/>
      <c r="E19" s="57"/>
      <c r="F19" s="20">
        <f>SUM(F5:F18)</f>
        <v>1045884.28</v>
      </c>
    </row>
    <row r="20" spans="2:7" x14ac:dyDescent="0.3">
      <c r="G20" s="4"/>
    </row>
  </sheetData>
  <sheetProtection selectLockedCells="1" selectUnlockedCells="1"/>
  <mergeCells count="4">
    <mergeCell ref="B2:F2"/>
    <mergeCell ref="C3:E3"/>
    <mergeCell ref="B6:B18"/>
    <mergeCell ref="C5:C18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3"/>
  <dimension ref="B2:F6"/>
  <sheetViews>
    <sheetView workbookViewId="0"/>
  </sheetViews>
  <sheetFormatPr defaultColWidth="9.109375" defaultRowHeight="13.8" x14ac:dyDescent="0.3"/>
  <cols>
    <col min="1" max="1" width="9.109375" style="10"/>
    <col min="2" max="2" width="25.88671875" style="10" bestFit="1" customWidth="1"/>
    <col min="3" max="3" width="11.109375" style="10" bestFit="1" customWidth="1"/>
    <col min="4" max="4" width="28.5546875" style="10" customWidth="1"/>
    <col min="5" max="5" width="18" style="10" customWidth="1"/>
    <col min="6" max="6" width="19.5546875" style="10" customWidth="1"/>
    <col min="7" max="10" width="9.109375" style="10"/>
    <col min="11" max="11" width="18.5546875" style="10" customWidth="1"/>
    <col min="12" max="16384" width="9.109375" style="10"/>
  </cols>
  <sheetData>
    <row r="2" spans="2:6" ht="21" x14ac:dyDescent="0.3">
      <c r="B2" s="88" t="s">
        <v>31</v>
      </c>
      <c r="C2" s="88"/>
      <c r="D2" s="88"/>
      <c r="E2" s="88"/>
      <c r="F2" s="88"/>
    </row>
    <row r="3" spans="2:6" x14ac:dyDescent="0.3">
      <c r="B3" s="12" t="s">
        <v>7</v>
      </c>
      <c r="C3" s="86" t="s">
        <v>78</v>
      </c>
      <c r="D3" s="86"/>
      <c r="E3" s="86"/>
      <c r="F3" s="13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28.8" x14ac:dyDescent="0.3">
      <c r="B5" s="59" t="s">
        <v>5</v>
      </c>
      <c r="C5" s="21" t="s">
        <v>6</v>
      </c>
      <c r="D5" s="65" t="s">
        <v>79</v>
      </c>
      <c r="E5" s="58">
        <v>6</v>
      </c>
      <c r="F5" s="16">
        <v>1186525.8799999999</v>
      </c>
    </row>
    <row r="6" spans="2:6" x14ac:dyDescent="0.3">
      <c r="B6" s="61"/>
      <c r="C6" s="61"/>
      <c r="D6" s="87"/>
      <c r="E6" s="87"/>
      <c r="F6" s="20">
        <f>SUM(F5:F5)</f>
        <v>1186525.8799999999</v>
      </c>
    </row>
  </sheetData>
  <sheetProtection selectLockedCells="1" selectUnlockedCells="1"/>
  <mergeCells count="3">
    <mergeCell ref="D6:E6"/>
    <mergeCell ref="B2:F2"/>
    <mergeCell ref="C3:E3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"/>
  <dimension ref="B2:F6"/>
  <sheetViews>
    <sheetView zoomScaleNormal="100" workbookViewId="0"/>
  </sheetViews>
  <sheetFormatPr defaultColWidth="9.109375" defaultRowHeight="13.8" x14ac:dyDescent="0.3"/>
  <cols>
    <col min="1" max="1" width="9.109375" style="10"/>
    <col min="2" max="2" width="25.88671875" style="10" bestFit="1" customWidth="1"/>
    <col min="3" max="3" width="11.109375" style="10" bestFit="1" customWidth="1"/>
    <col min="4" max="4" width="28.5546875" style="10" customWidth="1"/>
    <col min="5" max="5" width="18" style="10" customWidth="1"/>
    <col min="6" max="6" width="19.5546875" style="10" customWidth="1"/>
    <col min="7" max="10" width="9.109375" style="10"/>
    <col min="11" max="11" width="18.5546875" style="10" customWidth="1"/>
    <col min="12" max="16384" width="9.109375" style="10"/>
  </cols>
  <sheetData>
    <row r="2" spans="2:6" ht="21" x14ac:dyDescent="0.3">
      <c r="B2" s="92" t="s">
        <v>32</v>
      </c>
      <c r="C2" s="92"/>
      <c r="D2" s="92"/>
      <c r="E2" s="92"/>
      <c r="F2" s="92"/>
    </row>
    <row r="3" spans="2:6" x14ac:dyDescent="0.3">
      <c r="B3" s="24" t="s">
        <v>7</v>
      </c>
      <c r="C3" s="93" t="s">
        <v>74</v>
      </c>
      <c r="D3" s="93"/>
      <c r="E3" s="93"/>
      <c r="F3" s="25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80.25" customHeight="1" x14ac:dyDescent="0.3">
      <c r="B5" s="48" t="s">
        <v>75</v>
      </c>
      <c r="C5" s="48" t="s">
        <v>6</v>
      </c>
      <c r="D5" s="26" t="s">
        <v>76</v>
      </c>
      <c r="E5" s="11"/>
      <c r="F5" s="16">
        <v>1507178.82</v>
      </c>
    </row>
    <row r="6" spans="2:6" x14ac:dyDescent="0.3">
      <c r="F6" s="20">
        <f>SUM(F5:F5)</f>
        <v>1507178.82</v>
      </c>
    </row>
  </sheetData>
  <sheetProtection selectLockedCells="1" selectUnlockedCells="1"/>
  <mergeCells count="2">
    <mergeCell ref="B2:F2"/>
    <mergeCell ref="C3:E3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8"/>
  <dimension ref="B2:F11"/>
  <sheetViews>
    <sheetView zoomScaleNormal="100" workbookViewId="0"/>
  </sheetViews>
  <sheetFormatPr defaultColWidth="9.109375" defaultRowHeight="14.4" x14ac:dyDescent="0.3"/>
  <cols>
    <col min="1" max="1" width="9.109375" style="1"/>
    <col min="2" max="2" width="15.5546875" style="1" customWidth="1"/>
    <col min="3" max="3" width="24.109375" style="1" customWidth="1"/>
    <col min="4" max="4" width="28.5546875" style="1" customWidth="1"/>
    <col min="5" max="5" width="18" style="1" customWidth="1"/>
    <col min="6" max="6" width="19.5546875" style="1" customWidth="1"/>
    <col min="7" max="16384" width="9.109375" style="1"/>
  </cols>
  <sheetData>
    <row r="2" spans="2:6" ht="21" x14ac:dyDescent="0.3">
      <c r="B2" s="88" t="s">
        <v>15</v>
      </c>
      <c r="C2" s="88"/>
      <c r="D2" s="88"/>
      <c r="E2" s="88"/>
      <c r="F2" s="88"/>
    </row>
    <row r="3" spans="2:6" ht="15" customHeight="1" x14ac:dyDescent="0.3">
      <c r="B3" s="12" t="s">
        <v>7</v>
      </c>
      <c r="C3" s="86" t="s">
        <v>82</v>
      </c>
      <c r="D3" s="86"/>
      <c r="E3" s="86"/>
      <c r="F3" s="13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30.75" customHeight="1" x14ac:dyDescent="0.3">
      <c r="B5" s="81" t="s">
        <v>5</v>
      </c>
      <c r="C5" s="81" t="s">
        <v>6</v>
      </c>
      <c r="D5" s="17" t="s">
        <v>83</v>
      </c>
      <c r="E5" s="18">
        <v>120</v>
      </c>
      <c r="F5" s="19">
        <v>353742</v>
      </c>
    </row>
    <row r="6" spans="2:6" ht="29.25" customHeight="1" x14ac:dyDescent="0.3">
      <c r="B6" s="89"/>
      <c r="C6" s="89"/>
      <c r="D6" s="17" t="s">
        <v>84</v>
      </c>
      <c r="E6" s="18">
        <v>20</v>
      </c>
      <c r="F6" s="19">
        <v>206271</v>
      </c>
    </row>
    <row r="7" spans="2:6" ht="30" customHeight="1" x14ac:dyDescent="0.3">
      <c r="B7" s="89"/>
      <c r="C7" s="89"/>
      <c r="D7" s="17" t="s">
        <v>85</v>
      </c>
      <c r="E7" s="18">
        <v>20</v>
      </c>
      <c r="F7" s="19">
        <v>117210</v>
      </c>
    </row>
    <row r="8" spans="2:6" ht="48" customHeight="1" x14ac:dyDescent="0.3">
      <c r="B8" s="89"/>
      <c r="C8" s="89"/>
      <c r="D8" s="21" t="s">
        <v>86</v>
      </c>
      <c r="E8" s="21">
        <v>1080</v>
      </c>
      <c r="F8" s="16">
        <v>502370.82</v>
      </c>
    </row>
    <row r="9" spans="2:6" x14ac:dyDescent="0.3">
      <c r="B9" s="87"/>
      <c r="C9" s="87"/>
      <c r="D9" s="87"/>
      <c r="E9" s="87"/>
      <c r="F9" s="20">
        <f>SUM(F5:F8)</f>
        <v>1179593.82</v>
      </c>
    </row>
    <row r="11" spans="2:6" ht="15" customHeight="1" x14ac:dyDescent="0.3"/>
  </sheetData>
  <sheetProtection selectLockedCells="1" selectUnlockedCells="1"/>
  <mergeCells count="5">
    <mergeCell ref="C3:E3"/>
    <mergeCell ref="B9:E9"/>
    <mergeCell ref="B2:F2"/>
    <mergeCell ref="B5:B8"/>
    <mergeCell ref="C5:C8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14"/>
  <dimension ref="B2:F12"/>
  <sheetViews>
    <sheetView workbookViewId="0"/>
  </sheetViews>
  <sheetFormatPr defaultColWidth="9.109375" defaultRowHeight="13.8" x14ac:dyDescent="0.3"/>
  <cols>
    <col min="1" max="1" width="9.109375" style="3"/>
    <col min="2" max="2" width="25.88671875" style="3" bestFit="1" customWidth="1"/>
    <col min="3" max="3" width="11.109375" style="3" bestFit="1" customWidth="1"/>
    <col min="4" max="4" width="28.5546875" style="3" customWidth="1"/>
    <col min="5" max="5" width="18" style="3" customWidth="1"/>
    <col min="6" max="6" width="19.5546875" style="5" customWidth="1"/>
    <col min="7" max="16384" width="9.109375" style="3"/>
  </cols>
  <sheetData>
    <row r="2" spans="2:6" ht="21" x14ac:dyDescent="0.3">
      <c r="B2" s="92" t="s">
        <v>33</v>
      </c>
      <c r="C2" s="92"/>
      <c r="D2" s="92"/>
      <c r="E2" s="92"/>
      <c r="F2" s="92"/>
    </row>
    <row r="3" spans="2:6" x14ac:dyDescent="0.3">
      <c r="B3" s="24" t="s">
        <v>7</v>
      </c>
      <c r="C3" s="99" t="s">
        <v>134</v>
      </c>
      <c r="D3" s="99"/>
      <c r="E3" s="99"/>
      <c r="F3" s="25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28.8" x14ac:dyDescent="0.3">
      <c r="B5" s="81" t="s">
        <v>5</v>
      </c>
      <c r="C5" s="81" t="s">
        <v>6</v>
      </c>
      <c r="D5" s="26" t="s">
        <v>119</v>
      </c>
      <c r="E5" s="11"/>
      <c r="F5" s="16">
        <v>55307.6</v>
      </c>
    </row>
    <row r="6" spans="2:6" ht="27.6" x14ac:dyDescent="0.3">
      <c r="B6" s="89"/>
      <c r="C6" s="89"/>
      <c r="D6" s="11" t="s">
        <v>120</v>
      </c>
      <c r="E6" s="11"/>
      <c r="F6" s="16">
        <v>28689.66</v>
      </c>
    </row>
    <row r="7" spans="2:6" ht="41.4" x14ac:dyDescent="0.3">
      <c r="B7" s="89"/>
      <c r="C7" s="89"/>
      <c r="D7" s="11" t="s">
        <v>121</v>
      </c>
      <c r="E7" s="11"/>
      <c r="F7" s="16">
        <v>343424</v>
      </c>
    </row>
    <row r="8" spans="2:6" ht="27.6" x14ac:dyDescent="0.3">
      <c r="B8" s="91"/>
      <c r="C8" s="91"/>
      <c r="D8" s="11" t="s">
        <v>122</v>
      </c>
      <c r="E8" s="11"/>
      <c r="F8" s="16">
        <v>654025.96</v>
      </c>
    </row>
    <row r="9" spans="2:6" ht="41.4" x14ac:dyDescent="0.3">
      <c r="B9" s="11" t="s">
        <v>12</v>
      </c>
      <c r="C9" s="36" t="s">
        <v>6</v>
      </c>
      <c r="D9" s="11" t="s">
        <v>118</v>
      </c>
      <c r="E9" s="35"/>
      <c r="F9" s="16">
        <v>10452.09</v>
      </c>
    </row>
    <row r="10" spans="2:6" x14ac:dyDescent="0.3">
      <c r="F10" s="79">
        <f>SUM(F5:F9)</f>
        <v>1091899.31</v>
      </c>
    </row>
    <row r="11" spans="2:6" x14ac:dyDescent="0.3">
      <c r="F11" s="3"/>
    </row>
    <row r="12" spans="2:6" x14ac:dyDescent="0.3">
      <c r="E12" s="71" t="s">
        <v>145</v>
      </c>
      <c r="F12" s="78">
        <v>1091897.31</v>
      </c>
    </row>
  </sheetData>
  <sheetProtection selectLockedCells="1" selectUnlockedCells="1"/>
  <mergeCells count="4">
    <mergeCell ref="B2:F2"/>
    <mergeCell ref="C3:E3"/>
    <mergeCell ref="B5:B8"/>
    <mergeCell ref="C5:C8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4"/>
  <dimension ref="B2:F6"/>
  <sheetViews>
    <sheetView workbookViewId="0"/>
  </sheetViews>
  <sheetFormatPr defaultColWidth="9.109375" defaultRowHeight="14.4" x14ac:dyDescent="0.3"/>
  <cols>
    <col min="1" max="1" width="9.109375" style="1"/>
    <col min="2" max="2" width="25.88671875" style="1" bestFit="1" customWidth="1"/>
    <col min="3" max="3" width="11.109375" style="1" bestFit="1" customWidth="1"/>
    <col min="4" max="4" width="28.5546875" style="1" customWidth="1"/>
    <col min="5" max="5" width="18" style="1" customWidth="1"/>
    <col min="6" max="6" width="19.5546875" style="1" customWidth="1"/>
    <col min="7" max="16384" width="9.109375" style="1"/>
  </cols>
  <sheetData>
    <row r="2" spans="2:6" ht="21" x14ac:dyDescent="0.3">
      <c r="B2" s="88" t="s">
        <v>34</v>
      </c>
      <c r="C2" s="88"/>
      <c r="D2" s="88"/>
      <c r="E2" s="88"/>
      <c r="F2" s="88"/>
    </row>
    <row r="3" spans="2:6" x14ac:dyDescent="0.3">
      <c r="B3" s="12" t="s">
        <v>7</v>
      </c>
      <c r="C3" s="90" t="s">
        <v>91</v>
      </c>
      <c r="D3" s="90"/>
      <c r="E3" s="90"/>
      <c r="F3" s="13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28.8" x14ac:dyDescent="0.3">
      <c r="B5" s="59" t="s">
        <v>5</v>
      </c>
      <c r="C5" s="59" t="s">
        <v>6</v>
      </c>
      <c r="D5" s="65" t="s">
        <v>92</v>
      </c>
      <c r="E5" s="58"/>
      <c r="F5" s="37">
        <v>1004337.91</v>
      </c>
    </row>
    <row r="6" spans="2:6" x14ac:dyDescent="0.3">
      <c r="B6" s="61"/>
      <c r="C6" s="64"/>
      <c r="D6" s="87"/>
      <c r="E6" s="87"/>
      <c r="F6" s="20">
        <f>SUM(F5:F5)</f>
        <v>1004337.91</v>
      </c>
    </row>
  </sheetData>
  <sheetProtection selectLockedCells="1" selectUnlockedCells="1"/>
  <mergeCells count="3">
    <mergeCell ref="B2:F2"/>
    <mergeCell ref="C3:E3"/>
    <mergeCell ref="D6:E6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5"/>
  <dimension ref="B2:J9"/>
  <sheetViews>
    <sheetView workbookViewId="0"/>
  </sheetViews>
  <sheetFormatPr defaultColWidth="9.109375" defaultRowHeight="14.4" x14ac:dyDescent="0.3"/>
  <cols>
    <col min="1" max="1" width="9.109375" style="1"/>
    <col min="2" max="2" width="25.88671875" style="1" bestFit="1" customWidth="1"/>
    <col min="3" max="3" width="11.109375" style="1" bestFit="1" customWidth="1"/>
    <col min="4" max="4" width="28.5546875" style="1" customWidth="1"/>
    <col min="5" max="5" width="18" style="1" customWidth="1"/>
    <col min="6" max="6" width="19.5546875" style="1" customWidth="1"/>
    <col min="7" max="9" width="9.109375" style="1"/>
    <col min="10" max="10" width="8.88671875" customWidth="1"/>
    <col min="11" max="16384" width="9.109375" style="1"/>
  </cols>
  <sheetData>
    <row r="2" spans="2:10" ht="21" x14ac:dyDescent="0.3">
      <c r="B2" s="100" t="s">
        <v>164</v>
      </c>
      <c r="C2" s="101"/>
      <c r="D2" s="101"/>
      <c r="E2" s="101"/>
      <c r="F2" s="102"/>
      <c r="J2" s="1"/>
    </row>
    <row r="3" spans="2:10" x14ac:dyDescent="0.3">
      <c r="B3" s="40" t="s">
        <v>7</v>
      </c>
      <c r="C3" s="93" t="s">
        <v>168</v>
      </c>
      <c r="D3" s="93"/>
      <c r="E3" s="93"/>
      <c r="F3" s="41"/>
      <c r="J3" s="1"/>
    </row>
    <row r="4" spans="2:10" ht="27.6" x14ac:dyDescent="0.3">
      <c r="B4" s="42" t="s">
        <v>0</v>
      </c>
      <c r="C4" s="14" t="s">
        <v>1</v>
      </c>
      <c r="D4" s="14" t="s">
        <v>2</v>
      </c>
      <c r="E4" s="14" t="s">
        <v>3</v>
      </c>
      <c r="F4" s="43" t="s">
        <v>4</v>
      </c>
      <c r="J4" s="1"/>
    </row>
    <row r="5" spans="2:10" x14ac:dyDescent="0.3">
      <c r="B5" s="81" t="s">
        <v>5</v>
      </c>
      <c r="C5" s="81" t="s">
        <v>6</v>
      </c>
      <c r="D5" s="26" t="s">
        <v>169</v>
      </c>
      <c r="E5" s="32">
        <v>96</v>
      </c>
      <c r="F5" s="44">
        <v>198250</v>
      </c>
      <c r="J5" s="1"/>
    </row>
    <row r="6" spans="2:10" ht="28.8" x14ac:dyDescent="0.3">
      <c r="B6" s="89"/>
      <c r="C6" s="89"/>
      <c r="D6" s="26" t="s">
        <v>165</v>
      </c>
      <c r="E6" s="32">
        <v>13</v>
      </c>
      <c r="F6" s="44">
        <v>129409.35</v>
      </c>
      <c r="J6" s="1"/>
    </row>
    <row r="7" spans="2:10" ht="28.8" x14ac:dyDescent="0.3">
      <c r="B7" s="89"/>
      <c r="C7" s="89"/>
      <c r="D7" s="26" t="s">
        <v>166</v>
      </c>
      <c r="E7" s="26">
        <v>17</v>
      </c>
      <c r="F7" s="44">
        <v>60000</v>
      </c>
      <c r="J7" s="1"/>
    </row>
    <row r="8" spans="2:10" x14ac:dyDescent="0.3">
      <c r="B8" s="91"/>
      <c r="C8" s="91"/>
      <c r="D8" s="27" t="s">
        <v>167</v>
      </c>
      <c r="E8" s="39">
        <v>92</v>
      </c>
      <c r="F8" s="44">
        <v>407568.52</v>
      </c>
    </row>
    <row r="9" spans="2:10" x14ac:dyDescent="0.3">
      <c r="F9" s="34">
        <f>SUM(F5:F8)</f>
        <v>795227.87</v>
      </c>
    </row>
  </sheetData>
  <sheetProtection selectLockedCells="1" selectUnlockedCells="1"/>
  <mergeCells count="4">
    <mergeCell ref="B5:B8"/>
    <mergeCell ref="C5:C8"/>
    <mergeCell ref="B2:F2"/>
    <mergeCell ref="C3:E3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"/>
  <dimension ref="B2:F6"/>
  <sheetViews>
    <sheetView zoomScaleNormal="100" workbookViewId="0"/>
  </sheetViews>
  <sheetFormatPr defaultColWidth="9.109375" defaultRowHeight="14.4" x14ac:dyDescent="0.3"/>
  <cols>
    <col min="1" max="1" width="9.109375" style="8"/>
    <col min="2" max="2" width="25.88671875" style="9" bestFit="1" customWidth="1"/>
    <col min="3" max="3" width="11.109375" style="8" bestFit="1" customWidth="1"/>
    <col min="4" max="4" width="28.5546875" style="8" customWidth="1"/>
    <col min="5" max="5" width="18" style="8" customWidth="1"/>
    <col min="6" max="6" width="19.5546875" style="8" customWidth="1"/>
    <col min="7" max="16384" width="9.109375" style="8"/>
  </cols>
  <sheetData>
    <row r="2" spans="2:6" ht="21" x14ac:dyDescent="0.3">
      <c r="B2" s="88" t="s">
        <v>35</v>
      </c>
      <c r="C2" s="88"/>
      <c r="D2" s="88"/>
      <c r="E2" s="88"/>
      <c r="F2" s="88"/>
    </row>
    <row r="3" spans="2:6" x14ac:dyDescent="0.3">
      <c r="B3" s="12" t="s">
        <v>7</v>
      </c>
      <c r="C3" s="86" t="s">
        <v>135</v>
      </c>
      <c r="D3" s="86"/>
      <c r="E3" s="86"/>
      <c r="F3" s="13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57.6" x14ac:dyDescent="0.3">
      <c r="B5" s="21" t="s">
        <v>5</v>
      </c>
      <c r="C5" s="21" t="s">
        <v>6</v>
      </c>
      <c r="D5" s="65" t="s">
        <v>77</v>
      </c>
      <c r="E5" s="58">
        <v>6</v>
      </c>
      <c r="F5" s="37">
        <v>1297590.72</v>
      </c>
    </row>
    <row r="6" spans="2:6" x14ac:dyDescent="0.3">
      <c r="B6" s="61"/>
      <c r="C6" s="61"/>
      <c r="D6" s="87"/>
      <c r="E6" s="103"/>
      <c r="F6" s="20">
        <f>SUM(F5:F5)</f>
        <v>1297590.72</v>
      </c>
    </row>
  </sheetData>
  <sheetProtection selectLockedCells="1" selectUnlockedCells="1"/>
  <mergeCells count="3">
    <mergeCell ref="B2:F2"/>
    <mergeCell ref="C3:E3"/>
    <mergeCell ref="D6:E6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15"/>
  <dimension ref="B2:G8"/>
  <sheetViews>
    <sheetView zoomScaleNormal="100" workbookViewId="0"/>
  </sheetViews>
  <sheetFormatPr defaultColWidth="13.6640625" defaultRowHeight="14.4" x14ac:dyDescent="0.3"/>
  <cols>
    <col min="1" max="1" width="13.6640625" style="2"/>
    <col min="2" max="2" width="25.88671875" style="2" bestFit="1" customWidth="1"/>
    <col min="3" max="3" width="11.109375" style="2" bestFit="1" customWidth="1"/>
    <col min="4" max="4" width="28.5546875" style="7" customWidth="1"/>
    <col min="5" max="5" width="18" style="6" customWidth="1"/>
    <col min="6" max="6" width="19.5546875" style="6" customWidth="1"/>
    <col min="7" max="7" width="36.6640625" style="2" customWidth="1"/>
    <col min="8" max="16384" width="13.6640625" style="2"/>
  </cols>
  <sheetData>
    <row r="2" spans="2:7" ht="21" x14ac:dyDescent="0.3">
      <c r="B2" s="100" t="s">
        <v>36</v>
      </c>
      <c r="C2" s="101"/>
      <c r="D2" s="101"/>
      <c r="E2" s="101"/>
      <c r="F2" s="102"/>
    </row>
    <row r="3" spans="2:7" ht="33.75" customHeight="1" x14ac:dyDescent="0.3">
      <c r="B3" s="40" t="s">
        <v>7</v>
      </c>
      <c r="C3" s="93" t="s">
        <v>51</v>
      </c>
      <c r="D3" s="93"/>
      <c r="E3" s="93"/>
      <c r="F3" s="41"/>
      <c r="G3" s="57" t="s">
        <v>50</v>
      </c>
    </row>
    <row r="4" spans="2:7" ht="38.25" customHeight="1" x14ac:dyDescent="0.3">
      <c r="B4" s="42" t="s">
        <v>0</v>
      </c>
      <c r="C4" s="14" t="s">
        <v>1</v>
      </c>
      <c r="D4" s="14" t="s">
        <v>2</v>
      </c>
      <c r="E4" s="14" t="s">
        <v>3</v>
      </c>
      <c r="F4" s="43" t="s">
        <v>4</v>
      </c>
    </row>
    <row r="5" spans="2:7" ht="28.5" customHeight="1" x14ac:dyDescent="0.3">
      <c r="B5" s="59" t="s">
        <v>40</v>
      </c>
      <c r="C5" s="59" t="s">
        <v>6</v>
      </c>
      <c r="D5" s="60" t="s">
        <v>41</v>
      </c>
      <c r="E5" s="11">
        <v>4</v>
      </c>
      <c r="F5" s="19">
        <v>857910.16</v>
      </c>
    </row>
    <row r="6" spans="2:7" x14ac:dyDescent="0.3">
      <c r="B6" s="61"/>
      <c r="C6" s="62"/>
      <c r="F6" s="79">
        <f>SUM(F5:F5)</f>
        <v>857910.16</v>
      </c>
    </row>
    <row r="8" spans="2:7" x14ac:dyDescent="0.3">
      <c r="E8" s="80" t="s">
        <v>145</v>
      </c>
      <c r="F8" s="80">
        <v>984532.21</v>
      </c>
    </row>
  </sheetData>
  <sheetProtection selectLockedCells="1" selectUnlockedCells="1"/>
  <mergeCells count="2">
    <mergeCell ref="B2:F2"/>
    <mergeCell ref="C3:E3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6"/>
  <dimension ref="B2:F11"/>
  <sheetViews>
    <sheetView workbookViewId="0"/>
  </sheetViews>
  <sheetFormatPr defaultColWidth="13.6640625" defaultRowHeight="14.4" x14ac:dyDescent="0.3"/>
  <cols>
    <col min="1" max="1" width="13.6640625" style="2"/>
    <col min="2" max="2" width="25.88671875" style="2" bestFit="1" customWidth="1"/>
    <col min="3" max="3" width="11.109375" style="2" bestFit="1" customWidth="1"/>
    <col min="4" max="4" width="28.5546875" style="7" customWidth="1"/>
    <col min="5" max="5" width="18" style="6" customWidth="1"/>
    <col min="6" max="6" width="19.5546875" style="6" customWidth="1"/>
    <col min="7" max="16384" width="13.6640625" style="2"/>
  </cols>
  <sheetData>
    <row r="2" spans="2:6" ht="21" x14ac:dyDescent="0.3">
      <c r="B2" s="100" t="s">
        <v>37</v>
      </c>
      <c r="C2" s="101"/>
      <c r="D2" s="101"/>
      <c r="E2" s="101"/>
      <c r="F2" s="102"/>
    </row>
    <row r="3" spans="2:6" x14ac:dyDescent="0.3">
      <c r="B3" s="40" t="s">
        <v>7</v>
      </c>
      <c r="C3" s="93" t="s">
        <v>176</v>
      </c>
      <c r="D3" s="93"/>
      <c r="E3" s="93"/>
      <c r="F3" s="41"/>
    </row>
    <row r="4" spans="2:6" ht="38.25" customHeight="1" x14ac:dyDescent="0.3">
      <c r="B4" s="42" t="s">
        <v>0</v>
      </c>
      <c r="C4" s="14" t="s">
        <v>1</v>
      </c>
      <c r="D4" s="14" t="s">
        <v>2</v>
      </c>
      <c r="E4" s="14" t="s">
        <v>3</v>
      </c>
      <c r="F4" s="43" t="s">
        <v>4</v>
      </c>
    </row>
    <row r="5" spans="2:6" x14ac:dyDescent="0.3">
      <c r="B5" s="81" t="s">
        <v>5</v>
      </c>
      <c r="C5" s="81" t="s">
        <v>6</v>
      </c>
      <c r="D5" s="26" t="s">
        <v>170</v>
      </c>
      <c r="E5" s="11">
        <v>100</v>
      </c>
      <c r="F5" s="19">
        <v>250000</v>
      </c>
    </row>
    <row r="6" spans="2:6" ht="28.8" x14ac:dyDescent="0.3">
      <c r="B6" s="89"/>
      <c r="C6" s="89"/>
      <c r="D6" s="26" t="s">
        <v>171</v>
      </c>
      <c r="E6" s="11"/>
      <c r="F6" s="19">
        <v>598056.05000000005</v>
      </c>
    </row>
    <row r="7" spans="2:6" ht="28.8" x14ac:dyDescent="0.3">
      <c r="B7" s="89"/>
      <c r="C7" s="89"/>
      <c r="D7" s="26" t="s">
        <v>172</v>
      </c>
      <c r="E7" s="11"/>
      <c r="F7" s="19">
        <v>105000</v>
      </c>
    </row>
    <row r="8" spans="2:6" ht="28.8" x14ac:dyDescent="0.3">
      <c r="B8" s="89"/>
      <c r="C8" s="89"/>
      <c r="D8" s="26" t="s">
        <v>173</v>
      </c>
      <c r="E8" s="11">
        <v>16</v>
      </c>
      <c r="F8" s="19">
        <v>24789.919999999998</v>
      </c>
    </row>
    <row r="9" spans="2:6" ht="28.8" x14ac:dyDescent="0.3">
      <c r="B9" s="89"/>
      <c r="C9" s="89"/>
      <c r="D9" s="26" t="s">
        <v>174</v>
      </c>
      <c r="E9" s="26">
        <v>100</v>
      </c>
      <c r="F9" s="19">
        <v>15000</v>
      </c>
    </row>
    <row r="10" spans="2:6" ht="28.8" x14ac:dyDescent="0.3">
      <c r="B10" s="91"/>
      <c r="C10" s="91"/>
      <c r="D10" s="26" t="s">
        <v>175</v>
      </c>
      <c r="E10" s="26">
        <v>10</v>
      </c>
      <c r="F10" s="19">
        <v>10000</v>
      </c>
    </row>
    <row r="11" spans="2:6" x14ac:dyDescent="0.3">
      <c r="F11" s="34">
        <f>SUM(F5:F10)</f>
        <v>1002845.9700000001</v>
      </c>
    </row>
  </sheetData>
  <sheetProtection selectLockedCells="1" selectUnlockedCells="1"/>
  <mergeCells count="4">
    <mergeCell ref="B2:F2"/>
    <mergeCell ref="C3:E3"/>
    <mergeCell ref="C5:C10"/>
    <mergeCell ref="B5:B10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16"/>
  <dimension ref="B2:F6"/>
  <sheetViews>
    <sheetView workbookViewId="0"/>
  </sheetViews>
  <sheetFormatPr defaultColWidth="9.109375" defaultRowHeight="13.8" x14ac:dyDescent="0.3"/>
  <cols>
    <col min="1" max="1" width="9.109375" style="10"/>
    <col min="2" max="2" width="25.88671875" style="10" bestFit="1" customWidth="1"/>
    <col min="3" max="3" width="11.109375" style="10" customWidth="1"/>
    <col min="4" max="4" width="28.5546875" style="10" customWidth="1"/>
    <col min="5" max="5" width="18" style="10" customWidth="1"/>
    <col min="6" max="6" width="19.5546875" style="10" customWidth="1"/>
    <col min="7" max="12" width="9.109375" style="10"/>
    <col min="13" max="13" width="17" style="10" customWidth="1"/>
    <col min="14" max="16384" width="9.109375" style="10"/>
  </cols>
  <sheetData>
    <row r="2" spans="2:6" ht="21" customHeight="1" x14ac:dyDescent="0.3">
      <c r="B2" s="92" t="s">
        <v>38</v>
      </c>
      <c r="C2" s="92"/>
      <c r="D2" s="92"/>
      <c r="E2" s="92"/>
      <c r="F2" s="92"/>
    </row>
    <row r="3" spans="2:6" ht="12.75" customHeight="1" x14ac:dyDescent="0.3">
      <c r="B3" s="24" t="s">
        <v>7</v>
      </c>
      <c r="C3" s="99" t="s">
        <v>124</v>
      </c>
      <c r="D3" s="99"/>
      <c r="E3" s="99"/>
      <c r="F3" s="25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41.4" x14ac:dyDescent="0.3">
      <c r="B5" s="17" t="s">
        <v>9</v>
      </c>
      <c r="C5" s="17" t="s">
        <v>8</v>
      </c>
      <c r="D5" s="17" t="s">
        <v>123</v>
      </c>
      <c r="E5" s="18">
        <v>3</v>
      </c>
      <c r="F5" s="16">
        <v>4237753.24</v>
      </c>
    </row>
    <row r="6" spans="2:6" x14ac:dyDescent="0.3">
      <c r="B6" s="45"/>
      <c r="C6" s="45"/>
      <c r="D6" s="57"/>
      <c r="E6" s="57"/>
      <c r="F6" s="20">
        <f>SUM(F5:F5)</f>
        <v>4237753.24</v>
      </c>
    </row>
  </sheetData>
  <sheetProtection selectLockedCells="1" selectUnlockedCells="1"/>
  <mergeCells count="2">
    <mergeCell ref="B2:F2"/>
    <mergeCell ref="C3:E3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"/>
  <dimension ref="B2:J12"/>
  <sheetViews>
    <sheetView workbookViewId="0"/>
  </sheetViews>
  <sheetFormatPr defaultColWidth="13.6640625" defaultRowHeight="14.4" x14ac:dyDescent="0.3"/>
  <cols>
    <col min="1" max="1" width="13.6640625" style="2"/>
    <col min="2" max="2" width="25.88671875" style="2" bestFit="1" customWidth="1"/>
    <col min="3" max="3" width="11.109375" style="2" bestFit="1" customWidth="1"/>
    <col min="4" max="4" width="28.5546875" style="7" customWidth="1"/>
    <col min="5" max="5" width="18" style="6" customWidth="1"/>
    <col min="6" max="6" width="19.5546875" style="53" customWidth="1"/>
    <col min="7" max="7" width="74" style="2" bestFit="1" customWidth="1"/>
    <col min="8" max="16384" width="13.6640625" style="2"/>
  </cols>
  <sheetData>
    <row r="2" spans="2:10" ht="21.75" customHeight="1" x14ac:dyDescent="0.3">
      <c r="B2" s="92" t="s">
        <v>39</v>
      </c>
      <c r="C2" s="92"/>
      <c r="D2" s="92"/>
      <c r="E2" s="92"/>
      <c r="F2" s="92"/>
      <c r="J2" s="47"/>
    </row>
    <row r="3" spans="2:10" x14ac:dyDescent="0.3">
      <c r="B3" s="24" t="s">
        <v>7</v>
      </c>
      <c r="C3" s="93" t="s">
        <v>93</v>
      </c>
      <c r="D3" s="93"/>
      <c r="E3" s="93"/>
      <c r="F3" s="51"/>
    </row>
    <row r="4" spans="2:10" ht="38.25" customHeight="1" x14ac:dyDescent="0.3">
      <c r="B4" s="14" t="s">
        <v>0</v>
      </c>
      <c r="C4" s="14" t="s">
        <v>1</v>
      </c>
      <c r="D4" s="14" t="s">
        <v>2</v>
      </c>
      <c r="E4" s="14" t="s">
        <v>3</v>
      </c>
      <c r="F4" s="52" t="s">
        <v>4</v>
      </c>
    </row>
    <row r="5" spans="2:10" ht="28.8" x14ac:dyDescent="0.3">
      <c r="B5" s="81" t="s">
        <v>5</v>
      </c>
      <c r="C5" s="81" t="s">
        <v>6</v>
      </c>
      <c r="D5" s="38" t="s">
        <v>94</v>
      </c>
      <c r="E5" s="46">
        <v>10</v>
      </c>
      <c r="F5" s="50">
        <v>46000</v>
      </c>
    </row>
    <row r="6" spans="2:10" x14ac:dyDescent="0.3">
      <c r="B6" s="89"/>
      <c r="C6" s="89"/>
      <c r="D6" s="27" t="s">
        <v>95</v>
      </c>
      <c r="E6" s="46">
        <v>2</v>
      </c>
      <c r="F6" s="50">
        <v>15617.38</v>
      </c>
    </row>
    <row r="7" spans="2:10" x14ac:dyDescent="0.3">
      <c r="B7" s="89"/>
      <c r="C7" s="89"/>
      <c r="D7" s="27" t="s">
        <v>96</v>
      </c>
      <c r="E7" s="46">
        <v>2</v>
      </c>
      <c r="F7" s="50">
        <v>8000</v>
      </c>
    </row>
    <row r="8" spans="2:10" x14ac:dyDescent="0.3">
      <c r="B8" s="89"/>
      <c r="C8" s="89"/>
      <c r="D8" s="27" t="s">
        <v>97</v>
      </c>
      <c r="E8" s="46">
        <v>2</v>
      </c>
      <c r="F8" s="50">
        <v>5000</v>
      </c>
    </row>
    <row r="9" spans="2:10" x14ac:dyDescent="0.3">
      <c r="B9" s="89"/>
      <c r="C9" s="89"/>
      <c r="D9" s="27" t="s">
        <v>98</v>
      </c>
      <c r="E9" s="46">
        <v>20</v>
      </c>
      <c r="F9" s="50">
        <v>24000</v>
      </c>
    </row>
    <row r="10" spans="2:10" x14ac:dyDescent="0.3">
      <c r="B10" s="89"/>
      <c r="C10" s="89"/>
      <c r="D10" s="27" t="s">
        <v>99</v>
      </c>
      <c r="E10" s="46">
        <v>25</v>
      </c>
      <c r="F10" s="50">
        <v>56525</v>
      </c>
    </row>
    <row r="11" spans="2:10" x14ac:dyDescent="0.3">
      <c r="B11" s="91"/>
      <c r="C11" s="91"/>
      <c r="D11" s="27" t="s">
        <v>100</v>
      </c>
      <c r="E11" s="46">
        <v>15</v>
      </c>
      <c r="F11" s="50">
        <v>750000</v>
      </c>
    </row>
    <row r="12" spans="2:10" x14ac:dyDescent="0.3">
      <c r="F12" s="54">
        <f>SUM(F5:F11)</f>
        <v>905142.38</v>
      </c>
    </row>
  </sheetData>
  <sheetProtection selectLockedCells="1" selectUnlockedCells="1"/>
  <mergeCells count="4">
    <mergeCell ref="B2:F2"/>
    <mergeCell ref="C3:E3"/>
    <mergeCell ref="B5:B11"/>
    <mergeCell ref="C5:C1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/>
  <dimension ref="B2:F6"/>
  <sheetViews>
    <sheetView zoomScaleNormal="100" workbookViewId="0"/>
  </sheetViews>
  <sheetFormatPr defaultColWidth="9.109375" defaultRowHeight="13.8" x14ac:dyDescent="0.3"/>
  <cols>
    <col min="1" max="1" width="9.109375" style="22"/>
    <col min="2" max="2" width="25.88671875" style="22" bestFit="1" customWidth="1"/>
    <col min="3" max="3" width="11.109375" style="22" bestFit="1" customWidth="1"/>
    <col min="4" max="4" width="28.5546875" style="22" customWidth="1"/>
    <col min="5" max="5" width="18" style="22" customWidth="1"/>
    <col min="6" max="6" width="19.5546875" style="4" customWidth="1"/>
    <col min="7" max="16384" width="9.109375" style="22"/>
  </cols>
  <sheetData>
    <row r="2" spans="2:6" ht="21" customHeight="1" x14ac:dyDescent="0.3">
      <c r="B2" s="88" t="s">
        <v>16</v>
      </c>
      <c r="C2" s="88"/>
      <c r="D2" s="88"/>
      <c r="E2" s="88"/>
      <c r="F2" s="88"/>
    </row>
    <row r="3" spans="2:6" ht="12.75" customHeight="1" x14ac:dyDescent="0.3">
      <c r="B3" s="12" t="s">
        <v>7</v>
      </c>
      <c r="C3" s="86" t="s">
        <v>144</v>
      </c>
      <c r="D3" s="86"/>
      <c r="E3" s="86"/>
      <c r="F3" s="13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27.6" x14ac:dyDescent="0.3">
      <c r="B5" s="48" t="s">
        <v>5</v>
      </c>
      <c r="C5" s="21" t="s">
        <v>6</v>
      </c>
      <c r="D5" s="17" t="s">
        <v>143</v>
      </c>
      <c r="E5" s="18">
        <v>1</v>
      </c>
      <c r="F5" s="19">
        <v>1199117.3500000001</v>
      </c>
    </row>
    <row r="6" spans="2:6" x14ac:dyDescent="0.3">
      <c r="B6" s="84"/>
      <c r="C6" s="84"/>
      <c r="D6" s="84"/>
      <c r="E6" s="84"/>
      <c r="F6" s="20">
        <f>SUM(F5:F5)</f>
        <v>1199117.3500000001</v>
      </c>
    </row>
  </sheetData>
  <sheetProtection selectLockedCells="1" selectUnlockedCells="1"/>
  <mergeCells count="3">
    <mergeCell ref="B2:F2"/>
    <mergeCell ref="C3:E3"/>
    <mergeCell ref="B6:E6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8"/>
  <dimension ref="B2:F9"/>
  <sheetViews>
    <sheetView zoomScaleNormal="100" workbookViewId="0"/>
  </sheetViews>
  <sheetFormatPr defaultColWidth="9.109375" defaultRowHeight="13.8" x14ac:dyDescent="0.3"/>
  <cols>
    <col min="1" max="1" width="9.109375" style="22"/>
    <col min="2" max="2" width="25.88671875" style="22" bestFit="1" customWidth="1"/>
    <col min="3" max="3" width="11.109375" style="22" bestFit="1" customWidth="1"/>
    <col min="4" max="4" width="28.5546875" style="22" customWidth="1"/>
    <col min="5" max="5" width="18" style="22" customWidth="1"/>
    <col min="6" max="6" width="19.5546875" style="4" customWidth="1"/>
    <col min="7" max="16384" width="9.109375" style="22"/>
  </cols>
  <sheetData>
    <row r="2" spans="2:6" ht="21" customHeight="1" x14ac:dyDescent="0.3">
      <c r="B2" s="88" t="s">
        <v>17</v>
      </c>
      <c r="C2" s="88"/>
      <c r="D2" s="88"/>
      <c r="E2" s="88"/>
      <c r="F2" s="88"/>
    </row>
    <row r="3" spans="2:6" ht="12.75" customHeight="1" x14ac:dyDescent="0.3">
      <c r="B3" s="12" t="s">
        <v>7</v>
      </c>
      <c r="C3" s="90" t="s">
        <v>138</v>
      </c>
      <c r="D3" s="90"/>
      <c r="E3" s="90"/>
      <c r="F3" s="13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69" x14ac:dyDescent="0.3">
      <c r="B5" s="81" t="s">
        <v>9</v>
      </c>
      <c r="C5" s="81" t="s">
        <v>8</v>
      </c>
      <c r="D5" s="17" t="s">
        <v>137</v>
      </c>
      <c r="E5" s="18"/>
      <c r="F5" s="19">
        <v>480000</v>
      </c>
    </row>
    <row r="6" spans="2:6" ht="55.2" x14ac:dyDescent="0.3">
      <c r="B6" s="91"/>
      <c r="C6" s="91"/>
      <c r="D6" s="17" t="s">
        <v>136</v>
      </c>
      <c r="E6" s="18"/>
      <c r="F6" s="19">
        <v>486450.01</v>
      </c>
    </row>
    <row r="7" spans="2:6" x14ac:dyDescent="0.3">
      <c r="B7" s="84"/>
      <c r="C7" s="84"/>
      <c r="D7" s="84"/>
      <c r="E7" s="84"/>
      <c r="F7" s="68">
        <f>SUM(F5:F6)</f>
        <v>966450.01</v>
      </c>
    </row>
    <row r="9" spans="2:6" x14ac:dyDescent="0.3">
      <c r="E9" s="71" t="s">
        <v>145</v>
      </c>
      <c r="F9" s="72">
        <v>966454.01</v>
      </c>
    </row>
  </sheetData>
  <sheetProtection selectLockedCells="1" selectUnlockedCells="1"/>
  <mergeCells count="5">
    <mergeCell ref="B7:E7"/>
    <mergeCell ref="B2:F2"/>
    <mergeCell ref="C3:E3"/>
    <mergeCell ref="B5:B6"/>
    <mergeCell ref="C5:C6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9"/>
  <dimension ref="B2:F7"/>
  <sheetViews>
    <sheetView workbookViewId="0"/>
  </sheetViews>
  <sheetFormatPr defaultColWidth="9.109375" defaultRowHeight="13.8" x14ac:dyDescent="0.3"/>
  <cols>
    <col min="1" max="1" width="9.109375" style="22"/>
    <col min="2" max="2" width="25.88671875" style="22" bestFit="1" customWidth="1"/>
    <col min="3" max="3" width="11.109375" style="22" bestFit="1" customWidth="1"/>
    <col min="4" max="4" width="28.5546875" style="22" customWidth="1"/>
    <col min="5" max="5" width="18" style="22" customWidth="1"/>
    <col min="6" max="6" width="19.5546875" style="4" customWidth="1"/>
    <col min="7" max="16384" width="9.109375" style="22"/>
  </cols>
  <sheetData>
    <row r="2" spans="2:6" ht="21" customHeight="1" x14ac:dyDescent="0.3">
      <c r="B2" s="88" t="s">
        <v>18</v>
      </c>
      <c r="C2" s="88"/>
      <c r="D2" s="88"/>
      <c r="E2" s="88"/>
      <c r="F2" s="88"/>
    </row>
    <row r="3" spans="2:6" ht="12.75" customHeight="1" x14ac:dyDescent="0.3">
      <c r="B3" s="12" t="s">
        <v>7</v>
      </c>
      <c r="C3" s="90" t="s">
        <v>142</v>
      </c>
      <c r="D3" s="90"/>
      <c r="E3" s="90"/>
      <c r="F3" s="13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48" customHeight="1" x14ac:dyDescent="0.3">
      <c r="B5" s="17" t="s">
        <v>139</v>
      </c>
      <c r="C5" s="81" t="s">
        <v>6</v>
      </c>
      <c r="D5" s="17" t="s">
        <v>141</v>
      </c>
      <c r="E5" s="18">
        <v>1</v>
      </c>
      <c r="F5" s="23">
        <v>820000</v>
      </c>
    </row>
    <row r="6" spans="2:6" ht="22.5" customHeight="1" x14ac:dyDescent="0.3">
      <c r="B6" s="48" t="s">
        <v>5</v>
      </c>
      <c r="C6" s="89"/>
      <c r="D6" s="17" t="s">
        <v>140</v>
      </c>
      <c r="E6" s="18"/>
      <c r="F6" s="23">
        <v>899889.6</v>
      </c>
    </row>
    <row r="7" spans="2:6" x14ac:dyDescent="0.3">
      <c r="B7" s="84"/>
      <c r="C7" s="84"/>
      <c r="D7" s="84"/>
      <c r="E7" s="84"/>
      <c r="F7" s="20">
        <f>SUM(F5:F6)</f>
        <v>1719889.6</v>
      </c>
    </row>
  </sheetData>
  <sheetProtection selectLockedCells="1" selectUnlockedCells="1"/>
  <mergeCells count="4">
    <mergeCell ref="B7:E7"/>
    <mergeCell ref="B2:F2"/>
    <mergeCell ref="C3:E3"/>
    <mergeCell ref="C5:C6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20"/>
  <dimension ref="B2:F8"/>
  <sheetViews>
    <sheetView zoomScaleNormal="100" workbookViewId="0"/>
  </sheetViews>
  <sheetFormatPr defaultColWidth="9.109375" defaultRowHeight="13.8" x14ac:dyDescent="0.3"/>
  <cols>
    <col min="1" max="1" width="9.109375" style="10"/>
    <col min="2" max="2" width="25.88671875" style="10" bestFit="1" customWidth="1"/>
    <col min="3" max="3" width="11.109375" style="10" customWidth="1"/>
    <col min="4" max="4" width="28.5546875" style="10" customWidth="1"/>
    <col min="5" max="5" width="18" style="10" customWidth="1"/>
    <col min="6" max="6" width="19.5546875" style="10" customWidth="1"/>
    <col min="7" max="12" width="9.109375" style="10"/>
    <col min="13" max="13" width="17" style="10" customWidth="1"/>
    <col min="14" max="16384" width="9.109375" style="10"/>
  </cols>
  <sheetData>
    <row r="2" spans="2:6" ht="21" customHeight="1" x14ac:dyDescent="0.3">
      <c r="B2" s="92" t="s">
        <v>19</v>
      </c>
      <c r="C2" s="92"/>
      <c r="D2" s="92"/>
      <c r="E2" s="92"/>
      <c r="F2" s="92"/>
    </row>
    <row r="3" spans="2:6" ht="12.75" customHeight="1" x14ac:dyDescent="0.3">
      <c r="B3" s="24" t="s">
        <v>7</v>
      </c>
      <c r="C3" s="93" t="s">
        <v>117</v>
      </c>
      <c r="D3" s="93"/>
      <c r="E3" s="93"/>
      <c r="F3" s="25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82.8" x14ac:dyDescent="0.3">
      <c r="B5" s="17" t="s">
        <v>115</v>
      </c>
      <c r="C5" s="17" t="s">
        <v>6</v>
      </c>
      <c r="D5" s="17" t="s">
        <v>116</v>
      </c>
      <c r="E5" s="18"/>
      <c r="F5" s="73">
        <v>1727939.69</v>
      </c>
    </row>
    <row r="6" spans="2:6" x14ac:dyDescent="0.3">
      <c r="B6" s="45"/>
      <c r="C6" s="45"/>
      <c r="D6" s="57"/>
      <c r="E6" s="57"/>
      <c r="F6" s="68">
        <f>SUM(F5:F5)</f>
        <v>1727939.69</v>
      </c>
    </row>
    <row r="8" spans="2:6" x14ac:dyDescent="0.3">
      <c r="E8" s="71" t="s">
        <v>145</v>
      </c>
      <c r="F8" s="72">
        <v>1727989.69</v>
      </c>
    </row>
  </sheetData>
  <sheetProtection selectLockedCells="1" selectUnlockedCells="1"/>
  <mergeCells count="2">
    <mergeCell ref="B2:F2"/>
    <mergeCell ref="C3:E3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5"/>
  <dimension ref="B2:H10"/>
  <sheetViews>
    <sheetView zoomScaleNormal="100" workbookViewId="0"/>
  </sheetViews>
  <sheetFormatPr defaultColWidth="9.109375" defaultRowHeight="13.8" x14ac:dyDescent="0.3"/>
  <cols>
    <col min="1" max="1" width="9.109375" style="22"/>
    <col min="2" max="2" width="25.88671875" style="22" bestFit="1" customWidth="1"/>
    <col min="3" max="3" width="11.109375" style="22" bestFit="1" customWidth="1"/>
    <col min="4" max="4" width="28.5546875" style="22" customWidth="1"/>
    <col min="5" max="5" width="18" style="22" customWidth="1"/>
    <col min="6" max="6" width="19.5546875" style="4" customWidth="1"/>
    <col min="7" max="7" width="12.6640625" style="22" bestFit="1" customWidth="1"/>
    <col min="8" max="8" width="9.44140625" style="22" bestFit="1" customWidth="1"/>
    <col min="9" max="16384" width="9.109375" style="22"/>
  </cols>
  <sheetData>
    <row r="2" spans="2:8" ht="21" customHeight="1" x14ac:dyDescent="0.3">
      <c r="B2" s="88" t="s">
        <v>20</v>
      </c>
      <c r="C2" s="88"/>
      <c r="D2" s="88"/>
      <c r="E2" s="88"/>
      <c r="F2" s="88"/>
    </row>
    <row r="3" spans="2:8" ht="12.75" customHeight="1" x14ac:dyDescent="0.3">
      <c r="B3" s="12" t="s">
        <v>7</v>
      </c>
      <c r="C3" s="86" t="s">
        <v>87</v>
      </c>
      <c r="D3" s="86"/>
      <c r="E3" s="86"/>
      <c r="F3" s="13"/>
    </row>
    <row r="4" spans="2:8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8" ht="27.6" x14ac:dyDescent="0.3">
      <c r="B5" s="81" t="s">
        <v>5</v>
      </c>
      <c r="C5" s="81" t="s">
        <v>6</v>
      </c>
      <c r="D5" s="17" t="s">
        <v>88</v>
      </c>
      <c r="E5" s="18">
        <v>165</v>
      </c>
      <c r="F5" s="23">
        <v>750255</v>
      </c>
      <c r="G5" s="69">
        <f>165*4547</f>
        <v>750255</v>
      </c>
    </row>
    <row r="6" spans="2:8" x14ac:dyDescent="0.3">
      <c r="B6" s="89"/>
      <c r="C6" s="89"/>
      <c r="D6" s="17" t="s">
        <v>89</v>
      </c>
      <c r="E6" s="18">
        <v>43</v>
      </c>
      <c r="F6" s="23">
        <v>29240</v>
      </c>
      <c r="G6" s="69">
        <f>43*680</f>
        <v>29240</v>
      </c>
    </row>
    <row r="7" spans="2:8" x14ac:dyDescent="0.3">
      <c r="B7" s="91"/>
      <c r="C7" s="91"/>
      <c r="D7" s="17" t="s">
        <v>146</v>
      </c>
      <c r="E7" s="18">
        <v>43</v>
      </c>
      <c r="F7" s="74">
        <v>10235.290000000001</v>
      </c>
      <c r="G7" s="69">
        <f>43*238.03</f>
        <v>10235.290000000001</v>
      </c>
    </row>
    <row r="8" spans="2:8" x14ac:dyDescent="0.3">
      <c r="B8" s="81"/>
      <c r="C8" s="81"/>
      <c r="D8" s="81"/>
      <c r="E8" s="81"/>
      <c r="F8" s="68">
        <f>SUM(F5:F7)</f>
        <v>789730.29</v>
      </c>
      <c r="G8" s="69">
        <v>790291.86</v>
      </c>
      <c r="H8" s="70">
        <f>F8-G8</f>
        <v>-561.56999999994878</v>
      </c>
    </row>
    <row r="9" spans="2:8" ht="41.4" x14ac:dyDescent="0.3">
      <c r="F9" s="4" t="s">
        <v>90</v>
      </c>
    </row>
    <row r="10" spans="2:8" x14ac:dyDescent="0.3">
      <c r="E10" s="71" t="s">
        <v>145</v>
      </c>
      <c r="F10" s="72">
        <v>790291.86</v>
      </c>
    </row>
  </sheetData>
  <sheetProtection selectLockedCells="1" selectUnlockedCells="1"/>
  <mergeCells count="5">
    <mergeCell ref="B2:F2"/>
    <mergeCell ref="C3:E3"/>
    <mergeCell ref="B8:E8"/>
    <mergeCell ref="C5:C7"/>
    <mergeCell ref="B5:B7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9"/>
  <dimension ref="B2:F6"/>
  <sheetViews>
    <sheetView zoomScaleNormal="100" workbookViewId="0"/>
  </sheetViews>
  <sheetFormatPr defaultColWidth="9.109375" defaultRowHeight="13.8" x14ac:dyDescent="0.3"/>
  <cols>
    <col min="1" max="1" width="9.109375" style="10"/>
    <col min="2" max="2" width="25.88671875" style="10" bestFit="1" customWidth="1"/>
    <col min="3" max="3" width="11.109375" style="10" customWidth="1"/>
    <col min="4" max="4" width="28.5546875" style="10" customWidth="1"/>
    <col min="5" max="5" width="18" style="10" customWidth="1"/>
    <col min="6" max="6" width="19.5546875" style="10" customWidth="1"/>
    <col min="7" max="12" width="9.109375" style="10"/>
    <col min="13" max="13" width="17" style="10" customWidth="1"/>
    <col min="14" max="16384" width="9.109375" style="10"/>
  </cols>
  <sheetData>
    <row r="2" spans="2:6" ht="21" customHeight="1" x14ac:dyDescent="0.3">
      <c r="B2" s="92" t="s">
        <v>21</v>
      </c>
      <c r="C2" s="92"/>
      <c r="D2" s="92"/>
      <c r="E2" s="92"/>
      <c r="F2" s="92"/>
    </row>
    <row r="3" spans="2:6" ht="12.75" customHeight="1" x14ac:dyDescent="0.3">
      <c r="B3" s="24" t="s">
        <v>7</v>
      </c>
      <c r="C3" s="93" t="s">
        <v>80</v>
      </c>
      <c r="D3" s="93"/>
      <c r="E3" s="93"/>
      <c r="F3" s="25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55.2" x14ac:dyDescent="0.3">
      <c r="B5" s="21" t="s">
        <v>9</v>
      </c>
      <c r="C5" s="21" t="s">
        <v>8</v>
      </c>
      <c r="D5" s="21" t="s">
        <v>81</v>
      </c>
      <c r="E5" s="63"/>
      <c r="F5" s="16">
        <v>1111265.67</v>
      </c>
    </row>
    <row r="6" spans="2:6" x14ac:dyDescent="0.3">
      <c r="B6" s="61"/>
      <c r="C6" s="61"/>
      <c r="D6" s="64"/>
      <c r="E6" s="64"/>
      <c r="F6" s="20">
        <f>SUM(F5:F5)</f>
        <v>1111265.67</v>
      </c>
    </row>
  </sheetData>
  <sheetProtection selectLockedCells="1" selectUnlockedCells="1"/>
  <mergeCells count="2">
    <mergeCell ref="B2:F2"/>
    <mergeCell ref="C3:E3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21"/>
  <dimension ref="B2:F9"/>
  <sheetViews>
    <sheetView workbookViewId="0"/>
  </sheetViews>
  <sheetFormatPr defaultColWidth="9.109375" defaultRowHeight="13.8" x14ac:dyDescent="0.3"/>
  <cols>
    <col min="1" max="1" width="9.109375" style="22"/>
    <col min="2" max="2" width="25.88671875" style="22" bestFit="1" customWidth="1"/>
    <col min="3" max="3" width="11.109375" style="22" bestFit="1" customWidth="1"/>
    <col min="4" max="4" width="28.5546875" style="22" customWidth="1"/>
    <col min="5" max="5" width="18" style="22" customWidth="1"/>
    <col min="6" max="6" width="19.5546875" style="4" customWidth="1"/>
    <col min="7" max="7" width="20.5546875" style="22" customWidth="1"/>
    <col min="8" max="16384" width="9.109375" style="22"/>
  </cols>
  <sheetData>
    <row r="2" spans="2:6" ht="21" customHeight="1" x14ac:dyDescent="0.3">
      <c r="B2" s="88" t="s">
        <v>22</v>
      </c>
      <c r="C2" s="88"/>
      <c r="D2" s="88"/>
      <c r="E2" s="88"/>
      <c r="F2" s="88"/>
    </row>
    <row r="3" spans="2:6" ht="12.75" customHeight="1" x14ac:dyDescent="0.3">
      <c r="B3" s="12" t="s">
        <v>7</v>
      </c>
      <c r="C3" s="86" t="s">
        <v>68</v>
      </c>
      <c r="D3" s="86"/>
      <c r="E3" s="86"/>
      <c r="F3" s="13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41.4" x14ac:dyDescent="0.3">
      <c r="B5" s="81" t="s">
        <v>5</v>
      </c>
      <c r="C5" s="81" t="s">
        <v>6</v>
      </c>
      <c r="D5" s="17" t="s">
        <v>72</v>
      </c>
      <c r="E5" s="18"/>
      <c r="F5" s="23">
        <v>62130</v>
      </c>
    </row>
    <row r="6" spans="2:6" ht="69" x14ac:dyDescent="0.3">
      <c r="B6" s="89"/>
      <c r="C6" s="89"/>
      <c r="D6" s="17" t="s">
        <v>73</v>
      </c>
      <c r="E6" s="18"/>
      <c r="F6" s="23">
        <v>337870</v>
      </c>
    </row>
    <row r="7" spans="2:6" ht="27.6" x14ac:dyDescent="0.3">
      <c r="B7" s="91"/>
      <c r="C7" s="89"/>
      <c r="D7" s="17" t="s">
        <v>70</v>
      </c>
      <c r="E7" s="18">
        <v>140</v>
      </c>
      <c r="F7" s="23">
        <v>450000</v>
      </c>
    </row>
    <row r="8" spans="2:6" ht="69" x14ac:dyDescent="0.3">
      <c r="B8" s="59" t="s">
        <v>69</v>
      </c>
      <c r="C8" s="89"/>
      <c r="D8" s="21" t="s">
        <v>71</v>
      </c>
      <c r="E8" s="63"/>
      <c r="F8" s="23">
        <v>371865.87</v>
      </c>
    </row>
    <row r="9" spans="2:6" x14ac:dyDescent="0.3">
      <c r="B9" s="87"/>
      <c r="C9" s="87"/>
      <c r="D9" s="87"/>
      <c r="E9" s="87"/>
      <c r="F9" s="20">
        <f>SUM(F5:F8)</f>
        <v>1221865.8700000001</v>
      </c>
    </row>
  </sheetData>
  <sheetProtection selectLockedCells="1" selectUnlockedCells="1"/>
  <mergeCells count="5">
    <mergeCell ref="B2:F2"/>
    <mergeCell ref="C3:E3"/>
    <mergeCell ref="B9:E9"/>
    <mergeCell ref="C5:C8"/>
    <mergeCell ref="B5:B7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4D2A8FBED70B4CB06861236AE5E8D0" ma:contentTypeVersion="2" ma:contentTypeDescription="Crie um novo documento." ma:contentTypeScope="" ma:versionID="d173ac61b5f4f8222281fbb5d90ab6e4">
  <xsd:schema xmlns:xsd="http://www.w3.org/2001/XMLSchema" xmlns:xs="http://www.w3.org/2001/XMLSchema" xmlns:p="http://schemas.microsoft.com/office/2006/metadata/properties" xmlns:ns2="7a756806-64a9-4bd0-8d87-723448e711f2" targetNamespace="http://schemas.microsoft.com/office/2006/metadata/properties" ma:root="true" ma:fieldsID="4cab2570ee2f147cc76169b132fdb78e" ns2:_="">
    <xsd:import namespace="7a756806-64a9-4bd0-8d87-723448e711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56806-64a9-4bd0-8d87-723448e711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C76287-0DC1-428A-8AAD-E198E3117A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97DD2F-779F-4601-8579-1DBDFEE3A4C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589C4D4-CE2F-49D0-9EEA-EEED13D70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756806-64a9-4bd0-8d87-723448e711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27</vt:i4>
      </vt:variant>
      <vt:variant>
        <vt:lpstr>Intervalos Nomeados</vt:lpstr>
      </vt:variant>
      <vt:variant>
        <vt:i4>1</vt:i4>
      </vt:variant>
    </vt:vector>
  </HeadingPairs>
  <TitlesOfParts>
    <vt:vector size="28" baseType="lpstr"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Allyson Akin Nascimento Silva</dc:creator>
  <cp:lastModifiedBy>Debora Ribeiro Lopes</cp:lastModifiedBy>
  <dcterms:created xsi:type="dcterms:W3CDTF">2019-12-19T14:11:45Z</dcterms:created>
  <dcterms:modified xsi:type="dcterms:W3CDTF">2023-05-24T20:34:45Z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ba46121e-2f05-44d3-98a9-e3d2ad1c69a4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ContentTypeId">
    <vt:lpwstr>0x010100C84D2A8FBED70B4CB06861236AE5E8D0</vt:lpwstr>
  </property>
</Properties>
</file>