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debora.lopes\Downloads\plano de aplicação\"/>
    </mc:Choice>
  </mc:AlternateContent>
  <xr:revisionPtr revIDLastSave="0" documentId="8_{7F28E009-A8D5-45E3-9BE9-19DBC764AA33}" xr6:coauthVersionLast="47" xr6:coauthVersionMax="47" xr10:uidLastSave="{00000000-0000-0000-0000-000000000000}"/>
  <bookViews>
    <workbookView xWindow="-26970" yWindow="1830" windowWidth="21600" windowHeight="11235" tabRatio="803" xr2:uid="{00000000-000D-0000-FFFF-FFFF00000000}"/>
  </bookViews>
  <sheets>
    <sheet name="AC" sheetId="29" r:id="rId1"/>
    <sheet name="AL" sheetId="30" r:id="rId2"/>
    <sheet name="AM" sheetId="48" r:id="rId3"/>
    <sheet name="AP" sheetId="39" r:id="rId4"/>
    <sheet name="BA" sheetId="31" r:id="rId5"/>
    <sheet name="CE" sheetId="32" r:id="rId6"/>
    <sheet name="DF" sheetId="49" r:id="rId7"/>
    <sheet name="ES" sheetId="40" r:id="rId8"/>
    <sheet name="GO" sheetId="33" r:id="rId9"/>
    <sheet name="MA" sheetId="41" r:id="rId10"/>
    <sheet name="MG" sheetId="50" r:id="rId11"/>
    <sheet name="MS" sheetId="42" r:id="rId12"/>
    <sheet name="MT" sheetId="34" r:id="rId13"/>
    <sheet name="PA" sheetId="55" r:id="rId14"/>
    <sheet name="PB" sheetId="51" r:id="rId15"/>
    <sheet name="PE" sheetId="43" r:id="rId16"/>
    <sheet name="PI" sheetId="35" r:id="rId17"/>
    <sheet name="PR" sheetId="44" r:id="rId18"/>
    <sheet name="RJ" sheetId="52" r:id="rId19"/>
    <sheet name="RN" sheetId="45" r:id="rId20"/>
    <sheet name="RO" sheetId="36" r:id="rId21"/>
    <sheet name="RR" sheetId="37" r:id="rId22"/>
    <sheet name="RS" sheetId="53" r:id="rId23"/>
    <sheet name="SC" sheetId="46" r:id="rId24"/>
    <sheet name="SE" sheetId="38" r:id="rId25"/>
    <sheet name="SP" sheetId="47" r:id="rId26"/>
    <sheet name="TO" sheetId="54" r:id="rId2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48" l="1"/>
  <c r="F6" i="37" l="1"/>
  <c r="F18" i="37" s="1"/>
  <c r="F17" i="37"/>
  <c r="F13" i="29" l="1"/>
  <c r="F14" i="29" s="1"/>
  <c r="F10" i="29"/>
  <c r="F6" i="29"/>
  <c r="F17" i="29" l="1"/>
  <c r="F16" i="29"/>
  <c r="F11" i="54"/>
  <c r="F34" i="54"/>
  <c r="F32" i="54"/>
  <c r="F6" i="49" l="1"/>
  <c r="F26" i="50" l="1"/>
  <c r="F28" i="50" s="1"/>
  <c r="F27" i="50"/>
  <c r="G8" i="33" l="1"/>
  <c r="G5" i="33"/>
  <c r="F10" i="33"/>
  <c r="F14" i="45" l="1"/>
  <c r="F17" i="55" l="1"/>
  <c r="F7" i="47" l="1"/>
  <c r="F10" i="38"/>
  <c r="F18" i="46"/>
  <c r="F7" i="53"/>
  <c r="F8" i="36" l="1"/>
  <c r="F9" i="52"/>
  <c r="F8" i="44"/>
  <c r="F15" i="35"/>
  <c r="F9" i="43" l="1"/>
  <c r="F7" i="51"/>
  <c r="F25" i="34"/>
  <c r="F18" i="42"/>
  <c r="F24" i="50"/>
  <c r="F25" i="41"/>
  <c r="F7" i="40"/>
  <c r="F16" i="32"/>
  <c r="F12" i="31"/>
  <c r="F11" i="39"/>
  <c r="F7" i="30"/>
</calcChain>
</file>

<file path=xl/sharedStrings.xml><?xml version="1.0" encoding="utf-8"?>
<sst xmlns="http://schemas.openxmlformats.org/spreadsheetml/2006/main" count="548" uniqueCount="305">
  <si>
    <t>CATEGORIA/AÇÃO</t>
  </si>
  <si>
    <t xml:space="preserve">SEGMENTO </t>
  </si>
  <si>
    <t xml:space="preserve">DESCRIÇÃO </t>
  </si>
  <si>
    <t>QUANTIDADE Vagas/ Itens / UP's</t>
  </si>
  <si>
    <t>VALOR</t>
  </si>
  <si>
    <t xml:space="preserve">Modernização-Aparelhamento </t>
  </si>
  <si>
    <t>Investimento</t>
  </si>
  <si>
    <t>1º P.A</t>
  </si>
  <si>
    <t>KIT ANTITUMULTO</t>
  </si>
  <si>
    <t>Construção</t>
  </si>
  <si>
    <t>Custeio</t>
  </si>
  <si>
    <t>Construção, reforma, aprimoramento</t>
  </si>
  <si>
    <t>Construção da Base do Grupo Penitenciário - GPOE e CANIL</t>
  </si>
  <si>
    <t>Segurança Eletrônica: Circuito Fechado de TV ) (CFTV) para 02 Unidade Penitenciarias.  (Unidade Penitenciaria Quinary e
Unidade Penitenciaria Feminina de Rio
Branco).</t>
  </si>
  <si>
    <t>Aquisição de Armários deslizantes; Armários Roupeiro; Frigobar;  Ar Condicionado; Equipamentos marcenaria; Equipamentos Serralheria; Equipamentos Oficinas; Equipamentos Serralheria; Equipamentos Lava Jato</t>
  </si>
  <si>
    <t>Aquisição de FARDAMENTO AGENTES - CALÇA, CAMISA, GANDOLA, COTURNO e CINTO TÁTICO</t>
  </si>
  <si>
    <t>MUNIÇÕES - TREINA, .40, CALIBRE 12 e 5.56</t>
  </si>
  <si>
    <t>ALAGOAS  - FaF 19</t>
  </si>
  <si>
    <t>Ofício nº E:4192/2019/SERIS (10594928) 20/12/2019</t>
  </si>
  <si>
    <t xml:space="preserve">Locação de 04 Bodyscan </t>
  </si>
  <si>
    <t xml:space="preserve">UPGRADE do Sistema Tático de Revista Eletrônica - Maleta Digital (a Maleta Digital já foi aprovada pela Nota Técnica n.   º 4/2019/COATC/CGMO/DIRPP/DEPEN/MJ), com a complementação dos seguintes recursos e assessórios: Interceptação, Escuta e Controle 2G, FirstMile Tático, Unidade Decifradora, Rack de Veículo, Módulo de Energia Automotiva e Camuflagem de antena. </t>
  </si>
  <si>
    <t>AMAPÁ  - FaF 19</t>
  </si>
  <si>
    <t>Manutenção preventiva e corretiva dos veículos adquiridos com recursos do Fundo Penitenciário e doados pelo DEPEN.</t>
  </si>
  <si>
    <t>Manutenção preventiva e corretiva dos equipamentos de segurança adquiridos com recursos do Fundo e doados pelo DEPEN (Raio X de esteira, portais e raquetes).</t>
  </si>
  <si>
    <t>Contratação de serviços de digitalização de documentação e processos dos reeducandos.</t>
  </si>
  <si>
    <t>Aquisição de munições materiais menos letais.</t>
  </si>
  <si>
    <t>Aquisição de munições materiais letais.</t>
  </si>
  <si>
    <t>Módulo de triagem/inclusão</t>
  </si>
  <si>
    <t>Construção, reforma, aprimoramento e ampliação de estabelecimentos penais.</t>
  </si>
  <si>
    <t>Ofício nº 52/2019 - FUNPAP - CENÁRIO 2 (9936463) 24/12/2019</t>
  </si>
  <si>
    <t>Aquisição de Munições
Letais</t>
  </si>
  <si>
    <t>Aquisição de Grupo
Gerador</t>
  </si>
  <si>
    <t>Aquisição das Armas
Institucionais Portáteis</t>
  </si>
  <si>
    <t>Aquisição de
Equipamento de CFTV
(Circuito Fechado de TV)
para Unidades Prisionais</t>
  </si>
  <si>
    <t>Aquisição de Veículos
Operacionais para
Escolta Prisional e
Segurança dos
Perímetros</t>
  </si>
  <si>
    <t>4 um</t>
  </si>
  <si>
    <t>3 um</t>
  </si>
  <si>
    <t>Aquisição de Câmara
Frigorífica para o
Conjunto Penal de Paulo
Afonso</t>
  </si>
  <si>
    <t xml:space="preserve">Aquisição de Sistema de
Videoconferência </t>
  </si>
  <si>
    <t>BAHIA  - FaF 19</t>
  </si>
  <si>
    <t>Ofício FUNPEN - BA nº 14/2019 (10531694), datado de 16 de dezembro de 2019</t>
  </si>
  <si>
    <t>CEARÁ  - FaF 19</t>
  </si>
  <si>
    <t>MUNIÇÃO CBC 40SW EXPO 155 GR BONDED</t>
  </si>
  <si>
    <t>MUNIÇÃO CBC 40SW TREINA EOPP 180GR NTA A</t>
  </si>
  <si>
    <t>CARTUCHO CBC 12/70 CH-SG PLAST HI-IMPACT</t>
  </si>
  <si>
    <t>CARTUCHO CBC 12/70 PROJSING PLAST HI-IMPACT (BALOTE)</t>
  </si>
  <si>
    <t>CARTUCHO CBC 12/70 TREINA CH-3T</t>
  </si>
  <si>
    <t>MUNIÇÃO CBC TREINA 5,56X45 COMUM M193</t>
  </si>
  <si>
    <t>MUNIÇÃO CBC 5,56X45 COMUM SS109</t>
  </si>
  <si>
    <t>MUNIÇÃO CBC 5,56X45 COMUM M193</t>
  </si>
  <si>
    <t>MUNIÇÃO AM 403</t>
  </si>
  <si>
    <t>MUNIÇÃO AM 403P</t>
  </si>
  <si>
    <t>Reforma na CPPLIV - Muralha</t>
  </si>
  <si>
    <t>Reforma</t>
  </si>
  <si>
    <t>Ofício GAB/SAP/CE - 30183/2019 - CENÁRIO 1 (10386788)</t>
  </si>
  <si>
    <t>ESPÍRITO SANTO  - FaF 19</t>
  </si>
  <si>
    <t>Ofício SEJUS/GS Nº 1.171/2019 (9811062) 26/09/2019</t>
  </si>
  <si>
    <t>Aquisição de Capa tática</t>
  </si>
  <si>
    <t>374 unidades (P);
963 unidades (M); e
164 (G) unidades</t>
  </si>
  <si>
    <t>Interligação do esgotamento sanitário da rede municipal com o complexo penitenciário de Colatina,
contendo o Centro de Detenção Provisória de Colatina - CDPCOL,
a Penitenciária de Segurança Média de Colatina - PSMECOL e
o Centro Prisional Feminino de Colatina - CPFCOL.</t>
  </si>
  <si>
    <t>GOIÁS  - FaF 19</t>
  </si>
  <si>
    <t>Aquisição de sistema de monitoração por câmeras, controle de acesso e segurança de estabelecimento penal</t>
  </si>
  <si>
    <t>Aquisição de 500 (quinhentas) Pistolas .40</t>
  </si>
  <si>
    <t>Aquisição de 03 (três) Esteiras de raio X 100x100</t>
  </si>
  <si>
    <t>500 Cintos Táticos (R$ 75.000,00)
- 500 Coletes Táticos (R$ 120.000,00)
- 200 Lanternas Grandes (R$ 24.000,00)
- 200 Caneleiras/Joelheiras (R$ 40.000,00)
- 200 Óculos de Proteção (R$ 20.000,00)</t>
  </si>
  <si>
    <t>MARANHÃO  - FaF 19</t>
  </si>
  <si>
    <t>Ofício nº 1238 (10421321)</t>
  </si>
  <si>
    <t>Aquisição de 10 kits para videoconferência (tv, aparelho de videoconferência, estabilizador)</t>
  </si>
  <si>
    <t>Aquisição de 04 Drones</t>
  </si>
  <si>
    <t>Aquisição de 06 Furgões</t>
  </si>
  <si>
    <t>Aquisição de 400 computadores</t>
  </si>
  <si>
    <t>Aquisição de 197 Mini PC com monitor</t>
  </si>
  <si>
    <t>Aquisição de 50 pistolas</t>
  </si>
  <si>
    <t>30 Kits de treinamento continuado (Paintball)</t>
  </si>
  <si>
    <t>Locação de 03 equipamentos BodyScan</t>
  </si>
  <si>
    <t>Munições GL 203L</t>
  </si>
  <si>
    <t>Munições GL 104 A</t>
  </si>
  <si>
    <t>Munições GL 201</t>
  </si>
  <si>
    <t>Munições GL 101</t>
  </si>
  <si>
    <t>Munições calibre 40</t>
  </si>
  <si>
    <t>Munições calibre 12 projétil de borracha precision</t>
  </si>
  <si>
    <t>Munições não letais para treinamento (paint ball)</t>
  </si>
  <si>
    <t>Munições treinamento calibre 40</t>
  </si>
  <si>
    <t>Munições calibre 12 carga balote</t>
  </si>
  <si>
    <t>Munições treinamento 5.56 comum</t>
  </si>
  <si>
    <t>Munições treinamento 5,56 M193</t>
  </si>
  <si>
    <t>MINAS GERAIS  - FaF 19</t>
  </si>
  <si>
    <t>Plano Fundo a Fundo 2019 (10684111)</t>
  </si>
  <si>
    <t>15 viaturas cela tipo caminhonete
para transporte de indivíduos privados de
liberdade</t>
  </si>
  <si>
    <t>Ônibus adaptado para transporte de
indivíduos privados de liberdade</t>
  </si>
  <si>
    <t>Caminhões-baú adaptados para
transporte de indivíduos privados de
liberdade</t>
  </si>
  <si>
    <t>Aquisição de Rádios HT</t>
  </si>
  <si>
    <t>Locação de 5 equipamentos de bodyscan</t>
  </si>
  <si>
    <t>541 Munições Químicas Cal 12 – GL 103</t>
  </si>
  <si>
    <t>422 Espargidores OC 450GR</t>
  </si>
  <si>
    <t>150 Granadas GB-704</t>
  </si>
  <si>
    <t>540 Munições Químicas Cal 12 – GL 104</t>
  </si>
  <si>
    <t>100 Granadas GB-707</t>
  </si>
  <si>
    <t>150 Granadas GB-708</t>
  </si>
  <si>
    <t>100 Granadas GB-705</t>
  </si>
  <si>
    <t>150 Granadas GL-304</t>
  </si>
  <si>
    <t>100 Granadas GL-305</t>
  </si>
  <si>
    <t>100 Granadas GL-307</t>
  </si>
  <si>
    <t>150 Granadas GL-308</t>
  </si>
  <si>
    <t>50 Granadas GL-300TH</t>
  </si>
  <si>
    <t>650 Munições Elastomero – Cal 12 AM-403/PSR</t>
  </si>
  <si>
    <t>650 Munições Elastomero – Cal 12 AM-403/P</t>
  </si>
  <si>
    <t>MATO GROSSO DO SUL  - FaF 19</t>
  </si>
  <si>
    <t>Elaboração de projetos arquitetônicos, projetos estruturais, hidráulico, elétrico, telefone e lógica para a construção do abrigo de visitantes para a Unidade Penal Masculina de Ponta Porã. </t>
  </si>
  <si>
    <t>Construção de abrigo para visitantes no Estabelecimento Penal Masculino de Ponta Porã.</t>
  </si>
  <si>
    <t>Ampliação de módulos do Estabelecimento Penal de Rio Brilhante. </t>
  </si>
  <si>
    <t>Ampliação de módulos do Estabelecimento Penal de Regime Semiaberto, aberto e assistência aos albergados de Ponta Porã. </t>
  </si>
  <si>
    <t>Aparelhamento da Penitenciária Estadual Masculina de Regime Fechado da Gameleira II de Campo Grande/MS (relação de móveis e equipamentos anexa no documento 10292821)</t>
  </si>
  <si>
    <t>Aquisição de 2 impressoras de código de barras para atender a Agepen no registro de seu patrimônio</t>
  </si>
  <si>
    <t>Aquisição de 02 veículos furgões celas para atender a Agepen nas escoltas de saúde</t>
  </si>
  <si>
    <t>Aquisição de 01 veículo caminhão baú para atender a Agepen nos transportes de materiais de limpeza e higiene bem como nas transferências de bens móveis entre Unidades Penais</t>
  </si>
  <si>
    <t>Aquisição de 01 veículo minivan 1.8 com 07 lugares para atender a Agepen nas operações externas e visitas as Unidades Penais do Estado</t>
  </si>
  <si>
    <t>Aquisição de 05 centrais telefônicas PABX, mínimo 20 ramais para atender as Unidades: 1- Cadeia Masculina I - Complexo da Gameleira; 2- Cadeia Masculina II - Complexo a Gameleira; 3- Cadeia Pública Feminina - Complexo da Gameleira; 4- Estabelecimento Penal Masculino de Regime Semiaberto, Aberto e Assistência ao Albergado de Dourados; 5- Penitenciária de Dois Irmão do Buriti</t>
  </si>
  <si>
    <t>Aquisição de 30 condicionadores de ar 12.000 BTUs para atender as unidades penais (Relação anexa no documento 10292677)</t>
  </si>
  <si>
    <t>Aquisição de 10 condicionadores de ar 24.000 BTUs para atender as unidades (Relação anexa no documento 10292677)</t>
  </si>
  <si>
    <t>Modernização - Aparelhamento</t>
  </si>
  <si>
    <t>Prestação de serviços de manutenção de equipamentos de segurança: Body Scan e Raio-x (bagagem). A prestação de serviços de manutenção visa atender os Body Scanners adquiridos com recursos do Fundo a Fundo 2016 e 2017 e/ou doados: Raio-x (bagagem) pelo DEPEN, que estão instalados e atendendo as necessidades das unidades penais por até 24 meses, considerando o término da garantia dos mesmos.</t>
  </si>
  <si>
    <t>Computadores (60 unidades )</t>
  </si>
  <si>
    <t>Notebook (60 unidades) </t>
  </si>
  <si>
    <t>Notebook (08 unidades) </t>
  </si>
  <si>
    <t>10 Roçadeiras </t>
  </si>
  <si>
    <t>27 Bebedouros </t>
  </si>
  <si>
    <t>39 Câmeras de Segurança </t>
  </si>
  <si>
    <t>03 Gravadores digital de vídeo em rede</t>
  </si>
  <si>
    <t>04 Swtich 24 portas </t>
  </si>
  <si>
    <t>11 Racks para Servidores </t>
  </si>
  <si>
    <t> 26 Réguas de tomada para rack </t>
  </si>
  <si>
    <t>12 Cabos de rede </t>
  </si>
  <si>
    <t>6000 Colchões </t>
  </si>
  <si>
    <t>2.050 Detectores de Metal Portátil tipo bastão </t>
  </si>
  <si>
    <t>Locação de 2 equipamento de Scanner Corporal, para serem instalados na Pent. Central do Estado e na Penitenciaria de Rondonópolis.</t>
  </si>
  <si>
    <t>Manutenção de veículos</t>
  </si>
  <si>
    <t xml:space="preserve">Manutenção de Rádio HT e repetidoras </t>
  </si>
  <si>
    <t xml:space="preserve">Manutenção dos equipamentos de segurança Detectores de Metal Pórticos </t>
  </si>
  <si>
    <t>Contratação de empresa especializada para elaboração de projeto de prevenção e combate a incêndio e pânico e projeto de sistema de proteção contra descargas atmosféricas</t>
  </si>
  <si>
    <t>Reforma da guarita de CDP Tangará da Serra/MT</t>
  </si>
  <si>
    <t>Implementação de salão de beleza em 10 unidades prisionais, sendo 6 femininas e 4 masculinas.
Objetivo do Projeto: Ofertar qualificação profissional aos reeducandos.</t>
  </si>
  <si>
    <t>MATO GROSSO  - FaF 19</t>
  </si>
  <si>
    <t>Ofício nº 3.218/2019/GECPS-SAAP/SESP/MT (10517550) 13/12/2019</t>
  </si>
  <si>
    <t>Construção/Reforma/Manutenção</t>
  </si>
  <si>
    <t>Reforma e Manutenção na Penitenciária Desembargador Silvio Porto, em João Pessoa/PB</t>
  </si>
  <si>
    <t>Construção do Centro de Saúde nas dependências do Presídio Desembargador Sílvio Porto</t>
  </si>
  <si>
    <t>PARAÍBA  - FaF 19</t>
  </si>
  <si>
    <t>Ofício 1116/2019/GS/SEAP (10402704) 03/12/2019</t>
  </si>
  <si>
    <t>PERNAMBUCO  - FaF 19</t>
  </si>
  <si>
    <t>Ofício n° 648/2019-GAB/SJDH (10442996)</t>
  </si>
  <si>
    <t>Monitoramento eletrônico de pessoas cumpridoras de medidas cautelares diversas da prisão e medidas protetivas de urgência</t>
  </si>
  <si>
    <t>Monitoramento eletrônico de pessoas - Execução PENAL</t>
  </si>
  <si>
    <t>Ampliação e Reestruturação de Estabelecimentos Prisionais - Presídio de Igarassu/PE (PIG)</t>
  </si>
  <si>
    <t>Ampliação e Reestruturação de Estabelecimentos Prisionais - Presídio de Caruaru/PE (PJPS).</t>
  </si>
  <si>
    <t>PIAUÍ  - FaF 19</t>
  </si>
  <si>
    <t>Aquisição de 250 pistolas .40 para Agentes Penitenciários</t>
  </si>
  <si>
    <t>Aquisição de 04 viaturas especializadas</t>
  </si>
  <si>
    <t>Aquisição de 01 escâner corporal</t>
  </si>
  <si>
    <t>15 Aparelhos de Ar Condicionado 18.000</t>
  </si>
  <si>
    <t>10 Aparelhos de Ar Condicionado 12.000</t>
  </si>
  <si>
    <t>Aquisição de Colchões para os internos</t>
  </si>
  <si>
    <t>Contratação de empresa  especializada na manutenção de equipamentos de inspeção eletrônica (Raio-X de bagagem; Portais Detector de Metais e escâner corporal)</t>
  </si>
  <si>
    <t>Aquisição de munições:
a) 15.000 munições .40 S&amp;W Treina EOPP 180 G Não Tóxica;
b) 5.000 cartuchos plástico cal. 12 com projétil de borracha similar a am-403/p condor s/a</t>
  </si>
  <si>
    <t>Aquisição de Fardamento (Agentes Penitenciários): a) Bonés
b) Calça Tática
c) Camisa
d) Gandola</t>
  </si>
  <si>
    <t>Aquisição de 1 Unidades Gerador 150KVA</t>
  </si>
  <si>
    <t>Ofício Nº 1074/2019 - GSJ/PI e anexos (10497158)</t>
  </si>
  <si>
    <t>PARANÁ  - FaF 19</t>
  </si>
  <si>
    <t>Plano de Aplicação 2019 (9828195)</t>
  </si>
  <si>
    <t xml:space="preserve">Aquisição de tintas para pintura dos estabelecimento penais </t>
  </si>
  <si>
    <t>Aquisição de 13 viaturas para transporte de presos</t>
  </si>
  <si>
    <t>2 Soluções Videowalls, 15 Lousas Interativas e 15 Projetores de Imagens para Escola de Gestão Penitenciária  e Auditório da Secretaria de Estado e Gestão Penitenciária.</t>
  </si>
  <si>
    <t>Modernização do Serviço de inteligência da SEAP (Aquisição software e hardware) - 3 Suportes 8x5 remoto móbile tech, 1 UFED CHINEX ADD-ON hardware, 1 UFED CHINEX ADD-ON software, 2 UFED cloud Analyzer SW Renewal, 1 UFED cloud Analyzer Perpetual hardware, 1 UFED cloud Analyzer Perpetual software, 2 UFED Analytics Desktop Basic SW Renewal, 1 UFED Analytics Desktop UAD hardware, 1 UFED Analytics Desktop UAD software, 2 UFED 4PC Ultimate SW renewal, 1 UFED 4PC Ultimate Standard-Hardware, UFED 4PC Ultimate Standard Software, 03 (três) Treinamento TechBiz para UFED 32h</t>
  </si>
  <si>
    <t>15 notebooks de Tela de 14", Processador i5-8250U, 8Gb DDr4 500Gb W10Pro 1AoS 210-AOYQ-I5- no valor de R$ 90.000 e 465 microcomputadores com monitor 22", SISTEMA OPERACIONAL WINDOWS 10 PRO / HD 1TB / 8 GB DD4 2666 no valor de R$ 2.366.175,75</t>
  </si>
  <si>
    <t>Capacitação dos servidores do sistema penitenciário</t>
  </si>
  <si>
    <t>ESPECIALIZAÇÃO PARA SERVIDORES DO SISTEMA PENITENCIÁRIO</t>
  </si>
  <si>
    <t>RIO DE JANEIRO  - FaF 19</t>
  </si>
  <si>
    <t>Ofício SEAPCG nº 54 (9842765)</t>
  </si>
  <si>
    <t>RIO GRANDE DO NORTE  - FaF 19</t>
  </si>
  <si>
    <t>Integração e modernização dos sistemas de informações penais</t>
  </si>
  <si>
    <t>Manutenção de esteiras e portais raios-x</t>
  </si>
  <si>
    <t>Oferta de cursos e treinamentos em áreas administrativas para servidores do sistema penitenciário</t>
  </si>
  <si>
    <t>Aquisição/aparelhamento de consultórios odontológicos móveis e fixos para Unidades Prisionais</t>
  </si>
  <si>
    <t>Aquisição de ferramentas e utensílios a serem empregados por equipes de trabalho prisional.</t>
  </si>
  <si>
    <t>Aquisição de veículos</t>
  </si>
  <si>
    <t>02 computadores (servidores); 02 nobreaks; 04 computadores (desenvolvimento); 04 estabilizadores; 01 impressora multifuncional laser colorida; 01 projetor de imagem (Datashow); 01 notebook; 01 HD externo; 04 webcam ultra HD; 04 microfone condensador</t>
  </si>
  <si>
    <t>Equipar e aparelhar o Complexo Penal Estadual Agrícola Dr. Mário Negócio em Mossoró/RN</t>
  </si>
  <si>
    <t>Equipar e aparelhas alojamentos</t>
  </si>
  <si>
    <t>Aparelhamento de telecentros de ensino à distância</t>
  </si>
  <si>
    <t>RONDÔNIA  - FaF 19</t>
  </si>
  <si>
    <t>Ofício nº 18615/2019/SEJUS-GPC (9963690)</t>
  </si>
  <si>
    <t>CFTV - 1) Colônia Agrícola Penal Ênio Pinheiro (Porto Velho);2) Penitenciária Regional Dr. Agenor Martins de Carvalho (JiParaná).</t>
  </si>
  <si>
    <t>563 (quinhentos e sessenta e três) Coletes Multiação nível III- A</t>
  </si>
  <si>
    <t>10 (dez) Camisetas Balísticas Nível III-A</t>
  </si>
  <si>
    <t xml:space="preserve">Aquisição de armamentos (pistola .40, Espingarda calibre 12 e Fuzil 5.56) </t>
  </si>
  <si>
    <t>Aquisição Mobiliário  em Geral</t>
  </si>
  <si>
    <t>RIO GRANDE DO SUL  - FaF 19</t>
  </si>
  <si>
    <t>Ofício nº 200/2019-DGO/SEAPEN (9823319)</t>
  </si>
  <si>
    <t>Monitoração eletrônica de pessoas</t>
  </si>
  <si>
    <t>Aparelhamento de novas unidade.
Descrição: prover as novas unidades penais com os equipamentos necessários ao seu funcionamento.</t>
  </si>
  <si>
    <t xml:space="preserve">Contrato de Monitoração eletrônica de pessoas. Descrição: manutenção anual de aproximadamente 220 tornozeleiras eletrônicas. </t>
  </si>
  <si>
    <t>SANTA CATARINA  - FaF 19</t>
  </si>
  <si>
    <t>Ofício n.º 086/2019/GABSA/SJC (9797781)</t>
  </si>
  <si>
    <t>Pistola, semiautomática, calibre 9mm</t>
  </si>
  <si>
    <t>Colete balístico:
Nível II</t>
  </si>
  <si>
    <t>01 - Aquisição de Munição CBC - 308 Sniper</t>
  </si>
  <si>
    <t>02 - Aquisição de Munição CBC - 9mm NTA Treina</t>
  </si>
  <si>
    <t>03 - Aquisição de CART 12/70 Treina HI Impact "A"</t>
  </si>
  <si>
    <t>04 - Aquisição de CART 12/70 Proj SIng HI Impact "A"</t>
  </si>
  <si>
    <t>05 - Aquisição de CART 12/70 CH-SG HI Impact Plast "A"</t>
  </si>
  <si>
    <t>R$ 56.300,00</t>
  </si>
  <si>
    <t>06 - Aquisição de Espargidor GL-108/E OC MED - Espargidor de Espuma Pimenta (OC) MED </t>
  </si>
  <si>
    <t>07 - Aquisição de  Espargidor GL-108/E OC Advantage MAX - Espargidor de Agente de Pimenta (OC) Advantage MAX </t>
  </si>
  <si>
    <t>R$ 69.068,94</t>
  </si>
  <si>
    <t>08 - Aquisição de Granada Outdoor GL - 307 - Granada Explosiva de Luz e Som com Corpo de Borracha e Duplo Estágio dotada de EOT com chip de rastreabilidade</t>
  </si>
  <si>
    <t>09 - Aquisição de Granada Indoor GB - 707 - Granada Indoor Explosiva de Luz e Som com Corpo de Borracha e Duplo Estágio dotada de EOT com chip de rastreabilidade</t>
  </si>
  <si>
    <t>10 - Aquisição de Granada Indoor GB - 704 - Granada Explosiva de Efeito Moral com Duplo Estágio dotada de EOT com chip de rastreabilidade</t>
  </si>
  <si>
    <t>11 - Aquisição de Granada Outdoor GL - 305 - Granada Explosiva Lacrimogênea (CS) com Corpo de Borracha e Duplo Estágio dotada de EOT com chip de rastreabilidade </t>
  </si>
  <si>
    <t>R$ 10.845,90</t>
  </si>
  <si>
    <t>Aquisição de sistema de CFTV (Areia Branca)</t>
  </si>
  <si>
    <t>Aquisição de Drone Profissional (4 unidades)</t>
  </si>
  <si>
    <t>Aquisição de Escudo Balístico (5 unidades)</t>
  </si>
  <si>
    <t xml:space="preserve">Manutenção do sistema de CFTV </t>
  </si>
  <si>
    <t>Manutenção dos aparelhos de escâner corporal, raquetes, banquetas, portais e esteiras detectores de metais</t>
  </si>
  <si>
    <t>SERGIPE  - FaF 19</t>
  </si>
  <si>
    <t>Ofício Externo n° 4329/2019-SEJUC (9948869)</t>
  </si>
  <si>
    <t>Ofício SAP/GS AT-DA Nº 0198/2019 e Plano p/ Cenário 2 (10030238)</t>
  </si>
  <si>
    <t>Aquisição de insumos para confecção de uniformes para sentenciados</t>
  </si>
  <si>
    <t>TOCANTINS  - FaF 19</t>
  </si>
  <si>
    <t>Plano de aplicação Cenário 1 e 2 (9833229)</t>
  </si>
  <si>
    <t> (10)  Fuzil 5,56 IA2</t>
  </si>
  <si>
    <t> (20)   Carabina Calibre 7,62 IA2</t>
  </si>
  <si>
    <t>(20)   Carabina CTT Calibre .40 </t>
  </si>
  <si>
    <t>(223) Pistola Calibre .40 GC MD7 LX</t>
  </si>
  <si>
    <t>(80) Pistola Modelo Compacto SC MD2 .40</t>
  </si>
  <si>
    <t> (51) Espingarda calibre 12 (uso restrito) 14"</t>
  </si>
  <si>
    <t>(30) - MSK - 106 - cartucho de Lançamento de Dardos Energizados - 6m </t>
  </si>
  <si>
    <t>(336) GL - 103 cartucho Plástico Cal. 12 Jato Direto (CS) - Comprimento 64m</t>
  </si>
  <si>
    <t>(56) GL - 103/A cartucho Plástico Cal. 37/40mm Jato Direto (CS) - Comprimento 140mm - Peso 130g</t>
  </si>
  <si>
    <t>(336) GL - 104 cartucho Plástico Cal. 12 Jato Direto (OC - Comprimento 64m - Formato: Cilíndrico </t>
  </si>
  <si>
    <t>(56) GL - 104/A cartucho Plástico Cal. 37/40mm Jato Direto (OC) - Comprimento 140mm - Peso 130g - Formato: Cilíndrico </t>
  </si>
  <si>
    <t>(56) GL - 108/E MED I-REF - Espargidor Espuma de Agente Pimenta MED- Peso Liquido: 125g Formato: Cilíndrico </t>
  </si>
  <si>
    <t>(20) GL - 108/E MAX I-REF - Espargidor Espuma de Agente Pimenta MAX- Peso Liquido: 450g Formato: Cilíndrico </t>
  </si>
  <si>
    <t>(40) GL - 108/ADV MAX I-REF - Espargidor Spray  de Agente Pimenta ADVANTAGE MAX- Peso Liquido: 450g Formato: Cilíndrico </t>
  </si>
  <si>
    <t>(30) GL - 108/SC MAX I-REF - Espargidor Spray  de Agente Lacrimogêneo (CS)  MAX- Peso Liquido: 450g Formato: Cilíndrico </t>
  </si>
  <si>
    <t>(28) GL - 203/L - Cartucho 37/40mm com carga múltipla de emissão lacrimogênea - Munição que permite sua utilização em dois calibre distintos.</t>
  </si>
  <si>
    <t>(28) GL - 204/AZ - Projetil cal. 37/40 mm com carga Fumígena Colorida Azul - Comprimento 122mm  - Formato: Cilíndrico </t>
  </si>
  <si>
    <t>(50) GL - 204/LR - Projetil cal. 37/40 mm com carga Fumígena Colorida Laranja - Comprimento 122mm  - Formato: Cilíndrico </t>
  </si>
  <si>
    <t>(40) GL - 300/T I-REF - Granada Lacrimogênea Tríplice (CS) - Granada Lacrimogênea Tríplice (CS) dotada de EOT, com chip de rastreabilidade e corpo em alumínio </t>
  </si>
  <si>
    <t>(30) GL - 300/T Hyper/ I-REF - Granada Lacrimogênea Tríplice Hyper (CS) - dotada de EOT, com chip de rastreabilidade e corpo em alumínio</t>
  </si>
  <si>
    <t>(60) GL - 307 I-REF - Granada outdoor luz e som - Granada explosiva de luz e som com corpo em elastômero, duplo estágio e dotada de EOT  com chip de rastreabilidade e corpo em alumínio</t>
  </si>
  <si>
    <t>(28) NT - 902 - Projetil de Emissão Lacrimogênea Calibre 40X46mm Comprimento: 97mm - Formato Cilíndrico   - Peso 130g </t>
  </si>
  <si>
    <t>(15) GB 705 I-REF - Granada Indoor Lacrimogênea (CS) - Granada Explosiva Lacrimogênea (CS) com corpo em elastômero, duplo estágio e dotada de EOT  com chip de rastreabilidade.</t>
  </si>
  <si>
    <t>(45) GB 707 I-REF - Granada Indoor luz com som- Granada Explosiva luz com som com corpo em elastômero, duplo estágio e dotada de EOT  com chip de rastreabilidade.</t>
  </si>
  <si>
    <t>(30) GB 708 I-REF - Granada Indoor Explosiva de Pimenta (OC) com corpo em elastômero, duplo estágio e dotada de EOT  com chip de rastreabilidade.</t>
  </si>
  <si>
    <t>Locação de bloqueador de sinal de celular por 12 (doze) meses</t>
  </si>
  <si>
    <t>2º P.A</t>
  </si>
  <si>
    <t>PARÁ  - FaF 19</t>
  </si>
  <si>
    <t>Ofício nº 498/2020 - GAB/SEAP (10946664) 06/02/2020</t>
  </si>
  <si>
    <t>FUZIL TAURUS
5,56, CALIBRE 5.56 NATO, acabamento
exterior anodizado preto, massa e mira ajustável
em elevação e vértice de mira reguláveis em
direção e elevação instalado na alça de transporte
destacável, sistema de funcionamento
automático; com seletor de tiro: segurança; tiroa-tiro e rajada (FULL), peso total 3,050Kg (+-
200g de tolerância) sem carregador e 3,275Kg (+-
200g de tolerância) com carregador vazio, passo
de raia 1:7”, guardamão em alumínio com trilho
para acessórios no padrão Picatinny MIL-STD
1913 nas quatro faces, coronha com regulagem
de comprimento (dimensões da arma com
coronha –estendida 811mm e retraída 716mm),
comprimento do cano de 292,1 mm (11.5
polegadas), operando por aproveitamento direto
de gases, com trancamento rotativo do ferrolho,
ferrolho permanece aberto após o último disparo,
com 05 (cinco)carregadores no total, sendo 04
(quatro)extras, com capacidade para 30 (trinta)
cartuchos cada, com 01 (uma) bandoleira de 03
(três) pontos.Modelo Fuzil T4.</t>
  </si>
  <si>
    <t>ESPINGARDA DE REPETICAO, calibre 12, cano de alma lisa 16", camera de 3", capacidade para 6 cartucho</t>
  </si>
  <si>
    <t>CARABINA SEMIAUTOMATICA, cano em aco forjado a frip,calibre 5.,56 x 45mm, carregador para 30 municoe</t>
  </si>
  <si>
    <t>PISTOLA SEMI-AUTOMATICA, OXIDADA, CALIBRE 40, P/1 2 TIROS</t>
  </si>
  <si>
    <t>COMPUTADOR 2NCL,3.0GHZ,ch 6mb,4gb ddr3,hd 1tb,led 19,5",grav computador de mesa, com 2 nucleos de processamento, memoria cache 6mb, memoria ram 4gb ddr3, disco r</t>
  </si>
  <si>
    <t>AR COND. SPLIT, 24.000 BTUS</t>
  </si>
  <si>
    <t>AR COND. SPLIT, 18.000 BTUS</t>
  </si>
  <si>
    <t>AR COND. SPLIT, 12.000 BTUS</t>
  </si>
  <si>
    <t>CADEADO TETRA ORIGINAL DE LATÃO MACIÇO NIQUELADO E HASTE EM AÇO INOXIDÁVEL, 70 MM, CIMENTADA E CROMADA, COM (2) DUAS TETRA - CHAVES, COM CERTIFICADO ABNT NBR 15271/05, EMBALADO INDIVIDUALMENTE, COM INFORMAÇÕES TÉCNICAS DO FABRICANTE, DATA DE FABRICAÇÃO MÍNIMA DE 60 DIAS E LOTE.</t>
  </si>
  <si>
    <t>CADEADO TETRA ORIGINAL DE LATÃO MACIÇO NIQUELADO E HASTE EM AÇO INOXIDÁVEL, 60 MM, CIMENTADA E CROMADA, COM (2) DUAS TETRA - CHAVES, COM CERTIFICADO ABNT NBR 15271/05, EMBALADO INDIVIDUALMENTE, COM INFORMAÇÕES TÉCNICAS DO FABRICANTE, DATA DE FABRICAÇÃO MÍNIMA DE 60 DIAS E LOTE.</t>
  </si>
  <si>
    <t>COLCHÃO DE SOLTEIRO-Em espuma, densidade D-33, AREVESTIMENTO EM TECIDO COM SISTEMA ANTIALÉRGICO E ANTIÁCARO EM CONFORMIDADE COM A ABNT NB 13579/1 E CERTIFICADO DE GARANTIA – SELOS DE IDENTIFICAÇÃO DO INMETRO.TAM. 1,88 x 0,78 x 0,12 cm.</t>
  </si>
  <si>
    <t>Ofício nº 8/2020/SEAP de 04/02/2020</t>
  </si>
  <si>
    <t>Resposta Of. Circular 18/2020</t>
  </si>
  <si>
    <t>Ofício nº 1336/2020 - DGAP</t>
  </si>
  <si>
    <t>MUNIÇÕES</t>
  </si>
  <si>
    <t>Aquisição de munições variadas</t>
  </si>
  <si>
    <t>custeio</t>
  </si>
  <si>
    <t>capital</t>
  </si>
  <si>
    <t>Resposta Of. Circular nº 18/2020</t>
  </si>
  <si>
    <t>Ofício nº 10/2020 - SSP/SUAG/COFF/GEOF/NUAF, de 21/02/2020</t>
  </si>
  <si>
    <t>Item 1 - Aquisição de 11 Viaturas para transporte de internos (fase interna de licitação - conclusão Nov/2020)</t>
  </si>
  <si>
    <t>Item 2 - Aquisição de Munições
Letais (em licitação - realização em agosto/2020)</t>
  </si>
  <si>
    <t>Total Investimento</t>
  </si>
  <si>
    <t>Valor difere do apresentado pelo estado no Of. 2546/SECIJU/2019, DE 15/10/2019, e disponibilizado pelo Depen (R$ 2.019.260,15)</t>
  </si>
  <si>
    <t>Total Custeio</t>
  </si>
  <si>
    <t>Construção de três alas de Progressão Penitenciária com capacidade para 200 vagas cada (Penitenciária II de Serra Azul, Penitenciária de Marabá Paulista e Penitenciária II de Franco da Rocha)</t>
  </si>
  <si>
    <t>SÃO PAULO  - FaF 19</t>
  </si>
  <si>
    <t>Ofício n° 173/2020/IAPEN/GAB, DE 07/02/2020</t>
  </si>
  <si>
    <t>Reforma e Adequação das salas de videoconferência nos Presídios do Estado do Acre</t>
  </si>
  <si>
    <t>Total construção</t>
  </si>
  <si>
    <t>Total investimento</t>
  </si>
  <si>
    <t>Equipamentos de Informatica</t>
  </si>
  <si>
    <t>Aquisição de Material de Informática </t>
  </si>
  <si>
    <t>Aquisição de munições Real .40 </t>
  </si>
  <si>
    <t>Aquisição de munições de treino</t>
  </si>
  <si>
    <t>Aquisição de Toner para impressora laser e tinta para impressora Ecotank  </t>
  </si>
  <si>
    <t>Recarga de toner para impressora laser </t>
  </si>
  <si>
    <t>Contratação de serviços para manutenção preventiva e corretiva da central de Ar com reposição de peças</t>
  </si>
  <si>
    <t>Contratação de serviços para manutenção preventiva e corretiva de Portais  Detectores de Metal </t>
  </si>
  <si>
    <t>Contratação de serviços para manutenção preventiva e corretiva de Cadeiras Odontológicas </t>
  </si>
  <si>
    <t xml:space="preserve">Aquisição de material de expediente </t>
  </si>
  <si>
    <t xml:space="preserve">Projeto Trabalhando a Liberdade - Segunda Etapa - Objetivo do Projeto: Construir o grupo de trabalhadores do sistema prisional do Amazonas, para viabilização de atividades laborais, aquisição de materiais de construção e utilização de mão de obra prisional visando o favorecimento da ressocialização de apenados do Amazonas.
</t>
  </si>
  <si>
    <t>Aquisição de insumos como materiais de construção voltados à manutenção predial das unidades do Sistema Prisional do Estado do Amazonas onde será utilizada a mão de obra carcerária. </t>
  </si>
  <si>
    <t>Ofício nº 196/2020/DEGEP/SECEX/SEAP (12405826), de 17/6/2020</t>
  </si>
  <si>
    <t>08016.013521/2019-88 ATUALIZAR</t>
  </si>
  <si>
    <t>FUZIL IA2 7.62 MM
Calibre 7,62 x 51 mm;
Comprimento 920 mm;
Comprimento com coronha rebatida 670 mm;
Comprimento do cano com quebra-chamas v 390
mm;
Funcionamento semiautomático, automático e
repetição;
Peso sem carregador e sem acessórios 4,03kg;
Raiamento 4H passo 1:305 mm;
Trilhos Picatinny permite o acomplamento de
diversos acessórios;
Cano aço forjado a frio;
Coronha rebatível confeccionada em polímero de
alta resistência e sistema simplificado de travamento e destravamento;
Carregador com capacidade para 20 tiros;
Guarda-mão com chapa defletora e isoladora de
temperatura, permitindo redução do
aquecimento na região da empunhadura durante
a realização continuada de tiros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</si>
</sst>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_-&quot;R$&quot;* #,##0.00_-;&quot;-R$&quot;* #,##0.00_-;_-&quot;R$&quot;* \-??_-;_-@_-"/>
  </numFmts>
  <fonts count="14" x14ac:knownFonts="1">
    <font>
      <sz val="11"/>
      <color indexed="8"/>
      <name val="Calibri"/>
      <family val="2"/>
    </font>
    <font>
      <b/>
      <sz val="16"/>
      <color indexed="9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9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indexed="8"/>
      <name val="Calibri"/>
      <family val="2"/>
      <scheme val="minor"/>
    </font>
    <font>
      <b/>
      <sz val="11"/>
      <color theme="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indexed="56"/>
        <bgColor indexed="62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3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165" fontId="2" fillId="4" borderId="4" xfId="0" applyNumberFormat="1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165" fontId="2" fillId="5" borderId="4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165" fontId="3" fillId="0" borderId="4" xfId="0" applyNumberFormat="1" applyFont="1" applyBorder="1" applyAlignment="1">
      <alignment horizontal="right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wrapText="1"/>
    </xf>
    <xf numFmtId="165" fontId="3" fillId="7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65" fontId="5" fillId="5" borderId="4" xfId="0" applyNumberFormat="1" applyFont="1" applyFill="1" applyBorder="1" applyAlignment="1">
      <alignment horizontal="center" vertical="center" wrapText="1"/>
    </xf>
    <xf numFmtId="165" fontId="2" fillId="5" borderId="10" xfId="0" applyNumberFormat="1" applyFont="1" applyFill="1" applyBorder="1" applyAlignment="1">
      <alignment horizontal="center" vertical="center" wrapText="1"/>
    </xf>
    <xf numFmtId="4" fontId="7" fillId="0" borderId="4" xfId="0" applyNumberFormat="1" applyFont="1" applyBorder="1" applyAlignment="1">
      <alignment wrapText="1"/>
    </xf>
    <xf numFmtId="0" fontId="3" fillId="0" borderId="10" xfId="0" applyFont="1" applyBorder="1" applyAlignment="1">
      <alignment vertical="center" wrapText="1"/>
    </xf>
    <xf numFmtId="0" fontId="7" fillId="0" borderId="4" xfId="0" applyFont="1" applyBorder="1"/>
    <xf numFmtId="0" fontId="7" fillId="0" borderId="4" xfId="0" applyFont="1" applyBorder="1" applyAlignment="1">
      <alignment horizontal="center" vertical="center"/>
    </xf>
    <xf numFmtId="165" fontId="3" fillId="0" borderId="5" xfId="0" applyNumberFormat="1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165" fontId="2" fillId="4" borderId="16" xfId="0" applyNumberFormat="1" applyFont="1" applyFill="1" applyBorder="1" applyAlignment="1">
      <alignment horizontal="center" vertical="center" wrapText="1"/>
    </xf>
    <xf numFmtId="165" fontId="3" fillId="0" borderId="16" xfId="0" applyNumberFormat="1" applyFont="1" applyBorder="1" applyAlignment="1">
      <alignment vertical="center" wrapText="1"/>
    </xf>
    <xf numFmtId="0" fontId="6" fillId="0" borderId="17" xfId="0" applyFont="1" applyBorder="1" applyAlignment="1">
      <alignment horizontal="left" vertical="center" wrapText="1"/>
    </xf>
    <xf numFmtId="0" fontId="0" fillId="0" borderId="17" xfId="0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3" fontId="11" fillId="0" borderId="4" xfId="0" applyNumberFormat="1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right" vertical="center" wrapText="1"/>
    </xf>
    <xf numFmtId="44" fontId="7" fillId="0" borderId="0" xfId="0" applyNumberFormat="1" applyFont="1" applyAlignment="1">
      <alignment vertical="center" wrapText="1"/>
    </xf>
    <xf numFmtId="3" fontId="3" fillId="0" borderId="17" xfId="0" applyNumberFormat="1" applyFont="1" applyBorder="1" applyAlignment="1">
      <alignment horizontal="center" vertical="center" wrapText="1"/>
    </xf>
    <xf numFmtId="44" fontId="3" fillId="0" borderId="17" xfId="0" applyNumberFormat="1" applyFont="1" applyBorder="1" applyAlignment="1">
      <alignment horizontal="right" vertical="center" wrapText="1"/>
    </xf>
    <xf numFmtId="44" fontId="7" fillId="0" borderId="0" xfId="0" applyNumberFormat="1" applyFont="1" applyAlignment="1">
      <alignment wrapText="1"/>
    </xf>
    <xf numFmtId="44" fontId="2" fillId="5" borderId="10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44" fontId="3" fillId="0" borderId="13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44" fontId="2" fillId="3" borderId="4" xfId="0" applyNumberFormat="1" applyFont="1" applyFill="1" applyBorder="1" applyAlignment="1">
      <alignment horizontal="center" vertical="center" wrapText="1"/>
    </xf>
    <xf numFmtId="44" fontId="2" fillId="4" borderId="4" xfId="0" applyNumberFormat="1" applyFont="1" applyFill="1" applyBorder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4" fontId="2" fillId="9" borderId="4" xfId="0" applyNumberFormat="1" applyFont="1" applyFill="1" applyBorder="1" applyAlignment="1">
      <alignment horizontal="center" vertical="center" wrapText="1"/>
    </xf>
    <xf numFmtId="0" fontId="13" fillId="10" borderId="0" xfId="0" applyFont="1" applyFill="1" applyAlignment="1">
      <alignment horizontal="center" vertical="center" wrapText="1"/>
    </xf>
    <xf numFmtId="44" fontId="2" fillId="9" borderId="10" xfId="0" applyNumberFormat="1" applyFont="1" applyFill="1" applyBorder="1" applyAlignment="1">
      <alignment horizontal="center" vertical="center" wrapText="1"/>
    </xf>
    <xf numFmtId="44" fontId="2" fillId="5" borderId="4" xfId="0" applyNumberFormat="1" applyFont="1" applyFill="1" applyBorder="1" applyAlignment="1">
      <alignment horizontal="center" vertical="center" wrapText="1"/>
    </xf>
    <xf numFmtId="44" fontId="2" fillId="3" borderId="0" xfId="0" applyNumberFormat="1" applyFont="1" applyFill="1" applyAlignment="1">
      <alignment horizontal="center" vertical="center" wrapText="1"/>
    </xf>
    <xf numFmtId="44" fontId="0" fillId="0" borderId="0" xfId="0" applyNumberFormat="1" applyAlignment="1">
      <alignment horizontal="center" vertical="center"/>
    </xf>
    <xf numFmtId="44" fontId="0" fillId="0" borderId="4" xfId="0" applyNumberFormat="1" applyBorder="1" applyAlignment="1">
      <alignment horizontal="center" vertical="center" wrapText="1"/>
    </xf>
    <xf numFmtId="44" fontId="3" fillId="12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5" fontId="2" fillId="13" borderId="26" xfId="0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165" fontId="3" fillId="0" borderId="18" xfId="0" applyNumberFormat="1" applyFont="1" applyBorder="1" applyAlignment="1">
      <alignment vertical="center" wrapText="1"/>
    </xf>
    <xf numFmtId="165" fontId="5" fillId="13" borderId="32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 vertical="center" wrapText="1"/>
    </xf>
    <xf numFmtId="0" fontId="3" fillId="8" borderId="29" xfId="0" applyFont="1" applyFill="1" applyBorder="1" applyAlignment="1">
      <alignment horizontal="center" vertical="center" wrapText="1"/>
    </xf>
    <xf numFmtId="0" fontId="3" fillId="8" borderId="30" xfId="0" applyFont="1" applyFill="1" applyBorder="1" applyAlignment="1">
      <alignment horizontal="center" vertical="center" wrapText="1"/>
    </xf>
    <xf numFmtId="0" fontId="3" fillId="8" borderId="3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11" borderId="9" xfId="0" applyFont="1" applyFill="1" applyBorder="1" applyAlignment="1">
      <alignment horizontal="center" vertical="center" wrapText="1"/>
    </xf>
    <xf numFmtId="0" fontId="3" fillId="11" borderId="11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165" fontId="3" fillId="0" borderId="10" xfId="0" applyNumberFormat="1" applyFont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44" fontId="12" fillId="0" borderId="26" xfId="0" applyNumberFormat="1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 wrapText="1"/>
    </xf>
    <xf numFmtId="0" fontId="2" fillId="9" borderId="11" xfId="0" applyFont="1" applyFill="1" applyBorder="1" applyAlignment="1">
      <alignment horizontal="center" vertical="center" wrapText="1"/>
    </xf>
    <xf numFmtId="0" fontId="2" fillId="9" borderId="8" xfId="0" applyFont="1" applyFill="1" applyBorder="1" applyAlignment="1">
      <alignment horizontal="center" vertical="center" wrapText="1"/>
    </xf>
    <xf numFmtId="0" fontId="2" fillId="9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F0339305-D299-41DB-A041-B2097896FFD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7"/>
  <dimension ref="B2:F17"/>
  <sheetViews>
    <sheetView tabSelected="1" zoomScale="98" zoomScaleNormal="98" workbookViewId="0"/>
  </sheetViews>
  <sheetFormatPr defaultColWidth="9.109375" defaultRowHeight="14.4" x14ac:dyDescent="0.3"/>
  <cols>
    <col min="1" max="1" width="9.109375" style="1"/>
    <col min="2" max="2" width="15.5546875" style="1" customWidth="1"/>
    <col min="3" max="3" width="24.109375" style="1" customWidth="1"/>
    <col min="4" max="4" width="28.5546875" style="1" customWidth="1"/>
    <col min="5" max="5" width="18" style="1" customWidth="1"/>
    <col min="6" max="6" width="19.5546875" style="83" customWidth="1"/>
    <col min="7" max="16384" width="9.109375" style="1"/>
  </cols>
  <sheetData>
    <row r="2" spans="2:6" x14ac:dyDescent="0.3">
      <c r="B2" s="12" t="s">
        <v>256</v>
      </c>
      <c r="C2" s="94" t="s">
        <v>286</v>
      </c>
      <c r="D2" s="94"/>
      <c r="E2" s="94"/>
      <c r="F2" s="82"/>
    </row>
    <row r="3" spans="2:6" ht="27.6" x14ac:dyDescent="0.3">
      <c r="B3" s="14" t="s">
        <v>0</v>
      </c>
      <c r="C3" s="14" t="s">
        <v>1</v>
      </c>
      <c r="D3" s="14" t="s">
        <v>2</v>
      </c>
      <c r="E3" s="14" t="s">
        <v>3</v>
      </c>
      <c r="F3" s="75" t="s">
        <v>4</v>
      </c>
    </row>
    <row r="4" spans="2:6" ht="38.25" customHeight="1" x14ac:dyDescent="0.3">
      <c r="B4" s="104" t="s">
        <v>11</v>
      </c>
      <c r="C4" s="99" t="s">
        <v>9</v>
      </c>
      <c r="D4" s="16" t="s">
        <v>12</v>
      </c>
      <c r="E4" s="17"/>
      <c r="F4" s="73">
        <v>800000</v>
      </c>
    </row>
    <row r="5" spans="2:6" ht="43.2" x14ac:dyDescent="0.3">
      <c r="B5" s="105"/>
      <c r="C5" s="100"/>
      <c r="D5" s="36" t="s">
        <v>287</v>
      </c>
      <c r="E5" s="36"/>
      <c r="F5" s="84">
        <v>150000</v>
      </c>
    </row>
    <row r="6" spans="2:6" x14ac:dyDescent="0.3">
      <c r="B6" s="106"/>
      <c r="C6" s="108" t="s">
        <v>288</v>
      </c>
      <c r="D6" s="109"/>
      <c r="E6" s="110"/>
      <c r="F6" s="85">
        <f>F5+F4</f>
        <v>950000</v>
      </c>
    </row>
    <row r="7" spans="2:6" ht="96.6" x14ac:dyDescent="0.3">
      <c r="B7" s="95" t="s">
        <v>5</v>
      </c>
      <c r="C7" s="95" t="s">
        <v>6</v>
      </c>
      <c r="D7" s="19" t="s">
        <v>13</v>
      </c>
      <c r="E7" s="20">
        <v>2</v>
      </c>
      <c r="F7" s="73">
        <v>500000</v>
      </c>
    </row>
    <row r="8" spans="2:6" x14ac:dyDescent="0.3">
      <c r="B8" s="96"/>
      <c r="C8" s="96"/>
      <c r="D8" s="19" t="s">
        <v>290</v>
      </c>
      <c r="E8" s="19"/>
      <c r="F8" s="73">
        <v>150000</v>
      </c>
    </row>
    <row r="9" spans="2:6" ht="110.4" x14ac:dyDescent="0.3">
      <c r="B9" s="96"/>
      <c r="C9" s="97"/>
      <c r="D9" s="19" t="s">
        <v>14</v>
      </c>
      <c r="E9" s="19"/>
      <c r="F9" s="73">
        <v>720142.45</v>
      </c>
    </row>
    <row r="10" spans="2:6" x14ac:dyDescent="0.3">
      <c r="B10" s="96"/>
      <c r="C10" s="101" t="s">
        <v>289</v>
      </c>
      <c r="D10" s="102"/>
      <c r="E10" s="103"/>
      <c r="F10" s="85">
        <f>F9+F8+F7</f>
        <v>1370142.45</v>
      </c>
    </row>
    <row r="11" spans="2:6" ht="55.2" x14ac:dyDescent="0.3">
      <c r="B11" s="96"/>
      <c r="C11" s="98" t="s">
        <v>10</v>
      </c>
      <c r="D11" s="19" t="s">
        <v>15</v>
      </c>
      <c r="E11" s="19"/>
      <c r="F11" s="73">
        <v>706700</v>
      </c>
    </row>
    <row r="12" spans="2:6" ht="27.6" x14ac:dyDescent="0.3">
      <c r="B12" s="96"/>
      <c r="C12" s="98"/>
      <c r="D12" s="22" t="s">
        <v>16</v>
      </c>
      <c r="E12" s="19"/>
      <c r="F12" s="73">
        <v>119060.27</v>
      </c>
    </row>
    <row r="13" spans="2:6" x14ac:dyDescent="0.3">
      <c r="B13" s="107"/>
      <c r="C13" s="101" t="s">
        <v>283</v>
      </c>
      <c r="D13" s="102"/>
      <c r="E13" s="103"/>
      <c r="F13" s="85">
        <f>F11+F12</f>
        <v>825760.27</v>
      </c>
    </row>
    <row r="14" spans="2:6" x14ac:dyDescent="0.3">
      <c r="B14" s="98"/>
      <c r="C14" s="98"/>
      <c r="D14" s="98"/>
      <c r="E14" s="98"/>
      <c r="F14" s="81">
        <f>F13+F10+F6</f>
        <v>3145902.7199999997</v>
      </c>
    </row>
    <row r="16" spans="2:6" x14ac:dyDescent="0.3">
      <c r="E16" s="1" t="s">
        <v>6</v>
      </c>
      <c r="F16" s="83">
        <f>F10+F6</f>
        <v>2320142.4500000002</v>
      </c>
    </row>
    <row r="17" spans="5:6" x14ac:dyDescent="0.3">
      <c r="E17" s="1" t="s">
        <v>275</v>
      </c>
      <c r="F17" s="83">
        <f>F13</f>
        <v>825760.27</v>
      </c>
    </row>
  </sheetData>
  <sheetProtection selectLockedCells="1" selectUnlockedCells="1"/>
  <mergeCells count="10">
    <mergeCell ref="C2:E2"/>
    <mergeCell ref="C7:C9"/>
    <mergeCell ref="C11:C12"/>
    <mergeCell ref="B14:E14"/>
    <mergeCell ref="C4:C5"/>
    <mergeCell ref="C10:E10"/>
    <mergeCell ref="C13:E13"/>
    <mergeCell ref="B4:B6"/>
    <mergeCell ref="B7:B13"/>
    <mergeCell ref="C6:E6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10"/>
  <dimension ref="B2:F25"/>
  <sheetViews>
    <sheetView workbookViewId="0"/>
  </sheetViews>
  <sheetFormatPr defaultColWidth="9.109375" defaultRowHeight="13.8" x14ac:dyDescent="0.3"/>
  <cols>
    <col min="1" max="1" width="9.109375" style="10"/>
    <col min="2" max="2" width="25.88671875" style="10" bestFit="1" customWidth="1"/>
    <col min="3" max="3" width="11.109375" style="10" bestFit="1" customWidth="1"/>
    <col min="4" max="4" width="28.5546875" style="10" customWidth="1"/>
    <col min="5" max="5" width="18" style="10" customWidth="1"/>
    <col min="6" max="6" width="19.5546875" style="10" customWidth="1"/>
    <col min="7" max="10" width="9.109375" style="10"/>
    <col min="11" max="11" width="18.5546875" style="10" customWidth="1"/>
    <col min="12" max="16384" width="9.109375" style="10"/>
  </cols>
  <sheetData>
    <row r="2" spans="2:6" ht="21" x14ac:dyDescent="0.3">
      <c r="B2" s="111" t="s">
        <v>65</v>
      </c>
      <c r="C2" s="111"/>
      <c r="D2" s="111"/>
      <c r="E2" s="111"/>
      <c r="F2" s="111"/>
    </row>
    <row r="3" spans="2:6" x14ac:dyDescent="0.3">
      <c r="B3" s="12" t="s">
        <v>7</v>
      </c>
      <c r="C3" s="94" t="s">
        <v>66</v>
      </c>
      <c r="D3" s="94"/>
      <c r="E3" s="94"/>
      <c r="F3" s="13"/>
    </row>
    <row r="4" spans="2:6" ht="27.6" x14ac:dyDescent="0.3">
      <c r="B4" s="14" t="s">
        <v>0</v>
      </c>
      <c r="C4" s="14" t="s">
        <v>1</v>
      </c>
      <c r="D4" s="14" t="s">
        <v>2</v>
      </c>
      <c r="E4" s="14" t="s">
        <v>3</v>
      </c>
      <c r="F4" s="15" t="s">
        <v>4</v>
      </c>
    </row>
    <row r="5" spans="2:6" ht="57.6" x14ac:dyDescent="0.3">
      <c r="B5" s="98" t="s">
        <v>5</v>
      </c>
      <c r="C5" s="98" t="s">
        <v>6</v>
      </c>
      <c r="D5" s="29" t="s">
        <v>67</v>
      </c>
      <c r="E5" s="11">
        <v>10</v>
      </c>
      <c r="F5" s="18">
        <v>260000</v>
      </c>
    </row>
    <row r="6" spans="2:6" ht="14.4" x14ac:dyDescent="0.3">
      <c r="B6" s="98"/>
      <c r="C6" s="98"/>
      <c r="D6" s="29" t="s">
        <v>68</v>
      </c>
      <c r="E6" s="11">
        <v>4</v>
      </c>
      <c r="F6" s="18">
        <v>50000</v>
      </c>
    </row>
    <row r="7" spans="2:6" ht="14.4" x14ac:dyDescent="0.3">
      <c r="B7" s="98"/>
      <c r="C7" s="98"/>
      <c r="D7" s="29" t="s">
        <v>69</v>
      </c>
      <c r="E7" s="11">
        <v>6</v>
      </c>
      <c r="F7" s="18">
        <v>1038774</v>
      </c>
    </row>
    <row r="8" spans="2:6" ht="14.4" x14ac:dyDescent="0.3">
      <c r="B8" s="98"/>
      <c r="C8" s="98"/>
      <c r="D8" s="29" t="s">
        <v>70</v>
      </c>
      <c r="E8" s="11">
        <v>400</v>
      </c>
      <c r="F8" s="18">
        <v>1220000</v>
      </c>
    </row>
    <row r="9" spans="2:6" ht="28.8" x14ac:dyDescent="0.3">
      <c r="B9" s="98"/>
      <c r="C9" s="98"/>
      <c r="D9" s="29" t="s">
        <v>71</v>
      </c>
      <c r="E9" s="11">
        <v>197</v>
      </c>
      <c r="F9" s="18">
        <v>296485.44</v>
      </c>
    </row>
    <row r="10" spans="2:6" ht="14.4" x14ac:dyDescent="0.3">
      <c r="B10" s="98"/>
      <c r="C10" s="98"/>
      <c r="D10" s="29" t="s">
        <v>72</v>
      </c>
      <c r="E10" s="11">
        <v>50</v>
      </c>
      <c r="F10" s="18">
        <v>229180</v>
      </c>
    </row>
    <row r="11" spans="2:6" ht="28.8" x14ac:dyDescent="0.3">
      <c r="B11" s="98"/>
      <c r="C11" s="98"/>
      <c r="D11" s="29" t="s">
        <v>73</v>
      </c>
      <c r="E11" s="11">
        <v>30</v>
      </c>
      <c r="F11" s="18">
        <v>50000</v>
      </c>
    </row>
    <row r="12" spans="2:6" x14ac:dyDescent="0.3">
      <c r="B12" s="98"/>
      <c r="C12" s="98" t="s">
        <v>10</v>
      </c>
      <c r="D12" s="123" t="s">
        <v>74</v>
      </c>
      <c r="E12" s="123">
        <v>3</v>
      </c>
      <c r="F12" s="18">
        <v>684000</v>
      </c>
    </row>
    <row r="13" spans="2:6" x14ac:dyDescent="0.3">
      <c r="B13" s="98"/>
      <c r="C13" s="98"/>
      <c r="D13" s="123"/>
      <c r="E13" s="123"/>
      <c r="F13" s="18"/>
    </row>
    <row r="14" spans="2:6" ht="14.4" x14ac:dyDescent="0.3">
      <c r="B14" s="98"/>
      <c r="C14" s="98"/>
      <c r="D14" s="29" t="s">
        <v>75</v>
      </c>
      <c r="E14" s="29">
        <v>170</v>
      </c>
      <c r="F14" s="18">
        <v>62367.9</v>
      </c>
    </row>
    <row r="15" spans="2:6" ht="14.4" x14ac:dyDescent="0.3">
      <c r="B15" s="98"/>
      <c r="C15" s="98"/>
      <c r="D15" s="29" t="s">
        <v>76</v>
      </c>
      <c r="E15" s="29">
        <v>140</v>
      </c>
      <c r="F15" s="18">
        <v>42210</v>
      </c>
    </row>
    <row r="16" spans="2:6" ht="14.4" x14ac:dyDescent="0.3">
      <c r="B16" s="98"/>
      <c r="C16" s="98"/>
      <c r="D16" s="29" t="s">
        <v>77</v>
      </c>
      <c r="E16" s="29">
        <v>140</v>
      </c>
      <c r="F16" s="18">
        <v>37326.800000000003</v>
      </c>
    </row>
    <row r="17" spans="2:6" ht="14.4" x14ac:dyDescent="0.3">
      <c r="B17" s="98"/>
      <c r="C17" s="98"/>
      <c r="D17" s="29" t="s">
        <v>78</v>
      </c>
      <c r="E17" s="29">
        <v>336</v>
      </c>
      <c r="F17" s="18">
        <v>36852.480000000003</v>
      </c>
    </row>
    <row r="18" spans="2:6" ht="14.4" x14ac:dyDescent="0.3">
      <c r="B18" s="98"/>
      <c r="C18" s="98"/>
      <c r="D18" s="29" t="s">
        <v>79</v>
      </c>
      <c r="E18" s="30">
        <v>1400</v>
      </c>
      <c r="F18" s="18">
        <v>10461.43</v>
      </c>
    </row>
    <row r="19" spans="2:6" ht="28.8" x14ac:dyDescent="0.3">
      <c r="B19" s="98"/>
      <c r="C19" s="98"/>
      <c r="D19" s="29" t="s">
        <v>80</v>
      </c>
      <c r="E19" s="30">
        <v>6000</v>
      </c>
      <c r="F19" s="18">
        <v>193560</v>
      </c>
    </row>
    <row r="20" spans="2:6" ht="28.8" x14ac:dyDescent="0.3">
      <c r="B20" s="98"/>
      <c r="C20" s="98"/>
      <c r="D20" s="29" t="s">
        <v>81</v>
      </c>
      <c r="E20" s="30">
        <v>160000</v>
      </c>
      <c r="F20" s="18">
        <v>12000</v>
      </c>
    </row>
    <row r="21" spans="2:6" ht="14.4" x14ac:dyDescent="0.3">
      <c r="B21" s="98"/>
      <c r="C21" s="98"/>
      <c r="D21" s="29" t="s">
        <v>82</v>
      </c>
      <c r="E21" s="30">
        <v>5000</v>
      </c>
      <c r="F21" s="18">
        <v>14450</v>
      </c>
    </row>
    <row r="22" spans="2:6" ht="14.4" x14ac:dyDescent="0.3">
      <c r="B22" s="98"/>
      <c r="C22" s="98"/>
      <c r="D22" s="29" t="s">
        <v>83</v>
      </c>
      <c r="E22" s="30">
        <v>1000</v>
      </c>
      <c r="F22" s="18">
        <v>5820</v>
      </c>
    </row>
    <row r="23" spans="2:6" ht="28.8" x14ac:dyDescent="0.3">
      <c r="B23" s="98"/>
      <c r="C23" s="98"/>
      <c r="D23" s="29" t="s">
        <v>84</v>
      </c>
      <c r="E23" s="30">
        <v>3000</v>
      </c>
      <c r="F23" s="18">
        <v>18630</v>
      </c>
    </row>
    <row r="24" spans="2:6" ht="28.8" x14ac:dyDescent="0.3">
      <c r="B24" s="98"/>
      <c r="C24" s="98"/>
      <c r="D24" s="29" t="s">
        <v>85</v>
      </c>
      <c r="E24" s="29">
        <v>300</v>
      </c>
      <c r="F24" s="18">
        <v>1456.62</v>
      </c>
    </row>
    <row r="25" spans="2:6" x14ac:dyDescent="0.3">
      <c r="B25" s="98"/>
      <c r="C25" s="98"/>
      <c r="D25" s="98"/>
      <c r="E25" s="98"/>
      <c r="F25" s="23">
        <f>SUM(F5:F24)</f>
        <v>4263574.67</v>
      </c>
    </row>
  </sheetData>
  <sheetProtection selectLockedCells="1" selectUnlockedCells="1"/>
  <mergeCells count="8">
    <mergeCell ref="B2:F2"/>
    <mergeCell ref="C3:E3"/>
    <mergeCell ref="B5:B25"/>
    <mergeCell ref="E12:E13"/>
    <mergeCell ref="D25:E25"/>
    <mergeCell ref="C5:C11"/>
    <mergeCell ref="D12:D13"/>
    <mergeCell ref="C12:C25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87C21-6F7B-4919-8D8D-CE3D28033F46}">
  <sheetPr codeName="Planilha6"/>
  <dimension ref="B2:F28"/>
  <sheetViews>
    <sheetView workbookViewId="0"/>
  </sheetViews>
  <sheetFormatPr defaultColWidth="9.109375" defaultRowHeight="13.8" x14ac:dyDescent="0.3"/>
  <cols>
    <col min="1" max="1" width="9.109375" style="10"/>
    <col min="2" max="2" width="25.88671875" style="10" bestFit="1" customWidth="1"/>
    <col min="3" max="3" width="11.109375" style="10" bestFit="1" customWidth="1"/>
    <col min="4" max="4" width="28.5546875" style="10" customWidth="1"/>
    <col min="5" max="5" width="18" style="10" customWidth="1"/>
    <col min="6" max="6" width="19.5546875" style="10" customWidth="1"/>
    <col min="7" max="9" width="9.109375" style="10"/>
    <col min="10" max="10" width="18.5546875" style="10" customWidth="1"/>
    <col min="11" max="16384" width="9.109375" style="10"/>
  </cols>
  <sheetData>
    <row r="2" spans="2:6" ht="21" x14ac:dyDescent="0.3">
      <c r="B2" s="115" t="s">
        <v>86</v>
      </c>
      <c r="C2" s="115"/>
      <c r="D2" s="115"/>
      <c r="E2" s="115"/>
      <c r="F2" s="115"/>
    </row>
    <row r="3" spans="2:6" x14ac:dyDescent="0.3">
      <c r="B3" s="27" t="s">
        <v>7</v>
      </c>
      <c r="C3" s="116" t="s">
        <v>87</v>
      </c>
      <c r="D3" s="116"/>
      <c r="E3" s="116"/>
      <c r="F3" s="28"/>
    </row>
    <row r="4" spans="2:6" ht="27.6" x14ac:dyDescent="0.3">
      <c r="B4" s="14" t="s">
        <v>0</v>
      </c>
      <c r="C4" s="14" t="s">
        <v>1</v>
      </c>
      <c r="D4" s="14" t="s">
        <v>2</v>
      </c>
      <c r="E4" s="14" t="s">
        <v>3</v>
      </c>
      <c r="F4" s="15" t="s">
        <v>4</v>
      </c>
    </row>
    <row r="5" spans="2:6" ht="72" x14ac:dyDescent="0.3">
      <c r="B5" s="98" t="s">
        <v>5</v>
      </c>
      <c r="C5" s="98" t="s">
        <v>6</v>
      </c>
      <c r="D5" s="29" t="s">
        <v>88</v>
      </c>
      <c r="E5" s="11">
        <v>15</v>
      </c>
      <c r="F5" s="18">
        <v>2850000</v>
      </c>
    </row>
    <row r="6" spans="2:6" ht="43.2" x14ac:dyDescent="0.3">
      <c r="B6" s="98"/>
      <c r="C6" s="98"/>
      <c r="D6" s="29" t="s">
        <v>89</v>
      </c>
      <c r="E6" s="11">
        <v>1</v>
      </c>
      <c r="F6" s="18">
        <v>923000</v>
      </c>
    </row>
    <row r="7" spans="2:6" ht="57.6" x14ac:dyDescent="0.3">
      <c r="B7" s="98"/>
      <c r="C7" s="98"/>
      <c r="D7" s="29" t="s">
        <v>90</v>
      </c>
      <c r="E7" s="11">
        <v>2</v>
      </c>
      <c r="F7" s="18">
        <v>500000</v>
      </c>
    </row>
    <row r="8" spans="2:6" ht="14.4" x14ac:dyDescent="0.3">
      <c r="B8" s="98"/>
      <c r="C8" s="98"/>
      <c r="D8" s="29" t="s">
        <v>91</v>
      </c>
      <c r="E8" s="11">
        <v>214</v>
      </c>
      <c r="F8" s="18">
        <v>663400</v>
      </c>
    </row>
    <row r="9" spans="2:6" ht="28.8" x14ac:dyDescent="0.3">
      <c r="B9" s="98"/>
      <c r="C9" s="98" t="s">
        <v>10</v>
      </c>
      <c r="D9" s="29" t="s">
        <v>92</v>
      </c>
      <c r="E9" s="11">
        <v>5</v>
      </c>
      <c r="F9" s="18">
        <v>1199332.8</v>
      </c>
    </row>
    <row r="10" spans="2:6" ht="12.75" customHeight="1" x14ac:dyDescent="0.3">
      <c r="B10" s="98"/>
      <c r="C10" s="98"/>
      <c r="D10" s="29" t="s">
        <v>93</v>
      </c>
      <c r="E10" s="11">
        <v>541</v>
      </c>
      <c r="F10" s="18">
        <v>48024.57</v>
      </c>
    </row>
    <row r="11" spans="2:6" ht="14.4" x14ac:dyDescent="0.3">
      <c r="B11" s="98"/>
      <c r="C11" s="98"/>
      <c r="D11" s="29" t="s">
        <v>94</v>
      </c>
      <c r="E11" s="11">
        <v>422</v>
      </c>
      <c r="F11" s="18">
        <v>85455</v>
      </c>
    </row>
    <row r="12" spans="2:6" ht="14.4" x14ac:dyDescent="0.3">
      <c r="B12" s="98"/>
      <c r="C12" s="98"/>
      <c r="D12" s="29" t="s">
        <v>95</v>
      </c>
      <c r="E12" s="11">
        <v>150</v>
      </c>
      <c r="F12" s="18">
        <v>33142.5</v>
      </c>
    </row>
    <row r="13" spans="2:6" ht="28.8" x14ac:dyDescent="0.3">
      <c r="B13" s="98"/>
      <c r="C13" s="98"/>
      <c r="D13" s="29" t="s">
        <v>96</v>
      </c>
      <c r="E13" s="11">
        <v>540</v>
      </c>
      <c r="F13" s="18">
        <v>49642.2</v>
      </c>
    </row>
    <row r="14" spans="2:6" ht="14.4" x14ac:dyDescent="0.3">
      <c r="B14" s="98"/>
      <c r="C14" s="98"/>
      <c r="D14" s="29" t="s">
        <v>97</v>
      </c>
      <c r="E14" s="11">
        <v>100</v>
      </c>
      <c r="F14" s="18">
        <v>33704</v>
      </c>
    </row>
    <row r="15" spans="2:6" ht="14.4" x14ac:dyDescent="0.3">
      <c r="B15" s="98"/>
      <c r="C15" s="98"/>
      <c r="D15" s="29" t="s">
        <v>98</v>
      </c>
      <c r="E15" s="11">
        <v>150</v>
      </c>
      <c r="F15" s="18">
        <v>46567.5</v>
      </c>
    </row>
    <row r="16" spans="2:6" ht="14.4" x14ac:dyDescent="0.3">
      <c r="B16" s="98"/>
      <c r="C16" s="98"/>
      <c r="D16" s="29" t="s">
        <v>99</v>
      </c>
      <c r="E16" s="11">
        <v>100</v>
      </c>
      <c r="F16" s="18">
        <v>29322</v>
      </c>
    </row>
    <row r="17" spans="2:6" ht="14.4" x14ac:dyDescent="0.3">
      <c r="B17" s="98"/>
      <c r="C17" s="98"/>
      <c r="D17" s="29" t="s">
        <v>100</v>
      </c>
      <c r="E17" s="11">
        <v>150</v>
      </c>
      <c r="F17" s="18">
        <v>40024.5</v>
      </c>
    </row>
    <row r="18" spans="2:6" ht="14.4" x14ac:dyDescent="0.3">
      <c r="B18" s="98"/>
      <c r="C18" s="98"/>
      <c r="D18" s="29" t="s">
        <v>101</v>
      </c>
      <c r="E18" s="11">
        <v>100</v>
      </c>
      <c r="F18" s="18">
        <v>36153</v>
      </c>
    </row>
    <row r="19" spans="2:6" ht="14.4" x14ac:dyDescent="0.3">
      <c r="B19" s="98"/>
      <c r="C19" s="98"/>
      <c r="D19" s="29" t="s">
        <v>102</v>
      </c>
      <c r="E19" s="11">
        <v>100</v>
      </c>
      <c r="F19" s="18">
        <v>37747</v>
      </c>
    </row>
    <row r="20" spans="2:6" ht="14.4" x14ac:dyDescent="0.3">
      <c r="B20" s="98"/>
      <c r="C20" s="98"/>
      <c r="D20" s="29" t="s">
        <v>103</v>
      </c>
      <c r="E20" s="11">
        <v>150</v>
      </c>
      <c r="F20" s="18">
        <v>55188</v>
      </c>
    </row>
    <row r="21" spans="2:6" ht="14.4" x14ac:dyDescent="0.3">
      <c r="B21" s="98"/>
      <c r="C21" s="98"/>
      <c r="D21" s="29" t="s">
        <v>104</v>
      </c>
      <c r="E21" s="11">
        <v>50</v>
      </c>
      <c r="F21" s="18">
        <v>21364</v>
      </c>
    </row>
    <row r="22" spans="2:6" ht="28.8" x14ac:dyDescent="0.3">
      <c r="B22" s="98"/>
      <c r="C22" s="98"/>
      <c r="D22" s="29" t="s">
        <v>105</v>
      </c>
      <c r="E22" s="11">
        <v>650</v>
      </c>
      <c r="F22" s="18">
        <v>20969</v>
      </c>
    </row>
    <row r="23" spans="2:6" ht="28.8" x14ac:dyDescent="0.3">
      <c r="B23" s="98"/>
      <c r="C23" s="98"/>
      <c r="D23" s="29" t="s">
        <v>106</v>
      </c>
      <c r="E23" s="11">
        <v>650</v>
      </c>
      <c r="F23" s="18">
        <v>20969</v>
      </c>
    </row>
    <row r="24" spans="2:6" x14ac:dyDescent="0.3">
      <c r="B24" s="11"/>
      <c r="C24" s="11"/>
      <c r="D24" s="11"/>
      <c r="E24" s="11"/>
      <c r="F24" s="23">
        <f>SUM(F5:F23)</f>
        <v>6694005.0700000003</v>
      </c>
    </row>
    <row r="26" spans="2:6" x14ac:dyDescent="0.3">
      <c r="E26" s="10" t="s">
        <v>275</v>
      </c>
      <c r="F26" s="72">
        <f>SUM(F9:F23)</f>
        <v>1757605.07</v>
      </c>
    </row>
    <row r="27" spans="2:6" x14ac:dyDescent="0.3">
      <c r="E27" s="10" t="s">
        <v>276</v>
      </c>
      <c r="F27" s="72">
        <f>SUM(F5:F8)</f>
        <v>4936400</v>
      </c>
    </row>
    <row r="28" spans="2:6" x14ac:dyDescent="0.3">
      <c r="F28" s="72">
        <f>SUM(F26:F27)</f>
        <v>6694005.0700000003</v>
      </c>
    </row>
  </sheetData>
  <sheetProtection selectLockedCells="1" selectUnlockedCells="1"/>
  <mergeCells count="5">
    <mergeCell ref="C5:C8"/>
    <mergeCell ref="B2:F2"/>
    <mergeCell ref="C3:E3"/>
    <mergeCell ref="B5:B23"/>
    <mergeCell ref="C9:C23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11"/>
  <dimension ref="B2:F18"/>
  <sheetViews>
    <sheetView zoomScale="106" zoomScaleNormal="106" workbookViewId="0"/>
  </sheetViews>
  <sheetFormatPr defaultColWidth="9.109375" defaultRowHeight="13.8" x14ac:dyDescent="0.3"/>
  <cols>
    <col min="1" max="1" width="9.109375" style="10"/>
    <col min="2" max="2" width="25.88671875" style="10" bestFit="1" customWidth="1"/>
    <col min="3" max="3" width="11.109375" style="10" customWidth="1"/>
    <col min="4" max="4" width="28.5546875" style="10" customWidth="1"/>
    <col min="5" max="5" width="18" style="10" customWidth="1"/>
    <col min="6" max="6" width="19.5546875" style="10" customWidth="1"/>
    <col min="7" max="8" width="9.109375" style="10"/>
    <col min="9" max="9" width="22.109375" style="10" customWidth="1"/>
    <col min="10" max="16384" width="9.109375" style="10"/>
  </cols>
  <sheetData>
    <row r="2" spans="2:6" ht="21" customHeight="1" x14ac:dyDescent="0.3">
      <c r="B2" s="115" t="s">
        <v>107</v>
      </c>
      <c r="C2" s="115"/>
      <c r="D2" s="115"/>
      <c r="E2" s="115"/>
      <c r="F2" s="115"/>
    </row>
    <row r="3" spans="2:6" ht="12.75" customHeight="1" x14ac:dyDescent="0.3">
      <c r="B3" s="27" t="s">
        <v>7</v>
      </c>
      <c r="C3" s="116" t="s">
        <v>56</v>
      </c>
      <c r="D3" s="116"/>
      <c r="E3" s="116"/>
      <c r="F3" s="28"/>
    </row>
    <row r="4" spans="2:6" ht="27.6" x14ac:dyDescent="0.3">
      <c r="B4" s="14" t="s">
        <v>0</v>
      </c>
      <c r="C4" s="14" t="s">
        <v>1</v>
      </c>
      <c r="D4" s="14" t="s">
        <v>2</v>
      </c>
      <c r="E4" s="14" t="s">
        <v>3</v>
      </c>
      <c r="F4" s="15" t="s">
        <v>4</v>
      </c>
    </row>
    <row r="5" spans="2:6" ht="120" customHeight="1" x14ac:dyDescent="0.3">
      <c r="B5" s="19" t="s">
        <v>28</v>
      </c>
      <c r="C5" s="98" t="s">
        <v>9</v>
      </c>
      <c r="D5" s="29" t="s">
        <v>108</v>
      </c>
      <c r="E5" s="11"/>
      <c r="F5" s="34">
        <v>31039.07</v>
      </c>
    </row>
    <row r="6" spans="2:6" ht="43.2" x14ac:dyDescent="0.3">
      <c r="B6" s="95" t="s">
        <v>120</v>
      </c>
      <c r="C6" s="98"/>
      <c r="D6" s="29" t="s">
        <v>109</v>
      </c>
      <c r="E6" s="11"/>
      <c r="F6" s="34">
        <v>250000</v>
      </c>
    </row>
    <row r="7" spans="2:6" ht="43.2" x14ac:dyDescent="0.3">
      <c r="B7" s="124"/>
      <c r="C7" s="98"/>
      <c r="D7" s="29" t="s">
        <v>110</v>
      </c>
      <c r="E7" s="11"/>
      <c r="F7" s="34">
        <v>85500</v>
      </c>
    </row>
    <row r="8" spans="2:6" ht="72" x14ac:dyDescent="0.3">
      <c r="B8" s="124"/>
      <c r="C8" s="98"/>
      <c r="D8" s="29" t="s">
        <v>111</v>
      </c>
      <c r="E8" s="11"/>
      <c r="F8" s="34">
        <v>254254.12</v>
      </c>
    </row>
    <row r="9" spans="2:6" ht="86.4" x14ac:dyDescent="0.3">
      <c r="B9" s="124"/>
      <c r="C9" s="95" t="s">
        <v>6</v>
      </c>
      <c r="D9" s="35" t="s">
        <v>112</v>
      </c>
      <c r="E9" s="11"/>
      <c r="F9" s="34">
        <v>490387.72</v>
      </c>
    </row>
    <row r="10" spans="2:6" ht="57.6" x14ac:dyDescent="0.3">
      <c r="B10" s="124"/>
      <c r="C10" s="124"/>
      <c r="D10" s="32" t="s">
        <v>113</v>
      </c>
      <c r="E10" s="11"/>
      <c r="F10" s="34">
        <v>5000</v>
      </c>
    </row>
    <row r="11" spans="2:6" ht="43.2" x14ac:dyDescent="0.3">
      <c r="B11" s="124"/>
      <c r="C11" s="124"/>
      <c r="D11" s="32" t="s">
        <v>114</v>
      </c>
      <c r="E11" s="11"/>
      <c r="F11" s="34">
        <v>400000</v>
      </c>
    </row>
    <row r="12" spans="2:6" ht="100.8" x14ac:dyDescent="0.3">
      <c r="B12" s="124"/>
      <c r="C12" s="124"/>
      <c r="D12" s="32" t="s">
        <v>115</v>
      </c>
      <c r="E12" s="11"/>
      <c r="F12" s="34">
        <v>290000</v>
      </c>
    </row>
    <row r="13" spans="2:6" ht="72" x14ac:dyDescent="0.3">
      <c r="B13" s="124"/>
      <c r="C13" s="124"/>
      <c r="D13" s="32" t="s">
        <v>116</v>
      </c>
      <c r="E13" s="11"/>
      <c r="F13" s="34">
        <v>92971.06</v>
      </c>
    </row>
    <row r="14" spans="2:6" ht="201.6" x14ac:dyDescent="0.3">
      <c r="B14" s="124"/>
      <c r="C14" s="124"/>
      <c r="D14" s="32" t="s">
        <v>117</v>
      </c>
      <c r="E14" s="11"/>
      <c r="F14" s="34">
        <v>40470.15</v>
      </c>
    </row>
    <row r="15" spans="2:6" ht="57.6" x14ac:dyDescent="0.3">
      <c r="B15" s="124"/>
      <c r="C15" s="124"/>
      <c r="D15" s="35" t="s">
        <v>118</v>
      </c>
      <c r="E15" s="11"/>
      <c r="F15" s="34">
        <v>89100</v>
      </c>
    </row>
    <row r="16" spans="2:6" ht="57.6" x14ac:dyDescent="0.3">
      <c r="B16" s="124"/>
      <c r="C16" s="107"/>
      <c r="D16" s="35" t="s">
        <v>119</v>
      </c>
      <c r="E16" s="11"/>
      <c r="F16" s="34">
        <v>40590</v>
      </c>
    </row>
    <row r="17" spans="2:6" ht="179.4" x14ac:dyDescent="0.3">
      <c r="B17" s="124"/>
      <c r="C17" s="19" t="s">
        <v>10</v>
      </c>
      <c r="D17" s="19" t="s">
        <v>121</v>
      </c>
      <c r="E17" s="20"/>
      <c r="F17" s="34">
        <v>736487.64</v>
      </c>
    </row>
    <row r="18" spans="2:6" x14ac:dyDescent="0.3">
      <c r="B18" s="107"/>
      <c r="C18" s="125"/>
      <c r="D18" s="126"/>
      <c r="E18" s="127"/>
      <c r="F18" s="23">
        <f>SUM(F5:F17)</f>
        <v>2805799.76</v>
      </c>
    </row>
  </sheetData>
  <sheetProtection selectLockedCells="1" selectUnlockedCells="1"/>
  <mergeCells count="6">
    <mergeCell ref="C5:C8"/>
    <mergeCell ref="B6:B18"/>
    <mergeCell ref="C18:E18"/>
    <mergeCell ref="C9:C16"/>
    <mergeCell ref="B2:F2"/>
    <mergeCell ref="C3:E3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22"/>
  <dimension ref="B2:F25"/>
  <sheetViews>
    <sheetView zoomScaleNormal="100" workbookViewId="0"/>
  </sheetViews>
  <sheetFormatPr defaultColWidth="9.109375" defaultRowHeight="13.8" x14ac:dyDescent="0.3"/>
  <cols>
    <col min="1" max="1" width="9.109375" style="10"/>
    <col min="2" max="2" width="25.88671875" style="10" bestFit="1" customWidth="1"/>
    <col min="3" max="3" width="13.88671875" style="10" customWidth="1"/>
    <col min="4" max="4" width="28.5546875" style="10" customWidth="1"/>
    <col min="5" max="5" width="18" style="10" customWidth="1"/>
    <col min="6" max="6" width="29.44140625" style="10" bestFit="1" customWidth="1"/>
    <col min="7" max="16384" width="9.109375" style="10"/>
  </cols>
  <sheetData>
    <row r="2" spans="2:6" ht="21" customHeight="1" x14ac:dyDescent="0.3">
      <c r="B2" s="115" t="s">
        <v>142</v>
      </c>
      <c r="C2" s="115"/>
      <c r="D2" s="115"/>
      <c r="E2" s="115"/>
      <c r="F2" s="115"/>
    </row>
    <row r="3" spans="2:6" ht="12.75" customHeight="1" x14ac:dyDescent="0.3">
      <c r="B3" s="27" t="s">
        <v>7</v>
      </c>
      <c r="C3" s="116" t="s">
        <v>143</v>
      </c>
      <c r="D3" s="116"/>
      <c r="E3" s="116"/>
      <c r="F3" s="28" t="s">
        <v>303</v>
      </c>
    </row>
    <row r="4" spans="2:6" ht="27.6" x14ac:dyDescent="0.3">
      <c r="B4" s="14" t="s">
        <v>0</v>
      </c>
      <c r="C4" s="14" t="s">
        <v>1</v>
      </c>
      <c r="D4" s="14" t="s">
        <v>2</v>
      </c>
      <c r="E4" s="14" t="s">
        <v>3</v>
      </c>
      <c r="F4" s="15" t="s">
        <v>4</v>
      </c>
    </row>
    <row r="5" spans="2:6" ht="86.4" x14ac:dyDescent="0.3">
      <c r="B5" s="128" t="s">
        <v>28</v>
      </c>
      <c r="C5" s="128" t="s">
        <v>53</v>
      </c>
      <c r="D5" s="36" t="s">
        <v>139</v>
      </c>
      <c r="E5" s="37"/>
      <c r="F5" s="38">
        <v>500000</v>
      </c>
    </row>
    <row r="6" spans="2:6" ht="28.8" x14ac:dyDescent="0.3">
      <c r="B6" s="128"/>
      <c r="C6" s="128"/>
      <c r="D6" s="36" t="s">
        <v>140</v>
      </c>
      <c r="E6" s="37"/>
      <c r="F6" s="38">
        <v>150000</v>
      </c>
    </row>
    <row r="7" spans="2:6" ht="100.8" x14ac:dyDescent="0.3">
      <c r="B7" s="129" t="s">
        <v>5</v>
      </c>
      <c r="C7" s="128" t="s">
        <v>6</v>
      </c>
      <c r="D7" s="36" t="s">
        <v>141</v>
      </c>
      <c r="E7" s="37"/>
      <c r="F7" s="38">
        <v>118354.04</v>
      </c>
    </row>
    <row r="8" spans="2:6" ht="14.4" x14ac:dyDescent="0.3">
      <c r="B8" s="130"/>
      <c r="C8" s="128"/>
      <c r="D8" s="29" t="s">
        <v>122</v>
      </c>
      <c r="E8" s="39">
        <v>60</v>
      </c>
      <c r="F8" s="38">
        <v>220000</v>
      </c>
    </row>
    <row r="9" spans="2:6" ht="14.4" x14ac:dyDescent="0.3">
      <c r="B9" s="130"/>
      <c r="C9" s="128"/>
      <c r="D9" s="29" t="s">
        <v>123</v>
      </c>
      <c r="E9" s="39">
        <v>60</v>
      </c>
      <c r="F9" s="38">
        <v>30000</v>
      </c>
    </row>
    <row r="10" spans="2:6" ht="14.4" x14ac:dyDescent="0.3">
      <c r="B10" s="130"/>
      <c r="C10" s="128"/>
      <c r="D10" s="29" t="s">
        <v>124</v>
      </c>
      <c r="E10" s="39">
        <v>8</v>
      </c>
      <c r="F10" s="38">
        <v>37000</v>
      </c>
    </row>
    <row r="11" spans="2:6" ht="14.4" x14ac:dyDescent="0.3">
      <c r="B11" s="130"/>
      <c r="C11" s="128"/>
      <c r="D11" s="29" t="s">
        <v>125</v>
      </c>
      <c r="E11" s="39">
        <v>10</v>
      </c>
      <c r="F11" s="38">
        <v>35000</v>
      </c>
    </row>
    <row r="12" spans="2:6" ht="14.4" x14ac:dyDescent="0.3">
      <c r="B12" s="130"/>
      <c r="C12" s="128"/>
      <c r="D12" s="29" t="s">
        <v>126</v>
      </c>
      <c r="E12" s="39">
        <v>27</v>
      </c>
      <c r="F12" s="38">
        <v>70000</v>
      </c>
    </row>
    <row r="13" spans="2:6" ht="14.4" x14ac:dyDescent="0.3">
      <c r="B13" s="130"/>
      <c r="C13" s="128"/>
      <c r="D13" s="29" t="s">
        <v>127</v>
      </c>
      <c r="E13" s="39">
        <v>39</v>
      </c>
      <c r="F13" s="38">
        <v>40000</v>
      </c>
    </row>
    <row r="14" spans="2:6" ht="28.8" x14ac:dyDescent="0.3">
      <c r="B14" s="130"/>
      <c r="C14" s="128"/>
      <c r="D14" s="29" t="s">
        <v>128</v>
      </c>
      <c r="E14" s="39">
        <v>3</v>
      </c>
      <c r="F14" s="38">
        <v>10000</v>
      </c>
    </row>
    <row r="15" spans="2:6" ht="14.4" x14ac:dyDescent="0.3">
      <c r="B15" s="130"/>
      <c r="C15" s="128"/>
      <c r="D15" s="29" t="s">
        <v>129</v>
      </c>
      <c r="E15" s="39">
        <v>4</v>
      </c>
      <c r="F15" s="38">
        <v>24000</v>
      </c>
    </row>
    <row r="16" spans="2:6" ht="14.4" x14ac:dyDescent="0.3">
      <c r="B16" s="130"/>
      <c r="C16" s="128"/>
      <c r="D16" s="29" t="s">
        <v>130</v>
      </c>
      <c r="E16" s="39">
        <v>11</v>
      </c>
      <c r="F16" s="38">
        <v>7000</v>
      </c>
    </row>
    <row r="17" spans="2:6" ht="14.4" x14ac:dyDescent="0.3">
      <c r="B17" s="130"/>
      <c r="C17" s="128"/>
      <c r="D17" s="29" t="s">
        <v>131</v>
      </c>
      <c r="E17" s="39">
        <v>26</v>
      </c>
      <c r="F17" s="38">
        <v>5000</v>
      </c>
    </row>
    <row r="18" spans="2:6" ht="14.4" x14ac:dyDescent="0.3">
      <c r="B18" s="130"/>
      <c r="C18" s="128"/>
      <c r="D18" s="29" t="s">
        <v>132</v>
      </c>
      <c r="E18" s="39">
        <v>12</v>
      </c>
      <c r="F18" s="38">
        <v>15000</v>
      </c>
    </row>
    <row r="19" spans="2:6" ht="14.4" x14ac:dyDescent="0.3">
      <c r="B19" s="130"/>
      <c r="C19" s="128"/>
      <c r="D19" s="29" t="s">
        <v>133</v>
      </c>
      <c r="E19" s="39">
        <v>6000</v>
      </c>
      <c r="F19" s="38">
        <v>678000</v>
      </c>
    </row>
    <row r="20" spans="2:6" ht="28.8" x14ac:dyDescent="0.3">
      <c r="B20" s="130"/>
      <c r="C20" s="128"/>
      <c r="D20" s="29" t="s">
        <v>134</v>
      </c>
      <c r="E20" s="39">
        <v>2050</v>
      </c>
      <c r="F20" s="38">
        <v>110300</v>
      </c>
    </row>
    <row r="21" spans="2:6" ht="72" x14ac:dyDescent="0.3">
      <c r="B21" s="130"/>
      <c r="C21" s="128" t="s">
        <v>10</v>
      </c>
      <c r="D21" s="36" t="s">
        <v>135</v>
      </c>
      <c r="E21" s="37">
        <v>2</v>
      </c>
      <c r="F21" s="38">
        <v>500000</v>
      </c>
    </row>
    <row r="22" spans="2:6" ht="14.4" x14ac:dyDescent="0.3">
      <c r="B22" s="130"/>
      <c r="C22" s="128"/>
      <c r="D22" s="36" t="s">
        <v>136</v>
      </c>
      <c r="E22" s="37"/>
      <c r="F22" s="38">
        <v>50000</v>
      </c>
    </row>
    <row r="23" spans="2:6" ht="28.8" x14ac:dyDescent="0.3">
      <c r="B23" s="130"/>
      <c r="C23" s="128"/>
      <c r="D23" s="36" t="s">
        <v>137</v>
      </c>
      <c r="E23" s="37"/>
      <c r="F23" s="38">
        <v>79290</v>
      </c>
    </row>
    <row r="24" spans="2:6" ht="43.2" x14ac:dyDescent="0.3">
      <c r="B24" s="130"/>
      <c r="C24" s="128"/>
      <c r="D24" s="29" t="s">
        <v>138</v>
      </c>
      <c r="E24" s="30"/>
      <c r="F24" s="38">
        <v>100000</v>
      </c>
    </row>
    <row r="25" spans="2:6" ht="14.4" x14ac:dyDescent="0.3">
      <c r="B25" s="131"/>
      <c r="C25" s="39"/>
      <c r="D25" s="39"/>
      <c r="E25" s="39"/>
      <c r="F25" s="40">
        <f>SUM(F5:F24)</f>
        <v>2778944.04</v>
      </c>
    </row>
  </sheetData>
  <sheetProtection selectLockedCells="1" selectUnlockedCells="1"/>
  <mergeCells count="7">
    <mergeCell ref="C7:C20"/>
    <mergeCell ref="B5:B6"/>
    <mergeCell ref="C5:C6"/>
    <mergeCell ref="B7:B25"/>
    <mergeCell ref="B2:F2"/>
    <mergeCell ref="C3:E3"/>
    <mergeCell ref="C21:C24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4F815-0E82-40FD-858B-7A7E7892F96F}">
  <dimension ref="B2:F17"/>
  <sheetViews>
    <sheetView workbookViewId="0"/>
  </sheetViews>
  <sheetFormatPr defaultColWidth="9.109375" defaultRowHeight="14.4" x14ac:dyDescent="0.3"/>
  <cols>
    <col min="1" max="1" width="9.109375" style="1"/>
    <col min="2" max="2" width="25.88671875" style="1" bestFit="1" customWidth="1"/>
    <col min="3" max="3" width="11.109375" style="1" bestFit="1" customWidth="1"/>
    <col min="4" max="4" width="33.33203125" style="1" customWidth="1"/>
    <col min="5" max="5" width="18" style="1" customWidth="1"/>
    <col min="6" max="6" width="19.5546875" style="1" customWidth="1"/>
    <col min="7" max="16384" width="9.109375" style="1"/>
  </cols>
  <sheetData>
    <row r="2" spans="2:6" ht="21" x14ac:dyDescent="0.3">
      <c r="B2" s="111" t="s">
        <v>257</v>
      </c>
      <c r="C2" s="111"/>
      <c r="D2" s="111"/>
      <c r="E2" s="111"/>
      <c r="F2" s="111"/>
    </row>
    <row r="3" spans="2:6" x14ac:dyDescent="0.3">
      <c r="B3" s="12" t="s">
        <v>256</v>
      </c>
      <c r="C3" s="94" t="s">
        <v>258</v>
      </c>
      <c r="D3" s="94"/>
      <c r="E3" s="94"/>
      <c r="F3" s="13"/>
    </row>
    <row r="4" spans="2:6" ht="27.6" x14ac:dyDescent="0.3">
      <c r="B4" s="14" t="s">
        <v>0</v>
      </c>
      <c r="C4" s="14" t="s">
        <v>1</v>
      </c>
      <c r="D4" s="14" t="s">
        <v>2</v>
      </c>
      <c r="E4" s="14" t="s">
        <v>3</v>
      </c>
      <c r="F4" s="15" t="s">
        <v>4</v>
      </c>
    </row>
    <row r="5" spans="2:6" ht="98.25" customHeight="1" x14ac:dyDescent="0.3">
      <c r="B5" s="98" t="s">
        <v>5</v>
      </c>
      <c r="C5" s="95" t="s">
        <v>6</v>
      </c>
      <c r="D5" s="29" t="s">
        <v>259</v>
      </c>
      <c r="E5" s="11">
        <v>15</v>
      </c>
      <c r="F5" s="46">
        <v>152156.70000000001</v>
      </c>
    </row>
    <row r="6" spans="2:6" ht="79.5" customHeight="1" x14ac:dyDescent="0.3">
      <c r="B6" s="98"/>
      <c r="C6" s="112"/>
      <c r="D6" s="29" t="s">
        <v>304</v>
      </c>
      <c r="E6" s="11">
        <v>18</v>
      </c>
      <c r="F6" s="46">
        <v>288000</v>
      </c>
    </row>
    <row r="7" spans="2:6" ht="43.2" x14ac:dyDescent="0.3">
      <c r="B7" s="98"/>
      <c r="C7" s="112"/>
      <c r="D7" s="29" t="s">
        <v>260</v>
      </c>
      <c r="E7" s="11">
        <v>100</v>
      </c>
      <c r="F7" s="46">
        <v>456000</v>
      </c>
    </row>
    <row r="8" spans="2:6" ht="43.2" x14ac:dyDescent="0.3">
      <c r="B8" s="98"/>
      <c r="C8" s="112"/>
      <c r="D8" s="29" t="s">
        <v>261</v>
      </c>
      <c r="E8" s="11">
        <v>100</v>
      </c>
      <c r="F8" s="46">
        <v>960000</v>
      </c>
    </row>
    <row r="9" spans="2:6" ht="28.8" x14ac:dyDescent="0.3">
      <c r="B9" s="98"/>
      <c r="C9" s="112"/>
      <c r="D9" s="29" t="s">
        <v>262</v>
      </c>
      <c r="E9" s="11">
        <v>100</v>
      </c>
      <c r="F9" s="46">
        <v>289000</v>
      </c>
    </row>
    <row r="10" spans="2:6" ht="72" x14ac:dyDescent="0.3">
      <c r="B10" s="98"/>
      <c r="C10" s="112"/>
      <c r="D10" s="29" t="s">
        <v>263</v>
      </c>
      <c r="E10" s="11">
        <v>200</v>
      </c>
      <c r="F10" s="46">
        <v>700000</v>
      </c>
    </row>
    <row r="11" spans="2:6" x14ac:dyDescent="0.3">
      <c r="B11" s="98"/>
      <c r="C11" s="112"/>
      <c r="D11" s="29" t="s">
        <v>264</v>
      </c>
      <c r="E11" s="11">
        <v>62</v>
      </c>
      <c r="F11" s="46">
        <v>297600</v>
      </c>
    </row>
    <row r="12" spans="2:6" x14ac:dyDescent="0.3">
      <c r="B12" s="98"/>
      <c r="C12" s="112"/>
      <c r="D12" s="29" t="s">
        <v>265</v>
      </c>
      <c r="E12" s="11">
        <v>40</v>
      </c>
      <c r="F12" s="46">
        <v>140000</v>
      </c>
    </row>
    <row r="13" spans="2:6" x14ac:dyDescent="0.3">
      <c r="B13" s="98"/>
      <c r="C13" s="112"/>
      <c r="D13" s="29" t="s">
        <v>266</v>
      </c>
      <c r="E13" s="11">
        <v>41</v>
      </c>
      <c r="F13" s="46">
        <v>114800</v>
      </c>
    </row>
    <row r="14" spans="2:6" ht="68.25" customHeight="1" x14ac:dyDescent="0.3">
      <c r="B14" s="98"/>
      <c r="C14" s="95" t="s">
        <v>10</v>
      </c>
      <c r="D14" s="29" t="s">
        <v>267</v>
      </c>
      <c r="E14" s="11"/>
      <c r="F14" s="46">
        <v>362762.4</v>
      </c>
    </row>
    <row r="15" spans="2:6" ht="65.25" customHeight="1" x14ac:dyDescent="0.3">
      <c r="B15" s="98"/>
      <c r="C15" s="112"/>
      <c r="D15" s="29" t="s">
        <v>268</v>
      </c>
      <c r="E15" s="11"/>
      <c r="F15" s="46">
        <v>288288</v>
      </c>
    </row>
    <row r="16" spans="2:6" ht="42" customHeight="1" x14ac:dyDescent="0.3">
      <c r="B16" s="98"/>
      <c r="C16" s="112"/>
      <c r="D16" s="29" t="s">
        <v>269</v>
      </c>
      <c r="E16" s="11"/>
      <c r="F16" s="46">
        <v>558900</v>
      </c>
    </row>
    <row r="17" spans="2:6" x14ac:dyDescent="0.3">
      <c r="B17" s="98"/>
      <c r="C17" s="60"/>
      <c r="D17" s="98"/>
      <c r="E17" s="98"/>
      <c r="F17" s="23">
        <f>SUM(F5:F16)</f>
        <v>4607507.0999999996</v>
      </c>
    </row>
  </sheetData>
  <mergeCells count="6">
    <mergeCell ref="B2:F2"/>
    <mergeCell ref="C3:E3"/>
    <mergeCell ref="B5:B17"/>
    <mergeCell ref="D17:E17"/>
    <mergeCell ref="C5:C13"/>
    <mergeCell ref="C14:C16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F7760-13D8-4A4A-BCBA-99EC404C99D5}">
  <sheetPr codeName="Planilha7"/>
  <dimension ref="B2:F7"/>
  <sheetViews>
    <sheetView zoomScaleNormal="100" workbookViewId="0"/>
  </sheetViews>
  <sheetFormatPr defaultColWidth="9.109375" defaultRowHeight="13.8" x14ac:dyDescent="0.3"/>
  <cols>
    <col min="1" max="1" width="9.109375" style="10"/>
    <col min="2" max="2" width="25.88671875" style="10" bestFit="1" customWidth="1"/>
    <col min="3" max="3" width="15" style="10" customWidth="1"/>
    <col min="4" max="4" width="28.5546875" style="10" customWidth="1"/>
    <col min="5" max="5" width="18" style="10" customWidth="1"/>
    <col min="6" max="6" width="19.5546875" style="10" customWidth="1"/>
    <col min="7" max="12" width="9.109375" style="10"/>
    <col min="13" max="13" width="17" style="10" customWidth="1"/>
    <col min="14" max="16384" width="9.109375" style="10"/>
  </cols>
  <sheetData>
    <row r="2" spans="2:6" ht="21" customHeight="1" x14ac:dyDescent="0.3">
      <c r="B2" s="115" t="s">
        <v>147</v>
      </c>
      <c r="C2" s="115"/>
      <c r="D2" s="115"/>
      <c r="E2" s="115"/>
      <c r="F2" s="115"/>
    </row>
    <row r="3" spans="2:6" ht="12.75" customHeight="1" x14ac:dyDescent="0.3">
      <c r="B3" s="27" t="s">
        <v>7</v>
      </c>
      <c r="C3" s="116" t="s">
        <v>148</v>
      </c>
      <c r="D3" s="116"/>
      <c r="E3" s="116"/>
      <c r="F3" s="28"/>
    </row>
    <row r="4" spans="2:6" ht="27.6" x14ac:dyDescent="0.3">
      <c r="B4" s="14" t="s">
        <v>0</v>
      </c>
      <c r="C4" s="14" t="s">
        <v>1</v>
      </c>
      <c r="D4" s="14" t="s">
        <v>2</v>
      </c>
      <c r="E4" s="14" t="s">
        <v>3</v>
      </c>
      <c r="F4" s="15" t="s">
        <v>4</v>
      </c>
    </row>
    <row r="5" spans="2:6" ht="41.4" x14ac:dyDescent="0.3">
      <c r="B5" s="98" t="s">
        <v>28</v>
      </c>
      <c r="C5" s="98" t="s">
        <v>144</v>
      </c>
      <c r="D5" s="19" t="s">
        <v>145</v>
      </c>
      <c r="E5" s="20"/>
      <c r="F5" s="18">
        <v>885000</v>
      </c>
    </row>
    <row r="6" spans="2:6" ht="41.4" x14ac:dyDescent="0.3">
      <c r="B6" s="98"/>
      <c r="C6" s="98"/>
      <c r="D6" s="19" t="s">
        <v>146</v>
      </c>
      <c r="E6" s="20"/>
      <c r="F6" s="18">
        <v>2487951.9</v>
      </c>
    </row>
    <row r="7" spans="2:6" x14ac:dyDescent="0.3">
      <c r="F7" s="41">
        <f>SUM(F5:F6)</f>
        <v>3372951.9</v>
      </c>
    </row>
  </sheetData>
  <sheetProtection selectLockedCells="1" selectUnlockedCells="1"/>
  <mergeCells count="4">
    <mergeCell ref="B2:F2"/>
    <mergeCell ref="C3:E3"/>
    <mergeCell ref="B5:B6"/>
    <mergeCell ref="C5:C6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2"/>
  <dimension ref="B2:F9"/>
  <sheetViews>
    <sheetView workbookViewId="0"/>
  </sheetViews>
  <sheetFormatPr defaultColWidth="9.109375" defaultRowHeight="13.8" x14ac:dyDescent="0.3"/>
  <cols>
    <col min="1" max="1" width="9.109375" style="25"/>
    <col min="2" max="2" width="25.88671875" style="25" bestFit="1" customWidth="1"/>
    <col min="3" max="3" width="11.109375" style="25" bestFit="1" customWidth="1"/>
    <col min="4" max="4" width="28.5546875" style="25" customWidth="1"/>
    <col min="5" max="5" width="18" style="25" customWidth="1"/>
    <col min="6" max="6" width="19.5546875" style="4" customWidth="1"/>
    <col min="7" max="16384" width="9.109375" style="25"/>
  </cols>
  <sheetData>
    <row r="2" spans="2:6" ht="21" customHeight="1" x14ac:dyDescent="0.3">
      <c r="B2" s="111" t="s">
        <v>149</v>
      </c>
      <c r="C2" s="111"/>
      <c r="D2" s="111"/>
      <c r="E2" s="111"/>
      <c r="F2" s="111"/>
    </row>
    <row r="3" spans="2:6" ht="12.75" customHeight="1" x14ac:dyDescent="0.3">
      <c r="B3" s="12" t="s">
        <v>7</v>
      </c>
      <c r="C3" s="94" t="s">
        <v>150</v>
      </c>
      <c r="D3" s="94"/>
      <c r="E3" s="94"/>
      <c r="F3" s="13"/>
    </row>
    <row r="4" spans="2:6" ht="27.6" x14ac:dyDescent="0.3">
      <c r="B4" s="14" t="s">
        <v>0</v>
      </c>
      <c r="C4" s="14" t="s">
        <v>1</v>
      </c>
      <c r="D4" s="14" t="s">
        <v>2</v>
      </c>
      <c r="E4" s="14" t="s">
        <v>3</v>
      </c>
      <c r="F4" s="15" t="s">
        <v>4</v>
      </c>
    </row>
    <row r="5" spans="2:6" ht="38.25" customHeight="1" x14ac:dyDescent="0.3">
      <c r="B5" s="95" t="s">
        <v>28</v>
      </c>
      <c r="C5" s="95" t="s">
        <v>9</v>
      </c>
      <c r="D5" s="19" t="s">
        <v>153</v>
      </c>
      <c r="E5" s="20"/>
      <c r="F5" s="21">
        <v>1100000</v>
      </c>
    </row>
    <row r="6" spans="2:6" ht="41.4" x14ac:dyDescent="0.3">
      <c r="B6" s="107"/>
      <c r="C6" s="107"/>
      <c r="D6" s="19" t="s">
        <v>154</v>
      </c>
      <c r="E6" s="20"/>
      <c r="F6" s="42">
        <v>2712952.6</v>
      </c>
    </row>
    <row r="7" spans="2:6" ht="55.2" x14ac:dyDescent="0.3">
      <c r="B7" s="95" t="s">
        <v>5</v>
      </c>
      <c r="C7" s="95" t="s">
        <v>10</v>
      </c>
      <c r="D7" s="19" t="s">
        <v>151</v>
      </c>
      <c r="E7" s="20"/>
      <c r="F7" s="21">
        <v>678532.65</v>
      </c>
    </row>
    <row r="8" spans="2:6" ht="27.6" x14ac:dyDescent="0.3">
      <c r="B8" s="96"/>
      <c r="C8" s="96"/>
      <c r="D8" s="19" t="s">
        <v>152</v>
      </c>
      <c r="E8" s="20"/>
      <c r="F8" s="21">
        <v>678532.65</v>
      </c>
    </row>
    <row r="9" spans="2:6" x14ac:dyDescent="0.3">
      <c r="B9" s="98"/>
      <c r="C9" s="98"/>
      <c r="D9" s="98"/>
      <c r="E9" s="98"/>
      <c r="F9" s="23">
        <f>SUM(F5:F8)</f>
        <v>5170017.9000000004</v>
      </c>
    </row>
  </sheetData>
  <sheetProtection selectLockedCells="1" selectUnlockedCells="1"/>
  <mergeCells count="7">
    <mergeCell ref="B2:F2"/>
    <mergeCell ref="C3:E3"/>
    <mergeCell ref="B7:B8"/>
    <mergeCell ref="C7:C8"/>
    <mergeCell ref="B9:E9"/>
    <mergeCell ref="B5:B6"/>
    <mergeCell ref="C5:C6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23"/>
  <dimension ref="B2:K16"/>
  <sheetViews>
    <sheetView zoomScale="85" zoomScaleNormal="85" workbookViewId="0"/>
  </sheetViews>
  <sheetFormatPr defaultColWidth="9.109375" defaultRowHeight="14.4" x14ac:dyDescent="0.3"/>
  <cols>
    <col min="1" max="1" width="9.109375" style="25"/>
    <col min="2" max="2" width="25.88671875" style="25" bestFit="1" customWidth="1"/>
    <col min="3" max="3" width="13.6640625" style="25" customWidth="1"/>
    <col min="4" max="4" width="28.5546875" style="25" customWidth="1"/>
    <col min="5" max="5" width="18" style="25" customWidth="1"/>
    <col min="6" max="6" width="19.5546875" style="4" customWidth="1"/>
    <col min="7" max="10" width="9.109375" style="25"/>
    <col min="11" max="11" width="8.88671875" customWidth="1"/>
    <col min="12" max="16384" width="9.109375" style="25"/>
  </cols>
  <sheetData>
    <row r="2" spans="2:11" ht="21" x14ac:dyDescent="0.3">
      <c r="B2" s="111" t="s">
        <v>155</v>
      </c>
      <c r="C2" s="111"/>
      <c r="D2" s="111"/>
      <c r="E2" s="111"/>
      <c r="F2" s="111"/>
      <c r="K2" s="25"/>
    </row>
    <row r="3" spans="2:11" ht="13.8" x14ac:dyDescent="0.3">
      <c r="B3" s="12" t="s">
        <v>7</v>
      </c>
      <c r="C3" s="94" t="s">
        <v>166</v>
      </c>
      <c r="D3" s="94"/>
      <c r="E3" s="94"/>
      <c r="F3" s="13"/>
      <c r="K3" s="25"/>
    </row>
    <row r="4" spans="2:11" ht="27.6" x14ac:dyDescent="0.3">
      <c r="B4" s="14" t="s">
        <v>0</v>
      </c>
      <c r="C4" s="14" t="s">
        <v>1</v>
      </c>
      <c r="D4" s="14" t="s">
        <v>2</v>
      </c>
      <c r="E4" s="14" t="s">
        <v>3</v>
      </c>
      <c r="F4" s="15" t="s">
        <v>4</v>
      </c>
      <c r="K4" s="25"/>
    </row>
    <row r="5" spans="2:11" ht="28.8" x14ac:dyDescent="0.3">
      <c r="B5" s="95" t="s">
        <v>5</v>
      </c>
      <c r="C5" s="98" t="s">
        <v>6</v>
      </c>
      <c r="D5" s="32" t="s">
        <v>156</v>
      </c>
      <c r="E5" s="33"/>
      <c r="F5" s="18">
        <v>1250000</v>
      </c>
      <c r="K5" s="25"/>
    </row>
    <row r="6" spans="2:11" ht="28.8" x14ac:dyDescent="0.3">
      <c r="B6" s="124"/>
      <c r="C6" s="98"/>
      <c r="D6" s="32" t="s">
        <v>157</v>
      </c>
      <c r="E6" s="33"/>
      <c r="F6" s="18">
        <v>725188</v>
      </c>
      <c r="K6" s="25"/>
    </row>
    <row r="7" spans="2:11" ht="28.8" x14ac:dyDescent="0.3">
      <c r="B7" s="124"/>
      <c r="C7" s="98"/>
      <c r="D7" s="32" t="s">
        <v>158</v>
      </c>
      <c r="E7" s="33"/>
      <c r="F7" s="18">
        <v>220000</v>
      </c>
      <c r="K7" s="25"/>
    </row>
    <row r="8" spans="2:11" ht="28.8" x14ac:dyDescent="0.3">
      <c r="B8" s="124"/>
      <c r="C8" s="98"/>
      <c r="D8" s="32" t="s">
        <v>159</v>
      </c>
      <c r="E8" s="33"/>
      <c r="F8" s="18">
        <v>30000</v>
      </c>
    </row>
    <row r="9" spans="2:11" ht="28.8" x14ac:dyDescent="0.3">
      <c r="B9" s="124"/>
      <c r="C9" s="98"/>
      <c r="D9" s="32" t="s">
        <v>165</v>
      </c>
      <c r="E9" s="33"/>
      <c r="F9" s="18">
        <v>74812</v>
      </c>
    </row>
    <row r="10" spans="2:11" ht="28.8" x14ac:dyDescent="0.3">
      <c r="B10" s="124"/>
      <c r="C10" s="98"/>
      <c r="D10" s="32" t="s">
        <v>160</v>
      </c>
      <c r="E10" s="33"/>
      <c r="F10" s="18">
        <v>13419.55</v>
      </c>
    </row>
    <row r="11" spans="2:11" ht="86.4" x14ac:dyDescent="0.3">
      <c r="B11" s="124"/>
      <c r="C11" s="98" t="s">
        <v>10</v>
      </c>
      <c r="D11" s="32" t="s">
        <v>162</v>
      </c>
      <c r="E11" s="33"/>
      <c r="F11" s="18">
        <v>350000</v>
      </c>
    </row>
    <row r="12" spans="2:11" ht="28.8" x14ac:dyDescent="0.3">
      <c r="B12" s="124"/>
      <c r="C12" s="98"/>
      <c r="D12" s="32" t="s">
        <v>161</v>
      </c>
      <c r="E12" s="33"/>
      <c r="F12" s="18">
        <v>100000</v>
      </c>
    </row>
    <row r="13" spans="2:11" ht="115.2" x14ac:dyDescent="0.3">
      <c r="B13" s="124"/>
      <c r="C13" s="98"/>
      <c r="D13" s="32" t="s">
        <v>163</v>
      </c>
      <c r="E13" s="33"/>
      <c r="F13" s="18">
        <v>221600</v>
      </c>
    </row>
    <row r="14" spans="2:11" ht="129.6" x14ac:dyDescent="0.3">
      <c r="B14" s="124"/>
      <c r="C14" s="98"/>
      <c r="D14" s="32" t="s">
        <v>164</v>
      </c>
      <c r="E14" s="33"/>
      <c r="F14" s="18">
        <v>150000</v>
      </c>
    </row>
    <row r="15" spans="2:11" x14ac:dyDescent="0.3">
      <c r="B15" s="107"/>
      <c r="C15" s="33"/>
      <c r="D15" s="19"/>
      <c r="E15" s="19"/>
      <c r="F15" s="23">
        <f>SUM(F5:F14)</f>
        <v>3135019.55</v>
      </c>
    </row>
    <row r="16" spans="2:11" x14ac:dyDescent="0.3">
      <c r="G16" s="4"/>
    </row>
  </sheetData>
  <sheetProtection selectLockedCells="1" selectUnlockedCells="1"/>
  <mergeCells count="5">
    <mergeCell ref="C11:C14"/>
    <mergeCell ref="B5:B15"/>
    <mergeCell ref="B2:F2"/>
    <mergeCell ref="C3:E3"/>
    <mergeCell ref="C5:C10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3"/>
  <dimension ref="B2:F8"/>
  <sheetViews>
    <sheetView workbookViewId="0"/>
  </sheetViews>
  <sheetFormatPr defaultColWidth="9.109375" defaultRowHeight="13.8" x14ac:dyDescent="0.3"/>
  <cols>
    <col min="1" max="1" width="9.109375" style="10"/>
    <col min="2" max="2" width="25.88671875" style="10" bestFit="1" customWidth="1"/>
    <col min="3" max="3" width="11.109375" style="10" bestFit="1" customWidth="1"/>
    <col min="4" max="4" width="28.5546875" style="10" customWidth="1"/>
    <col min="5" max="5" width="18" style="10" customWidth="1"/>
    <col min="6" max="6" width="19.5546875" style="10" customWidth="1"/>
    <col min="7" max="10" width="9.109375" style="10"/>
    <col min="11" max="11" width="18.5546875" style="10" customWidth="1"/>
    <col min="12" max="16384" width="9.109375" style="10"/>
  </cols>
  <sheetData>
    <row r="2" spans="2:6" ht="21" x14ac:dyDescent="0.3">
      <c r="B2" s="111" t="s">
        <v>167</v>
      </c>
      <c r="C2" s="111"/>
      <c r="D2" s="111"/>
      <c r="E2" s="111"/>
      <c r="F2" s="111"/>
    </row>
    <row r="3" spans="2:6" x14ac:dyDescent="0.3">
      <c r="B3" s="12" t="s">
        <v>7</v>
      </c>
      <c r="C3" s="94" t="s">
        <v>168</v>
      </c>
      <c r="D3" s="94"/>
      <c r="E3" s="94"/>
      <c r="F3" s="13"/>
    </row>
    <row r="4" spans="2:6" ht="27.6" x14ac:dyDescent="0.3">
      <c r="B4" s="14" t="s">
        <v>0</v>
      </c>
      <c r="C4" s="14" t="s">
        <v>1</v>
      </c>
      <c r="D4" s="14" t="s">
        <v>2</v>
      </c>
      <c r="E4" s="14" t="s">
        <v>3</v>
      </c>
      <c r="F4" s="15" t="s">
        <v>4</v>
      </c>
    </row>
    <row r="5" spans="2:6" ht="28.8" x14ac:dyDescent="0.3">
      <c r="B5" s="98" t="s">
        <v>5</v>
      </c>
      <c r="C5" s="19" t="s">
        <v>6</v>
      </c>
      <c r="D5" s="29" t="s">
        <v>170</v>
      </c>
      <c r="E5" s="11">
        <v>13</v>
      </c>
      <c r="F5" s="18">
        <v>3034316.62</v>
      </c>
    </row>
    <row r="6" spans="2:6" x14ac:dyDescent="0.3">
      <c r="B6" s="98"/>
      <c r="C6" s="98" t="s">
        <v>10</v>
      </c>
      <c r="D6" s="123" t="s">
        <v>169</v>
      </c>
      <c r="E6" s="123"/>
      <c r="F6" s="113">
        <v>1079941.49</v>
      </c>
    </row>
    <row r="7" spans="2:6" x14ac:dyDescent="0.3">
      <c r="B7" s="98"/>
      <c r="C7" s="98"/>
      <c r="D7" s="123"/>
      <c r="E7" s="123"/>
      <c r="F7" s="114"/>
    </row>
    <row r="8" spans="2:6" x14ac:dyDescent="0.3">
      <c r="B8" s="98"/>
      <c r="C8" s="98"/>
      <c r="D8" s="98"/>
      <c r="E8" s="98"/>
      <c r="F8" s="23">
        <f>SUM(F5:F7)</f>
        <v>4114258.1100000003</v>
      </c>
    </row>
  </sheetData>
  <sheetProtection selectLockedCells="1" selectUnlockedCells="1"/>
  <mergeCells count="8">
    <mergeCell ref="D6:D7"/>
    <mergeCell ref="E6:E7"/>
    <mergeCell ref="D8:E8"/>
    <mergeCell ref="F6:F7"/>
    <mergeCell ref="B2:F2"/>
    <mergeCell ref="C3:E3"/>
    <mergeCell ref="B5:B8"/>
    <mergeCell ref="C6:C8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949DB-BB04-4827-94F0-30D3FEAC4BAD}">
  <sheetPr codeName="Planilha1"/>
  <dimension ref="B2:F9"/>
  <sheetViews>
    <sheetView zoomScaleNormal="100" workbookViewId="0"/>
  </sheetViews>
  <sheetFormatPr defaultColWidth="9.109375" defaultRowHeight="13.8" x14ac:dyDescent="0.3"/>
  <cols>
    <col min="1" max="1" width="9.109375" style="10"/>
    <col min="2" max="2" width="25.88671875" style="10" bestFit="1" customWidth="1"/>
    <col min="3" max="3" width="11.109375" style="10" bestFit="1" customWidth="1"/>
    <col min="4" max="4" width="43.6640625" style="10" customWidth="1"/>
    <col min="5" max="5" width="18" style="10" customWidth="1"/>
    <col min="6" max="6" width="19.5546875" style="10" customWidth="1"/>
    <col min="7" max="10" width="9.109375" style="10"/>
    <col min="11" max="11" width="18.5546875" style="10" customWidth="1"/>
    <col min="12" max="16384" width="9.109375" style="10"/>
  </cols>
  <sheetData>
    <row r="2" spans="2:6" ht="21" x14ac:dyDescent="0.3">
      <c r="B2" s="115" t="s">
        <v>176</v>
      </c>
      <c r="C2" s="115"/>
      <c r="D2" s="115"/>
      <c r="E2" s="115"/>
      <c r="F2" s="115"/>
    </row>
    <row r="3" spans="2:6" x14ac:dyDescent="0.3">
      <c r="B3" s="27" t="s">
        <v>7</v>
      </c>
      <c r="C3" s="116" t="s">
        <v>177</v>
      </c>
      <c r="D3" s="116"/>
      <c r="E3" s="116"/>
      <c r="F3" s="28"/>
    </row>
    <row r="4" spans="2:6" ht="27.6" x14ac:dyDescent="0.3">
      <c r="B4" s="14" t="s">
        <v>0</v>
      </c>
      <c r="C4" s="14" t="s">
        <v>1</v>
      </c>
      <c r="D4" s="14" t="s">
        <v>2</v>
      </c>
      <c r="E4" s="14" t="s">
        <v>3</v>
      </c>
      <c r="F4" s="15" t="s">
        <v>4</v>
      </c>
    </row>
    <row r="5" spans="2:6" ht="57.6" x14ac:dyDescent="0.3">
      <c r="B5" s="98" t="s">
        <v>5</v>
      </c>
      <c r="C5" s="98" t="s">
        <v>6</v>
      </c>
      <c r="D5" s="29" t="s">
        <v>171</v>
      </c>
      <c r="E5" s="11"/>
      <c r="F5" s="18">
        <v>770000</v>
      </c>
    </row>
    <row r="6" spans="2:6" ht="165.6" x14ac:dyDescent="0.3">
      <c r="B6" s="98"/>
      <c r="C6" s="98"/>
      <c r="D6" s="11" t="s">
        <v>172</v>
      </c>
      <c r="E6" s="11"/>
      <c r="F6" s="18">
        <v>330001.76</v>
      </c>
    </row>
    <row r="7" spans="2:6" ht="82.8" x14ac:dyDescent="0.3">
      <c r="B7" s="98"/>
      <c r="C7" s="98"/>
      <c r="D7" s="11" t="s">
        <v>173</v>
      </c>
      <c r="E7" s="11"/>
      <c r="F7" s="18">
        <v>2456175.75</v>
      </c>
    </row>
    <row r="8" spans="2:6" ht="27.6" x14ac:dyDescent="0.3">
      <c r="B8" s="132" t="s">
        <v>174</v>
      </c>
      <c r="C8" s="24" t="s">
        <v>10</v>
      </c>
      <c r="D8" s="11" t="s">
        <v>175</v>
      </c>
      <c r="E8" s="11"/>
      <c r="F8" s="18">
        <v>1249720</v>
      </c>
    </row>
    <row r="9" spans="2:6" x14ac:dyDescent="0.3">
      <c r="B9" s="133"/>
      <c r="C9" s="43"/>
      <c r="D9" s="98"/>
      <c r="E9" s="98"/>
      <c r="F9" s="23">
        <f>SUM(F5:F8)</f>
        <v>4805897.51</v>
      </c>
    </row>
  </sheetData>
  <sheetProtection selectLockedCells="1" selectUnlockedCells="1"/>
  <mergeCells count="6">
    <mergeCell ref="B8:B9"/>
    <mergeCell ref="B2:F2"/>
    <mergeCell ref="C3:E3"/>
    <mergeCell ref="B5:B7"/>
    <mergeCell ref="D9:E9"/>
    <mergeCell ref="C5:C7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8"/>
  <dimension ref="B2:F9"/>
  <sheetViews>
    <sheetView zoomScaleNormal="100" workbookViewId="0"/>
  </sheetViews>
  <sheetFormatPr defaultColWidth="9.109375" defaultRowHeight="14.4" x14ac:dyDescent="0.3"/>
  <cols>
    <col min="1" max="1" width="9.109375" style="1"/>
    <col min="2" max="2" width="15.5546875" style="1" customWidth="1"/>
    <col min="3" max="3" width="24.109375" style="1" customWidth="1"/>
    <col min="4" max="4" width="28.5546875" style="1" customWidth="1"/>
    <col min="5" max="5" width="18" style="1" customWidth="1"/>
    <col min="6" max="6" width="19.5546875" style="1" customWidth="1"/>
    <col min="7" max="16384" width="9.109375" style="1"/>
  </cols>
  <sheetData>
    <row r="2" spans="2:6" ht="21" x14ac:dyDescent="0.3">
      <c r="B2" s="111" t="s">
        <v>17</v>
      </c>
      <c r="C2" s="111"/>
      <c r="D2" s="111"/>
      <c r="E2" s="111"/>
      <c r="F2" s="111"/>
    </row>
    <row r="3" spans="2:6" ht="15" customHeight="1" x14ac:dyDescent="0.3">
      <c r="B3" s="12" t="s">
        <v>7</v>
      </c>
      <c r="C3" s="94" t="s">
        <v>18</v>
      </c>
      <c r="D3" s="94"/>
      <c r="E3" s="94"/>
      <c r="F3" s="13"/>
    </row>
    <row r="4" spans="2:6" ht="27.6" x14ac:dyDescent="0.3">
      <c r="B4" s="14" t="s">
        <v>0</v>
      </c>
      <c r="C4" s="14" t="s">
        <v>1</v>
      </c>
      <c r="D4" s="14" t="s">
        <v>2</v>
      </c>
      <c r="E4" s="14" t="s">
        <v>3</v>
      </c>
      <c r="F4" s="15" t="s">
        <v>4</v>
      </c>
    </row>
    <row r="5" spans="2:6" ht="179.4" x14ac:dyDescent="0.3">
      <c r="B5" s="98" t="s">
        <v>5</v>
      </c>
      <c r="C5" s="24" t="s">
        <v>6</v>
      </c>
      <c r="D5" s="19" t="s">
        <v>20</v>
      </c>
      <c r="E5" s="20">
        <v>1</v>
      </c>
      <c r="F5" s="21">
        <v>2486929.5</v>
      </c>
    </row>
    <row r="6" spans="2:6" x14ac:dyDescent="0.3">
      <c r="B6" s="98"/>
      <c r="C6" s="19" t="s">
        <v>10</v>
      </c>
      <c r="D6" s="19" t="s">
        <v>19</v>
      </c>
      <c r="E6" s="19">
        <v>4</v>
      </c>
      <c r="F6" s="18">
        <v>885121.33</v>
      </c>
    </row>
    <row r="7" spans="2:6" x14ac:dyDescent="0.3">
      <c r="B7" s="98"/>
      <c r="C7" s="98"/>
      <c r="D7" s="98"/>
      <c r="E7" s="98"/>
      <c r="F7" s="23">
        <f>SUM(F5:F6)</f>
        <v>3372050.83</v>
      </c>
    </row>
    <row r="9" spans="2:6" ht="15" customHeight="1" x14ac:dyDescent="0.3"/>
  </sheetData>
  <sheetProtection selectLockedCells="1" selectUnlockedCells="1"/>
  <mergeCells count="4">
    <mergeCell ref="C3:E3"/>
    <mergeCell ref="B5:B6"/>
    <mergeCell ref="B7:E7"/>
    <mergeCell ref="B2:F2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4"/>
  <dimension ref="B2:F15"/>
  <sheetViews>
    <sheetView workbookViewId="0"/>
  </sheetViews>
  <sheetFormatPr defaultColWidth="9.109375" defaultRowHeight="13.8" x14ac:dyDescent="0.3"/>
  <cols>
    <col min="1" max="1" width="9.109375" style="3"/>
    <col min="2" max="2" width="25.88671875" style="3" bestFit="1" customWidth="1"/>
    <col min="3" max="3" width="11.109375" style="3" bestFit="1" customWidth="1"/>
    <col min="4" max="4" width="28.5546875" style="3" customWidth="1"/>
    <col min="5" max="5" width="18" style="3" customWidth="1"/>
    <col min="6" max="6" width="19.5546875" style="5" customWidth="1"/>
    <col min="7" max="16384" width="9.109375" style="3"/>
  </cols>
  <sheetData>
    <row r="2" spans="2:6" ht="21" x14ac:dyDescent="0.3">
      <c r="B2" s="115" t="s">
        <v>178</v>
      </c>
      <c r="C2" s="115"/>
      <c r="D2" s="115"/>
      <c r="E2" s="115"/>
      <c r="F2" s="115"/>
    </row>
    <row r="3" spans="2:6" x14ac:dyDescent="0.3">
      <c r="B3" s="27" t="s">
        <v>7</v>
      </c>
      <c r="C3" s="116" t="s">
        <v>270</v>
      </c>
      <c r="D3" s="116"/>
      <c r="E3" s="116"/>
      <c r="F3" s="28"/>
    </row>
    <row r="4" spans="2:6" ht="27.6" x14ac:dyDescent="0.3">
      <c r="B4" s="14" t="s">
        <v>0</v>
      </c>
      <c r="C4" s="14" t="s">
        <v>1</v>
      </c>
      <c r="D4" s="14" t="s">
        <v>2</v>
      </c>
      <c r="E4" s="14" t="s">
        <v>3</v>
      </c>
      <c r="F4" s="15" t="s">
        <v>4</v>
      </c>
    </row>
    <row r="5" spans="2:6" ht="57.6" x14ac:dyDescent="0.3">
      <c r="B5" s="98" t="s">
        <v>5</v>
      </c>
      <c r="C5" s="98" t="s">
        <v>6</v>
      </c>
      <c r="D5" s="29" t="s">
        <v>182</v>
      </c>
      <c r="E5" s="11"/>
      <c r="F5" s="18">
        <v>300000</v>
      </c>
    </row>
    <row r="6" spans="2:6" ht="41.4" x14ac:dyDescent="0.3">
      <c r="B6" s="98"/>
      <c r="C6" s="98"/>
      <c r="D6" s="11" t="s">
        <v>183</v>
      </c>
      <c r="E6" s="11"/>
      <c r="F6" s="18">
        <v>25000</v>
      </c>
    </row>
    <row r="7" spans="2:6" x14ac:dyDescent="0.3">
      <c r="B7" s="98"/>
      <c r="C7" s="98"/>
      <c r="D7" s="11" t="s">
        <v>184</v>
      </c>
      <c r="E7" s="11"/>
      <c r="F7" s="18">
        <v>900000</v>
      </c>
    </row>
    <row r="8" spans="2:6" ht="41.4" x14ac:dyDescent="0.3">
      <c r="B8" s="98"/>
      <c r="C8" s="98"/>
      <c r="D8" s="11" t="s">
        <v>186</v>
      </c>
      <c r="E8" s="11"/>
      <c r="F8" s="18">
        <v>515965.44</v>
      </c>
    </row>
    <row r="9" spans="2:6" x14ac:dyDescent="0.3">
      <c r="B9" s="98"/>
      <c r="C9" s="98"/>
      <c r="D9" s="44" t="s">
        <v>187</v>
      </c>
      <c r="E9" s="11"/>
      <c r="F9" s="18">
        <v>500000</v>
      </c>
    </row>
    <row r="10" spans="2:6" ht="27.6" x14ac:dyDescent="0.3">
      <c r="B10" s="98"/>
      <c r="C10" s="98"/>
      <c r="D10" s="11" t="s">
        <v>188</v>
      </c>
      <c r="E10" s="11"/>
      <c r="F10" s="18">
        <v>75000</v>
      </c>
    </row>
    <row r="11" spans="2:6" ht="27.6" x14ac:dyDescent="0.3">
      <c r="B11" s="98"/>
      <c r="C11" s="19" t="s">
        <v>10</v>
      </c>
      <c r="D11" s="11" t="s">
        <v>180</v>
      </c>
      <c r="E11" s="11"/>
      <c r="F11" s="18">
        <v>500000</v>
      </c>
    </row>
    <row r="12" spans="2:6" ht="55.2" x14ac:dyDescent="0.3">
      <c r="B12" s="11" t="s">
        <v>174</v>
      </c>
      <c r="C12" s="19" t="s">
        <v>10</v>
      </c>
      <c r="D12" s="11" t="s">
        <v>181</v>
      </c>
      <c r="E12" s="11"/>
      <c r="F12" s="18">
        <v>363423.65</v>
      </c>
    </row>
    <row r="13" spans="2:6" ht="124.2" x14ac:dyDescent="0.3">
      <c r="B13" s="11" t="s">
        <v>179</v>
      </c>
      <c r="C13" s="45" t="s">
        <v>6</v>
      </c>
      <c r="D13" s="11" t="s">
        <v>185</v>
      </c>
      <c r="E13" s="44"/>
      <c r="F13" s="18">
        <v>110000</v>
      </c>
    </row>
    <row r="14" spans="2:6" x14ac:dyDescent="0.3">
      <c r="F14" s="41">
        <f>SUM(F5:F13)</f>
        <v>3289389.09</v>
      </c>
    </row>
    <row r="15" spans="2:6" x14ac:dyDescent="0.3">
      <c r="F15" s="3"/>
    </row>
  </sheetData>
  <sheetProtection selectLockedCells="1" selectUnlockedCells="1"/>
  <mergeCells count="4">
    <mergeCell ref="B2:F2"/>
    <mergeCell ref="C3:E3"/>
    <mergeCell ref="C5:C10"/>
    <mergeCell ref="B5:B11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24"/>
  <dimension ref="B2:F8"/>
  <sheetViews>
    <sheetView workbookViewId="0"/>
  </sheetViews>
  <sheetFormatPr defaultColWidth="9.109375" defaultRowHeight="14.4" x14ac:dyDescent="0.3"/>
  <cols>
    <col min="1" max="1" width="9.109375" style="1"/>
    <col min="2" max="2" width="25.88671875" style="1" bestFit="1" customWidth="1"/>
    <col min="3" max="3" width="11.109375" style="1" bestFit="1" customWidth="1"/>
    <col min="4" max="4" width="28.5546875" style="1" customWidth="1"/>
    <col min="5" max="5" width="18" style="1" customWidth="1"/>
    <col min="6" max="6" width="19.5546875" style="1" customWidth="1"/>
    <col min="7" max="16384" width="9.109375" style="1"/>
  </cols>
  <sheetData>
    <row r="2" spans="2:6" ht="21" x14ac:dyDescent="0.3">
      <c r="B2" s="111" t="s">
        <v>189</v>
      </c>
      <c r="C2" s="111"/>
      <c r="D2" s="111"/>
      <c r="E2" s="111"/>
      <c r="F2" s="111"/>
    </row>
    <row r="3" spans="2:6" x14ac:dyDescent="0.3">
      <c r="B3" s="12" t="s">
        <v>7</v>
      </c>
      <c r="C3" s="94" t="s">
        <v>190</v>
      </c>
      <c r="D3" s="94"/>
      <c r="E3" s="94"/>
      <c r="F3" s="13"/>
    </row>
    <row r="4" spans="2:6" ht="27.6" x14ac:dyDescent="0.3">
      <c r="B4" s="14" t="s">
        <v>0</v>
      </c>
      <c r="C4" s="14" t="s">
        <v>1</v>
      </c>
      <c r="D4" s="14" t="s">
        <v>2</v>
      </c>
      <c r="E4" s="14" t="s">
        <v>3</v>
      </c>
      <c r="F4" s="15" t="s">
        <v>4</v>
      </c>
    </row>
    <row r="5" spans="2:6" ht="43.2" x14ac:dyDescent="0.3">
      <c r="B5" s="98" t="s">
        <v>5</v>
      </c>
      <c r="C5" s="95" t="s">
        <v>6</v>
      </c>
      <c r="D5" s="29" t="s">
        <v>192</v>
      </c>
      <c r="E5" s="11">
        <v>563</v>
      </c>
      <c r="F5" s="46">
        <v>2252895.44</v>
      </c>
    </row>
    <row r="6" spans="2:6" ht="28.8" x14ac:dyDescent="0.3">
      <c r="B6" s="98"/>
      <c r="C6" s="107"/>
      <c r="D6" s="29" t="s">
        <v>193</v>
      </c>
      <c r="E6" s="11">
        <v>10</v>
      </c>
      <c r="F6" s="46">
        <v>60000</v>
      </c>
    </row>
    <row r="7" spans="2:6" ht="72" x14ac:dyDescent="0.3">
      <c r="B7" s="98"/>
      <c r="C7" s="98" t="s">
        <v>10</v>
      </c>
      <c r="D7" s="29" t="s">
        <v>191</v>
      </c>
      <c r="E7" s="47"/>
      <c r="F7" s="46">
        <v>823180.99</v>
      </c>
    </row>
    <row r="8" spans="2:6" x14ac:dyDescent="0.3">
      <c r="B8" s="98"/>
      <c r="C8" s="98"/>
      <c r="D8" s="98"/>
      <c r="E8" s="98"/>
      <c r="F8" s="23">
        <f>SUM(F5:F7)</f>
        <v>3136076.4299999997</v>
      </c>
    </row>
  </sheetData>
  <sheetProtection selectLockedCells="1" selectUnlockedCells="1"/>
  <mergeCells count="6">
    <mergeCell ref="B2:F2"/>
    <mergeCell ref="C3:E3"/>
    <mergeCell ref="B5:B8"/>
    <mergeCell ref="C7:C8"/>
    <mergeCell ref="D8:E8"/>
    <mergeCell ref="C5:C6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25"/>
  <dimension ref="B1:J18"/>
  <sheetViews>
    <sheetView zoomScale="90" zoomScaleNormal="90" workbookViewId="0"/>
  </sheetViews>
  <sheetFormatPr defaultColWidth="9.109375" defaultRowHeight="14.4" x14ac:dyDescent="0.3"/>
  <cols>
    <col min="1" max="1" width="9.109375" style="1"/>
    <col min="2" max="2" width="25.88671875" style="1" bestFit="1" customWidth="1"/>
    <col min="3" max="3" width="14.44140625" style="1" customWidth="1"/>
    <col min="4" max="4" width="38.5546875" style="1" customWidth="1"/>
    <col min="5" max="5" width="18" style="1" customWidth="1"/>
    <col min="6" max="6" width="19.5546875" style="1" customWidth="1"/>
    <col min="7" max="9" width="9.109375" style="1"/>
    <col min="10" max="10" width="8.88671875" customWidth="1"/>
    <col min="11" max="16384" width="9.109375" style="1"/>
  </cols>
  <sheetData>
    <row r="1" spans="2:6" ht="15" thickBot="1" x14ac:dyDescent="0.35"/>
    <row r="2" spans="2:6" x14ac:dyDescent="0.3">
      <c r="B2" s="89" t="s">
        <v>256</v>
      </c>
      <c r="C2" s="134" t="s">
        <v>190</v>
      </c>
      <c r="D2" s="134"/>
      <c r="E2" s="134"/>
      <c r="F2" s="90"/>
    </row>
    <row r="3" spans="2:6" ht="27.6" x14ac:dyDescent="0.3">
      <c r="B3" s="51" t="s">
        <v>0</v>
      </c>
      <c r="C3" s="14" t="s">
        <v>1</v>
      </c>
      <c r="D3" s="14" t="s">
        <v>2</v>
      </c>
      <c r="E3" s="14" t="s">
        <v>3</v>
      </c>
      <c r="F3" s="52" t="s">
        <v>4</v>
      </c>
    </row>
    <row r="4" spans="2:6" ht="28.8" x14ac:dyDescent="0.3">
      <c r="B4" s="135" t="s">
        <v>5</v>
      </c>
      <c r="C4" s="98" t="s">
        <v>6</v>
      </c>
      <c r="D4" s="29" t="s">
        <v>194</v>
      </c>
      <c r="E4" s="11">
        <v>563</v>
      </c>
      <c r="F4" s="53">
        <v>1380316.57</v>
      </c>
    </row>
    <row r="5" spans="2:6" x14ac:dyDescent="0.3">
      <c r="B5" s="136"/>
      <c r="C5" s="98"/>
      <c r="D5" s="29" t="s">
        <v>195</v>
      </c>
      <c r="E5" s="11">
        <v>10</v>
      </c>
      <c r="F5" s="53">
        <v>500000</v>
      </c>
    </row>
    <row r="6" spans="2:6" x14ac:dyDescent="0.3">
      <c r="B6" s="136"/>
      <c r="C6" s="19"/>
      <c r="F6" s="92">
        <f>SUM(F4:F5)</f>
        <v>1880316.57</v>
      </c>
    </row>
    <row r="7" spans="2:6" x14ac:dyDescent="0.3">
      <c r="B7" s="136"/>
      <c r="C7" s="19"/>
      <c r="D7" s="29"/>
      <c r="E7" s="11"/>
      <c r="F7" s="53"/>
    </row>
    <row r="8" spans="2:6" x14ac:dyDescent="0.3">
      <c r="B8" s="136"/>
      <c r="C8" s="98"/>
      <c r="D8" s="32" t="s">
        <v>292</v>
      </c>
      <c r="E8" s="48"/>
      <c r="F8" s="53">
        <v>300000</v>
      </c>
    </row>
    <row r="9" spans="2:6" x14ac:dyDescent="0.3">
      <c r="B9" s="136"/>
      <c r="C9" s="98"/>
      <c r="D9" s="32" t="s">
        <v>293</v>
      </c>
      <c r="E9" s="48"/>
      <c r="F9" s="53">
        <v>200000</v>
      </c>
    </row>
    <row r="10" spans="2:6" x14ac:dyDescent="0.3">
      <c r="B10" s="136"/>
      <c r="C10" s="98"/>
      <c r="D10" s="32" t="s">
        <v>291</v>
      </c>
      <c r="E10" s="48"/>
      <c r="F10" s="53">
        <v>10000</v>
      </c>
    </row>
    <row r="11" spans="2:6" ht="28.8" x14ac:dyDescent="0.3">
      <c r="B11" s="136"/>
      <c r="C11" s="98"/>
      <c r="D11" s="32" t="s">
        <v>294</v>
      </c>
      <c r="E11" s="48"/>
      <c r="F11" s="53">
        <v>10000</v>
      </c>
    </row>
    <row r="12" spans="2:6" x14ac:dyDescent="0.3">
      <c r="B12" s="136"/>
      <c r="C12" s="98"/>
      <c r="D12" s="32" t="s">
        <v>295</v>
      </c>
      <c r="E12" s="48"/>
      <c r="F12" s="53">
        <v>25000</v>
      </c>
    </row>
    <row r="13" spans="2:6" ht="43.2" x14ac:dyDescent="0.3">
      <c r="B13" s="136"/>
      <c r="C13" s="98"/>
      <c r="D13" s="32" t="s">
        <v>296</v>
      </c>
      <c r="E13" s="48"/>
      <c r="F13" s="53">
        <v>20000</v>
      </c>
    </row>
    <row r="14" spans="2:6" ht="43.2" x14ac:dyDescent="0.3">
      <c r="B14" s="136"/>
      <c r="C14" s="98"/>
      <c r="D14" s="32" t="s">
        <v>297</v>
      </c>
      <c r="E14" s="48"/>
      <c r="F14" s="53">
        <v>30000</v>
      </c>
    </row>
    <row r="15" spans="2:6" ht="43.8" thickBot="1" x14ac:dyDescent="0.35">
      <c r="B15" s="136"/>
      <c r="C15" s="95"/>
      <c r="D15" s="32" t="s">
        <v>298</v>
      </c>
      <c r="E15" s="48"/>
      <c r="F15" s="53">
        <v>24221.15</v>
      </c>
    </row>
    <row r="16" spans="2:6" ht="15" thickBot="1" x14ac:dyDescent="0.35">
      <c r="B16" s="137"/>
      <c r="C16" s="138"/>
      <c r="D16" s="54" t="s">
        <v>299</v>
      </c>
      <c r="E16" s="55"/>
      <c r="F16" s="91">
        <v>50000</v>
      </c>
    </row>
    <row r="17" spans="2:6" x14ac:dyDescent="0.3">
      <c r="B17" s="86"/>
      <c r="C17" s="86"/>
      <c r="D17" s="87"/>
      <c r="F17" s="88">
        <f>SUM(F8:F16)</f>
        <v>669221.15</v>
      </c>
    </row>
    <row r="18" spans="2:6" x14ac:dyDescent="0.3">
      <c r="F18" s="41">
        <f>SUM(F17,F6)</f>
        <v>2549537.7200000002</v>
      </c>
    </row>
  </sheetData>
  <sheetProtection selectLockedCells="1" selectUnlockedCells="1"/>
  <mergeCells count="4">
    <mergeCell ref="C2:E2"/>
    <mergeCell ref="B4:B16"/>
    <mergeCell ref="C4:C5"/>
    <mergeCell ref="C8:C16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BA11F-CC9B-4188-A68F-65E5570B0D6C}">
  <sheetPr codeName="Planilha2"/>
  <dimension ref="B2:F7"/>
  <sheetViews>
    <sheetView zoomScaleNormal="100" workbookViewId="0"/>
  </sheetViews>
  <sheetFormatPr defaultColWidth="9.109375" defaultRowHeight="14.4" x14ac:dyDescent="0.3"/>
  <cols>
    <col min="1" max="1" width="9.109375" style="8"/>
    <col min="2" max="2" width="25.88671875" style="9" bestFit="1" customWidth="1"/>
    <col min="3" max="3" width="11.109375" style="8" bestFit="1" customWidth="1"/>
    <col min="4" max="4" width="28.5546875" style="8" customWidth="1"/>
    <col min="5" max="5" width="18" style="8" customWidth="1"/>
    <col min="6" max="6" width="19.5546875" style="8" customWidth="1"/>
    <col min="7" max="16384" width="9.109375" style="8"/>
  </cols>
  <sheetData>
    <row r="2" spans="2:6" ht="21" x14ac:dyDescent="0.3">
      <c r="B2" s="111" t="s">
        <v>196</v>
      </c>
      <c r="C2" s="111"/>
      <c r="D2" s="111"/>
      <c r="E2" s="111"/>
      <c r="F2" s="111"/>
    </row>
    <row r="3" spans="2:6" x14ac:dyDescent="0.3">
      <c r="B3" s="12" t="s">
        <v>7</v>
      </c>
      <c r="C3" s="94" t="s">
        <v>197</v>
      </c>
      <c r="D3" s="94"/>
      <c r="E3" s="94"/>
      <c r="F3" s="13"/>
    </row>
    <row r="4" spans="2:6" ht="27.6" x14ac:dyDescent="0.3">
      <c r="B4" s="14" t="s">
        <v>0</v>
      </c>
      <c r="C4" s="14" t="s">
        <v>1</v>
      </c>
      <c r="D4" s="14" t="s">
        <v>2</v>
      </c>
      <c r="E4" s="14" t="s">
        <v>3</v>
      </c>
      <c r="F4" s="15" t="s">
        <v>4</v>
      </c>
    </row>
    <row r="5" spans="2:6" ht="86.4" x14ac:dyDescent="0.3">
      <c r="B5" s="19" t="s">
        <v>5</v>
      </c>
      <c r="C5" s="24" t="s">
        <v>6</v>
      </c>
      <c r="D5" s="29" t="s">
        <v>199</v>
      </c>
      <c r="E5" s="11"/>
      <c r="F5" s="46">
        <v>2809707.32</v>
      </c>
    </row>
    <row r="6" spans="2:6" ht="72" x14ac:dyDescent="0.3">
      <c r="B6" s="19" t="s">
        <v>198</v>
      </c>
      <c r="C6" s="19" t="s">
        <v>10</v>
      </c>
      <c r="D6" s="29" t="s">
        <v>200</v>
      </c>
      <c r="E6" s="29">
        <v>220</v>
      </c>
      <c r="F6" s="21">
        <v>1000000.96</v>
      </c>
    </row>
    <row r="7" spans="2:6" x14ac:dyDescent="0.3">
      <c r="B7" s="56"/>
      <c r="C7" s="56"/>
      <c r="D7" s="139"/>
      <c r="E7" s="139"/>
      <c r="F7" s="23">
        <f>SUM(F5:F6)</f>
        <v>3809708.28</v>
      </c>
    </row>
  </sheetData>
  <sheetProtection selectLockedCells="1" selectUnlockedCells="1"/>
  <mergeCells count="3">
    <mergeCell ref="B2:F2"/>
    <mergeCell ref="C3:E3"/>
    <mergeCell ref="D7:E7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5"/>
  <dimension ref="B2:F18"/>
  <sheetViews>
    <sheetView zoomScaleNormal="100" workbookViewId="0"/>
  </sheetViews>
  <sheetFormatPr defaultColWidth="13.6640625" defaultRowHeight="14.4" x14ac:dyDescent="0.3"/>
  <cols>
    <col min="1" max="1" width="13.6640625" style="2"/>
    <col min="2" max="2" width="25.88671875" style="2" bestFit="1" customWidth="1"/>
    <col min="3" max="3" width="11.109375" style="2" bestFit="1" customWidth="1"/>
    <col min="4" max="4" width="40.109375" style="7" customWidth="1"/>
    <col min="5" max="5" width="18" style="6" customWidth="1"/>
    <col min="6" max="6" width="19.5546875" style="6" customWidth="1"/>
    <col min="7" max="16384" width="13.6640625" style="2"/>
  </cols>
  <sheetData>
    <row r="2" spans="2:6" ht="21" x14ac:dyDescent="0.3">
      <c r="B2" s="140" t="s">
        <v>201</v>
      </c>
      <c r="C2" s="141"/>
      <c r="D2" s="141"/>
      <c r="E2" s="141"/>
      <c r="F2" s="142"/>
    </row>
    <row r="3" spans="2:6" x14ac:dyDescent="0.3">
      <c r="B3" s="49" t="s">
        <v>7</v>
      </c>
      <c r="C3" s="116" t="s">
        <v>202</v>
      </c>
      <c r="D3" s="116"/>
      <c r="E3" s="116"/>
      <c r="F3" s="50"/>
    </row>
    <row r="4" spans="2:6" ht="27.6" x14ac:dyDescent="0.3">
      <c r="B4" s="51" t="s">
        <v>0</v>
      </c>
      <c r="C4" s="14" t="s">
        <v>1</v>
      </c>
      <c r="D4" s="14" t="s">
        <v>2</v>
      </c>
      <c r="E4" s="14" t="s">
        <v>3</v>
      </c>
      <c r="F4" s="52" t="s">
        <v>4</v>
      </c>
    </row>
    <row r="5" spans="2:6" x14ac:dyDescent="0.3">
      <c r="B5" s="95" t="s">
        <v>5</v>
      </c>
      <c r="C5" s="98" t="s">
        <v>6</v>
      </c>
      <c r="D5" s="29" t="s">
        <v>203</v>
      </c>
      <c r="E5" s="11">
        <v>417</v>
      </c>
      <c r="F5" s="21">
        <v>1034497.77</v>
      </c>
    </row>
    <row r="6" spans="2:6" ht="28.8" x14ac:dyDescent="0.3">
      <c r="B6" s="112"/>
      <c r="C6" s="98"/>
      <c r="D6" s="29" t="s">
        <v>204</v>
      </c>
      <c r="E6" s="11">
        <v>676</v>
      </c>
      <c r="F6" s="21">
        <v>1034755.4</v>
      </c>
    </row>
    <row r="7" spans="2:6" x14ac:dyDescent="0.3">
      <c r="B7" s="112"/>
      <c r="C7" s="95" t="s">
        <v>10</v>
      </c>
      <c r="D7" s="32" t="s">
        <v>205</v>
      </c>
      <c r="E7" s="57">
        <v>1200</v>
      </c>
      <c r="F7" s="21">
        <v>15648</v>
      </c>
    </row>
    <row r="8" spans="2:6" ht="28.8" x14ac:dyDescent="0.3">
      <c r="B8" s="112"/>
      <c r="C8" s="112"/>
      <c r="D8" s="32" t="s">
        <v>206</v>
      </c>
      <c r="E8" s="57">
        <v>200000</v>
      </c>
      <c r="F8" s="21">
        <v>456000</v>
      </c>
    </row>
    <row r="9" spans="2:6" ht="28.8" x14ac:dyDescent="0.3">
      <c r="B9" s="112"/>
      <c r="C9" s="112"/>
      <c r="D9" s="32" t="s">
        <v>207</v>
      </c>
      <c r="E9" s="57">
        <v>7800</v>
      </c>
      <c r="F9" s="21">
        <v>25896</v>
      </c>
    </row>
    <row r="10" spans="2:6" ht="28.8" x14ac:dyDescent="0.3">
      <c r="B10" s="112"/>
      <c r="C10" s="112"/>
      <c r="D10" s="32" t="s">
        <v>208</v>
      </c>
      <c r="E10" s="57">
        <v>10000</v>
      </c>
      <c r="F10" s="21">
        <v>52300</v>
      </c>
    </row>
    <row r="11" spans="2:6" ht="28.8" x14ac:dyDescent="0.3">
      <c r="B11" s="112"/>
      <c r="C11" s="112"/>
      <c r="D11" s="32" t="s">
        <v>209</v>
      </c>
      <c r="E11" s="57">
        <v>10000</v>
      </c>
      <c r="F11" s="21" t="s">
        <v>210</v>
      </c>
    </row>
    <row r="12" spans="2:6" ht="28.8" x14ac:dyDescent="0.3">
      <c r="B12" s="112"/>
      <c r="C12" s="112"/>
      <c r="D12" s="32" t="s">
        <v>211</v>
      </c>
      <c r="E12" s="58">
        <v>100</v>
      </c>
      <c r="F12" s="21">
        <v>22632</v>
      </c>
    </row>
    <row r="13" spans="2:6" ht="43.2" x14ac:dyDescent="0.3">
      <c r="B13" s="112"/>
      <c r="C13" s="112"/>
      <c r="D13" s="32" t="s">
        <v>212</v>
      </c>
      <c r="E13" s="58">
        <v>109</v>
      </c>
      <c r="F13" s="21" t="s">
        <v>213</v>
      </c>
    </row>
    <row r="14" spans="2:6" ht="57.6" x14ac:dyDescent="0.3">
      <c r="B14" s="112"/>
      <c r="C14" s="112"/>
      <c r="D14" s="32" t="s">
        <v>214</v>
      </c>
      <c r="E14" s="58">
        <v>31</v>
      </c>
      <c r="F14" s="21">
        <v>11701.57</v>
      </c>
    </row>
    <row r="15" spans="2:6" ht="57.6" x14ac:dyDescent="0.3">
      <c r="B15" s="112"/>
      <c r="C15" s="112"/>
      <c r="D15" s="32" t="s">
        <v>215</v>
      </c>
      <c r="E15" s="58">
        <v>30</v>
      </c>
      <c r="F15" s="21">
        <v>10111.200000000001</v>
      </c>
    </row>
    <row r="16" spans="2:6" ht="57.6" x14ac:dyDescent="0.3">
      <c r="B16" s="112"/>
      <c r="C16" s="112"/>
      <c r="D16" s="32" t="s">
        <v>216</v>
      </c>
      <c r="E16" s="58">
        <v>30</v>
      </c>
      <c r="F16" s="21">
        <v>6628.5</v>
      </c>
    </row>
    <row r="17" spans="2:6" ht="57.6" x14ac:dyDescent="0.3">
      <c r="B17" s="107"/>
      <c r="C17" s="107"/>
      <c r="D17" s="32" t="s">
        <v>217</v>
      </c>
      <c r="E17" s="58">
        <v>30</v>
      </c>
      <c r="F17" s="21" t="s">
        <v>218</v>
      </c>
    </row>
    <row r="18" spans="2:6" x14ac:dyDescent="0.3">
      <c r="F18" s="41">
        <f>SUM(F5:F17)</f>
        <v>2670170.44</v>
      </c>
    </row>
  </sheetData>
  <sheetProtection selectLockedCells="1" selectUnlockedCells="1"/>
  <mergeCells count="5">
    <mergeCell ref="B2:F2"/>
    <mergeCell ref="C3:E3"/>
    <mergeCell ref="C5:C6"/>
    <mergeCell ref="C7:C17"/>
    <mergeCell ref="B5:B17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26"/>
  <dimension ref="B2:F10"/>
  <sheetViews>
    <sheetView workbookViewId="0"/>
  </sheetViews>
  <sheetFormatPr defaultColWidth="13.6640625" defaultRowHeight="14.4" x14ac:dyDescent="0.3"/>
  <cols>
    <col min="1" max="1" width="13.6640625" style="2"/>
    <col min="2" max="2" width="25.88671875" style="2" bestFit="1" customWidth="1"/>
    <col min="3" max="3" width="11.109375" style="2" bestFit="1" customWidth="1"/>
    <col min="4" max="4" width="28.5546875" style="7" customWidth="1"/>
    <col min="5" max="5" width="18" style="6" customWidth="1"/>
    <col min="6" max="6" width="19.5546875" style="6" customWidth="1"/>
    <col min="7" max="16384" width="13.6640625" style="2"/>
  </cols>
  <sheetData>
    <row r="2" spans="2:6" ht="21" x14ac:dyDescent="0.3">
      <c r="B2" s="140" t="s">
        <v>224</v>
      </c>
      <c r="C2" s="141"/>
      <c r="D2" s="141"/>
      <c r="E2" s="141"/>
      <c r="F2" s="142"/>
    </row>
    <row r="3" spans="2:6" x14ac:dyDescent="0.3">
      <c r="B3" s="49" t="s">
        <v>7</v>
      </c>
      <c r="C3" s="116" t="s">
        <v>225</v>
      </c>
      <c r="D3" s="116"/>
      <c r="E3" s="116"/>
      <c r="F3" s="50"/>
    </row>
    <row r="4" spans="2:6" ht="38.25" customHeight="1" x14ac:dyDescent="0.3">
      <c r="B4" s="51" t="s">
        <v>0</v>
      </c>
      <c r="C4" s="14" t="s">
        <v>1</v>
      </c>
      <c r="D4" s="14" t="s">
        <v>2</v>
      </c>
      <c r="E4" s="14" t="s">
        <v>3</v>
      </c>
      <c r="F4" s="52" t="s">
        <v>4</v>
      </c>
    </row>
    <row r="5" spans="2:6" ht="28.8" x14ac:dyDescent="0.3">
      <c r="B5" s="95" t="s">
        <v>5</v>
      </c>
      <c r="C5" s="98" t="s">
        <v>6</v>
      </c>
      <c r="D5" s="29" t="s">
        <v>219</v>
      </c>
      <c r="E5" s="11"/>
      <c r="F5" s="21">
        <v>2096199.98</v>
      </c>
    </row>
    <row r="6" spans="2:6" ht="28.8" x14ac:dyDescent="0.3">
      <c r="B6" s="112"/>
      <c r="C6" s="98"/>
      <c r="D6" s="29" t="s">
        <v>220</v>
      </c>
      <c r="E6" s="11">
        <v>4</v>
      </c>
      <c r="F6" s="21">
        <v>70000</v>
      </c>
    </row>
    <row r="7" spans="2:6" ht="28.8" x14ac:dyDescent="0.3">
      <c r="B7" s="112"/>
      <c r="C7" s="98"/>
      <c r="D7" s="29" t="s">
        <v>221</v>
      </c>
      <c r="E7" s="11">
        <v>5</v>
      </c>
      <c r="F7" s="21">
        <v>30000</v>
      </c>
    </row>
    <row r="8" spans="2:6" x14ac:dyDescent="0.3">
      <c r="B8" s="112"/>
      <c r="C8" s="98" t="s">
        <v>10</v>
      </c>
      <c r="D8" s="29" t="s">
        <v>222</v>
      </c>
      <c r="E8" s="58"/>
      <c r="F8" s="21">
        <v>300000</v>
      </c>
    </row>
    <row r="9" spans="2:6" ht="57.6" x14ac:dyDescent="0.3">
      <c r="B9" s="107"/>
      <c r="C9" s="98"/>
      <c r="D9" s="29" t="s">
        <v>223</v>
      </c>
      <c r="E9" s="58"/>
      <c r="F9" s="21">
        <v>481647.99</v>
      </c>
    </row>
    <row r="10" spans="2:6" x14ac:dyDescent="0.3">
      <c r="F10" s="41">
        <f>SUM(F5:F9)</f>
        <v>2977847.9699999997</v>
      </c>
    </row>
  </sheetData>
  <sheetProtection selectLockedCells="1" selectUnlockedCells="1"/>
  <mergeCells count="5">
    <mergeCell ref="B2:F2"/>
    <mergeCell ref="C3:E3"/>
    <mergeCell ref="B5:B9"/>
    <mergeCell ref="C8:C9"/>
    <mergeCell ref="C5:C7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16"/>
  <dimension ref="B2:F7"/>
  <sheetViews>
    <sheetView workbookViewId="0"/>
  </sheetViews>
  <sheetFormatPr defaultColWidth="9.109375" defaultRowHeight="13.8" x14ac:dyDescent="0.3"/>
  <cols>
    <col min="1" max="1" width="9.109375" style="10"/>
    <col min="2" max="2" width="25.88671875" style="10" bestFit="1" customWidth="1"/>
    <col min="3" max="3" width="11.109375" style="10" customWidth="1"/>
    <col min="4" max="4" width="28.5546875" style="10" customWidth="1"/>
    <col min="5" max="5" width="18" style="10" customWidth="1"/>
    <col min="6" max="6" width="19.5546875" style="10" customWidth="1"/>
    <col min="7" max="12" width="9.109375" style="10"/>
    <col min="13" max="13" width="17" style="10" customWidth="1"/>
    <col min="14" max="16384" width="9.109375" style="10"/>
  </cols>
  <sheetData>
    <row r="2" spans="2:6" ht="21" customHeight="1" x14ac:dyDescent="0.3">
      <c r="B2" s="115" t="s">
        <v>285</v>
      </c>
      <c r="C2" s="115"/>
      <c r="D2" s="115"/>
      <c r="E2" s="115"/>
      <c r="F2" s="115"/>
    </row>
    <row r="3" spans="2:6" ht="12.75" customHeight="1" x14ac:dyDescent="0.3">
      <c r="B3" s="27" t="s">
        <v>7</v>
      </c>
      <c r="C3" s="116" t="s">
        <v>226</v>
      </c>
      <c r="D3" s="116"/>
      <c r="E3" s="116"/>
      <c r="F3" s="28"/>
    </row>
    <row r="4" spans="2:6" ht="27.6" x14ac:dyDescent="0.3">
      <c r="B4" s="14" t="s">
        <v>0</v>
      </c>
      <c r="C4" s="14" t="s">
        <v>1</v>
      </c>
      <c r="D4" s="14" t="s">
        <v>2</v>
      </c>
      <c r="E4" s="14" t="s">
        <v>3</v>
      </c>
      <c r="F4" s="15" t="s">
        <v>4</v>
      </c>
    </row>
    <row r="5" spans="2:6" ht="96.6" x14ac:dyDescent="0.3">
      <c r="B5" s="19" t="s">
        <v>28</v>
      </c>
      <c r="C5" s="19" t="s">
        <v>9</v>
      </c>
      <c r="D5" s="19" t="s">
        <v>284</v>
      </c>
      <c r="E5" s="20">
        <v>200</v>
      </c>
      <c r="F5" s="18">
        <v>9203181.2400000002</v>
      </c>
    </row>
    <row r="6" spans="2:6" ht="72" x14ac:dyDescent="0.3">
      <c r="B6" s="95" t="s">
        <v>5</v>
      </c>
      <c r="C6" s="98" t="s">
        <v>10</v>
      </c>
      <c r="D6" s="31" t="s">
        <v>227</v>
      </c>
      <c r="E6" s="30" t="s">
        <v>58</v>
      </c>
      <c r="F6" s="18">
        <v>3275497.76</v>
      </c>
    </row>
    <row r="7" spans="2:6" x14ac:dyDescent="0.3">
      <c r="B7" s="107"/>
      <c r="C7" s="98"/>
      <c r="D7" s="19"/>
      <c r="E7" s="19"/>
      <c r="F7" s="23">
        <f>SUM(F5:F6)</f>
        <v>12478679</v>
      </c>
    </row>
  </sheetData>
  <sheetProtection selectLockedCells="1" selectUnlockedCells="1"/>
  <mergeCells count="4">
    <mergeCell ref="B2:F2"/>
    <mergeCell ref="C3:E3"/>
    <mergeCell ref="B6:B7"/>
    <mergeCell ref="C6:C7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7E7BC-1241-4024-AE7B-1BC9ED6D94AE}">
  <sheetPr codeName="Planilha3"/>
  <dimension ref="B2:J34"/>
  <sheetViews>
    <sheetView workbookViewId="0"/>
  </sheetViews>
  <sheetFormatPr defaultColWidth="13.6640625" defaultRowHeight="14.4" x14ac:dyDescent="0.3"/>
  <cols>
    <col min="1" max="1" width="13.6640625" style="2"/>
    <col min="2" max="2" width="25.88671875" style="2" bestFit="1" customWidth="1"/>
    <col min="3" max="3" width="11.109375" style="2" bestFit="1" customWidth="1"/>
    <col min="4" max="4" width="49.6640625" style="7" customWidth="1"/>
    <col min="5" max="5" width="18" style="6" customWidth="1"/>
    <col min="6" max="6" width="19.5546875" style="76" customWidth="1"/>
    <col min="7" max="7" width="74" style="2" bestFit="1" customWidth="1"/>
    <col min="8" max="16384" width="13.6640625" style="2"/>
  </cols>
  <sheetData>
    <row r="2" spans="2:10" ht="21" x14ac:dyDescent="0.3">
      <c r="B2" s="115" t="s">
        <v>228</v>
      </c>
      <c r="C2" s="115"/>
      <c r="D2" s="115"/>
      <c r="E2" s="115"/>
      <c r="F2" s="115"/>
      <c r="J2" s="59"/>
    </row>
    <row r="3" spans="2:10" x14ac:dyDescent="0.3">
      <c r="B3" s="27" t="s">
        <v>7</v>
      </c>
      <c r="C3" s="116" t="s">
        <v>229</v>
      </c>
      <c r="D3" s="116"/>
      <c r="E3" s="116"/>
      <c r="F3" s="74"/>
    </row>
    <row r="4" spans="2:10" ht="27.6" x14ac:dyDescent="0.3">
      <c r="B4" s="14" t="s">
        <v>0</v>
      </c>
      <c r="C4" s="14" t="s">
        <v>1</v>
      </c>
      <c r="D4" s="14" t="s">
        <v>2</v>
      </c>
      <c r="E4" s="14" t="s">
        <v>3</v>
      </c>
      <c r="F4" s="75" t="s">
        <v>4</v>
      </c>
    </row>
    <row r="5" spans="2:10" x14ac:dyDescent="0.3">
      <c r="B5" s="98" t="s">
        <v>5</v>
      </c>
      <c r="C5" s="98" t="s">
        <v>6</v>
      </c>
      <c r="D5" s="47" t="s">
        <v>230</v>
      </c>
      <c r="E5" s="36"/>
      <c r="F5" s="73">
        <v>125000</v>
      </c>
    </row>
    <row r="6" spans="2:10" x14ac:dyDescent="0.3">
      <c r="B6" s="98"/>
      <c r="C6" s="98"/>
      <c r="D6" s="32" t="s">
        <v>231</v>
      </c>
      <c r="E6" s="36"/>
      <c r="F6" s="73">
        <v>270000</v>
      </c>
    </row>
    <row r="7" spans="2:10" x14ac:dyDescent="0.3">
      <c r="B7" s="98"/>
      <c r="C7" s="98"/>
      <c r="D7" s="32" t="s">
        <v>232</v>
      </c>
      <c r="E7" s="36"/>
      <c r="F7" s="73">
        <v>160000</v>
      </c>
    </row>
    <row r="8" spans="2:10" x14ac:dyDescent="0.3">
      <c r="B8" s="98"/>
      <c r="C8" s="98"/>
      <c r="D8" s="32" t="s">
        <v>233</v>
      </c>
      <c r="E8" s="36"/>
      <c r="F8" s="73">
        <v>1048100</v>
      </c>
    </row>
    <row r="9" spans="2:10" x14ac:dyDescent="0.3">
      <c r="B9" s="98"/>
      <c r="C9" s="98"/>
      <c r="D9" s="32" t="s">
        <v>234</v>
      </c>
      <c r="E9" s="36"/>
      <c r="F9" s="73">
        <v>352000</v>
      </c>
    </row>
    <row r="10" spans="2:10" x14ac:dyDescent="0.3">
      <c r="B10" s="98"/>
      <c r="C10" s="98"/>
      <c r="D10" s="32" t="s">
        <v>235</v>
      </c>
      <c r="E10" s="36"/>
      <c r="F10" s="73">
        <v>189160.02</v>
      </c>
    </row>
    <row r="11" spans="2:10" ht="28.8" x14ac:dyDescent="0.3">
      <c r="B11" s="98"/>
      <c r="C11" s="145" t="s">
        <v>281</v>
      </c>
      <c r="D11" s="143"/>
      <c r="E11" s="144"/>
      <c r="F11" s="78">
        <f>SUM(F5:F10)</f>
        <v>2144260.02</v>
      </c>
      <c r="G11" s="79" t="s">
        <v>282</v>
      </c>
    </row>
    <row r="12" spans="2:10" ht="28.8" x14ac:dyDescent="0.3">
      <c r="B12" s="98"/>
      <c r="C12" s="98" t="s">
        <v>10</v>
      </c>
      <c r="D12" s="47" t="s">
        <v>236</v>
      </c>
      <c r="E12" s="36"/>
      <c r="F12" s="73">
        <v>4668.3</v>
      </c>
    </row>
    <row r="13" spans="2:10" ht="28.8" x14ac:dyDescent="0.3">
      <c r="B13" s="98"/>
      <c r="C13" s="98"/>
      <c r="D13" s="32" t="s">
        <v>237</v>
      </c>
      <c r="E13" s="36"/>
      <c r="F13" s="73">
        <v>32538.240000000002</v>
      </c>
    </row>
    <row r="14" spans="2:10" ht="28.8" x14ac:dyDescent="0.3">
      <c r="B14" s="98"/>
      <c r="C14" s="98"/>
      <c r="D14" s="32" t="s">
        <v>238</v>
      </c>
      <c r="E14" s="36"/>
      <c r="F14" s="73">
        <v>17999.52</v>
      </c>
    </row>
    <row r="15" spans="2:10" ht="28.8" x14ac:dyDescent="0.3">
      <c r="B15" s="98"/>
      <c r="C15" s="98"/>
      <c r="D15" s="32" t="s">
        <v>239</v>
      </c>
      <c r="E15" s="36"/>
      <c r="F15" s="73">
        <v>33697.440000000002</v>
      </c>
    </row>
    <row r="16" spans="2:10" ht="43.2" x14ac:dyDescent="0.3">
      <c r="B16" s="98"/>
      <c r="C16" s="98"/>
      <c r="D16" s="32" t="s">
        <v>240</v>
      </c>
      <c r="E16" s="36"/>
      <c r="F16" s="73">
        <v>18401.04</v>
      </c>
    </row>
    <row r="17" spans="2:6" ht="28.8" x14ac:dyDescent="0.3">
      <c r="B17" s="98"/>
      <c r="C17" s="98"/>
      <c r="D17" s="32" t="s">
        <v>241</v>
      </c>
      <c r="E17" s="36"/>
      <c r="F17" s="73">
        <v>12344.5</v>
      </c>
    </row>
    <row r="18" spans="2:6" ht="28.8" x14ac:dyDescent="0.3">
      <c r="B18" s="98"/>
      <c r="C18" s="98"/>
      <c r="D18" s="32" t="s">
        <v>242</v>
      </c>
      <c r="E18" s="36"/>
      <c r="F18" s="73">
        <v>13825</v>
      </c>
    </row>
    <row r="19" spans="2:6" ht="43.2" x14ac:dyDescent="0.3">
      <c r="B19" s="98"/>
      <c r="C19" s="98"/>
      <c r="D19" s="32" t="s">
        <v>243</v>
      </c>
      <c r="E19" s="36"/>
      <c r="F19" s="73">
        <v>27650</v>
      </c>
    </row>
    <row r="20" spans="2:6" ht="43.2" x14ac:dyDescent="0.3">
      <c r="B20" s="98"/>
      <c r="C20" s="98"/>
      <c r="D20" s="32" t="s">
        <v>244</v>
      </c>
      <c r="E20" s="36"/>
      <c r="F20" s="73">
        <v>17626.8</v>
      </c>
    </row>
    <row r="21" spans="2:6" ht="43.2" x14ac:dyDescent="0.3">
      <c r="B21" s="98"/>
      <c r="C21" s="98"/>
      <c r="D21" s="32" t="s">
        <v>245</v>
      </c>
      <c r="E21" s="36"/>
      <c r="F21" s="73">
        <v>11206.72</v>
      </c>
    </row>
    <row r="22" spans="2:6" ht="43.2" x14ac:dyDescent="0.3">
      <c r="B22" s="98"/>
      <c r="C22" s="98"/>
      <c r="D22" s="32" t="s">
        <v>246</v>
      </c>
      <c r="E22" s="36"/>
      <c r="F22" s="73">
        <v>8206.7999999999993</v>
      </c>
    </row>
    <row r="23" spans="2:6" ht="43.2" x14ac:dyDescent="0.3">
      <c r="B23" s="98"/>
      <c r="C23" s="98"/>
      <c r="D23" s="32" t="s">
        <v>247</v>
      </c>
      <c r="E23" s="36"/>
      <c r="F23" s="73">
        <v>14655</v>
      </c>
    </row>
    <row r="24" spans="2:6" ht="43.2" x14ac:dyDescent="0.3">
      <c r="B24" s="98"/>
      <c r="C24" s="98"/>
      <c r="D24" s="32" t="s">
        <v>248</v>
      </c>
      <c r="E24" s="36"/>
      <c r="F24" s="73">
        <v>13083.6</v>
      </c>
    </row>
    <row r="25" spans="2:6" ht="43.2" x14ac:dyDescent="0.3">
      <c r="B25" s="98"/>
      <c r="C25" s="98"/>
      <c r="D25" s="32" t="s">
        <v>249</v>
      </c>
      <c r="E25" s="36"/>
      <c r="F25" s="73">
        <v>13983.6</v>
      </c>
    </row>
    <row r="26" spans="2:6" ht="57.6" x14ac:dyDescent="0.3">
      <c r="B26" s="98"/>
      <c r="C26" s="98"/>
      <c r="D26" s="32" t="s">
        <v>250</v>
      </c>
      <c r="E26" s="36"/>
      <c r="F26" s="73">
        <v>24707.4</v>
      </c>
    </row>
    <row r="27" spans="2:6" ht="43.2" x14ac:dyDescent="0.3">
      <c r="B27" s="98"/>
      <c r="C27" s="98"/>
      <c r="D27" s="32" t="s">
        <v>251</v>
      </c>
      <c r="E27" s="36"/>
      <c r="F27" s="73">
        <v>15384.88</v>
      </c>
    </row>
    <row r="28" spans="2:6" ht="57.6" x14ac:dyDescent="0.3">
      <c r="B28" s="98"/>
      <c r="C28" s="98"/>
      <c r="D28" s="32" t="s">
        <v>252</v>
      </c>
      <c r="E28" s="36"/>
      <c r="F28" s="73">
        <v>4798.2</v>
      </c>
    </row>
    <row r="29" spans="2:6" ht="43.2" x14ac:dyDescent="0.3">
      <c r="B29" s="98"/>
      <c r="C29" s="98"/>
      <c r="D29" s="32" t="s">
        <v>253</v>
      </c>
      <c r="E29" s="36"/>
      <c r="F29" s="73">
        <v>16545.150000000001</v>
      </c>
    </row>
    <row r="30" spans="2:6" ht="43.2" x14ac:dyDescent="0.3">
      <c r="B30" s="98"/>
      <c r="C30" s="98"/>
      <c r="D30" s="32" t="s">
        <v>254</v>
      </c>
      <c r="E30" s="36"/>
      <c r="F30" s="73">
        <v>10160.1</v>
      </c>
    </row>
    <row r="31" spans="2:6" ht="28.8" x14ac:dyDescent="0.3">
      <c r="B31" s="98"/>
      <c r="C31" s="98"/>
      <c r="D31" s="32" t="s">
        <v>255</v>
      </c>
      <c r="E31" s="36"/>
      <c r="F31" s="73">
        <v>407191.17</v>
      </c>
    </row>
    <row r="32" spans="2:6" x14ac:dyDescent="0.3">
      <c r="B32" s="77"/>
      <c r="C32" s="143" t="s">
        <v>283</v>
      </c>
      <c r="D32" s="143"/>
      <c r="E32" s="144"/>
      <c r="F32" s="80">
        <f>SUM(F12:F31)</f>
        <v>718673.46</v>
      </c>
    </row>
    <row r="33" spans="6:6" x14ac:dyDescent="0.3">
      <c r="F33" s="2"/>
    </row>
    <row r="34" spans="6:6" x14ac:dyDescent="0.3">
      <c r="F34" s="81">
        <f>SUM(F32,F11)</f>
        <v>2862933.48</v>
      </c>
    </row>
  </sheetData>
  <sheetProtection selectLockedCells="1" selectUnlockedCells="1"/>
  <mergeCells count="7">
    <mergeCell ref="C32:E32"/>
    <mergeCell ref="C5:C10"/>
    <mergeCell ref="B5:B31"/>
    <mergeCell ref="C12:C31"/>
    <mergeCell ref="B2:F2"/>
    <mergeCell ref="C3:E3"/>
    <mergeCell ref="C11:E11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2455A-5071-4EA4-A06E-88594AD9C3ED}">
  <sheetPr codeName="Planilha4"/>
  <dimension ref="B2:F7"/>
  <sheetViews>
    <sheetView zoomScaleNormal="100" workbookViewId="0"/>
  </sheetViews>
  <sheetFormatPr defaultColWidth="9.109375" defaultRowHeight="13.8" x14ac:dyDescent="0.3"/>
  <cols>
    <col min="1" max="1" width="9.109375" style="25"/>
    <col min="2" max="2" width="25.88671875" style="25" bestFit="1" customWidth="1"/>
    <col min="3" max="3" width="11.109375" style="25" bestFit="1" customWidth="1"/>
    <col min="4" max="4" width="39.44140625" style="25" customWidth="1"/>
    <col min="5" max="5" width="18" style="25" customWidth="1"/>
    <col min="6" max="6" width="19.5546875" style="4" customWidth="1"/>
    <col min="7" max="7" width="28.6640625" style="25" customWidth="1"/>
    <col min="8" max="16384" width="9.109375" style="25"/>
  </cols>
  <sheetData>
    <row r="2" spans="2:6" x14ac:dyDescent="0.3">
      <c r="B2" s="12" t="s">
        <v>256</v>
      </c>
      <c r="C2" s="94" t="s">
        <v>302</v>
      </c>
      <c r="D2" s="94"/>
      <c r="E2" s="94"/>
      <c r="F2" s="13"/>
    </row>
    <row r="3" spans="2:6" ht="27.6" x14ac:dyDescent="0.3">
      <c r="B3" s="14" t="s">
        <v>0</v>
      </c>
      <c r="C3" s="14" t="s">
        <v>1</v>
      </c>
      <c r="D3" s="14" t="s">
        <v>2</v>
      </c>
      <c r="E3" s="14" t="s">
        <v>3</v>
      </c>
      <c r="F3" s="15" t="s">
        <v>4</v>
      </c>
    </row>
    <row r="4" spans="2:6" ht="41.25" customHeight="1" x14ac:dyDescent="0.3">
      <c r="B4" s="95" t="s">
        <v>5</v>
      </c>
      <c r="C4" s="24" t="s">
        <v>6</v>
      </c>
      <c r="D4" s="93"/>
      <c r="E4" s="20"/>
      <c r="F4" s="21">
        <v>2618341.06</v>
      </c>
    </row>
    <row r="5" spans="2:6" ht="124.2" x14ac:dyDescent="0.3">
      <c r="B5" s="112"/>
      <c r="C5" s="95" t="s">
        <v>10</v>
      </c>
      <c r="D5" s="93" t="s">
        <v>300</v>
      </c>
      <c r="E5" s="95"/>
      <c r="F5" s="113">
        <v>931891.93</v>
      </c>
    </row>
    <row r="6" spans="2:6" ht="69" x14ac:dyDescent="0.3">
      <c r="B6" s="107"/>
      <c r="C6" s="107"/>
      <c r="D6" s="93" t="s">
        <v>301</v>
      </c>
      <c r="E6" s="107"/>
      <c r="F6" s="114"/>
    </row>
    <row r="7" spans="2:6" x14ac:dyDescent="0.3">
      <c r="B7" s="98"/>
      <c r="C7" s="98"/>
      <c r="D7" s="98"/>
      <c r="E7" s="98"/>
      <c r="F7" s="23">
        <f>SUM(F4:F5)</f>
        <v>3550232.99</v>
      </c>
    </row>
  </sheetData>
  <sheetProtection selectLockedCells="1" selectUnlockedCells="1"/>
  <mergeCells count="6">
    <mergeCell ref="F5:F6"/>
    <mergeCell ref="B7:E7"/>
    <mergeCell ref="C2:E2"/>
    <mergeCell ref="B4:B6"/>
    <mergeCell ref="C5:C6"/>
    <mergeCell ref="E5:E6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8"/>
  <dimension ref="B2:F11"/>
  <sheetViews>
    <sheetView zoomScaleNormal="100" workbookViewId="0"/>
  </sheetViews>
  <sheetFormatPr defaultColWidth="9.109375" defaultRowHeight="13.8" x14ac:dyDescent="0.3"/>
  <cols>
    <col min="1" max="1" width="9.109375" style="25"/>
    <col min="2" max="2" width="25.88671875" style="25" bestFit="1" customWidth="1"/>
    <col min="3" max="3" width="11.109375" style="25" bestFit="1" customWidth="1"/>
    <col min="4" max="4" width="28.5546875" style="25" customWidth="1"/>
    <col min="5" max="5" width="18" style="25" customWidth="1"/>
    <col min="6" max="6" width="19.5546875" style="4" customWidth="1"/>
    <col min="7" max="16384" width="9.109375" style="25"/>
  </cols>
  <sheetData>
    <row r="2" spans="2:6" ht="21" customHeight="1" x14ac:dyDescent="0.3">
      <c r="B2" s="111" t="s">
        <v>21</v>
      </c>
      <c r="C2" s="111"/>
      <c r="D2" s="111"/>
      <c r="E2" s="111"/>
      <c r="F2" s="111"/>
    </row>
    <row r="3" spans="2:6" ht="12.75" customHeight="1" x14ac:dyDescent="0.3">
      <c r="B3" s="12" t="s">
        <v>7</v>
      </c>
      <c r="C3" s="94" t="s">
        <v>29</v>
      </c>
      <c r="D3" s="94"/>
      <c r="E3" s="94"/>
      <c r="F3" s="13"/>
    </row>
    <row r="4" spans="2:6" ht="27.6" x14ac:dyDescent="0.3">
      <c r="B4" s="14" t="s">
        <v>0</v>
      </c>
      <c r="C4" s="14" t="s">
        <v>1</v>
      </c>
      <c r="D4" s="14" t="s">
        <v>2</v>
      </c>
      <c r="E4" s="14" t="s">
        <v>3</v>
      </c>
      <c r="F4" s="15" t="s">
        <v>4</v>
      </c>
    </row>
    <row r="5" spans="2:6" ht="41.4" x14ac:dyDescent="0.3">
      <c r="B5" s="19" t="s">
        <v>28</v>
      </c>
      <c r="C5" s="24" t="s">
        <v>9</v>
      </c>
      <c r="D5" s="19" t="s">
        <v>27</v>
      </c>
      <c r="E5" s="20"/>
      <c r="F5" s="21">
        <v>1984479.85</v>
      </c>
    </row>
    <row r="6" spans="2:6" ht="69" x14ac:dyDescent="0.3">
      <c r="B6" s="95" t="s">
        <v>5</v>
      </c>
      <c r="C6" s="95" t="s">
        <v>10</v>
      </c>
      <c r="D6" s="19" t="s">
        <v>22</v>
      </c>
      <c r="E6" s="20"/>
      <c r="F6" s="21">
        <v>200000</v>
      </c>
    </row>
    <row r="7" spans="2:6" ht="82.8" x14ac:dyDescent="0.3">
      <c r="B7" s="96"/>
      <c r="C7" s="96"/>
      <c r="D7" s="19" t="s">
        <v>23</v>
      </c>
      <c r="E7" s="20"/>
      <c r="F7" s="21">
        <v>100000</v>
      </c>
    </row>
    <row r="8" spans="2:6" ht="41.4" x14ac:dyDescent="0.3">
      <c r="B8" s="96"/>
      <c r="C8" s="96"/>
      <c r="D8" s="19" t="s">
        <v>24</v>
      </c>
      <c r="E8" s="20"/>
      <c r="F8" s="21">
        <v>150000</v>
      </c>
    </row>
    <row r="9" spans="2:6" ht="27.6" x14ac:dyDescent="0.3">
      <c r="B9" s="96"/>
      <c r="C9" s="96"/>
      <c r="D9" s="19" t="s">
        <v>25</v>
      </c>
      <c r="E9" s="20"/>
      <c r="F9" s="21">
        <v>156294.84</v>
      </c>
    </row>
    <row r="10" spans="2:6" ht="27.6" x14ac:dyDescent="0.3">
      <c r="B10" s="97"/>
      <c r="C10" s="97"/>
      <c r="D10" s="19" t="s">
        <v>26</v>
      </c>
      <c r="E10" s="19"/>
      <c r="F10" s="18">
        <v>100000</v>
      </c>
    </row>
    <row r="11" spans="2:6" x14ac:dyDescent="0.3">
      <c r="B11" s="98"/>
      <c r="C11" s="98"/>
      <c r="D11" s="98"/>
      <c r="E11" s="98"/>
      <c r="F11" s="23">
        <f>SUM(F5:F10)</f>
        <v>2690774.69</v>
      </c>
    </row>
  </sheetData>
  <sheetProtection selectLockedCells="1" selectUnlockedCells="1"/>
  <mergeCells count="5">
    <mergeCell ref="B11:E11"/>
    <mergeCell ref="C6:C10"/>
    <mergeCell ref="B6:B10"/>
    <mergeCell ref="B2:F2"/>
    <mergeCell ref="C3:E3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9"/>
  <dimension ref="B2:F12"/>
  <sheetViews>
    <sheetView workbookViewId="0"/>
  </sheetViews>
  <sheetFormatPr defaultColWidth="9.109375" defaultRowHeight="13.8" x14ac:dyDescent="0.3"/>
  <cols>
    <col min="1" max="1" width="9.109375" style="25"/>
    <col min="2" max="2" width="25.88671875" style="25" bestFit="1" customWidth="1"/>
    <col min="3" max="3" width="11.109375" style="25" bestFit="1" customWidth="1"/>
    <col min="4" max="4" width="28.5546875" style="25" customWidth="1"/>
    <col min="5" max="5" width="18" style="25" customWidth="1"/>
    <col min="6" max="6" width="19.5546875" style="4" customWidth="1"/>
    <col min="7" max="16384" width="9.109375" style="25"/>
  </cols>
  <sheetData>
    <row r="2" spans="2:6" ht="21" customHeight="1" x14ac:dyDescent="0.3">
      <c r="B2" s="111" t="s">
        <v>39</v>
      </c>
      <c r="C2" s="111"/>
      <c r="D2" s="111"/>
      <c r="E2" s="111"/>
      <c r="F2" s="111"/>
    </row>
    <row r="3" spans="2:6" ht="12.75" customHeight="1" x14ac:dyDescent="0.3">
      <c r="B3" s="12" t="s">
        <v>7</v>
      </c>
      <c r="C3" s="94" t="s">
        <v>40</v>
      </c>
      <c r="D3" s="94"/>
      <c r="E3" s="94"/>
      <c r="F3" s="13"/>
    </row>
    <row r="4" spans="2:6" ht="27.6" x14ac:dyDescent="0.3">
      <c r="B4" s="14" t="s">
        <v>0</v>
      </c>
      <c r="C4" s="14" t="s">
        <v>1</v>
      </c>
      <c r="D4" s="14" t="s">
        <v>2</v>
      </c>
      <c r="E4" s="14" t="s">
        <v>3</v>
      </c>
      <c r="F4" s="15" t="s">
        <v>4</v>
      </c>
    </row>
    <row r="5" spans="2:6" ht="27.6" x14ac:dyDescent="0.3">
      <c r="B5" s="96" t="s">
        <v>5</v>
      </c>
      <c r="C5" s="96" t="s">
        <v>6</v>
      </c>
      <c r="D5" s="19" t="s">
        <v>31</v>
      </c>
      <c r="E5" s="20" t="s">
        <v>36</v>
      </c>
      <c r="F5" s="26">
        <v>450000</v>
      </c>
    </row>
    <row r="6" spans="2:6" ht="27.6" x14ac:dyDescent="0.3">
      <c r="B6" s="96"/>
      <c r="C6" s="96"/>
      <c r="D6" s="19" t="s">
        <v>32</v>
      </c>
      <c r="E6" s="20"/>
      <c r="F6" s="26">
        <v>400000</v>
      </c>
    </row>
    <row r="7" spans="2:6" ht="55.2" x14ac:dyDescent="0.3">
      <c r="B7" s="96"/>
      <c r="C7" s="96"/>
      <c r="D7" s="19" t="s">
        <v>33</v>
      </c>
      <c r="E7" s="20"/>
      <c r="F7" s="26">
        <v>1652482.94</v>
      </c>
    </row>
    <row r="8" spans="2:6" ht="69" x14ac:dyDescent="0.3">
      <c r="B8" s="96"/>
      <c r="C8" s="96"/>
      <c r="D8" s="19" t="s">
        <v>34</v>
      </c>
      <c r="E8" s="20" t="s">
        <v>35</v>
      </c>
      <c r="F8" s="26">
        <v>680000</v>
      </c>
    </row>
    <row r="9" spans="2:6" ht="55.2" x14ac:dyDescent="0.3">
      <c r="B9" s="96"/>
      <c r="C9" s="96"/>
      <c r="D9" s="19" t="s">
        <v>37</v>
      </c>
      <c r="E9" s="20">
        <v>1</v>
      </c>
      <c r="F9" s="26">
        <v>150000</v>
      </c>
    </row>
    <row r="10" spans="2:6" ht="27.6" x14ac:dyDescent="0.3">
      <c r="B10" s="96"/>
      <c r="C10" s="97"/>
      <c r="D10" s="19" t="s">
        <v>38</v>
      </c>
      <c r="E10" s="20">
        <v>18</v>
      </c>
      <c r="F10" s="26">
        <v>324000</v>
      </c>
    </row>
    <row r="11" spans="2:6" ht="27.6" x14ac:dyDescent="0.3">
      <c r="B11" s="96"/>
      <c r="C11" s="24" t="s">
        <v>10</v>
      </c>
      <c r="D11" s="19" t="s">
        <v>30</v>
      </c>
      <c r="E11" s="20"/>
      <c r="F11" s="26">
        <v>1309258.95</v>
      </c>
    </row>
    <row r="12" spans="2:6" x14ac:dyDescent="0.3">
      <c r="B12" s="98"/>
      <c r="C12" s="98"/>
      <c r="D12" s="98"/>
      <c r="E12" s="98"/>
      <c r="F12" s="23">
        <f>SUM(F5:F11)</f>
        <v>4965741.8899999997</v>
      </c>
    </row>
  </sheetData>
  <sheetProtection selectLockedCells="1" selectUnlockedCells="1"/>
  <mergeCells count="5">
    <mergeCell ref="B12:E12"/>
    <mergeCell ref="B5:B11"/>
    <mergeCell ref="C5:C10"/>
    <mergeCell ref="B2:F2"/>
    <mergeCell ref="C3:E3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20"/>
  <dimension ref="B2:F16"/>
  <sheetViews>
    <sheetView zoomScaleNormal="100" workbookViewId="0"/>
  </sheetViews>
  <sheetFormatPr defaultColWidth="9.109375" defaultRowHeight="13.8" x14ac:dyDescent="0.3"/>
  <cols>
    <col min="1" max="1" width="9.109375" style="10"/>
    <col min="2" max="2" width="25.88671875" style="10" bestFit="1" customWidth="1"/>
    <col min="3" max="3" width="11.109375" style="10" customWidth="1"/>
    <col min="4" max="4" width="28.5546875" style="10" customWidth="1"/>
    <col min="5" max="5" width="18" style="10" customWidth="1"/>
    <col min="6" max="6" width="19.5546875" style="10" customWidth="1"/>
    <col min="7" max="12" width="9.109375" style="10"/>
    <col min="13" max="13" width="17" style="10" customWidth="1"/>
    <col min="14" max="16384" width="9.109375" style="10"/>
  </cols>
  <sheetData>
    <row r="2" spans="2:6" ht="21" customHeight="1" x14ac:dyDescent="0.3">
      <c r="B2" s="115" t="s">
        <v>41</v>
      </c>
      <c r="C2" s="115"/>
      <c r="D2" s="115"/>
      <c r="E2" s="115"/>
      <c r="F2" s="115"/>
    </row>
    <row r="3" spans="2:6" ht="12.75" customHeight="1" x14ac:dyDescent="0.3">
      <c r="B3" s="27" t="s">
        <v>7</v>
      </c>
      <c r="C3" s="116" t="s">
        <v>54</v>
      </c>
      <c r="D3" s="116"/>
      <c r="E3" s="116"/>
      <c r="F3" s="28"/>
    </row>
    <row r="4" spans="2:6" ht="27.6" x14ac:dyDescent="0.3">
      <c r="B4" s="14" t="s">
        <v>0</v>
      </c>
      <c r="C4" s="14" t="s">
        <v>1</v>
      </c>
      <c r="D4" s="14" t="s">
        <v>2</v>
      </c>
      <c r="E4" s="14" t="s">
        <v>3</v>
      </c>
      <c r="F4" s="15" t="s">
        <v>4</v>
      </c>
    </row>
    <row r="5" spans="2:6" ht="41.4" x14ac:dyDescent="0.3">
      <c r="B5" s="19" t="s">
        <v>28</v>
      </c>
      <c r="C5" s="19" t="s">
        <v>53</v>
      </c>
      <c r="D5" s="19" t="s">
        <v>52</v>
      </c>
      <c r="E5" s="20"/>
      <c r="F5" s="18">
        <v>3481871.22</v>
      </c>
    </row>
    <row r="6" spans="2:6" ht="27.6" x14ac:dyDescent="0.3">
      <c r="B6" s="95" t="s">
        <v>5</v>
      </c>
      <c r="C6" s="98" t="s">
        <v>10</v>
      </c>
      <c r="D6" s="31" t="s">
        <v>42</v>
      </c>
      <c r="E6" s="30">
        <v>4000</v>
      </c>
      <c r="F6" s="18">
        <v>28960</v>
      </c>
    </row>
    <row r="7" spans="2:6" ht="27.6" x14ac:dyDescent="0.3">
      <c r="B7" s="96"/>
      <c r="C7" s="98"/>
      <c r="D7" s="31" t="s">
        <v>43</v>
      </c>
      <c r="E7" s="30">
        <v>90000</v>
      </c>
      <c r="F7" s="18">
        <v>272700</v>
      </c>
    </row>
    <row r="8" spans="2:6" ht="27.6" x14ac:dyDescent="0.3">
      <c r="B8" s="96"/>
      <c r="C8" s="98"/>
      <c r="D8" s="31" t="s">
        <v>44</v>
      </c>
      <c r="E8" s="30">
        <v>4000</v>
      </c>
      <c r="F8" s="18">
        <v>26720</v>
      </c>
    </row>
    <row r="9" spans="2:6" ht="27.6" x14ac:dyDescent="0.3">
      <c r="B9" s="96"/>
      <c r="C9" s="98"/>
      <c r="D9" s="31" t="s">
        <v>45</v>
      </c>
      <c r="E9" s="30">
        <v>4000</v>
      </c>
      <c r="F9" s="18">
        <v>26720</v>
      </c>
    </row>
    <row r="10" spans="2:6" ht="27.6" x14ac:dyDescent="0.3">
      <c r="B10" s="96"/>
      <c r="C10" s="98"/>
      <c r="D10" s="31" t="s">
        <v>46</v>
      </c>
      <c r="E10" s="30">
        <v>60000</v>
      </c>
      <c r="F10" s="18">
        <v>235800</v>
      </c>
    </row>
    <row r="11" spans="2:6" ht="27.6" x14ac:dyDescent="0.3">
      <c r="B11" s="96"/>
      <c r="C11" s="98"/>
      <c r="D11" s="31" t="s">
        <v>47</v>
      </c>
      <c r="E11" s="30">
        <v>40000</v>
      </c>
      <c r="F11" s="18">
        <v>195600</v>
      </c>
    </row>
    <row r="12" spans="2:6" ht="27.6" x14ac:dyDescent="0.3">
      <c r="B12" s="96"/>
      <c r="C12" s="98"/>
      <c r="D12" s="31" t="s">
        <v>48</v>
      </c>
      <c r="E12" s="30">
        <v>4000</v>
      </c>
      <c r="F12" s="18">
        <v>26080</v>
      </c>
    </row>
    <row r="13" spans="2:6" ht="27.6" x14ac:dyDescent="0.3">
      <c r="B13" s="96"/>
      <c r="C13" s="98"/>
      <c r="D13" s="31" t="s">
        <v>49</v>
      </c>
      <c r="E13" s="30">
        <v>4000</v>
      </c>
      <c r="F13" s="18">
        <v>21720</v>
      </c>
    </row>
    <row r="14" spans="2:6" ht="14.4" x14ac:dyDescent="0.3">
      <c r="B14" s="96"/>
      <c r="C14" s="98"/>
      <c r="D14" s="31" t="s">
        <v>50</v>
      </c>
      <c r="E14" s="30">
        <v>6000</v>
      </c>
      <c r="F14" s="18">
        <v>193260</v>
      </c>
    </row>
    <row r="15" spans="2:6" ht="14.4" x14ac:dyDescent="0.3">
      <c r="B15" s="96"/>
      <c r="C15" s="98"/>
      <c r="D15" s="31" t="s">
        <v>51</v>
      </c>
      <c r="E15" s="30">
        <v>6000</v>
      </c>
      <c r="F15" s="18">
        <v>211140</v>
      </c>
    </row>
    <row r="16" spans="2:6" x14ac:dyDescent="0.3">
      <c r="B16" s="107"/>
      <c r="C16" s="98"/>
      <c r="D16" s="19"/>
      <c r="E16" s="19"/>
      <c r="F16" s="23">
        <f>SUM(F5:F15)</f>
        <v>4720571.2200000007</v>
      </c>
    </row>
  </sheetData>
  <sheetProtection selectLockedCells="1" selectUnlockedCells="1"/>
  <mergeCells count="4">
    <mergeCell ref="C6:C16"/>
    <mergeCell ref="B6:B16"/>
    <mergeCell ref="B2:F2"/>
    <mergeCell ref="C3:E3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095AE-64B8-4AC7-9783-9AA61471E8B7}">
  <sheetPr codeName="Planilha5"/>
  <dimension ref="B2:F6"/>
  <sheetViews>
    <sheetView zoomScaleNormal="100" workbookViewId="0"/>
  </sheetViews>
  <sheetFormatPr defaultColWidth="9.109375" defaultRowHeight="13.8" x14ac:dyDescent="0.3"/>
  <cols>
    <col min="1" max="1" width="9.109375" style="25"/>
    <col min="2" max="2" width="25.88671875" style="25" bestFit="1" customWidth="1"/>
    <col min="3" max="3" width="11.109375" style="25" bestFit="1" customWidth="1"/>
    <col min="4" max="4" width="28.5546875" style="25" customWidth="1"/>
    <col min="5" max="5" width="18" style="25" customWidth="1"/>
    <col min="6" max="6" width="19.5546875" style="4" customWidth="1"/>
    <col min="7" max="16384" width="9.109375" style="25"/>
  </cols>
  <sheetData>
    <row r="2" spans="2:6" ht="27.6" x14ac:dyDescent="0.3">
      <c r="B2" s="12" t="s">
        <v>277</v>
      </c>
      <c r="C2" s="94" t="s">
        <v>278</v>
      </c>
      <c r="D2" s="94"/>
      <c r="E2" s="94"/>
      <c r="F2" s="13"/>
    </row>
    <row r="3" spans="2:6" ht="27.6" x14ac:dyDescent="0.3">
      <c r="B3" s="14" t="s">
        <v>0</v>
      </c>
      <c r="C3" s="14" t="s">
        <v>1</v>
      </c>
      <c r="D3" s="14" t="s">
        <v>2</v>
      </c>
      <c r="E3" s="14" t="s">
        <v>3</v>
      </c>
      <c r="F3" s="15" t="s">
        <v>4</v>
      </c>
    </row>
    <row r="4" spans="2:6" ht="55.2" x14ac:dyDescent="0.3">
      <c r="B4" s="96" t="s">
        <v>5</v>
      </c>
      <c r="C4" s="71" t="s">
        <v>6</v>
      </c>
      <c r="D4" s="19" t="s">
        <v>279</v>
      </c>
      <c r="E4" s="20">
        <v>11</v>
      </c>
      <c r="F4" s="26">
        <v>1732866.49</v>
      </c>
    </row>
    <row r="5" spans="2:6" ht="41.4" x14ac:dyDescent="0.3">
      <c r="B5" s="96"/>
      <c r="C5" s="24" t="s">
        <v>10</v>
      </c>
      <c r="D5" s="19" t="s">
        <v>280</v>
      </c>
      <c r="E5" s="20"/>
      <c r="F5" s="26">
        <v>616743.29</v>
      </c>
    </row>
    <row r="6" spans="2:6" x14ac:dyDescent="0.3">
      <c r="B6" s="98"/>
      <c r="C6" s="98"/>
      <c r="D6" s="98"/>
      <c r="E6" s="98"/>
      <c r="F6" s="23">
        <f>SUM(F4:F5)</f>
        <v>2349609.7800000003</v>
      </c>
    </row>
  </sheetData>
  <sheetProtection selectLockedCells="1" selectUnlockedCells="1"/>
  <mergeCells count="3">
    <mergeCell ref="B4:B5"/>
    <mergeCell ref="B6:E6"/>
    <mergeCell ref="C2:E2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9"/>
  <dimension ref="B2:F7"/>
  <sheetViews>
    <sheetView zoomScaleNormal="100" workbookViewId="0"/>
  </sheetViews>
  <sheetFormatPr defaultColWidth="9.109375" defaultRowHeight="13.8" x14ac:dyDescent="0.3"/>
  <cols>
    <col min="1" max="1" width="9.109375" style="10"/>
    <col min="2" max="2" width="25.88671875" style="10" bestFit="1" customWidth="1"/>
    <col min="3" max="3" width="11.109375" style="10" customWidth="1"/>
    <col min="4" max="4" width="28.5546875" style="10" customWidth="1"/>
    <col min="5" max="5" width="18" style="10" customWidth="1"/>
    <col min="6" max="6" width="19.5546875" style="10" customWidth="1"/>
    <col min="7" max="12" width="9.109375" style="10"/>
    <col min="13" max="13" width="17" style="10" customWidth="1"/>
    <col min="14" max="16384" width="9.109375" style="10"/>
  </cols>
  <sheetData>
    <row r="2" spans="2:6" ht="21" customHeight="1" x14ac:dyDescent="0.3">
      <c r="B2" s="115" t="s">
        <v>55</v>
      </c>
      <c r="C2" s="115"/>
      <c r="D2" s="115"/>
      <c r="E2" s="115"/>
      <c r="F2" s="115"/>
    </row>
    <row r="3" spans="2:6" ht="12.75" customHeight="1" x14ac:dyDescent="0.3">
      <c r="B3" s="27" t="s">
        <v>7</v>
      </c>
      <c r="C3" s="116" t="s">
        <v>56</v>
      </c>
      <c r="D3" s="116"/>
      <c r="E3" s="116"/>
      <c r="F3" s="28"/>
    </row>
    <row r="4" spans="2:6" ht="27.6" x14ac:dyDescent="0.3">
      <c r="B4" s="14" t="s">
        <v>0</v>
      </c>
      <c r="C4" s="14" t="s">
        <v>1</v>
      </c>
      <c r="D4" s="14" t="s">
        <v>2</v>
      </c>
      <c r="E4" s="14" t="s">
        <v>3</v>
      </c>
      <c r="F4" s="15" t="s">
        <v>4</v>
      </c>
    </row>
    <row r="5" spans="2:6" ht="179.4" x14ac:dyDescent="0.3">
      <c r="B5" s="19" t="s">
        <v>28</v>
      </c>
      <c r="C5" s="19" t="s">
        <v>9</v>
      </c>
      <c r="D5" s="19" t="s">
        <v>59</v>
      </c>
      <c r="E5" s="20"/>
      <c r="F5" s="18">
        <v>2413845.9</v>
      </c>
    </row>
    <row r="6" spans="2:6" ht="72" x14ac:dyDescent="0.3">
      <c r="B6" s="95" t="s">
        <v>5</v>
      </c>
      <c r="C6" s="98" t="s">
        <v>10</v>
      </c>
      <c r="D6" s="31" t="s">
        <v>57</v>
      </c>
      <c r="E6" s="30" t="s">
        <v>58</v>
      </c>
      <c r="F6" s="18">
        <v>858572</v>
      </c>
    </row>
    <row r="7" spans="2:6" x14ac:dyDescent="0.3">
      <c r="B7" s="107"/>
      <c r="C7" s="98"/>
      <c r="D7" s="19"/>
      <c r="E7" s="19"/>
      <c r="F7" s="23">
        <f>SUM(F5:F6)</f>
        <v>3272417.9</v>
      </c>
    </row>
  </sheetData>
  <sheetProtection selectLockedCells="1" selectUnlockedCells="1"/>
  <mergeCells count="4">
    <mergeCell ref="B6:B7"/>
    <mergeCell ref="C6:C7"/>
    <mergeCell ref="B2:F2"/>
    <mergeCell ref="C3:E3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21"/>
  <dimension ref="B2:G11"/>
  <sheetViews>
    <sheetView workbookViewId="0"/>
  </sheetViews>
  <sheetFormatPr defaultColWidth="9.109375" defaultRowHeight="13.8" x14ac:dyDescent="0.3"/>
  <cols>
    <col min="1" max="1" width="9.109375" style="25"/>
    <col min="2" max="2" width="25.88671875" style="25" bestFit="1" customWidth="1"/>
    <col min="3" max="3" width="11.109375" style="25" bestFit="1" customWidth="1"/>
    <col min="4" max="4" width="28.5546875" style="25" customWidth="1"/>
    <col min="5" max="5" width="18" style="25" customWidth="1"/>
    <col min="6" max="6" width="19.5546875" style="4" customWidth="1"/>
    <col min="7" max="7" width="20.5546875" style="25" customWidth="1"/>
    <col min="8" max="16384" width="9.109375" style="25"/>
  </cols>
  <sheetData>
    <row r="2" spans="2:7" ht="21" x14ac:dyDescent="0.3">
      <c r="B2" s="111" t="s">
        <v>60</v>
      </c>
      <c r="C2" s="111"/>
      <c r="D2" s="111"/>
      <c r="E2" s="111"/>
      <c r="F2" s="111"/>
    </row>
    <row r="3" spans="2:7" ht="12.75" customHeight="1" x14ac:dyDescent="0.3">
      <c r="B3" s="12" t="s">
        <v>271</v>
      </c>
      <c r="C3" s="117" t="s">
        <v>272</v>
      </c>
      <c r="D3" s="118"/>
      <c r="E3" s="118"/>
      <c r="F3" s="118"/>
    </row>
    <row r="4" spans="2:7" ht="27.6" x14ac:dyDescent="0.3">
      <c r="B4" s="14" t="s">
        <v>0</v>
      </c>
      <c r="C4" s="14" t="s">
        <v>1</v>
      </c>
      <c r="D4" s="14" t="s">
        <v>2</v>
      </c>
      <c r="E4" s="14" t="s">
        <v>3</v>
      </c>
      <c r="F4" s="15" t="s">
        <v>4</v>
      </c>
    </row>
    <row r="5" spans="2:7" ht="55.2" x14ac:dyDescent="0.3">
      <c r="B5" s="96" t="s">
        <v>5</v>
      </c>
      <c r="C5" s="95" t="s">
        <v>6</v>
      </c>
      <c r="D5" s="19" t="s">
        <v>61</v>
      </c>
      <c r="E5" s="20"/>
      <c r="F5" s="62">
        <v>814320.8</v>
      </c>
      <c r="G5" s="119">
        <f>F5+F6+F7</f>
        <v>2494320.7999999998</v>
      </c>
    </row>
    <row r="6" spans="2:7" ht="27.6" x14ac:dyDescent="0.3">
      <c r="B6" s="96"/>
      <c r="C6" s="112"/>
      <c r="D6" s="19" t="s">
        <v>62</v>
      </c>
      <c r="E6" s="20">
        <v>500</v>
      </c>
      <c r="F6" s="62">
        <v>1170000</v>
      </c>
      <c r="G6" s="120"/>
    </row>
    <row r="7" spans="2:7" ht="28.2" thickBot="1" x14ac:dyDescent="0.35">
      <c r="B7" s="96"/>
      <c r="C7" s="121"/>
      <c r="D7" s="61" t="s">
        <v>63</v>
      </c>
      <c r="E7" s="64">
        <v>3</v>
      </c>
      <c r="F7" s="65">
        <v>510000</v>
      </c>
      <c r="G7" s="120"/>
    </row>
    <row r="8" spans="2:7" ht="234.6" x14ac:dyDescent="0.3">
      <c r="B8" s="96"/>
      <c r="C8" s="122" t="s">
        <v>10</v>
      </c>
      <c r="D8" s="68" t="s">
        <v>8</v>
      </c>
      <c r="E8" s="69" t="s">
        <v>64</v>
      </c>
      <c r="F8" s="70">
        <v>279000</v>
      </c>
      <c r="G8" s="119">
        <f>F8+F9</f>
        <v>529000</v>
      </c>
    </row>
    <row r="9" spans="2:7" ht="28.2" thickBot="1" x14ac:dyDescent="0.35">
      <c r="B9" s="96"/>
      <c r="C9" s="121"/>
      <c r="D9" s="61" t="s">
        <v>273</v>
      </c>
      <c r="E9" s="64" t="s">
        <v>274</v>
      </c>
      <c r="F9" s="65">
        <v>250000</v>
      </c>
      <c r="G9" s="120"/>
    </row>
    <row r="10" spans="2:7" x14ac:dyDescent="0.3">
      <c r="B10" s="98"/>
      <c r="C10" s="107"/>
      <c r="D10" s="107"/>
      <c r="E10" s="107"/>
      <c r="F10" s="67">
        <f>SUM(F5:F9)</f>
        <v>3023320.8</v>
      </c>
      <c r="G10" s="66"/>
    </row>
    <row r="11" spans="2:7" x14ac:dyDescent="0.3">
      <c r="F11" s="63"/>
    </row>
  </sheetData>
  <sheetProtection selectLockedCells="1" selectUnlockedCells="1"/>
  <mergeCells count="8">
    <mergeCell ref="B10:E10"/>
    <mergeCell ref="C3:F3"/>
    <mergeCell ref="G5:G7"/>
    <mergeCell ref="G8:G9"/>
    <mergeCell ref="B2:F2"/>
    <mergeCell ref="B5:B9"/>
    <mergeCell ref="C5:C7"/>
    <mergeCell ref="C8:C9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4D2A8FBED70B4CB06861236AE5E8D0" ma:contentTypeVersion="2" ma:contentTypeDescription="Crie um novo documento." ma:contentTypeScope="" ma:versionID="d173ac61b5f4f8222281fbb5d90ab6e4">
  <xsd:schema xmlns:xsd="http://www.w3.org/2001/XMLSchema" xmlns:xs="http://www.w3.org/2001/XMLSchema" xmlns:p="http://schemas.microsoft.com/office/2006/metadata/properties" xmlns:ns2="7a756806-64a9-4bd0-8d87-723448e711f2" targetNamespace="http://schemas.microsoft.com/office/2006/metadata/properties" ma:root="true" ma:fieldsID="4cab2570ee2f147cc76169b132fdb78e" ns2:_="">
    <xsd:import namespace="7a756806-64a9-4bd0-8d87-723448e711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756806-64a9-4bd0-8d87-723448e711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3457C2-FC67-45AF-BDED-1A7F7AA422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B68885-418C-478C-8E94-5E45D7AB85C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F6D52E7-8737-48FA-B9F8-F266493998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756806-64a9-4bd0-8d87-723448e711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27</vt:i4>
      </vt:variant>
    </vt:vector>
  </HeadingPairs>
  <TitlesOfParts>
    <vt:vector size="27" baseType="lpstr">
      <vt:lpstr>AC</vt:lpstr>
      <vt:lpstr>AL</vt:lpstr>
      <vt:lpstr>AM</vt:lpstr>
      <vt:lpstr>AP</vt:lpstr>
      <vt:lpstr>BA</vt:lpstr>
      <vt:lpstr>CE</vt:lpstr>
      <vt:lpstr>DF</vt:lpstr>
      <vt:lpstr>ES</vt:lpstr>
      <vt:lpstr>GO</vt:lpstr>
      <vt:lpstr>MA</vt:lpstr>
      <vt:lpstr>MG</vt:lpstr>
      <vt:lpstr>MS</vt:lpstr>
      <vt:lpstr>MT</vt:lpstr>
      <vt:lpstr>PA</vt:lpstr>
      <vt:lpstr>PB</vt:lpstr>
      <vt:lpstr>PE</vt:lpstr>
      <vt:lpstr>PI</vt:lpstr>
      <vt:lpstr>PR</vt:lpstr>
      <vt:lpstr>RJ</vt:lpstr>
      <vt:lpstr>RN</vt:lpstr>
      <vt:lpstr>RO</vt:lpstr>
      <vt:lpstr>RR</vt:lpstr>
      <vt:lpstr>RS</vt:lpstr>
      <vt:lpstr>SC</vt:lpstr>
      <vt:lpstr>SE</vt:lpstr>
      <vt:lpstr>SP</vt:lpstr>
      <vt:lpstr>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Allyson Akin Nascimento Silva</dc:creator>
  <cp:lastModifiedBy>Debora Ribeiro Lopes</cp:lastModifiedBy>
  <dcterms:created xsi:type="dcterms:W3CDTF">2019-12-19T14:11:45Z</dcterms:created>
  <dcterms:modified xsi:type="dcterms:W3CDTF">2023-05-24T20:35:13Z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ba46121e-2f05-44d3-98a9-e3d2ad1c69a4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  <property fmtid="{D5CDD505-2E9C-101B-9397-08002B2CF9AE}" pid="5" name="ContentTypeId">
    <vt:lpwstr>0x010100C84D2A8FBED70B4CB06861236AE5E8D0</vt:lpwstr>
  </property>
</Properties>
</file>