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ebora.lopes\Downloads\plano de aplicação\"/>
    </mc:Choice>
  </mc:AlternateContent>
  <xr:revisionPtr revIDLastSave="0" documentId="8_{E0CBAD06-BB86-4267-B69B-614ED05AB952}" xr6:coauthVersionLast="47" xr6:coauthVersionMax="47" xr10:uidLastSave="{00000000-0000-0000-0000-000000000000}"/>
  <bookViews>
    <workbookView xWindow="-26535" yWindow="2265" windowWidth="21600" windowHeight="11235" tabRatio="826" xr2:uid="{00000000-000D-0000-FFFF-FFFF00000000}"/>
  </bookViews>
  <sheets>
    <sheet name="AC" sheetId="29" r:id="rId1"/>
    <sheet name="AL" sheetId="30" r:id="rId2"/>
    <sheet name="AM" sheetId="48" r:id="rId3"/>
    <sheet name="AP" sheetId="39" r:id="rId4"/>
    <sheet name="BA" sheetId="31" r:id="rId5"/>
    <sheet name="CE" sheetId="32" r:id="rId6"/>
    <sheet name="DF" sheetId="49" r:id="rId7"/>
    <sheet name="ES" sheetId="40" r:id="rId8"/>
    <sheet name="GO" sheetId="33" r:id="rId9"/>
    <sheet name="MA" sheetId="41" r:id="rId10"/>
    <sheet name="MG" sheetId="50" r:id="rId11"/>
    <sheet name="MS" sheetId="42" r:id="rId12"/>
    <sheet name="MT" sheetId="34" r:id="rId13"/>
    <sheet name="PA" sheetId="55" r:id="rId14"/>
    <sheet name="PB" sheetId="51" r:id="rId15"/>
    <sheet name="PE" sheetId="43" r:id="rId16"/>
    <sheet name="PI" sheetId="35" r:id="rId17"/>
    <sheet name="PR" sheetId="44" r:id="rId18"/>
    <sheet name="RJ" sheetId="52" r:id="rId19"/>
    <sheet name="RN" sheetId="45" r:id="rId20"/>
    <sheet name="RO" sheetId="36" r:id="rId21"/>
    <sheet name="RR" sheetId="37" r:id="rId22"/>
    <sheet name="RS" sheetId="53" r:id="rId23"/>
    <sheet name="SC" sheetId="46" r:id="rId24"/>
    <sheet name="SE" sheetId="38" r:id="rId25"/>
    <sheet name="SP" sheetId="47" r:id="rId26"/>
    <sheet name="TO" sheetId="54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2" l="1"/>
  <c r="F10" i="32" l="1"/>
  <c r="F9" i="32"/>
  <c r="F6" i="49" l="1"/>
  <c r="F16" i="49" s="1"/>
  <c r="F6" i="47" l="1"/>
  <c r="F26" i="48"/>
  <c r="F22" i="30"/>
  <c r="F7" i="33" l="1"/>
  <c r="F7" i="45" l="1"/>
  <c r="F12" i="45" s="1"/>
  <c r="F7" i="55" l="1"/>
  <c r="F7" i="54" l="1"/>
  <c r="F18" i="54" s="1"/>
  <c r="E10" i="54"/>
  <c r="F10" i="54"/>
  <c r="F6" i="53"/>
  <c r="F13" i="53" s="1"/>
  <c r="F6" i="52"/>
  <c r="F12" i="52"/>
  <c r="F20" i="52" l="1"/>
  <c r="F6" i="51"/>
  <c r="F14" i="51" s="1"/>
  <c r="F7" i="50"/>
  <c r="F17" i="50" s="1"/>
  <c r="F7" i="46" l="1"/>
  <c r="F15" i="46" s="1"/>
  <c r="F6" i="44"/>
  <c r="F13" i="44" s="1"/>
  <c r="F12" i="43"/>
  <c r="F23" i="43" s="1"/>
  <c r="F9" i="42"/>
  <c r="F20" i="42" s="1"/>
  <c r="F7" i="41"/>
  <c r="F16" i="41" s="1"/>
  <c r="F15" i="40"/>
  <c r="F6" i="39"/>
  <c r="F14" i="39" s="1"/>
  <c r="F8" i="38"/>
  <c r="F7" i="37"/>
  <c r="F10" i="36"/>
  <c r="F22" i="35"/>
  <c r="F32" i="34"/>
  <c r="F7" i="31"/>
  <c r="F16" i="29"/>
</calcChain>
</file>

<file path=xl/sharedStrings.xml><?xml version="1.0" encoding="utf-8"?>
<sst xmlns="http://schemas.openxmlformats.org/spreadsheetml/2006/main" count="536" uniqueCount="249">
  <si>
    <t>ACRE  - FaF 18</t>
  </si>
  <si>
    <t>1º P.A - (original)</t>
  </si>
  <si>
    <t>CATEGORIA/AÇÃO</t>
  </si>
  <si>
    <t xml:space="preserve">SEGMENTO </t>
  </si>
  <si>
    <t xml:space="preserve">DESCRIÇÃO </t>
  </si>
  <si>
    <t>QUANTIDADE Vagas/ Itens / UP's</t>
  </si>
  <si>
    <t>VALOR</t>
  </si>
  <si>
    <t xml:space="preserve">Modernização-Aparelhamento </t>
  </si>
  <si>
    <t>Armas:</t>
  </si>
  <si>
    <t>.40</t>
  </si>
  <si>
    <t>CEARÁ  - FaF 18</t>
  </si>
  <si>
    <t>Investimento</t>
  </si>
  <si>
    <t>Vagas/ Itens / UP's</t>
  </si>
  <si>
    <t>CAPITAL</t>
  </si>
  <si>
    <t>Ofício nº 044 - 2018 - Encaminhando 3º Plano de Aplicação (7751890) 20/12/2018</t>
  </si>
  <si>
    <t>Arma de eletrochoque</t>
  </si>
  <si>
    <t>Modernização e Aparelhamento do  Setor de Inteligencias: detector de minas e metais, gravador de voz, escutas ambientais, endoscópios, camera e filmadora, detector de escutas e cameras, GPS veicular.</t>
  </si>
  <si>
    <t>Equipamentos para atividade de inteligência em campo: Drones, GPS profissional, binóculo profissional, lanternas.</t>
  </si>
  <si>
    <t>Equipamentos de processamento de dados e software: software de extração de dados e acessórios.</t>
  </si>
  <si>
    <t>Segurança Eletrônica: Circuito Fechado de TV ) (CFTV) para 02 Unidade Penitenciarias.</t>
  </si>
  <si>
    <t>Alagoas  - FaF 18</t>
  </si>
  <si>
    <t>Aquisição de equipamentos para cozinha industrial do Complexo Penitenciário de Maceió</t>
  </si>
  <si>
    <t>Aquisição de Maquina de Fusão de Fibra Óptica</t>
  </si>
  <si>
    <t>Aquisição de 100 Pistolas .380</t>
  </si>
  <si>
    <t>Aquisição de 30 microcomputadores</t>
  </si>
  <si>
    <t>Aquisição de equipamentos hospitalares</t>
  </si>
  <si>
    <t>Aquisição de móveis para o Complexo Prisional de Maceió</t>
  </si>
  <si>
    <t>Aquisição de cadeiras</t>
  </si>
  <si>
    <t>Modernização e Aparelhamento de Estabelecimentos Penais</t>
  </si>
  <si>
    <t>Aquisição de condicionadores de ar para o Sistema Prisional</t>
  </si>
  <si>
    <t>Aquisição de 70 ventiladores de parede</t>
  </si>
  <si>
    <t> Aquisição de 10 televisores 40" para estruturação dos Núcleos Setoriais de videomonitoramento nas Unidades Prisionais de Maceió</t>
  </si>
  <si>
    <t>Aquisição de 10 Nobreaks </t>
  </si>
  <si>
    <t>Aquisição de 01 nGrade Aradora para utilização no Projeto Fábrica de Esperança</t>
  </si>
  <si>
    <t>Aquisição de 01 trator para utilização no Projeto de reinserção social Fábrica de Esperança.</t>
  </si>
  <si>
    <t> Aquisição de 01 Carreta agrícola para utilização no Projeto de reinserção social Fábrica de Esperança.</t>
  </si>
  <si>
    <t>Aquisição de 01 Caçamba e 01 retroescavadeira para utilização no Projeto de reinserção social Fábrica de Esperança e no Projeto "Uma Nova História".</t>
  </si>
  <si>
    <t>CUSTEIO</t>
  </si>
  <si>
    <t>Locação de BodyScan</t>
  </si>
  <si>
    <t xml:space="preserve">Locação de Bloqueadores de Sinais de Radiocomunicação </t>
  </si>
  <si>
    <t>BAHIA  - FaF 18</t>
  </si>
  <si>
    <t>1º P.A</t>
  </si>
  <si>
    <t>Ofício 10/2018 - FAF 2018 - BA (7431783) 29/10/2018</t>
  </si>
  <si>
    <t>Aquisição de Equipamento de CFTV (Circuito Fechado de TV) para Unidades Prisionais PLB, UED, CLC, OS</t>
  </si>
  <si>
    <t xml:space="preserve">Aquisição de EPIs (Escudos e Capacetes) para proteção do Grupo de Apoio Penitenciário - GAP e Grupos Operacionais Regionais - GORE, na contenção de eventos críticos dentro do Sistema.  </t>
  </si>
  <si>
    <t>Aquisição de veículo Minibus/Van</t>
  </si>
  <si>
    <t>4º P.A - (3° pedido de alteração) SALDO REMANESCENTE</t>
  </si>
  <si>
    <t>Ofício GAB/SAP nº 34115/2019 (10447920) 05/12/2019</t>
  </si>
  <si>
    <t>Aditivo Aquisição de veículo Minibus/Van</t>
  </si>
  <si>
    <t>GOIÁS  - FaF 18</t>
  </si>
  <si>
    <t>EQUIPAMENTOS ESPECIALIZADOS: 01 Sistema de Aquisição de Equipamentos de Monitoração por Câmeras, Controle de Acesso e Segurança de Estabelecimento Penal (Presídio Estadual de Planaltina)</t>
  </si>
  <si>
    <t>KIT ANTITUMULTO</t>
  </si>
  <si>
    <t>275 coletes correcional, nível II</t>
  </si>
  <si>
    <t>MATO GROSSO  - FaF 18</t>
  </si>
  <si>
    <t>Ofício Nº 3396 (7753996) 20/12/2018</t>
  </si>
  <si>
    <t>Aquisição de Pistolas .40</t>
  </si>
  <si>
    <t>2º P.A</t>
  </si>
  <si>
    <t>Investimento/ITENS DE INFORMÁTICA E ESCRITÓRIO</t>
  </si>
  <si>
    <t>Aquisição de 124 Estações de trabalho (Computadores)</t>
  </si>
  <si>
    <t>Aquisição de 124 Nobreak Bivolt</t>
  </si>
  <si>
    <t>Aquisição de 04 Câmeras fotográficas Profissionais </t>
  </si>
  <si>
    <t>Aquisição de 01 Drone - Modelo Phanton II </t>
  </si>
  <si>
    <t>Aquisição de 15 Equipamentos de escuta direcional </t>
  </si>
  <si>
    <t>Aquisição de 15 Equipamentos de escuta ambiental </t>
  </si>
  <si>
    <t>Aquisição de 10 Equipamentos detector de rádio frequência </t>
  </si>
  <si>
    <t>Aquisição de 15 Equipamentos de inspeção em lugares de difícil acesso - tipo endoscópio </t>
  </si>
  <si>
    <t>Aquisição de 01 Grupo de gerador de energia - 20 KVA </t>
  </si>
  <si>
    <t>Aquisição de 39 Mesas de escritório com gaveta com chave </t>
  </si>
  <si>
    <t>Aquisição de Aquisição de 124 Cadeiras giratórias</t>
  </si>
  <si>
    <t>Investimento/ITENS DE PADARIA</t>
  </si>
  <si>
    <t>Aquisição de Aquisição de 04 - Masseira - Máquina para mistura de massas</t>
  </si>
  <si>
    <t>Aquisição de 02 Modeladora para pães com pedestal</t>
  </si>
  <si>
    <t>Aquisição de 02 Moedor Elétrico tipo industrial</t>
  </si>
  <si>
    <t>Aquisição de 02 Fritadeira industrial elétrica</t>
  </si>
  <si>
    <t>Aquisição de 02 Liquidificador industrial</t>
  </si>
  <si>
    <t>Aquisição de 02 Liquidificador de alta rotação</t>
  </si>
  <si>
    <t>Aquisição de 04 Estufa industrial</t>
  </si>
  <si>
    <t>Aquisição de 04 Armário esqueleto</t>
  </si>
  <si>
    <t>Aquisição de Mesa para panificação industrial</t>
  </si>
  <si>
    <t>Aquisição de 02 Vitrine refrigerada para confeitaria</t>
  </si>
  <si>
    <t>Aquisição de 02 Conservador /Refrigerador Vertical</t>
  </si>
  <si>
    <t>Aquisição de 02 Geladeira comercial</t>
  </si>
  <si>
    <t>Aquisição de 02 Mesa divisora</t>
  </si>
  <si>
    <t>Aquisição de 02 Batedeira planetária</t>
  </si>
  <si>
    <t>Aquisição de 02 Cilindro industrial</t>
  </si>
  <si>
    <t>Piauí  - FaF 18</t>
  </si>
  <si>
    <t>Motocicletas especializadas para escoltas;</t>
  </si>
  <si>
    <t>Scanner de Bagagem - Raio-X;</t>
  </si>
  <si>
    <t>Portal detector de metais;</t>
  </si>
  <si>
    <t>Banquetas detectoras de metal;</t>
  </si>
  <si>
    <t>Raquetes detectoras de metal;</t>
  </si>
  <si>
    <t>Lanternas Táticas</t>
  </si>
  <si>
    <t>Algemas (pulso);</t>
  </si>
  <si>
    <t>Algemas (tornozelo);</t>
  </si>
  <si>
    <t>Cadeados;</t>
  </si>
  <si>
    <t>Boroscópios</t>
  </si>
  <si>
    <t>Armários/Cofre Armamentos;</t>
  </si>
  <si>
    <t>Armários/Cofre para munições;</t>
  </si>
  <si>
    <t>Drones com Filmagem 4K com tela integrada</t>
  </si>
  <si>
    <t>Equipamentos destinados para inteligência penitenciária;</t>
  </si>
  <si>
    <t>Equipamentos de Informática;</t>
  </si>
  <si>
    <t>Sistema de Monitoramento de Câmeras - CFTV (Penitenciária Dom Abel Alonso Nuñes - Bom Jesus - PI / Cadeia Pública de Altos</t>
  </si>
  <si>
    <t>RONDÔNIA  - FaF 18</t>
  </si>
  <si>
    <t>Ofício nº 10676/2018/SEJUS-GPC, de 29 de outubro de 2018 (7418019)</t>
  </si>
  <si>
    <t>Construção de Unidades Básicas de Saúde nas localidades abaixo:</t>
  </si>
  <si>
    <t>Penitenciária Regional de Rolim de Moura</t>
  </si>
  <si>
    <t>Centro de Ressocialização Cone Sul - Vilhena</t>
  </si>
  <si>
    <t>Cadeia Pública de Alvorada do Oeste</t>
  </si>
  <si>
    <t>Cadeia Pública de Costa Marques</t>
  </si>
  <si>
    <t>RORAIMA  - FaF 18</t>
  </si>
  <si>
    <t>Aquisição de Centrais de Ar</t>
  </si>
  <si>
    <t>Ofício Nº 661-2019 GAB-SEJUC (9050251) 24/06/2019</t>
  </si>
  <si>
    <t>Modernização e aparelhamento</t>
  </si>
  <si>
    <t>Aquisição de Viatura caracterizada para o transporte de preso (Pick-up)</t>
  </si>
  <si>
    <t>SERGIPE  - FaF 18</t>
  </si>
  <si>
    <t>Ofício Externo nº 4548/2018 SEJUC SE, de 31/10/18 (7423417)</t>
  </si>
  <si>
    <t>Aquisição de ônibus adaptados para o transporte de presos</t>
  </si>
  <si>
    <t>Aquisição de sistema moderno de CFTV.</t>
  </si>
  <si>
    <t>Aquisição de mobiliário e equipamentos elétricos.</t>
  </si>
  <si>
    <t>1° ALTERAÇÃO - FaF 2018</t>
  </si>
  <si>
    <t>Construção, Reforma, Ampliação e Aprimoramento</t>
  </si>
  <si>
    <t>Construção</t>
  </si>
  <si>
    <t>TOTAL</t>
  </si>
  <si>
    <t>Custeio</t>
  </si>
  <si>
    <t>Capital</t>
  </si>
  <si>
    <t>Aquisição de sistema de videomonitoramento</t>
  </si>
  <si>
    <t>Solicitação Rendimentos</t>
  </si>
  <si>
    <t>Custeio / Capital</t>
  </si>
  <si>
    <t>2° ALTERAÇÃO - FaF 2018</t>
  </si>
  <si>
    <t>Ofício nº 81/2018 - FUNPAP (7740495)</t>
  </si>
  <si>
    <t>Aquisição de veiculos administrativo para Central de monitoramento por tornoneleira eletronica</t>
  </si>
  <si>
    <t>PLANO DE APLICAÇÃO - FaF 2018</t>
  </si>
  <si>
    <t>OFICIO N° 1651 /2018/SEJUS -7431940</t>
  </si>
  <si>
    <t>Construção de uma unidade prisional na Grande Vitória - Regime fechado(complementação</t>
  </si>
  <si>
    <t>Modernização e aparelhamento de estabelecimento penais</t>
  </si>
  <si>
    <t>Bebedouros industriais</t>
  </si>
  <si>
    <t>Armarios guarda volumes</t>
  </si>
  <si>
    <t>Cameras CFTV</t>
  </si>
  <si>
    <t>Valor total previsto</t>
  </si>
  <si>
    <t>USO DE RENDIMENTOS</t>
  </si>
  <si>
    <t>Aquisição veiculos tipo furgão</t>
  </si>
  <si>
    <t>Ofício nº 1031/2019/SEAP/MA (10020324)</t>
  </si>
  <si>
    <t>Aquisição de espingardas calibre 12</t>
  </si>
  <si>
    <t>SALDO RENDIMENTOS</t>
  </si>
  <si>
    <t xml:space="preserve">Custeio </t>
  </si>
  <si>
    <t>Aquisição de refrigeradores p/ setor de saude de Unidades Penais</t>
  </si>
  <si>
    <t>Ofício nº 24/2019 - AGEPEN-MS (8546583)</t>
  </si>
  <si>
    <t>Elaboração de projetos aquitetonicos p/ Unidades de Ponta Porã e Rio Brilhante</t>
  </si>
  <si>
    <t>Construção de abrigo p/ vitantes, Unidade Penal de Ponta Porã</t>
  </si>
  <si>
    <t>Ampliação de modulos na Unidade penal de Rio Brilhante</t>
  </si>
  <si>
    <t>Ampliação de modulos na Unidade Penal de Ponta Porã</t>
  </si>
  <si>
    <t>Aquisição de equipamentos para video monitoramento das Unidades Penais</t>
  </si>
  <si>
    <t>Ofício n° 488/2018/GAB/SJDH - 7428416</t>
  </si>
  <si>
    <t>Construção/ Reforma</t>
  </si>
  <si>
    <t>Reforma Cadeia Pública de Bélem de São Francisco</t>
  </si>
  <si>
    <t>Reforma Cadeia Pública de Carpina</t>
  </si>
  <si>
    <t>Reforma Cadeia Pública de Cabrobó</t>
  </si>
  <si>
    <t>Reforma Cadeia Pública de Gravatá</t>
  </si>
  <si>
    <t>Reforma Cadeia Pública de Floresta</t>
  </si>
  <si>
    <t>Reforma Cadeia Pública de Itambé</t>
  </si>
  <si>
    <t>Reforma Cadeia Pública de Lagoa do Carro</t>
  </si>
  <si>
    <t>TOTAL CONSTRUÇÃO</t>
  </si>
  <si>
    <t>Camara frigorifica</t>
  </si>
  <si>
    <t>Equipamentos p/ cozinha(freezers, liquidificadores, fogões industrial, balanças)</t>
  </si>
  <si>
    <t>Equipamentos p/ Padaria(fornos, batereiras, amassadeiras, cilindros)</t>
  </si>
  <si>
    <t>Aprelhamento URSA 2 (cadeiras, mesas, refrigeradores, bebedores eletricos)</t>
  </si>
  <si>
    <t>Espingarda cal 12</t>
  </si>
  <si>
    <t>Plano de Aplicação - FaF 2018</t>
  </si>
  <si>
    <t>Ofício n° 201/DEPEN/PR - 7433314</t>
  </si>
  <si>
    <t>Sistema de segurança perimetral baseado em radar terrestre p/ Complexo Penitenciário no Paraná</t>
  </si>
  <si>
    <t>Rendimentos financeiros</t>
  </si>
  <si>
    <t>Coletes Mult ameaças</t>
  </si>
  <si>
    <t>Reforma do setor médico e alojamentos dos agentes - PEP</t>
  </si>
  <si>
    <t>Reforma dos Alojamentos  e Ampliação do Espaço multifuncional - CPJC</t>
  </si>
  <si>
    <t>Reformas da CPN</t>
  </si>
  <si>
    <t>Equipamentos para Setor de Inteligência</t>
  </si>
  <si>
    <t>Oficio 1371/2018/SJC/SC - 7505960</t>
  </si>
  <si>
    <t>Aquisição de veiculos tipo pick-up</t>
  </si>
  <si>
    <t>Rendimentos Financeiros</t>
  </si>
  <si>
    <t>Aquisição de veiculos para escolta de presos</t>
  </si>
  <si>
    <t>Aquisição de ambulância</t>
  </si>
  <si>
    <t>Rendimento financeiro</t>
  </si>
  <si>
    <t>Rádio Comunicador Digital</t>
  </si>
  <si>
    <t>Aquisição de armamento calibre 12, .40 e SMT.40.</t>
  </si>
  <si>
    <t>Aquisição de furgão cela para transporte de presos</t>
  </si>
  <si>
    <t>Ofício nº 96/2019/SEAP/MG - 10489024</t>
  </si>
  <si>
    <t>Aquisição de ambulância para assitencia à apenados</t>
  </si>
  <si>
    <t>Aquisição de computadores</t>
  </si>
  <si>
    <t>Aquisição de pistolas .40</t>
  </si>
  <si>
    <t>Ofício n° 1100/2018/SEAP/PB - 7628817</t>
  </si>
  <si>
    <t>PLANO DE APLICAÇÃO - FaF 2017</t>
  </si>
  <si>
    <t>Aquisição de autoclave p/ uso em laboratorio</t>
  </si>
  <si>
    <t>Aquisição de equipamentos de RX digital</t>
  </si>
  <si>
    <t>Aquisição de instrumentos odontológicos</t>
  </si>
  <si>
    <t>Bebedouro industrial p/ unidades de saude prisional</t>
  </si>
  <si>
    <t>Bebedouro industrial p/ internos</t>
  </si>
  <si>
    <t>Ofício nº 611/2018/SEAP/RJ - 7755951</t>
  </si>
  <si>
    <t>PLANO DE APLICAÇÃO - FaF</t>
  </si>
  <si>
    <t>Aquisição de coletes balisticos</t>
  </si>
  <si>
    <t>Aquisição de veiculos tipo cela</t>
  </si>
  <si>
    <t>Ofício nº 82/2018/SUSEPE/RS- 7618749</t>
  </si>
  <si>
    <t>Equipamentos de informatica p/ inteligencia prisional</t>
  </si>
  <si>
    <t>Colete balistico</t>
  </si>
  <si>
    <t>Lancador de munições menos que letal</t>
  </si>
  <si>
    <t>Aquisição de armamento letal(fuzil, pistolas, espingarda cal 12, carabina .40)</t>
  </si>
  <si>
    <t>Ofício nº2937/2018/SECIJU/TO</t>
  </si>
  <si>
    <t>30 escudos balísticos nível III A     
-valor:  R$ 204.000,00
100 escudos balísticos nível III A    
- valor: R$ 470.000,00
200 capacetes anti-tumulto              
- valor: R$ 290.000,00
100 capacetes balísticos nível III A 
- valor: R$ 390.000,0
400 coletes balísticos nível III A     
 valor: R$ 430.779,00
2000 algemas                                  
- valor: R$ 250.000,0</t>
  </si>
  <si>
    <t>PARÁ  - FaF 18</t>
  </si>
  <si>
    <t>Ofício Nº 1475/2019 - GAB/SUSIPE (8560180) 15/04/2019</t>
  </si>
  <si>
    <t>Equipamento de Tecnologia da Informação – TI</t>
  </si>
  <si>
    <t>Ofício nº 8/2020/SEAP  de 04/02/2020</t>
  </si>
  <si>
    <t>&gt; Valor anterior: R$ 300.000,00
-&gt; Valor do remanejamento: R$ 1.100.000,00 (oriundo do Complexo de Pau dos Ferros - FaF 2017)
-&gt; Valor alocado final: R$ 1.400.000,00
-&gt; Ref. Ofício nº 46/2019/SEAP - CONVÊNIO/SEAP - CHEFIA DE GABINETE/SEAP - SEC ADJUNTO/ SEAP - SECRETARIO-SEAP</t>
  </si>
  <si>
    <t>Resposta Of. Circular 18/2020</t>
  </si>
  <si>
    <t>Ofício nº 1336/2020 - DGAP</t>
  </si>
  <si>
    <t>Homologação</t>
  </si>
  <si>
    <t>AMAZONAS FAF 2018</t>
  </si>
  <si>
    <t>HOMOLOGAÇÃO</t>
  </si>
  <si>
    <t>Veículo tipo Ambulância</t>
  </si>
  <si>
    <t>Roteador Wireless</t>
  </si>
  <si>
    <t>Extensor de sinal Wireless</t>
  </si>
  <si>
    <t>HD Externo</t>
  </si>
  <si>
    <t>Dock Station para HD Sata 2.5'' / 3.5''</t>
  </si>
  <si>
    <t>Fechadura Digital biométrica inteligente PUSH/ PULL</t>
  </si>
  <si>
    <t>Armário Vertical multiuso com chave</t>
  </si>
  <si>
    <t>Cadeira Giratoria - Tipo Presidente</t>
  </si>
  <si>
    <t>Fone de ouvido profissional para escuta</t>
  </si>
  <si>
    <t>Binóculo de visão noturna</t>
  </si>
  <si>
    <t>Projetor profissional com alto falante</t>
  </si>
  <si>
    <t>Tela de Projeção Elétrica 100'</t>
  </si>
  <si>
    <t>Laptop adaptado para ambiente hostil</t>
  </si>
  <si>
    <t>Câmera endoscópica</t>
  </si>
  <si>
    <t>Analisador de espectro/ detector de rádio frequência</t>
  </si>
  <si>
    <t>Câmera de Ação com controle de Voz</t>
  </si>
  <si>
    <t>Bluetooth voice sound na call recorder for mobile phone</t>
  </si>
  <si>
    <t>Micro Escuta</t>
  </si>
  <si>
    <t>Sistema de Inspeção portátil</t>
  </si>
  <si>
    <t>Conjunto de equipamento para solução de perícia forense com certificação de 3 anos</t>
  </si>
  <si>
    <t>Fragmentadora de papel</t>
  </si>
  <si>
    <t>Modernização e aparelhamento de estabelecimentos penais</t>
  </si>
  <si>
    <t>R$ 34.748,56 de rendimentos</t>
  </si>
  <si>
    <t>Ofício nº 10/2020 - SSP/SUAG/COFF/GEOF/NUAF, de 21/02/2020</t>
  </si>
  <si>
    <t>Item 1 - Aquisição de 59 switchs de acesso (24 portas) - em licitação</t>
  </si>
  <si>
    <t>Item 2 - Aquisição de 42 switchs de acesso (48 portas) - em licitação</t>
  </si>
  <si>
    <t>Item 3 - Aquisição de 9 switchs de distribuição - em licitação</t>
  </si>
  <si>
    <t>Item 5 - Aquisição de 4 Gateway - em licitação</t>
  </si>
  <si>
    <t>Item 4 - Aquisição de 220 telefones Voip de mesa - em licitação</t>
  </si>
  <si>
    <t>USO de R$75.870 de SALDO REMANESCENTE de 2016</t>
  </si>
  <si>
    <t>O valor acima está maior que o valor
apresentado no Plano de Aplicação pois está
acrescido dos rendimentos da conta aplicação até
31/01/2020. Como o recurso do repasse Fundo a
Fundo 2018 será utilizado todo em uma única ação,
solicitaremos do DEPEN a autorização para utilização
dos rendimentos na mesma ação.</t>
  </si>
  <si>
    <t>4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</si>
</sst>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-&quot;R$&quot;* #,##0.00_-;&quot;-R$&quot;* #,##0.00_-;_-&quot;R$&quot;* \-??_-;_-@_-"/>
  </numFmts>
  <fonts count="4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3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trike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indexed="9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4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6"/>
        <bgColor indexed="62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8"/>
      </right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rgb="FF00000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2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/>
    <xf numFmtId="166" fontId="5" fillId="5" borderId="6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/>
    <xf numFmtId="164" fontId="14" fillId="0" borderId="3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166" fontId="5" fillId="5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/>
    </xf>
    <xf numFmtId="166" fontId="18" fillId="0" borderId="3" xfId="0" applyNumberFormat="1" applyFont="1" applyBorder="1" applyAlignment="1">
      <alignment vertical="center"/>
    </xf>
    <xf numFmtId="166" fontId="5" fillId="5" borderId="3" xfId="0" applyNumberFormat="1" applyFont="1" applyFill="1" applyBorder="1" applyAlignment="1">
      <alignment horizontal="center" vertical="center" wrapText="1"/>
    </xf>
    <xf numFmtId="166" fontId="19" fillId="0" borderId="3" xfId="0" applyNumberFormat="1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166" fontId="5" fillId="4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/>
    </xf>
    <xf numFmtId="166" fontId="5" fillId="5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6" fontId="6" fillId="7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vertical="center" wrapText="1"/>
    </xf>
    <xf numFmtId="166" fontId="0" fillId="0" borderId="3" xfId="0" applyNumberFormat="1" applyBorder="1" applyAlignment="1">
      <alignment vertical="center"/>
    </xf>
    <xf numFmtId="166" fontId="8" fillId="5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4" fillId="0" borderId="0" xfId="0" applyFont="1"/>
    <xf numFmtId="0" fontId="25" fillId="4" borderId="3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 wrapText="1"/>
    </xf>
    <xf numFmtId="166" fontId="25" fillId="4" borderId="3" xfId="0" applyNumberFormat="1" applyFont="1" applyFill="1" applyBorder="1" applyAlignment="1">
      <alignment vertical="center"/>
    </xf>
    <xf numFmtId="0" fontId="26" fillId="0" borderId="20" xfId="0" applyFont="1" applyBorder="1" applyAlignment="1">
      <alignment wrapText="1"/>
    </xf>
    <xf numFmtId="0" fontId="25" fillId="0" borderId="21" xfId="0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20" xfId="0" applyFont="1" applyBorder="1"/>
    <xf numFmtId="165" fontId="24" fillId="0" borderId="1" xfId="0" applyNumberFormat="1" applyFont="1" applyBorder="1" applyAlignment="1">
      <alignment vertical="center"/>
    </xf>
    <xf numFmtId="165" fontId="25" fillId="8" borderId="1" xfId="0" applyNumberFormat="1" applyFont="1" applyFill="1" applyBorder="1" applyAlignment="1">
      <alignment vertical="center"/>
    </xf>
    <xf numFmtId="0" fontId="26" fillId="0" borderId="0" xfId="0" applyFont="1"/>
    <xf numFmtId="0" fontId="24" fillId="0" borderId="5" xfId="0" applyFont="1" applyBorder="1" applyAlignment="1">
      <alignment horizontal="center" vertical="center" wrapText="1"/>
    </xf>
    <xf numFmtId="165" fontId="26" fillId="0" borderId="20" xfId="0" applyNumberFormat="1" applyFont="1" applyBorder="1" applyAlignment="1">
      <alignment vertical="center"/>
    </xf>
    <xf numFmtId="0" fontId="25" fillId="0" borderId="5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165" fontId="26" fillId="0" borderId="25" xfId="0" applyNumberFormat="1" applyFont="1" applyBorder="1" applyAlignment="1">
      <alignment vertical="center" wrapText="1"/>
    </xf>
    <xf numFmtId="165" fontId="26" fillId="0" borderId="27" xfId="0" applyNumberFormat="1" applyFont="1" applyBorder="1" applyAlignment="1">
      <alignment vertical="center" wrapText="1"/>
    </xf>
    <xf numFmtId="0" fontId="25" fillId="9" borderId="28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center" wrapText="1"/>
    </xf>
    <xf numFmtId="166" fontId="25" fillId="5" borderId="6" xfId="0" applyNumberFormat="1" applyFont="1" applyFill="1" applyBorder="1" applyAlignment="1">
      <alignment vertical="center"/>
    </xf>
    <xf numFmtId="0" fontId="24" fillId="9" borderId="1" xfId="0" applyFont="1" applyFill="1" applyBorder="1" applyAlignment="1">
      <alignment horizontal="center" vertical="center" wrapText="1"/>
    </xf>
    <xf numFmtId="165" fontId="24" fillId="9" borderId="1" xfId="0" applyNumberFormat="1" applyFont="1" applyFill="1" applyBorder="1" applyAlignment="1">
      <alignment vertical="center"/>
    </xf>
    <xf numFmtId="0" fontId="25" fillId="9" borderId="20" xfId="0" applyFont="1" applyFill="1" applyBorder="1" applyAlignment="1">
      <alignment vertical="center" wrapText="1"/>
    </xf>
    <xf numFmtId="0" fontId="24" fillId="9" borderId="20" xfId="0" applyFont="1" applyFill="1" applyBorder="1" applyAlignment="1">
      <alignment horizontal="center" vertical="center" wrapText="1"/>
    </xf>
    <xf numFmtId="165" fontId="24" fillId="9" borderId="20" xfId="0" applyNumberFormat="1" applyFont="1" applyFill="1" applyBorder="1" applyAlignment="1">
      <alignment vertical="center"/>
    </xf>
    <xf numFmtId="166" fontId="25" fillId="5" borderId="8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9" fillId="0" borderId="20" xfId="0" applyFont="1" applyBorder="1" applyAlignment="1">
      <alignment horizontal="left" vertical="center" wrapText="1"/>
    </xf>
    <xf numFmtId="0" fontId="27" fillId="0" borderId="20" xfId="0" applyFont="1" applyBorder="1" applyAlignment="1">
      <alignment wrapText="1"/>
    </xf>
    <xf numFmtId="165" fontId="29" fillId="0" borderId="20" xfId="0" applyNumberFormat="1" applyFont="1" applyBorder="1" applyAlignment="1">
      <alignment horizontal="right" vertical="center"/>
    </xf>
    <xf numFmtId="0" fontId="30" fillId="0" borderId="20" xfId="1" applyFont="1" applyBorder="1" applyAlignment="1">
      <alignment vertical="center" wrapText="1"/>
    </xf>
    <xf numFmtId="0" fontId="12" fillId="0" borderId="20" xfId="0" applyFont="1" applyBorder="1" applyAlignment="1">
      <alignment horizontal="left" vertical="top" wrapText="1"/>
    </xf>
    <xf numFmtId="44" fontId="12" fillId="0" borderId="20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wrapText="1"/>
    </xf>
    <xf numFmtId="0" fontId="11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wrapText="1"/>
    </xf>
    <xf numFmtId="44" fontId="11" fillId="0" borderId="20" xfId="0" applyNumberFormat="1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31" fillId="0" borderId="20" xfId="0" applyFont="1" applyBorder="1" applyAlignment="1">
      <alignment horizontal="justify" vertical="center" wrapText="1"/>
    </xf>
    <xf numFmtId="4" fontId="11" fillId="0" borderId="20" xfId="0" applyNumberFormat="1" applyFont="1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166" fontId="25" fillId="4" borderId="1" xfId="0" applyNumberFormat="1" applyFont="1" applyFill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165" fontId="24" fillId="0" borderId="20" xfId="0" applyNumberFormat="1" applyFont="1" applyBorder="1" applyAlignment="1">
      <alignment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0" xfId="0" applyFont="1" applyBorder="1"/>
    <xf numFmtId="0" fontId="0" fillId="0" borderId="20" xfId="0" applyBorder="1"/>
    <xf numFmtId="165" fontId="5" fillId="0" borderId="20" xfId="0" applyNumberFormat="1" applyFont="1" applyBorder="1"/>
    <xf numFmtId="0" fontId="24" fillId="8" borderId="32" xfId="0" applyFont="1" applyFill="1" applyBorder="1" applyAlignment="1">
      <alignment horizontal="center" vertical="center" wrapText="1"/>
    </xf>
    <xf numFmtId="165" fontId="25" fillId="8" borderId="32" xfId="0" applyNumberFormat="1" applyFont="1" applyFill="1" applyBorder="1" applyAlignment="1">
      <alignment vertical="center" wrapText="1"/>
    </xf>
    <xf numFmtId="0" fontId="26" fillId="0" borderId="32" xfId="0" applyFont="1" applyBorder="1" applyAlignment="1">
      <alignment wrapText="1"/>
    </xf>
    <xf numFmtId="0" fontId="24" fillId="0" borderId="12" xfId="0" applyFont="1" applyBorder="1" applyAlignment="1">
      <alignment horizontal="center" vertical="center" wrapText="1"/>
    </xf>
    <xf numFmtId="165" fontId="26" fillId="0" borderId="32" xfId="0" applyNumberFormat="1" applyFont="1" applyBorder="1" applyAlignment="1">
      <alignment vertical="center" wrapText="1"/>
    </xf>
    <xf numFmtId="0" fontId="26" fillId="0" borderId="29" xfId="0" applyFont="1" applyBorder="1" applyAlignment="1">
      <alignment wrapText="1"/>
    </xf>
    <xf numFmtId="165" fontId="26" fillId="0" borderId="29" xfId="0" applyNumberFormat="1" applyFont="1" applyBorder="1" applyAlignment="1">
      <alignment vertical="center" wrapText="1"/>
    </xf>
    <xf numFmtId="0" fontId="33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165" fontId="26" fillId="0" borderId="20" xfId="0" applyNumberFormat="1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center" vertical="center" wrapText="1"/>
    </xf>
    <xf numFmtId="4" fontId="26" fillId="0" borderId="32" xfId="0" applyNumberFormat="1" applyFont="1" applyBorder="1" applyAlignment="1">
      <alignment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5" fillId="12" borderId="20" xfId="0" applyFont="1" applyFill="1" applyBorder="1"/>
    <xf numFmtId="0" fontId="34" fillId="12" borderId="20" xfId="0" applyFont="1" applyFill="1" applyBorder="1" applyAlignment="1">
      <alignment horizontal="center" vertical="center" wrapText="1"/>
    </xf>
    <xf numFmtId="165" fontId="25" fillId="12" borderId="20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166" fontId="25" fillId="5" borderId="6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1" fillId="2" borderId="33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166" fontId="25" fillId="4" borderId="4" xfId="0" applyNumberFormat="1" applyFont="1" applyFill="1" applyBorder="1" applyAlignment="1">
      <alignment horizontal="center" vertical="center"/>
    </xf>
    <xf numFmtId="0" fontId="26" fillId="0" borderId="34" xfId="0" applyFont="1" applyBorder="1" applyAlignment="1">
      <alignment vertical="center" wrapText="1"/>
    </xf>
    <xf numFmtId="165" fontId="24" fillId="0" borderId="1" xfId="0" applyNumberFormat="1" applyFont="1" applyBorder="1" applyAlignment="1">
      <alignment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9" borderId="10" xfId="0" applyFont="1" applyFill="1" applyBorder="1" applyAlignment="1">
      <alignment horizontal="left" vertical="center" wrapText="1"/>
    </xf>
    <xf numFmtId="0" fontId="35" fillId="0" borderId="20" xfId="0" applyFont="1" applyBorder="1" applyAlignment="1">
      <alignment horizontal="center" vertical="center" wrapText="1"/>
    </xf>
    <xf numFmtId="165" fontId="25" fillId="9" borderId="21" xfId="0" applyNumberFormat="1" applyFont="1" applyFill="1" applyBorder="1" applyAlignment="1">
      <alignment vertical="center"/>
    </xf>
    <xf numFmtId="165" fontId="25" fillId="8" borderId="20" xfId="0" applyNumberFormat="1" applyFont="1" applyFill="1" applyBorder="1" applyAlignment="1">
      <alignment vertical="center" wrapText="1"/>
    </xf>
    <xf numFmtId="0" fontId="24" fillId="0" borderId="20" xfId="0" applyFont="1" applyBorder="1" applyAlignment="1">
      <alignment horizontal="center" vertical="center"/>
    </xf>
    <xf numFmtId="0" fontId="26" fillId="0" borderId="36" xfId="0" applyFont="1" applyBorder="1" applyAlignment="1">
      <alignment vertical="center" wrapText="1"/>
    </xf>
    <xf numFmtId="165" fontId="26" fillId="0" borderId="37" xfId="0" applyNumberFormat="1" applyFont="1" applyBorder="1" applyAlignment="1">
      <alignment vertical="center" wrapText="1"/>
    </xf>
    <xf numFmtId="4" fontId="26" fillId="0" borderId="20" xfId="0" applyNumberFormat="1" applyFont="1" applyBorder="1" applyAlignment="1">
      <alignment vertical="center"/>
    </xf>
    <xf numFmtId="165" fontId="24" fillId="9" borderId="38" xfId="0" applyNumberFormat="1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165" fontId="24" fillId="9" borderId="39" xfId="0" applyNumberFormat="1" applyFont="1" applyFill="1" applyBorder="1" applyAlignment="1">
      <alignment horizontal="center" vertical="center"/>
    </xf>
    <xf numFmtId="165" fontId="24" fillId="0" borderId="7" xfId="0" applyNumberFormat="1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65" fontId="26" fillId="0" borderId="29" xfId="0" applyNumberFormat="1" applyFont="1" applyBorder="1" applyAlignment="1">
      <alignment vertical="center"/>
    </xf>
    <xf numFmtId="165" fontId="24" fillId="9" borderId="20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27" fillId="0" borderId="0" xfId="0" applyFont="1"/>
    <xf numFmtId="0" fontId="38" fillId="4" borderId="3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165" fontId="38" fillId="4" borderId="20" xfId="0" applyNumberFormat="1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32" fillId="0" borderId="20" xfId="0" applyFont="1" applyBorder="1" applyAlignment="1">
      <alignment horizontal="center" vertical="center" wrapText="1"/>
    </xf>
    <xf numFmtId="165" fontId="27" fillId="0" borderId="20" xfId="0" applyNumberFormat="1" applyFont="1" applyBorder="1" applyAlignment="1">
      <alignment vertical="center"/>
    </xf>
    <xf numFmtId="165" fontId="39" fillId="0" borderId="20" xfId="0" applyNumberFormat="1" applyFont="1" applyBorder="1" applyAlignment="1">
      <alignment vertical="center"/>
    </xf>
    <xf numFmtId="0" fontId="32" fillId="12" borderId="1" xfId="0" applyFont="1" applyFill="1" applyBorder="1" applyAlignment="1">
      <alignment horizontal="center" vertical="center" wrapText="1"/>
    </xf>
    <xf numFmtId="0" fontId="0" fillId="12" borderId="20" xfId="0" applyFill="1" applyBorder="1" applyAlignment="1">
      <alignment wrapText="1"/>
    </xf>
    <xf numFmtId="0" fontId="32" fillId="12" borderId="20" xfId="0" applyFont="1" applyFill="1" applyBorder="1" applyAlignment="1">
      <alignment horizontal="center" vertical="center" wrapText="1"/>
    </xf>
    <xf numFmtId="165" fontId="39" fillId="12" borderId="20" xfId="0" applyNumberFormat="1" applyFont="1" applyFill="1" applyBorder="1" applyAlignment="1">
      <alignment vertical="center"/>
    </xf>
    <xf numFmtId="165" fontId="40" fillId="12" borderId="20" xfId="0" applyNumberFormat="1" applyFont="1" applyFill="1" applyBorder="1" applyAlignment="1">
      <alignment vertical="center"/>
    </xf>
    <xf numFmtId="0" fontId="27" fillId="0" borderId="2" xfId="0" applyFont="1" applyBorder="1" applyAlignment="1">
      <alignment horizontal="center" vertical="center" wrapText="1"/>
    </xf>
    <xf numFmtId="165" fontId="27" fillId="0" borderId="32" xfId="0" applyNumberFormat="1" applyFont="1" applyBorder="1"/>
    <xf numFmtId="0" fontId="39" fillId="0" borderId="36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 wrapText="1"/>
    </xf>
    <xf numFmtId="165" fontId="27" fillId="0" borderId="20" xfId="0" applyNumberFormat="1" applyFont="1" applyBorder="1"/>
    <xf numFmtId="0" fontId="27" fillId="0" borderId="2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65" fontId="27" fillId="0" borderId="7" xfId="0" applyNumberFormat="1" applyFont="1" applyBorder="1" applyAlignment="1">
      <alignment vertical="center"/>
    </xf>
    <xf numFmtId="165" fontId="39" fillId="0" borderId="20" xfId="0" applyNumberFormat="1" applyFont="1" applyBorder="1" applyAlignment="1">
      <alignment vertical="center" wrapText="1"/>
    </xf>
    <xf numFmtId="0" fontId="32" fillId="9" borderId="3" xfId="0" applyFont="1" applyFill="1" applyBorder="1" applyAlignment="1">
      <alignment horizontal="left" vertical="center" wrapText="1"/>
    </xf>
    <xf numFmtId="0" fontId="27" fillId="9" borderId="3" xfId="0" applyFont="1" applyFill="1" applyBorder="1" applyAlignment="1">
      <alignment horizontal="center" vertical="center" wrapText="1"/>
    </xf>
    <xf numFmtId="165" fontId="27" fillId="9" borderId="3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vertical="center" wrapText="1"/>
    </xf>
    <xf numFmtId="165" fontId="32" fillId="5" borderId="6" xfId="0" applyNumberFormat="1" applyFont="1" applyFill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5" fillId="4" borderId="4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vertical="center"/>
    </xf>
    <xf numFmtId="0" fontId="27" fillId="0" borderId="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4" fontId="26" fillId="0" borderId="29" xfId="0" applyNumberFormat="1" applyFont="1" applyBorder="1" applyAlignment="1">
      <alignment vertical="center"/>
    </xf>
    <xf numFmtId="0" fontId="24" fillId="0" borderId="20" xfId="0" applyFont="1" applyBorder="1" applyAlignment="1">
      <alignment vertical="center" wrapTex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166" fontId="25" fillId="4" borderId="1" xfId="0" applyNumberFormat="1" applyFont="1" applyFill="1" applyBorder="1" applyAlignment="1">
      <alignment vertical="center"/>
    </xf>
    <xf numFmtId="165" fontId="24" fillId="0" borderId="20" xfId="0" applyNumberFormat="1" applyFont="1" applyBorder="1" applyAlignment="1">
      <alignment vertical="center"/>
    </xf>
    <xf numFmtId="165" fontId="26" fillId="0" borderId="32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65" fontId="26" fillId="0" borderId="24" xfId="0" applyNumberFormat="1" applyFont="1" applyBorder="1" applyAlignment="1">
      <alignment vertical="center" wrapText="1"/>
    </xf>
    <xf numFmtId="0" fontId="24" fillId="0" borderId="43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left" vertical="center" wrapText="1"/>
    </xf>
    <xf numFmtId="165" fontId="24" fillId="9" borderId="21" xfId="0" applyNumberFormat="1" applyFont="1" applyFill="1" applyBorder="1" applyAlignment="1">
      <alignment vertical="center"/>
    </xf>
    <xf numFmtId="165" fontId="25" fillId="3" borderId="0" xfId="0" applyNumberFormat="1" applyFont="1" applyFill="1" applyAlignment="1">
      <alignment vertical="center"/>
    </xf>
    <xf numFmtId="165" fontId="25" fillId="4" borderId="3" xfId="0" applyNumberFormat="1" applyFont="1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165" fontId="25" fillId="5" borderId="6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4" fillId="9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4" fillId="0" borderId="32" xfId="0" applyNumberFormat="1" applyFont="1" applyBorder="1"/>
    <xf numFmtId="0" fontId="25" fillId="0" borderId="50" xfId="0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24" fillId="9" borderId="20" xfId="0" applyFont="1" applyFill="1" applyBorder="1" applyAlignment="1">
      <alignment vertical="center" wrapText="1"/>
    </xf>
    <xf numFmtId="0" fontId="26" fillId="0" borderId="3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41" fillId="0" borderId="20" xfId="0" applyFont="1" applyBorder="1" applyAlignment="1">
      <alignment horizontal="center" vertical="center" wrapText="1"/>
    </xf>
    <xf numFmtId="0" fontId="25" fillId="9" borderId="50" xfId="0" applyFont="1" applyFill="1" applyBorder="1" applyAlignment="1">
      <alignment horizontal="left" vertical="center" wrapText="1"/>
    </xf>
    <xf numFmtId="165" fontId="24" fillId="0" borderId="43" xfId="0" applyNumberFormat="1" applyFont="1" applyBorder="1" applyAlignment="1">
      <alignment vertical="center" wrapText="1"/>
    </xf>
    <xf numFmtId="0" fontId="26" fillId="0" borderId="57" xfId="0" applyFont="1" applyBorder="1" applyAlignment="1">
      <alignment vertical="center" wrapText="1"/>
    </xf>
    <xf numFmtId="0" fontId="1" fillId="0" borderId="20" xfId="0" applyFont="1" applyBorder="1" applyAlignment="1">
      <alignment wrapText="1"/>
    </xf>
    <xf numFmtId="166" fontId="25" fillId="4" borderId="3" xfId="0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165" fontId="24" fillId="0" borderId="21" xfId="0" applyNumberFormat="1" applyFont="1" applyBorder="1" applyAlignment="1">
      <alignment horizontal="center" vertical="center"/>
    </xf>
    <xf numFmtId="165" fontId="24" fillId="0" borderId="43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165" fontId="25" fillId="8" borderId="20" xfId="0" applyNumberFormat="1" applyFont="1" applyFill="1" applyBorder="1" applyAlignment="1">
      <alignment horizontal="center" vertical="center" wrapText="1"/>
    </xf>
    <xf numFmtId="165" fontId="26" fillId="0" borderId="20" xfId="0" applyNumberFormat="1" applyFont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165" fontId="24" fillId="9" borderId="21" xfId="0" applyNumberFormat="1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166" fontId="25" fillId="5" borderId="6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166" fontId="5" fillId="4" borderId="53" xfId="0" applyNumberFormat="1" applyFont="1" applyFill="1" applyBorder="1" applyAlignment="1">
      <alignment horizontal="center" vertical="center"/>
    </xf>
    <xf numFmtId="166" fontId="42" fillId="0" borderId="3" xfId="0" applyNumberFormat="1" applyFont="1" applyBorder="1" applyAlignment="1">
      <alignment vertical="center"/>
    </xf>
    <xf numFmtId="44" fontId="0" fillId="0" borderId="0" xfId="0" applyNumberFormat="1" applyAlignment="1">
      <alignment horizontal="center" vertical="center"/>
    </xf>
    <xf numFmtId="0" fontId="25" fillId="4" borderId="53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65" fontId="25" fillId="5" borderId="6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4" borderId="7" xfId="0" applyNumberFormat="1" applyFont="1" applyFill="1" applyBorder="1" applyAlignment="1">
      <alignment horizontal="center" vertical="center" wrapText="1"/>
    </xf>
    <xf numFmtId="165" fontId="24" fillId="0" borderId="20" xfId="0" applyNumberFormat="1" applyFont="1" applyBorder="1" applyAlignment="1">
      <alignment horizontal="center" vertical="center" wrapText="1"/>
    </xf>
    <xf numFmtId="165" fontId="25" fillId="4" borderId="53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3" fillId="13" borderId="0" xfId="0" applyFont="1" applyFill="1" applyAlignment="1">
      <alignment horizontal="center" vertical="center" wrapText="1"/>
    </xf>
    <xf numFmtId="0" fontId="23" fillId="8" borderId="20" xfId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23" fillId="8" borderId="2" xfId="1" applyFont="1" applyFill="1" applyBorder="1" applyAlignment="1">
      <alignment horizontal="center"/>
    </xf>
    <xf numFmtId="0" fontId="23" fillId="8" borderId="12" xfId="1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center" wrapText="1"/>
    </xf>
    <xf numFmtId="0" fontId="24" fillId="9" borderId="32" xfId="0" applyFont="1" applyFill="1" applyBorder="1" applyAlignment="1">
      <alignment horizontal="center" vertical="center" wrapText="1"/>
    </xf>
    <xf numFmtId="165" fontId="24" fillId="9" borderId="38" xfId="0" applyNumberFormat="1" applyFont="1" applyFill="1" applyBorder="1" applyAlignment="1">
      <alignment horizontal="center" vertical="center"/>
    </xf>
    <xf numFmtId="165" fontId="24" fillId="9" borderId="48" xfId="0" applyNumberFormat="1" applyFont="1" applyFill="1" applyBorder="1" applyAlignment="1">
      <alignment horizontal="center" vertical="center"/>
    </xf>
    <xf numFmtId="0" fontId="23" fillId="8" borderId="50" xfId="1" applyFont="1" applyFill="1" applyBorder="1" applyAlignment="1">
      <alignment horizontal="center"/>
    </xf>
    <xf numFmtId="0" fontId="23" fillId="8" borderId="56" xfId="1" applyFont="1" applyFill="1" applyBorder="1" applyAlignment="1">
      <alignment horizontal="center"/>
    </xf>
    <xf numFmtId="0" fontId="25" fillId="0" borderId="35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left" vertical="center"/>
    </xf>
    <xf numFmtId="0" fontId="24" fillId="0" borderId="4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3" xfId="0" applyFont="1" applyBorder="1" applyAlignment="1">
      <alignment horizontal="center" vertical="center"/>
    </xf>
    <xf numFmtId="0" fontId="10" fillId="10" borderId="2" xfId="0" applyFont="1" applyFill="1" applyBorder="1" applyAlignment="1">
      <alignment horizontal="center" wrapText="1"/>
    </xf>
    <xf numFmtId="0" fontId="10" fillId="10" borderId="12" xfId="0" applyFont="1" applyFill="1" applyBorder="1" applyAlignment="1">
      <alignment horizont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 wrapText="1"/>
    </xf>
    <xf numFmtId="0" fontId="23" fillId="8" borderId="2" xfId="1" applyFont="1" applyFill="1" applyBorder="1" applyAlignment="1">
      <alignment horizontal="center" wrapText="1"/>
    </xf>
    <xf numFmtId="0" fontId="23" fillId="8" borderId="12" xfId="1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4" fillId="9" borderId="39" xfId="0" applyFont="1" applyFill="1" applyBorder="1" applyAlignment="1">
      <alignment horizontal="center" vertical="center" wrapText="1"/>
    </xf>
    <xf numFmtId="0" fontId="24" fillId="9" borderId="48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left" vertical="center" wrapText="1"/>
    </xf>
    <xf numFmtId="0" fontId="25" fillId="9" borderId="46" xfId="0" applyFont="1" applyFill="1" applyBorder="1" applyAlignment="1">
      <alignment horizontal="left" vertical="center" wrapText="1"/>
    </xf>
    <xf numFmtId="165" fontId="24" fillId="9" borderId="39" xfId="0" applyNumberFormat="1" applyFont="1" applyFill="1" applyBorder="1" applyAlignment="1">
      <alignment horizontal="center" vertical="center"/>
    </xf>
    <xf numFmtId="165" fontId="24" fillId="9" borderId="47" xfId="0" applyNumberFormat="1" applyFont="1" applyFill="1" applyBorder="1" applyAlignment="1">
      <alignment horizontal="center" vertical="center"/>
    </xf>
    <xf numFmtId="0" fontId="23" fillId="8" borderId="52" xfId="1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25" fillId="9" borderId="46" xfId="0" applyFont="1" applyFill="1" applyBorder="1" applyAlignment="1">
      <alignment horizontal="center" vertical="center" wrapText="1"/>
    </xf>
    <xf numFmtId="0" fontId="23" fillId="8" borderId="20" xfId="1" applyFont="1" applyFill="1" applyBorder="1" applyAlignment="1">
      <alignment horizontal="center"/>
    </xf>
    <xf numFmtId="0" fontId="24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3" fillId="8" borderId="50" xfId="1" applyFont="1" applyFill="1" applyBorder="1" applyAlignment="1">
      <alignment horizontal="center" vertical="center"/>
    </xf>
    <xf numFmtId="0" fontId="23" fillId="8" borderId="56" xfId="1" applyFont="1" applyFill="1" applyBorder="1" applyAlignment="1">
      <alignment horizontal="center" vertical="center"/>
    </xf>
    <xf numFmtId="165" fontId="34" fillId="0" borderId="20" xfId="0" applyNumberFormat="1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37" fillId="8" borderId="14" xfId="1" applyFont="1" applyFill="1" applyBorder="1" applyAlignment="1">
      <alignment horizontal="center"/>
    </xf>
    <xf numFmtId="0" fontId="37" fillId="8" borderId="0" xfId="1" applyFont="1" applyFill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4" fillId="9" borderId="29" xfId="0" applyFont="1" applyFill="1" applyBorder="1" applyAlignment="1">
      <alignment horizontal="left" vertical="center" wrapText="1"/>
    </xf>
    <xf numFmtId="0" fontId="24" fillId="9" borderId="32" xfId="0" applyFont="1" applyFill="1" applyBorder="1" applyAlignment="1">
      <alignment horizontal="left" vertical="center" wrapText="1"/>
    </xf>
    <xf numFmtId="165" fontId="24" fillId="9" borderId="20" xfId="0" applyNumberFormat="1" applyFont="1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25" fillId="9" borderId="49" xfId="0" applyFont="1" applyFill="1" applyBorder="1" applyAlignment="1">
      <alignment horizontal="center" vertical="center" wrapText="1"/>
    </xf>
    <xf numFmtId="0" fontId="23" fillId="8" borderId="2" xfId="1" applyFont="1" applyFill="1" applyBorder="1" applyAlignment="1">
      <alignment horizontal="center" vertical="center"/>
    </xf>
    <xf numFmtId="0" fontId="23" fillId="8" borderId="9" xfId="1" applyFont="1" applyFill="1" applyBorder="1" applyAlignment="1">
      <alignment horizontal="center" vertical="center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9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8" borderId="9" xfId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8" borderId="20" xfId="1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36BA5075-BCAB-496E-ADA6-A31BC404C7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7"/>
  <dimension ref="B2:F16"/>
  <sheetViews>
    <sheetView tabSelected="1" zoomScale="98" zoomScaleNormal="98" workbookViewId="0"/>
  </sheetViews>
  <sheetFormatPr defaultColWidth="9.109375" defaultRowHeight="14.4" x14ac:dyDescent="0.3"/>
  <cols>
    <col min="1" max="1" width="9.109375" style="16"/>
    <col min="2" max="2" width="25.88671875" style="16" bestFit="1" customWidth="1"/>
    <col min="3" max="3" width="24.109375" style="16" customWidth="1"/>
    <col min="4" max="4" width="28.5546875" style="16" customWidth="1"/>
    <col min="5" max="5" width="18" style="16" customWidth="1"/>
    <col min="6" max="6" width="19.5546875" style="16" customWidth="1"/>
    <col min="7" max="16384" width="9.109375" style="16"/>
  </cols>
  <sheetData>
    <row r="2" spans="2:6" ht="21" x14ac:dyDescent="0.3">
      <c r="B2" s="286" t="s">
        <v>0</v>
      </c>
      <c r="C2" s="286"/>
      <c r="D2" s="286"/>
      <c r="E2" s="286"/>
      <c r="F2" s="286"/>
    </row>
    <row r="4" spans="2:6" ht="17.399999999999999" x14ac:dyDescent="0.3">
      <c r="B4" s="1" t="s">
        <v>1</v>
      </c>
      <c r="C4" s="287" t="s">
        <v>14</v>
      </c>
      <c r="D4" s="287"/>
      <c r="E4" s="287"/>
      <c r="F4" s="2"/>
    </row>
    <row r="5" spans="2:6" ht="30" customHeight="1" x14ac:dyDescent="0.3">
      <c r="B5" s="3" t="s">
        <v>2</v>
      </c>
      <c r="C5" s="3" t="s">
        <v>3</v>
      </c>
      <c r="D5" s="3" t="s">
        <v>4</v>
      </c>
      <c r="E5" s="4" t="s">
        <v>5</v>
      </c>
      <c r="F5" s="5" t="s">
        <v>6</v>
      </c>
    </row>
    <row r="6" spans="2:6" ht="15" customHeight="1" x14ac:dyDescent="0.3">
      <c r="B6" s="288" t="s">
        <v>7</v>
      </c>
      <c r="C6" s="289" t="s">
        <v>11</v>
      </c>
      <c r="D6" s="17" t="s">
        <v>8</v>
      </c>
      <c r="E6" s="292">
        <v>400</v>
      </c>
      <c r="F6" s="293">
        <v>700000</v>
      </c>
    </row>
    <row r="7" spans="2:6" x14ac:dyDescent="0.3">
      <c r="B7" s="288"/>
      <c r="C7" s="290"/>
      <c r="D7" s="18" t="s">
        <v>9</v>
      </c>
      <c r="E7" s="292"/>
      <c r="F7" s="293"/>
    </row>
    <row r="8" spans="2:6" x14ac:dyDescent="0.3">
      <c r="B8" s="288"/>
      <c r="C8" s="290"/>
      <c r="D8" s="18">
        <v>12</v>
      </c>
      <c r="E8" s="292"/>
      <c r="F8" s="293"/>
    </row>
    <row r="9" spans="2:6" x14ac:dyDescent="0.3">
      <c r="B9" s="288"/>
      <c r="C9" s="290"/>
      <c r="D9" s="18">
        <v>556</v>
      </c>
      <c r="E9" s="292"/>
      <c r="F9" s="293"/>
    </row>
    <row r="10" spans="2:6" x14ac:dyDescent="0.3">
      <c r="B10" s="288"/>
      <c r="C10" s="290"/>
      <c r="D10" s="18" t="s">
        <v>15</v>
      </c>
      <c r="E10" s="292"/>
      <c r="F10" s="293"/>
    </row>
    <row r="11" spans="2:6" ht="96.6" x14ac:dyDescent="0.3">
      <c r="B11" s="288"/>
      <c r="C11" s="290"/>
      <c r="D11" s="6" t="s">
        <v>16</v>
      </c>
      <c r="E11" s="19"/>
      <c r="F11" s="20">
        <v>105500</v>
      </c>
    </row>
    <row r="12" spans="2:6" ht="55.2" x14ac:dyDescent="0.3">
      <c r="B12" s="288"/>
      <c r="C12" s="290"/>
      <c r="D12" s="6" t="s">
        <v>17</v>
      </c>
      <c r="E12" s="19"/>
      <c r="F12" s="21">
        <v>62600</v>
      </c>
    </row>
    <row r="13" spans="2:6" ht="41.4" x14ac:dyDescent="0.3">
      <c r="B13" s="288"/>
      <c r="C13" s="290"/>
      <c r="D13" s="6" t="s">
        <v>18</v>
      </c>
      <c r="E13" s="19"/>
      <c r="F13" s="21">
        <v>208927.24</v>
      </c>
    </row>
    <row r="14" spans="2:6" ht="41.4" x14ac:dyDescent="0.3">
      <c r="B14" s="288"/>
      <c r="C14" s="290"/>
      <c r="D14" s="6" t="s">
        <v>19</v>
      </c>
      <c r="E14" s="6">
        <v>2</v>
      </c>
      <c r="F14" s="15">
        <v>690000</v>
      </c>
    </row>
    <row r="15" spans="2:6" ht="15" thickBot="1" x14ac:dyDescent="0.35">
      <c r="B15" s="288"/>
      <c r="C15" s="291"/>
      <c r="D15" s="18"/>
      <c r="E15" s="6"/>
      <c r="F15" s="15"/>
    </row>
    <row r="16" spans="2:6" ht="15" thickBot="1" x14ac:dyDescent="0.35">
      <c r="B16" s="283"/>
      <c r="C16" s="284"/>
      <c r="D16" s="284"/>
      <c r="E16" s="285"/>
      <c r="F16" s="10">
        <f>SUM(F6:F15)</f>
        <v>1767027.24</v>
      </c>
    </row>
  </sheetData>
  <sheetProtection selectLockedCells="1" selectUnlockedCells="1"/>
  <mergeCells count="7">
    <mergeCell ref="B16:E16"/>
    <mergeCell ref="B2:F2"/>
    <mergeCell ref="C4:E4"/>
    <mergeCell ref="B6:B15"/>
    <mergeCell ref="C6:C15"/>
    <mergeCell ref="E6:E10"/>
    <mergeCell ref="F6:F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0"/>
  <dimension ref="B1:F16"/>
  <sheetViews>
    <sheetView workbookViewId="0"/>
  </sheetViews>
  <sheetFormatPr defaultRowHeight="14.4" x14ac:dyDescent="0.3"/>
  <cols>
    <col min="2" max="2" width="27.6640625" customWidth="1"/>
    <col min="3" max="3" width="16" customWidth="1"/>
    <col min="4" max="4" width="39.5546875" bestFit="1" customWidth="1"/>
    <col min="5" max="5" width="6.33203125" bestFit="1" customWidth="1"/>
    <col min="6" max="6" width="15.5546875" bestFit="1" customWidth="1"/>
  </cols>
  <sheetData>
    <row r="1" spans="2:6" x14ac:dyDescent="0.3">
      <c r="B1" s="62"/>
      <c r="C1" s="62"/>
      <c r="D1" s="62"/>
      <c r="E1" s="140"/>
      <c r="F1" s="92"/>
    </row>
    <row r="2" spans="2:6" x14ac:dyDescent="0.3">
      <c r="B2" s="108" t="s">
        <v>119</v>
      </c>
      <c r="C2" s="349" t="s">
        <v>141</v>
      </c>
      <c r="D2" s="350"/>
      <c r="E2" s="350"/>
      <c r="F2" s="350"/>
    </row>
    <row r="3" spans="2:6" ht="41.4" x14ac:dyDescent="0.3">
      <c r="B3" s="109" t="s">
        <v>2</v>
      </c>
      <c r="C3" s="109" t="s">
        <v>3</v>
      </c>
      <c r="D3" s="109" t="s">
        <v>4</v>
      </c>
      <c r="E3" s="65" t="s">
        <v>12</v>
      </c>
      <c r="F3" s="110" t="s">
        <v>6</v>
      </c>
    </row>
    <row r="4" spans="2:6" x14ac:dyDescent="0.3">
      <c r="B4" s="302" t="s">
        <v>120</v>
      </c>
      <c r="C4" s="302" t="s">
        <v>121</v>
      </c>
      <c r="D4" s="67"/>
      <c r="E4" s="111"/>
      <c r="F4" s="112"/>
    </row>
    <row r="5" spans="2:6" x14ac:dyDescent="0.3">
      <c r="B5" s="302"/>
      <c r="C5" s="302"/>
      <c r="D5" s="113"/>
      <c r="E5" s="114"/>
      <c r="F5" s="112"/>
    </row>
    <row r="6" spans="2:6" x14ac:dyDescent="0.3">
      <c r="B6" s="115" t="s">
        <v>139</v>
      </c>
      <c r="C6" s="116"/>
      <c r="D6" s="116"/>
      <c r="E6" s="117"/>
      <c r="F6" s="118"/>
    </row>
    <row r="7" spans="2:6" x14ac:dyDescent="0.3">
      <c r="B7" s="348" t="s">
        <v>122</v>
      </c>
      <c r="C7" s="348"/>
      <c r="D7" s="348"/>
      <c r="E7" s="119"/>
      <c r="F7" s="120">
        <f>SUM(F4:F5)</f>
        <v>0</v>
      </c>
    </row>
    <row r="8" spans="2:6" x14ac:dyDescent="0.3">
      <c r="B8" s="351" t="s">
        <v>7</v>
      </c>
      <c r="C8" s="352" t="s">
        <v>123</v>
      </c>
      <c r="D8" s="121"/>
      <c r="E8" s="122"/>
      <c r="F8" s="123"/>
    </row>
    <row r="9" spans="2:6" x14ac:dyDescent="0.3">
      <c r="B9" s="312"/>
      <c r="C9" s="313"/>
      <c r="D9" s="124"/>
      <c r="E9" s="114"/>
      <c r="F9" s="125"/>
    </row>
    <row r="10" spans="2:6" x14ac:dyDescent="0.3">
      <c r="B10" s="312"/>
      <c r="C10" s="353"/>
      <c r="D10" s="126"/>
      <c r="E10" s="127"/>
      <c r="F10" s="128"/>
    </row>
    <row r="11" spans="2:6" x14ac:dyDescent="0.3">
      <c r="B11" s="313"/>
      <c r="C11" s="315" t="s">
        <v>124</v>
      </c>
      <c r="D11" s="129" t="s">
        <v>140</v>
      </c>
      <c r="E11" s="127">
        <v>13</v>
      </c>
      <c r="F11" s="128">
        <v>2428084.56</v>
      </c>
    </row>
    <row r="12" spans="2:6" x14ac:dyDescent="0.3">
      <c r="B12" s="313"/>
      <c r="C12" s="316"/>
      <c r="D12" s="130" t="s">
        <v>142</v>
      </c>
      <c r="E12" s="131">
        <v>12</v>
      </c>
      <c r="F12" s="132">
        <v>38071.730000000003</v>
      </c>
    </row>
    <row r="13" spans="2:6" x14ac:dyDescent="0.3">
      <c r="B13" s="313"/>
      <c r="C13" s="316"/>
      <c r="D13" s="133"/>
      <c r="E13" s="134"/>
      <c r="F13" s="81"/>
    </row>
    <row r="14" spans="2:6" x14ac:dyDescent="0.3">
      <c r="B14" s="354" t="s">
        <v>126</v>
      </c>
      <c r="C14" s="355" t="s">
        <v>127</v>
      </c>
      <c r="D14" s="135" t="s">
        <v>37</v>
      </c>
      <c r="E14" s="136"/>
      <c r="F14" s="137"/>
    </row>
    <row r="15" spans="2:6" ht="15" thickBot="1" x14ac:dyDescent="0.35">
      <c r="B15" s="354"/>
      <c r="C15" s="355"/>
      <c r="D15" s="135" t="s">
        <v>13</v>
      </c>
      <c r="E15" s="136"/>
      <c r="F15" s="137">
        <v>38071.730000000003</v>
      </c>
    </row>
    <row r="16" spans="2:6" ht="15" thickBot="1" x14ac:dyDescent="0.35">
      <c r="B16" s="83"/>
      <c r="C16" s="83"/>
      <c r="D16" s="83"/>
      <c r="E16" s="138"/>
      <c r="F16" s="139">
        <f>SUM(F7:F13)</f>
        <v>2466156.29</v>
      </c>
    </row>
  </sheetData>
  <sheetProtection selectLockedCells="1" selectUnlockedCells="1"/>
  <mergeCells count="9">
    <mergeCell ref="B14:B15"/>
    <mergeCell ref="C14:C15"/>
    <mergeCell ref="B7:D7"/>
    <mergeCell ref="C2:F2"/>
    <mergeCell ref="B4:B5"/>
    <mergeCell ref="C4:C5"/>
    <mergeCell ref="B8:B13"/>
    <mergeCell ref="C8:C10"/>
    <mergeCell ref="C11:C1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7C21-6F7B-4919-8D8D-CE3D28033F46}">
  <sheetPr codeName="Planilha6"/>
  <dimension ref="B2:F17"/>
  <sheetViews>
    <sheetView workbookViewId="0"/>
  </sheetViews>
  <sheetFormatPr defaultRowHeight="14.4" x14ac:dyDescent="0.3"/>
  <cols>
    <col min="2" max="2" width="41.6640625" bestFit="1" customWidth="1"/>
    <col min="3" max="3" width="10.109375" bestFit="1" customWidth="1"/>
    <col min="4" max="4" width="50.6640625" bestFit="1" customWidth="1"/>
    <col min="5" max="5" width="7" bestFit="1" customWidth="1"/>
    <col min="6" max="6" width="15.5546875" bestFit="1" customWidth="1"/>
  </cols>
  <sheetData>
    <row r="2" spans="2:6" x14ac:dyDescent="0.3">
      <c r="B2" s="61" t="s">
        <v>119</v>
      </c>
      <c r="C2" s="329" t="s">
        <v>185</v>
      </c>
      <c r="D2" s="362"/>
      <c r="E2" s="210"/>
      <c r="F2" s="211"/>
    </row>
    <row r="3" spans="2:6" ht="41.4" x14ac:dyDescent="0.3">
      <c r="B3" s="63" t="s">
        <v>2</v>
      </c>
      <c r="C3" s="63" t="s">
        <v>3</v>
      </c>
      <c r="D3" s="64" t="s">
        <v>4</v>
      </c>
      <c r="E3" s="65" t="s">
        <v>12</v>
      </c>
      <c r="F3" s="212" t="s">
        <v>6</v>
      </c>
    </row>
    <row r="4" spans="2:6" x14ac:dyDescent="0.3">
      <c r="B4" s="364" t="s">
        <v>120</v>
      </c>
      <c r="C4" s="353" t="s">
        <v>121</v>
      </c>
      <c r="D4" s="245"/>
      <c r="E4" s="215"/>
      <c r="F4" s="112"/>
    </row>
    <row r="5" spans="2:6" x14ac:dyDescent="0.3">
      <c r="B5" s="365"/>
      <c r="C5" s="366"/>
      <c r="D5" s="117"/>
      <c r="E5" s="215"/>
      <c r="F5" s="112"/>
    </row>
    <row r="6" spans="2:6" ht="18" x14ac:dyDescent="0.3">
      <c r="B6" s="331" t="s">
        <v>126</v>
      </c>
      <c r="C6" s="332"/>
      <c r="D6" s="221" t="s">
        <v>143</v>
      </c>
      <c r="E6" s="152"/>
      <c r="F6" s="153">
        <v>0</v>
      </c>
    </row>
    <row r="7" spans="2:6" x14ac:dyDescent="0.3">
      <c r="B7" s="333" t="s">
        <v>122</v>
      </c>
      <c r="C7" s="333"/>
      <c r="D7" s="333"/>
      <c r="E7" s="333"/>
      <c r="F7" s="154">
        <f>SUM(F4:F5)</f>
        <v>0</v>
      </c>
    </row>
    <row r="8" spans="2:6" x14ac:dyDescent="0.3">
      <c r="B8" s="334" t="s">
        <v>7</v>
      </c>
      <c r="C8" s="336" t="s">
        <v>123</v>
      </c>
      <c r="D8" s="74"/>
      <c r="E8" s="238"/>
      <c r="F8" s="214"/>
    </row>
    <row r="9" spans="2:6" x14ac:dyDescent="0.3">
      <c r="B9" s="335"/>
      <c r="C9" s="314"/>
      <c r="D9" s="78"/>
      <c r="E9" s="206"/>
      <c r="F9" s="76"/>
    </row>
    <row r="10" spans="2:6" x14ac:dyDescent="0.3">
      <c r="B10" s="335"/>
      <c r="C10" s="315" t="s">
        <v>124</v>
      </c>
      <c r="D10" s="244" t="s">
        <v>184</v>
      </c>
      <c r="E10" s="149">
        <v>11</v>
      </c>
      <c r="F10" s="80">
        <v>2082000</v>
      </c>
    </row>
    <row r="11" spans="2:6" x14ac:dyDescent="0.3">
      <c r="B11" s="335"/>
      <c r="C11" s="316"/>
      <c r="D11" s="244" t="s">
        <v>183</v>
      </c>
      <c r="E11" s="149">
        <v>300</v>
      </c>
      <c r="F11" s="158">
        <v>730145.42</v>
      </c>
    </row>
    <row r="12" spans="2:6" x14ac:dyDescent="0.3">
      <c r="B12" s="335"/>
      <c r="C12" s="316"/>
      <c r="D12" s="244" t="s">
        <v>182</v>
      </c>
      <c r="E12" s="149">
        <v>330</v>
      </c>
      <c r="F12" s="81">
        <v>1000000</v>
      </c>
    </row>
    <row r="13" spans="2:6" x14ac:dyDescent="0.3">
      <c r="B13" s="363" t="s">
        <v>126</v>
      </c>
      <c r="C13" s="356" t="s">
        <v>144</v>
      </c>
      <c r="D13" s="367"/>
      <c r="E13" s="89"/>
      <c r="F13" s="327">
        <v>0</v>
      </c>
    </row>
    <row r="14" spans="2:6" x14ac:dyDescent="0.3">
      <c r="B14" s="363"/>
      <c r="C14" s="357"/>
      <c r="D14" s="368"/>
      <c r="E14" s="127"/>
      <c r="F14" s="328"/>
    </row>
    <row r="15" spans="2:6" x14ac:dyDescent="0.3">
      <c r="B15" s="363"/>
      <c r="C15" s="356" t="s">
        <v>124</v>
      </c>
      <c r="D15" s="358" t="s">
        <v>181</v>
      </c>
      <c r="E15" s="160"/>
      <c r="F15" s="360">
        <v>0</v>
      </c>
    </row>
    <row r="16" spans="2:6" ht="15" thickBot="1" x14ac:dyDescent="0.35">
      <c r="B16" s="363"/>
      <c r="C16" s="357"/>
      <c r="D16" s="359"/>
      <c r="E16" s="160"/>
      <c r="F16" s="361"/>
    </row>
    <row r="17" spans="2:6" ht="15" thickBot="1" x14ac:dyDescent="0.35">
      <c r="B17" s="62"/>
      <c r="C17" s="83"/>
      <c r="D17" s="83"/>
      <c r="E17" s="140"/>
      <c r="F17" s="85">
        <f>SUM(F7:F12)</f>
        <v>3812145.42</v>
      </c>
    </row>
  </sheetData>
  <sheetProtection selectLockedCells="1" selectUnlockedCells="1"/>
  <mergeCells count="15">
    <mergeCell ref="F13:F14"/>
    <mergeCell ref="C15:C16"/>
    <mergeCell ref="D15:D16"/>
    <mergeCell ref="F15:F16"/>
    <mergeCell ref="C2:D2"/>
    <mergeCell ref="B7:E7"/>
    <mergeCell ref="B8:B12"/>
    <mergeCell ref="C10:C12"/>
    <mergeCell ref="B13:B16"/>
    <mergeCell ref="C13:C14"/>
    <mergeCell ref="C8:C9"/>
    <mergeCell ref="B6:C6"/>
    <mergeCell ref="B4:B5"/>
    <mergeCell ref="C4:C5"/>
    <mergeCell ref="D13:D14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1"/>
  <dimension ref="B2:F20"/>
  <sheetViews>
    <sheetView zoomScale="106" zoomScaleNormal="106" workbookViewId="0"/>
  </sheetViews>
  <sheetFormatPr defaultRowHeight="14.4" x14ac:dyDescent="0.3"/>
  <cols>
    <col min="2" max="2" width="35.88671875" customWidth="1"/>
    <col min="3" max="3" width="10.44140625" bestFit="1" customWidth="1"/>
    <col min="4" max="4" width="52.44140625" customWidth="1"/>
    <col min="5" max="5" width="12.44140625" customWidth="1"/>
    <col min="6" max="6" width="15.5546875" bestFit="1" customWidth="1"/>
    <col min="7" max="7" width="17" bestFit="1" customWidth="1"/>
  </cols>
  <sheetData>
    <row r="2" spans="2:6" x14ac:dyDescent="0.3">
      <c r="B2" s="141" t="s">
        <v>119</v>
      </c>
      <c r="C2" s="369" t="s">
        <v>146</v>
      </c>
      <c r="D2" s="369"/>
      <c r="E2" s="142"/>
      <c r="F2" s="143"/>
    </row>
    <row r="3" spans="2:6" ht="27.6" x14ac:dyDescent="0.3">
      <c r="B3" s="63" t="s">
        <v>2</v>
      </c>
      <c r="C3" s="144" t="s">
        <v>3</v>
      </c>
      <c r="D3" s="144" t="s">
        <v>4</v>
      </c>
      <c r="E3" s="145" t="s">
        <v>12</v>
      </c>
      <c r="F3" s="146" t="s">
        <v>6</v>
      </c>
    </row>
    <row r="4" spans="2:6" ht="27.6" x14ac:dyDescent="0.3">
      <c r="B4" s="370" t="s">
        <v>120</v>
      </c>
      <c r="C4" s="302" t="s">
        <v>121</v>
      </c>
      <c r="D4" s="147" t="s">
        <v>147</v>
      </c>
      <c r="E4" s="68"/>
      <c r="F4" s="148">
        <v>24750</v>
      </c>
    </row>
    <row r="5" spans="2:6" x14ac:dyDescent="0.3">
      <c r="B5" s="335"/>
      <c r="C5" s="302"/>
      <c r="D5" s="147" t="s">
        <v>148</v>
      </c>
      <c r="E5" s="68"/>
      <c r="F5" s="162">
        <v>200000</v>
      </c>
    </row>
    <row r="6" spans="2:6" x14ac:dyDescent="0.3">
      <c r="B6" s="335"/>
      <c r="C6" s="302"/>
      <c r="D6" s="147" t="s">
        <v>149</v>
      </c>
      <c r="E6" s="68"/>
      <c r="F6" s="162">
        <v>75000</v>
      </c>
    </row>
    <row r="7" spans="2:6" x14ac:dyDescent="0.3">
      <c r="B7" s="335"/>
      <c r="C7" s="302"/>
      <c r="D7" s="147" t="s">
        <v>150</v>
      </c>
      <c r="E7" s="68"/>
      <c r="F7" s="162">
        <v>195250</v>
      </c>
    </row>
    <row r="8" spans="2:6" ht="18" x14ac:dyDescent="0.3">
      <c r="B8" s="150" t="s">
        <v>126</v>
      </c>
      <c r="C8" s="302"/>
      <c r="D8" s="151" t="s">
        <v>143</v>
      </c>
      <c r="E8" s="152"/>
      <c r="F8" s="153">
        <v>0</v>
      </c>
    </row>
    <row r="9" spans="2:6" x14ac:dyDescent="0.3">
      <c r="B9" s="333" t="s">
        <v>122</v>
      </c>
      <c r="C9" s="333"/>
      <c r="D9" s="333"/>
      <c r="E9" s="333"/>
      <c r="F9" s="154">
        <f>SUM(F4:F7)</f>
        <v>495000</v>
      </c>
    </row>
    <row r="10" spans="2:6" x14ac:dyDescent="0.3">
      <c r="B10" s="335" t="s">
        <v>7</v>
      </c>
      <c r="C10" s="371" t="s">
        <v>144</v>
      </c>
      <c r="D10" s="156"/>
      <c r="E10" s="79"/>
      <c r="F10" s="76"/>
    </row>
    <row r="11" spans="2:6" x14ac:dyDescent="0.3">
      <c r="B11" s="335"/>
      <c r="C11" s="371"/>
      <c r="D11" s="156"/>
      <c r="E11" s="75"/>
      <c r="F11" s="76"/>
    </row>
    <row r="12" spans="2:6" x14ac:dyDescent="0.3">
      <c r="B12" s="335"/>
      <c r="C12" s="371"/>
      <c r="D12" s="156"/>
      <c r="E12" s="75"/>
      <c r="F12" s="76"/>
    </row>
    <row r="13" spans="2:6" x14ac:dyDescent="0.3">
      <c r="B13" s="335"/>
      <c r="C13" s="371"/>
      <c r="D13" s="156"/>
      <c r="E13" s="75"/>
      <c r="F13" s="76"/>
    </row>
    <row r="14" spans="2:6" ht="27.6" x14ac:dyDescent="0.3">
      <c r="B14" s="335"/>
      <c r="C14" s="315" t="s">
        <v>124</v>
      </c>
      <c r="D14" s="78" t="s">
        <v>151</v>
      </c>
      <c r="E14" s="79"/>
      <c r="F14" s="157">
        <v>884827.99</v>
      </c>
    </row>
    <row r="15" spans="2:6" ht="27.6" x14ac:dyDescent="0.3">
      <c r="B15" s="335"/>
      <c r="C15" s="316"/>
      <c r="D15" s="78" t="s">
        <v>145</v>
      </c>
      <c r="E15" s="79">
        <v>5</v>
      </c>
      <c r="F15" s="158">
        <v>65000</v>
      </c>
    </row>
    <row r="16" spans="2:6" x14ac:dyDescent="0.3">
      <c r="B16" s="335"/>
      <c r="C16" s="316"/>
      <c r="D16" s="133" t="s">
        <v>27</v>
      </c>
      <c r="E16" s="75">
        <v>165</v>
      </c>
      <c r="F16" s="128">
        <v>198000</v>
      </c>
    </row>
    <row r="17" spans="2:6" x14ac:dyDescent="0.3">
      <c r="B17" s="335"/>
      <c r="C17" s="316"/>
      <c r="D17" s="163"/>
      <c r="E17" s="164"/>
      <c r="F17" s="165"/>
    </row>
    <row r="18" spans="2:6" x14ac:dyDescent="0.3">
      <c r="B18" s="363" t="s">
        <v>126</v>
      </c>
      <c r="C18" s="89" t="s">
        <v>144</v>
      </c>
      <c r="D18" s="88"/>
      <c r="E18" s="89"/>
      <c r="F18" s="166">
        <v>0</v>
      </c>
    </row>
    <row r="19" spans="2:6" x14ac:dyDescent="0.3">
      <c r="B19" s="363"/>
      <c r="C19" s="89" t="s">
        <v>124</v>
      </c>
      <c r="D19" s="88"/>
      <c r="E19" s="160"/>
      <c r="F19" s="166">
        <v>0</v>
      </c>
    </row>
    <row r="20" spans="2:6" ht="15" thickBot="1" x14ac:dyDescent="0.35">
      <c r="B20" s="62"/>
      <c r="C20" s="83"/>
      <c r="D20" s="83"/>
      <c r="E20" s="140"/>
      <c r="F20" s="91">
        <f>SUM(F9:F17)</f>
        <v>1642827.99</v>
      </c>
    </row>
  </sheetData>
  <sheetProtection selectLockedCells="1" selectUnlockedCells="1"/>
  <mergeCells count="8">
    <mergeCell ref="B18:B19"/>
    <mergeCell ref="C2:D2"/>
    <mergeCell ref="B4:B7"/>
    <mergeCell ref="C4:C8"/>
    <mergeCell ref="B9:E9"/>
    <mergeCell ref="B10:B17"/>
    <mergeCell ref="C10:C13"/>
    <mergeCell ref="C14:C1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2"/>
  <dimension ref="B2:F32"/>
  <sheetViews>
    <sheetView zoomScaleNormal="100" workbookViewId="0"/>
  </sheetViews>
  <sheetFormatPr defaultColWidth="9.109375" defaultRowHeight="14.4" x14ac:dyDescent="0.3"/>
  <cols>
    <col min="1" max="1" width="9.109375" style="16"/>
    <col min="2" max="2" width="15.5546875" style="16" customWidth="1"/>
    <col min="3" max="3" width="24.109375" style="16" customWidth="1"/>
    <col min="4" max="4" width="28.5546875" style="16" customWidth="1"/>
    <col min="5" max="5" width="18" style="16" customWidth="1"/>
    <col min="6" max="6" width="27" style="16" customWidth="1"/>
    <col min="7" max="16384" width="9.109375" style="16"/>
  </cols>
  <sheetData>
    <row r="2" spans="2:6" ht="21" x14ac:dyDescent="0.3">
      <c r="B2" s="372" t="s">
        <v>53</v>
      </c>
      <c r="C2" s="372"/>
      <c r="D2" s="372"/>
      <c r="E2" s="372"/>
      <c r="F2" s="372"/>
    </row>
    <row r="3" spans="2:6" ht="17.399999999999999" x14ac:dyDescent="0.3">
      <c r="B3" s="37" t="s">
        <v>56</v>
      </c>
      <c r="C3" s="373" t="s">
        <v>54</v>
      </c>
      <c r="D3" s="373"/>
      <c r="E3" s="373"/>
      <c r="F3" s="38"/>
    </row>
    <row r="4" spans="2:6" ht="27.6" x14ac:dyDescent="0.3">
      <c r="B4" s="39" t="s">
        <v>2</v>
      </c>
      <c r="C4" s="39" t="s">
        <v>3</v>
      </c>
      <c r="D4" s="39" t="s">
        <v>4</v>
      </c>
      <c r="E4" s="40" t="s">
        <v>5</v>
      </c>
      <c r="F4" s="41" t="s">
        <v>6</v>
      </c>
    </row>
    <row r="5" spans="2:6" ht="15" customHeight="1" x14ac:dyDescent="0.3">
      <c r="B5" s="374" t="s">
        <v>7</v>
      </c>
      <c r="C5" s="45" t="s">
        <v>11</v>
      </c>
      <c r="D5" s="46" t="s">
        <v>55</v>
      </c>
      <c r="E5" s="42"/>
      <c r="F5" s="43">
        <v>365200</v>
      </c>
    </row>
    <row r="6" spans="2:6" ht="93.75" customHeight="1" x14ac:dyDescent="0.3">
      <c r="B6" s="375"/>
      <c r="C6" s="377" t="s">
        <v>57</v>
      </c>
      <c r="D6" s="46" t="s">
        <v>58</v>
      </c>
      <c r="E6" s="42">
        <v>124</v>
      </c>
      <c r="F6" s="43">
        <v>310000</v>
      </c>
    </row>
    <row r="7" spans="2:6" ht="31.5" customHeight="1" x14ac:dyDescent="0.3">
      <c r="B7" s="375"/>
      <c r="C7" s="377"/>
      <c r="D7" s="46" t="s">
        <v>59</v>
      </c>
      <c r="E7" s="42">
        <v>124</v>
      </c>
      <c r="F7" s="43">
        <v>62000</v>
      </c>
    </row>
    <row r="8" spans="2:6" ht="42" customHeight="1" x14ac:dyDescent="0.3">
      <c r="B8" s="375"/>
      <c r="C8" s="377"/>
      <c r="D8" s="46" t="s">
        <v>60</v>
      </c>
      <c r="E8" s="42">
        <v>4</v>
      </c>
      <c r="F8" s="43">
        <v>28000</v>
      </c>
    </row>
    <row r="9" spans="2:6" ht="37.5" customHeight="1" x14ac:dyDescent="0.3">
      <c r="B9" s="375"/>
      <c r="C9" s="377"/>
      <c r="D9" s="46" t="s">
        <v>61</v>
      </c>
      <c r="E9" s="42">
        <v>1</v>
      </c>
      <c r="F9" s="43">
        <v>5000</v>
      </c>
    </row>
    <row r="10" spans="2:6" ht="33.75" customHeight="1" x14ac:dyDescent="0.3">
      <c r="B10" s="375"/>
      <c r="C10" s="377"/>
      <c r="D10" s="46" t="s">
        <v>62</v>
      </c>
      <c r="E10" s="42">
        <v>15</v>
      </c>
      <c r="F10" s="43">
        <v>5250</v>
      </c>
    </row>
    <row r="11" spans="2:6" ht="36" customHeight="1" x14ac:dyDescent="0.3">
      <c r="B11" s="375"/>
      <c r="C11" s="377"/>
      <c r="D11" s="46" t="s">
        <v>63</v>
      </c>
      <c r="E11" s="42">
        <v>15</v>
      </c>
      <c r="F11" s="43">
        <v>2250</v>
      </c>
    </row>
    <row r="12" spans="2:6" ht="34.5" customHeight="1" x14ac:dyDescent="0.3">
      <c r="B12" s="375"/>
      <c r="C12" s="377"/>
      <c r="D12" s="46" t="s">
        <v>64</v>
      </c>
      <c r="E12" s="42">
        <v>10</v>
      </c>
      <c r="F12" s="43">
        <v>12000</v>
      </c>
    </row>
    <row r="13" spans="2:6" ht="41.4" x14ac:dyDescent="0.3">
      <c r="B13" s="375"/>
      <c r="C13" s="377"/>
      <c r="D13" s="46" t="s">
        <v>65</v>
      </c>
      <c r="E13" s="42">
        <v>15</v>
      </c>
      <c r="F13" s="43">
        <v>22500</v>
      </c>
    </row>
    <row r="14" spans="2:6" ht="31.5" customHeight="1" x14ac:dyDescent="0.3">
      <c r="B14" s="375"/>
      <c r="C14" s="377"/>
      <c r="D14" s="46" t="s">
        <v>66</v>
      </c>
      <c r="E14" s="42">
        <v>1</v>
      </c>
      <c r="F14" s="43">
        <v>30000</v>
      </c>
    </row>
    <row r="15" spans="2:6" ht="47.25" customHeight="1" x14ac:dyDescent="0.3">
      <c r="B15" s="375"/>
      <c r="C15" s="377"/>
      <c r="D15" s="46" t="s">
        <v>67</v>
      </c>
      <c r="E15" s="46">
        <v>39</v>
      </c>
      <c r="F15" s="43">
        <v>18720</v>
      </c>
    </row>
    <row r="16" spans="2:6" ht="48.75" customHeight="1" x14ac:dyDescent="0.3">
      <c r="B16" s="375"/>
      <c r="C16" s="377"/>
      <c r="D16" s="46" t="s">
        <v>68</v>
      </c>
      <c r="E16" s="47">
        <v>124</v>
      </c>
      <c r="F16" s="43">
        <v>64480</v>
      </c>
    </row>
    <row r="17" spans="2:6" ht="41.4" x14ac:dyDescent="0.3">
      <c r="B17" s="375"/>
      <c r="C17" s="374" t="s">
        <v>69</v>
      </c>
      <c r="D17" s="46" t="s">
        <v>70</v>
      </c>
      <c r="E17" s="47">
        <v>4</v>
      </c>
      <c r="F17" s="43">
        <v>12000</v>
      </c>
    </row>
    <row r="18" spans="2:6" ht="27.6" x14ac:dyDescent="0.3">
      <c r="B18" s="375"/>
      <c r="C18" s="375"/>
      <c r="D18" s="46" t="s">
        <v>71</v>
      </c>
      <c r="E18" s="47">
        <v>2</v>
      </c>
      <c r="F18" s="43">
        <v>8600</v>
      </c>
    </row>
    <row r="19" spans="2:6" ht="27.6" x14ac:dyDescent="0.3">
      <c r="B19" s="375"/>
      <c r="C19" s="375"/>
      <c r="D19" s="46" t="s">
        <v>72</v>
      </c>
      <c r="E19" s="47">
        <v>2</v>
      </c>
      <c r="F19" s="43">
        <v>4200</v>
      </c>
    </row>
    <row r="20" spans="2:6" ht="27.6" x14ac:dyDescent="0.3">
      <c r="B20" s="375"/>
      <c r="C20" s="375"/>
      <c r="D20" s="46" t="s">
        <v>73</v>
      </c>
      <c r="E20" s="47">
        <v>2</v>
      </c>
      <c r="F20" s="43">
        <v>3000</v>
      </c>
    </row>
    <row r="21" spans="2:6" ht="27.6" x14ac:dyDescent="0.3">
      <c r="B21" s="375"/>
      <c r="C21" s="375"/>
      <c r="D21" s="46" t="s">
        <v>74</v>
      </c>
      <c r="E21" s="47">
        <v>2</v>
      </c>
      <c r="F21" s="43">
        <v>3100</v>
      </c>
    </row>
    <row r="22" spans="2:6" ht="27.6" x14ac:dyDescent="0.3">
      <c r="B22" s="375"/>
      <c r="C22" s="375"/>
      <c r="D22" s="46" t="s">
        <v>75</v>
      </c>
      <c r="E22" s="47">
        <v>2</v>
      </c>
      <c r="F22" s="43">
        <v>1400</v>
      </c>
    </row>
    <row r="23" spans="2:6" x14ac:dyDescent="0.3">
      <c r="B23" s="375"/>
      <c r="C23" s="375"/>
      <c r="D23" s="46" t="s">
        <v>76</v>
      </c>
      <c r="E23" s="47">
        <v>4</v>
      </c>
      <c r="F23" s="43">
        <v>5000</v>
      </c>
    </row>
    <row r="24" spans="2:6" ht="27.6" x14ac:dyDescent="0.3">
      <c r="B24" s="375"/>
      <c r="C24" s="375"/>
      <c r="D24" s="46" t="s">
        <v>77</v>
      </c>
      <c r="E24" s="47">
        <v>4</v>
      </c>
      <c r="F24" s="43">
        <v>4800</v>
      </c>
    </row>
    <row r="25" spans="2:6" ht="27.6" x14ac:dyDescent="0.3">
      <c r="B25" s="375"/>
      <c r="C25" s="375"/>
      <c r="D25" s="46" t="s">
        <v>78</v>
      </c>
      <c r="E25" s="47">
        <v>1</v>
      </c>
      <c r="F25" s="43">
        <v>1550</v>
      </c>
    </row>
    <row r="26" spans="2:6" ht="27.6" x14ac:dyDescent="0.3">
      <c r="B26" s="375"/>
      <c r="C26" s="375"/>
      <c r="D26" s="46" t="s">
        <v>79</v>
      </c>
      <c r="E26" s="47">
        <v>2</v>
      </c>
      <c r="F26" s="43">
        <v>8400</v>
      </c>
    </row>
    <row r="27" spans="2:6" ht="27.6" x14ac:dyDescent="0.3">
      <c r="B27" s="375"/>
      <c r="C27" s="375"/>
      <c r="D27" s="46" t="s">
        <v>80</v>
      </c>
      <c r="E27" s="47">
        <v>2</v>
      </c>
      <c r="F27" s="43">
        <v>7400</v>
      </c>
    </row>
    <row r="28" spans="2:6" ht="27.6" x14ac:dyDescent="0.3">
      <c r="B28" s="375"/>
      <c r="C28" s="375"/>
      <c r="D28" s="46" t="s">
        <v>81</v>
      </c>
      <c r="E28" s="47">
        <v>2</v>
      </c>
      <c r="F28" s="43">
        <v>9400</v>
      </c>
    </row>
    <row r="29" spans="2:6" x14ac:dyDescent="0.3">
      <c r="B29" s="375"/>
      <c r="C29" s="375"/>
      <c r="D29" s="46" t="s">
        <v>82</v>
      </c>
      <c r="E29" s="47">
        <v>2</v>
      </c>
      <c r="F29" s="43">
        <v>6600</v>
      </c>
    </row>
    <row r="30" spans="2:6" ht="27.6" x14ac:dyDescent="0.3">
      <c r="B30" s="375"/>
      <c r="C30" s="375"/>
      <c r="D30" s="46" t="s">
        <v>83</v>
      </c>
      <c r="E30" s="47">
        <v>2</v>
      </c>
      <c r="F30" s="43">
        <v>7600</v>
      </c>
    </row>
    <row r="31" spans="2:6" x14ac:dyDescent="0.3">
      <c r="B31" s="376"/>
      <c r="C31" s="376"/>
      <c r="D31" s="46" t="s">
        <v>84</v>
      </c>
      <c r="E31" s="47">
        <v>2</v>
      </c>
      <c r="F31" s="43">
        <v>8300</v>
      </c>
    </row>
    <row r="32" spans="2:6" x14ac:dyDescent="0.3">
      <c r="B32" s="47"/>
      <c r="C32" s="47"/>
      <c r="D32" s="46"/>
      <c r="E32" s="47"/>
      <c r="F32" s="44">
        <f>SUM(F5:F31)</f>
        <v>1016750</v>
      </c>
    </row>
  </sheetData>
  <sheetProtection selectLockedCells="1" selectUnlockedCells="1"/>
  <mergeCells count="5">
    <mergeCell ref="B2:F2"/>
    <mergeCell ref="C3:E3"/>
    <mergeCell ref="B5:B31"/>
    <mergeCell ref="C6:C16"/>
    <mergeCell ref="C17:C3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F13F-FDF3-434B-BA19-C508D22C65C0}">
  <dimension ref="B2:F8"/>
  <sheetViews>
    <sheetView workbookViewId="0"/>
  </sheetViews>
  <sheetFormatPr defaultRowHeight="14.4" x14ac:dyDescent="0.3"/>
  <cols>
    <col min="2" max="2" width="23.33203125" customWidth="1"/>
    <col min="3" max="3" width="21.5546875" customWidth="1"/>
    <col min="4" max="4" width="22" customWidth="1"/>
    <col min="5" max="5" width="20.33203125" customWidth="1"/>
    <col min="6" max="6" width="26.109375" customWidth="1"/>
  </cols>
  <sheetData>
    <row r="2" spans="2:6" x14ac:dyDescent="0.3">
      <c r="B2" s="378" t="s">
        <v>207</v>
      </c>
      <c r="C2" s="378"/>
      <c r="D2" s="378"/>
      <c r="E2" s="378"/>
      <c r="F2" s="378"/>
    </row>
    <row r="3" spans="2:6" x14ac:dyDescent="0.3">
      <c r="B3" s="51" t="s">
        <v>41</v>
      </c>
      <c r="C3" s="379" t="s">
        <v>208</v>
      </c>
      <c r="D3" s="379"/>
      <c r="E3" s="379"/>
      <c r="F3" s="52"/>
    </row>
    <row r="4" spans="2:6" ht="28.8" x14ac:dyDescent="0.3">
      <c r="B4" s="53" t="s">
        <v>2</v>
      </c>
      <c r="C4" s="53" t="s">
        <v>3</v>
      </c>
      <c r="D4" s="53" t="s">
        <v>4</v>
      </c>
      <c r="E4" s="54" t="s">
        <v>5</v>
      </c>
      <c r="F4" s="55" t="s">
        <v>6</v>
      </c>
    </row>
    <row r="5" spans="2:6" ht="45" customHeight="1" x14ac:dyDescent="0.3">
      <c r="B5" s="381" t="s">
        <v>7</v>
      </c>
      <c r="C5" s="383" t="s">
        <v>11</v>
      </c>
      <c r="D5" s="19" t="s">
        <v>117</v>
      </c>
      <c r="E5" s="57"/>
      <c r="F5" s="58">
        <v>2000000</v>
      </c>
    </row>
    <row r="6" spans="2:6" ht="45" customHeight="1" x14ac:dyDescent="0.3">
      <c r="B6" s="382"/>
      <c r="C6" s="384"/>
      <c r="D6" s="19" t="s">
        <v>209</v>
      </c>
      <c r="E6" s="57"/>
      <c r="F6" s="58">
        <v>529789.06000000006</v>
      </c>
    </row>
    <row r="7" spans="2:6" x14ac:dyDescent="0.3">
      <c r="B7" s="380"/>
      <c r="C7" s="380"/>
      <c r="D7" s="380"/>
      <c r="E7" s="380"/>
      <c r="F7" s="59">
        <f>SUM(F5:F6)</f>
        <v>2529789.06</v>
      </c>
    </row>
    <row r="8" spans="2:6" x14ac:dyDescent="0.3">
      <c r="B8" s="16"/>
      <c r="C8" s="16"/>
      <c r="D8" s="16"/>
      <c r="E8" s="16"/>
      <c r="F8" s="16"/>
    </row>
  </sheetData>
  <mergeCells count="5">
    <mergeCell ref="B2:F2"/>
    <mergeCell ref="C3:E3"/>
    <mergeCell ref="B7:E7"/>
    <mergeCell ref="B5:B6"/>
    <mergeCell ref="C5:C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7760-13D8-4A4A-BCBA-99EC404C99D5}">
  <sheetPr codeName="Planilha7"/>
  <dimension ref="B2:F14"/>
  <sheetViews>
    <sheetView zoomScaleNormal="100" workbookViewId="0"/>
  </sheetViews>
  <sheetFormatPr defaultColWidth="9.109375" defaultRowHeight="13.8" x14ac:dyDescent="0.3"/>
  <cols>
    <col min="1" max="1" width="9.109375" style="246"/>
    <col min="2" max="2" width="41.6640625" style="246" bestFit="1" customWidth="1"/>
    <col min="3" max="3" width="10.109375" style="246" bestFit="1" customWidth="1"/>
    <col min="4" max="4" width="50.6640625" style="246" bestFit="1" customWidth="1"/>
    <col min="5" max="5" width="11.33203125" style="246" customWidth="1"/>
    <col min="6" max="6" width="16.44140625" style="246" bestFit="1" customWidth="1"/>
    <col min="7" max="7" width="17" style="246" bestFit="1" customWidth="1"/>
    <col min="8" max="16384" width="9.109375" style="246"/>
  </cols>
  <sheetData>
    <row r="2" spans="2:6" x14ac:dyDescent="0.3">
      <c r="B2" s="61" t="s">
        <v>190</v>
      </c>
      <c r="C2" s="385" t="s">
        <v>189</v>
      </c>
      <c r="D2" s="386"/>
      <c r="E2" s="386"/>
      <c r="F2" s="386"/>
    </row>
    <row r="3" spans="2:6" ht="27.6" x14ac:dyDescent="0.3">
      <c r="B3" s="63" t="s">
        <v>2</v>
      </c>
      <c r="C3" s="63" t="s">
        <v>3</v>
      </c>
      <c r="D3" s="64" t="s">
        <v>4</v>
      </c>
      <c r="E3" s="109" t="s">
        <v>12</v>
      </c>
      <c r="F3" s="66" t="s">
        <v>6</v>
      </c>
    </row>
    <row r="4" spans="2:6" ht="14.4" x14ac:dyDescent="0.3">
      <c r="B4" s="218" t="s">
        <v>120</v>
      </c>
      <c r="C4" s="207" t="s">
        <v>121</v>
      </c>
      <c r="D4" s="229"/>
      <c r="E4" s="219"/>
      <c r="F4" s="254"/>
    </row>
    <row r="5" spans="2:6" x14ac:dyDescent="0.3">
      <c r="B5" s="331" t="s">
        <v>126</v>
      </c>
      <c r="C5" s="332"/>
      <c r="D5" s="253" t="s">
        <v>143</v>
      </c>
      <c r="E5" s="252"/>
      <c r="F5" s="153">
        <v>0</v>
      </c>
    </row>
    <row r="6" spans="2:6" x14ac:dyDescent="0.3">
      <c r="B6" s="333" t="s">
        <v>122</v>
      </c>
      <c r="C6" s="333"/>
      <c r="D6" s="333"/>
      <c r="E6" s="333"/>
      <c r="F6" s="154">
        <f>SUM(F4:F4)</f>
        <v>0</v>
      </c>
    </row>
    <row r="7" spans="2:6" ht="14.4" x14ac:dyDescent="0.3">
      <c r="B7" s="334" t="s">
        <v>7</v>
      </c>
      <c r="C7" s="390" t="s">
        <v>123</v>
      </c>
      <c r="D7" s="229"/>
      <c r="E7" s="388"/>
      <c r="F7" s="387"/>
    </row>
    <row r="8" spans="2:6" x14ac:dyDescent="0.3">
      <c r="B8" s="335"/>
      <c r="C8" s="314"/>
      <c r="D8" s="243"/>
      <c r="E8" s="389"/>
      <c r="F8" s="387"/>
    </row>
    <row r="9" spans="2:6" x14ac:dyDescent="0.3">
      <c r="B9" s="335"/>
      <c r="C9" s="315" t="s">
        <v>124</v>
      </c>
      <c r="D9" s="251" t="s">
        <v>188</v>
      </c>
      <c r="E9" s="114">
        <v>700</v>
      </c>
      <c r="F9" s="125">
        <v>1608229</v>
      </c>
    </row>
    <row r="10" spans="2:6" x14ac:dyDescent="0.3">
      <c r="B10" s="335"/>
      <c r="C10" s="316"/>
      <c r="D10" s="250" t="s">
        <v>187</v>
      </c>
      <c r="E10" s="127">
        <v>120</v>
      </c>
      <c r="F10" s="128">
        <v>267330.95</v>
      </c>
    </row>
    <row r="11" spans="2:6" x14ac:dyDescent="0.3">
      <c r="B11" s="335"/>
      <c r="C11" s="316"/>
      <c r="D11" s="249" t="s">
        <v>186</v>
      </c>
      <c r="E11" s="70">
        <v>1</v>
      </c>
      <c r="F11" s="81">
        <v>163000</v>
      </c>
    </row>
    <row r="12" spans="2:6" x14ac:dyDescent="0.3">
      <c r="B12" s="235" t="s">
        <v>126</v>
      </c>
      <c r="C12" s="242" t="s">
        <v>144</v>
      </c>
      <c r="D12" s="88"/>
      <c r="E12" s="89"/>
      <c r="F12" s="159">
        <v>0</v>
      </c>
    </row>
    <row r="13" spans="2:6" ht="14.4" thickBot="1" x14ac:dyDescent="0.35">
      <c r="B13" s="242"/>
      <c r="C13" s="242" t="s">
        <v>124</v>
      </c>
      <c r="D13" s="88"/>
      <c r="E13" s="155"/>
      <c r="F13" s="161">
        <v>0</v>
      </c>
    </row>
    <row r="14" spans="2:6" ht="14.4" thickBot="1" x14ac:dyDescent="0.35">
      <c r="B14" s="92"/>
      <c r="C14" s="248"/>
      <c r="D14" s="248"/>
      <c r="E14" s="247"/>
      <c r="F14" s="85">
        <f>SUM(F6:F11)</f>
        <v>2038559.95</v>
      </c>
    </row>
  </sheetData>
  <sheetProtection selectLockedCells="1" selectUnlockedCells="1"/>
  <mergeCells count="8">
    <mergeCell ref="C2:F2"/>
    <mergeCell ref="B5:C5"/>
    <mergeCell ref="B6:E6"/>
    <mergeCell ref="F7:F8"/>
    <mergeCell ref="E7:E8"/>
    <mergeCell ref="B7:B11"/>
    <mergeCell ref="C7:C8"/>
    <mergeCell ref="C9:C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2"/>
  <dimension ref="B2:F23"/>
  <sheetViews>
    <sheetView workbookViewId="0"/>
  </sheetViews>
  <sheetFormatPr defaultColWidth="9.109375" defaultRowHeight="14.4" x14ac:dyDescent="0.3"/>
  <cols>
    <col min="1" max="1" width="9.109375" style="168"/>
    <col min="2" max="2" width="34.88671875" style="168" customWidth="1"/>
    <col min="3" max="3" width="14.88671875" style="168" customWidth="1"/>
    <col min="4" max="4" width="46.33203125" style="168" customWidth="1"/>
    <col min="5" max="5" width="6.33203125" style="168" bestFit="1" customWidth="1"/>
    <col min="6" max="6" width="18.33203125" style="198" bestFit="1" customWidth="1"/>
    <col min="7" max="7" width="9.109375" style="168"/>
    <col min="8" max="8" width="31.33203125" style="168" bestFit="1" customWidth="1"/>
    <col min="9" max="9" width="15.6640625" style="168" bestFit="1" customWidth="1"/>
    <col min="10" max="10" width="44.6640625" style="168" bestFit="1" customWidth="1"/>
    <col min="11" max="11" width="6.33203125" style="168" bestFit="1" customWidth="1"/>
    <col min="12" max="12" width="15.5546875" style="168" bestFit="1" customWidth="1"/>
    <col min="13" max="16384" width="9.109375" style="168"/>
  </cols>
  <sheetData>
    <row r="2" spans="2:6" x14ac:dyDescent="0.3">
      <c r="B2" s="167" t="s">
        <v>131</v>
      </c>
      <c r="C2" s="393" t="s">
        <v>152</v>
      </c>
      <c r="D2" s="394"/>
      <c r="E2" s="394"/>
      <c r="F2" s="394"/>
    </row>
    <row r="3" spans="2:6" ht="36.75" customHeight="1" x14ac:dyDescent="0.3">
      <c r="B3" s="169" t="s">
        <v>2</v>
      </c>
      <c r="C3" s="170" t="s">
        <v>3</v>
      </c>
      <c r="D3" s="171" t="s">
        <v>4</v>
      </c>
      <c r="E3" s="171" t="s">
        <v>12</v>
      </c>
      <c r="F3" s="172" t="s">
        <v>6</v>
      </c>
    </row>
    <row r="4" spans="2:6" x14ac:dyDescent="0.3">
      <c r="B4" s="395" t="s">
        <v>120</v>
      </c>
      <c r="C4" s="396" t="s">
        <v>153</v>
      </c>
      <c r="D4" s="173" t="s">
        <v>154</v>
      </c>
      <c r="E4" s="174"/>
      <c r="F4" s="175">
        <v>175512.53</v>
      </c>
    </row>
    <row r="5" spans="2:6" x14ac:dyDescent="0.3">
      <c r="B5" s="395"/>
      <c r="C5" s="397"/>
      <c r="D5" s="173" t="s">
        <v>155</v>
      </c>
      <c r="E5" s="174"/>
      <c r="F5" s="175">
        <v>78349.429999999993</v>
      </c>
    </row>
    <row r="6" spans="2:6" x14ac:dyDescent="0.3">
      <c r="B6" s="395"/>
      <c r="C6" s="397"/>
      <c r="D6" s="173" t="s">
        <v>156</v>
      </c>
      <c r="E6" s="174"/>
      <c r="F6" s="175">
        <v>169011.59</v>
      </c>
    </row>
    <row r="7" spans="2:6" x14ac:dyDescent="0.3">
      <c r="B7" s="395"/>
      <c r="C7" s="397"/>
      <c r="D7" s="173" t="s">
        <v>157</v>
      </c>
      <c r="E7" s="174"/>
      <c r="F7" s="176">
        <v>144785.01</v>
      </c>
    </row>
    <row r="8" spans="2:6" x14ac:dyDescent="0.3">
      <c r="B8" s="395"/>
      <c r="C8" s="397"/>
      <c r="D8" s="173" t="s">
        <v>158</v>
      </c>
      <c r="E8" s="174"/>
      <c r="F8" s="176">
        <v>333354.42</v>
      </c>
    </row>
    <row r="9" spans="2:6" x14ac:dyDescent="0.3">
      <c r="B9" s="395"/>
      <c r="C9" s="397"/>
      <c r="D9" s="173" t="s">
        <v>159</v>
      </c>
      <c r="E9" s="174"/>
      <c r="F9" s="176">
        <v>148510.66</v>
      </c>
    </row>
    <row r="10" spans="2:6" x14ac:dyDescent="0.3">
      <c r="B10" s="395"/>
      <c r="C10" s="397"/>
      <c r="D10" s="173" t="s">
        <v>160</v>
      </c>
      <c r="E10" s="174"/>
      <c r="F10" s="176">
        <v>250180.73</v>
      </c>
    </row>
    <row r="11" spans="2:6" ht="15.75" customHeight="1" x14ac:dyDescent="0.3">
      <c r="B11" s="177" t="s">
        <v>126</v>
      </c>
      <c r="C11" s="397"/>
      <c r="D11" s="178"/>
      <c r="E11" s="179"/>
      <c r="F11" s="180"/>
    </row>
    <row r="12" spans="2:6" x14ac:dyDescent="0.3">
      <c r="B12" s="179" t="s">
        <v>161</v>
      </c>
      <c r="C12" s="398"/>
      <c r="D12" s="178"/>
      <c r="E12" s="179"/>
      <c r="F12" s="181">
        <f>SUM(F4:F11)</f>
        <v>1299704.3699999999</v>
      </c>
    </row>
    <row r="13" spans="2:6" x14ac:dyDescent="0.3">
      <c r="B13" s="399" t="s">
        <v>7</v>
      </c>
      <c r="C13" s="401" t="s">
        <v>144</v>
      </c>
      <c r="D13"/>
      <c r="E13" s="182"/>
      <c r="F13" s="183"/>
    </row>
    <row r="14" spans="2:6" x14ac:dyDescent="0.3">
      <c r="B14" s="400"/>
      <c r="C14" s="402"/>
      <c r="D14" s="184"/>
      <c r="E14" s="185"/>
      <c r="F14" s="186"/>
    </row>
    <row r="15" spans="2:6" x14ac:dyDescent="0.3">
      <c r="B15" s="400"/>
      <c r="C15" s="402"/>
      <c r="D15" s="187"/>
      <c r="E15" s="185"/>
      <c r="F15" s="186"/>
    </row>
    <row r="16" spans="2:6" x14ac:dyDescent="0.3">
      <c r="B16" s="400"/>
      <c r="C16" s="401" t="s">
        <v>124</v>
      </c>
      <c r="D16" s="187" t="s">
        <v>162</v>
      </c>
      <c r="E16" s="188">
        <v>14</v>
      </c>
      <c r="F16" s="175">
        <v>490774.27</v>
      </c>
    </row>
    <row r="17" spans="2:6" ht="28.8" x14ac:dyDescent="0.3">
      <c r="B17" s="400"/>
      <c r="C17" s="402"/>
      <c r="D17" s="187" t="s">
        <v>163</v>
      </c>
      <c r="E17" s="189"/>
      <c r="F17" s="190">
        <v>142931.43</v>
      </c>
    </row>
    <row r="18" spans="2:6" ht="28.8" x14ac:dyDescent="0.3">
      <c r="B18" s="400"/>
      <c r="C18" s="403"/>
      <c r="D18" s="184" t="s">
        <v>164</v>
      </c>
      <c r="E18" s="188"/>
      <c r="F18" s="191">
        <v>683079.8</v>
      </c>
    </row>
    <row r="19" spans="2:6" ht="28.8" x14ac:dyDescent="0.3">
      <c r="B19" s="400"/>
      <c r="C19" s="403"/>
      <c r="D19" s="184" t="s">
        <v>165</v>
      </c>
      <c r="E19" s="188"/>
      <c r="F19" s="191">
        <v>63777</v>
      </c>
    </row>
    <row r="20" spans="2:6" x14ac:dyDescent="0.3">
      <c r="B20" s="400"/>
      <c r="C20" s="404"/>
      <c r="D20" s="184" t="s">
        <v>166</v>
      </c>
      <c r="E20" s="188">
        <v>10</v>
      </c>
      <c r="F20" s="176">
        <v>400000</v>
      </c>
    </row>
    <row r="21" spans="2:6" x14ac:dyDescent="0.3">
      <c r="B21" s="391" t="s">
        <v>126</v>
      </c>
      <c r="C21" s="392" t="s">
        <v>127</v>
      </c>
      <c r="D21" s="192"/>
      <c r="E21" s="193"/>
      <c r="F21" s="194">
        <v>0</v>
      </c>
    </row>
    <row r="22" spans="2:6" ht="15" thickBot="1" x14ac:dyDescent="0.35">
      <c r="B22" s="391"/>
      <c r="C22" s="391"/>
      <c r="D22" s="192"/>
      <c r="E22" s="193"/>
      <c r="F22" s="194">
        <v>0</v>
      </c>
    </row>
    <row r="23" spans="2:6" ht="15" thickBot="1" x14ac:dyDescent="0.35">
      <c r="B23" s="195"/>
      <c r="C23" s="195"/>
      <c r="D23" s="195"/>
      <c r="E23" s="196"/>
      <c r="F23" s="197">
        <f>SUM(F12:F22)</f>
        <v>3080266.87</v>
      </c>
    </row>
  </sheetData>
  <sheetProtection selectLockedCells="1" selectUnlockedCells="1"/>
  <mergeCells count="8">
    <mergeCell ref="B21:B22"/>
    <mergeCell ref="C21:C22"/>
    <mergeCell ref="C2:F2"/>
    <mergeCell ref="B4:B10"/>
    <mergeCell ref="C4:C12"/>
    <mergeCell ref="B13:B20"/>
    <mergeCell ref="C13:C15"/>
    <mergeCell ref="C16:C2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3"/>
  <dimension ref="B1:AI22"/>
  <sheetViews>
    <sheetView workbookViewId="0"/>
  </sheetViews>
  <sheetFormatPr defaultColWidth="9.109375" defaultRowHeight="14.4" x14ac:dyDescent="0.3"/>
  <cols>
    <col min="1" max="1" width="9.109375" style="16"/>
    <col min="2" max="2" width="15.5546875" style="16" customWidth="1"/>
    <col min="3" max="3" width="24.109375" style="16" customWidth="1"/>
    <col min="4" max="4" width="28.5546875" style="16" customWidth="1"/>
    <col min="5" max="5" width="18" style="16" customWidth="1"/>
    <col min="6" max="6" width="19.5546875" style="16" customWidth="1"/>
    <col min="7" max="9" width="9.109375" style="16"/>
    <col min="10" max="10" width="22.6640625" style="16" customWidth="1"/>
    <col min="11" max="16384" width="9.109375" style="16"/>
  </cols>
  <sheetData>
    <row r="1" spans="2:35" x14ac:dyDescent="0.3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2:35" ht="21" x14ac:dyDescent="0.3">
      <c r="B2" s="286" t="s">
        <v>85</v>
      </c>
      <c r="C2" s="286"/>
      <c r="D2" s="286"/>
      <c r="E2" s="286"/>
      <c r="F2" s="286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2:35" x14ac:dyDescent="0.3"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spans="2:35" ht="17.399999999999999" x14ac:dyDescent="0.3">
      <c r="B4" s="1" t="s">
        <v>41</v>
      </c>
      <c r="C4" s="287" t="s">
        <v>42</v>
      </c>
      <c r="D4" s="287"/>
      <c r="E4" s="287"/>
      <c r="F4" s="2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</row>
    <row r="5" spans="2:35" ht="30" customHeight="1" x14ac:dyDescent="0.3">
      <c r="B5" s="3" t="s">
        <v>2</v>
      </c>
      <c r="C5" s="3" t="s">
        <v>3</v>
      </c>
      <c r="D5" s="3" t="s">
        <v>4</v>
      </c>
      <c r="E5" s="4" t="s">
        <v>5</v>
      </c>
      <c r="F5" s="5" t="s">
        <v>6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</row>
    <row r="6" spans="2:35" ht="28.8" x14ac:dyDescent="0.3">
      <c r="B6" s="288" t="s">
        <v>7</v>
      </c>
      <c r="C6" s="344" t="s">
        <v>11</v>
      </c>
      <c r="D6" s="19" t="s">
        <v>86</v>
      </c>
      <c r="E6" s="49"/>
      <c r="F6" s="50">
        <v>100000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</row>
    <row r="7" spans="2:35" x14ac:dyDescent="0.3">
      <c r="B7" s="288"/>
      <c r="C7" s="344"/>
      <c r="D7" s="19" t="s">
        <v>87</v>
      </c>
      <c r="E7" s="49"/>
      <c r="F7" s="50">
        <v>190000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</row>
    <row r="8" spans="2:35" x14ac:dyDescent="0.3">
      <c r="B8" s="288"/>
      <c r="C8" s="344"/>
      <c r="D8" s="19" t="s">
        <v>88</v>
      </c>
      <c r="E8" s="49"/>
      <c r="F8" s="50">
        <v>32000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2:35" x14ac:dyDescent="0.3">
      <c r="B9" s="288"/>
      <c r="C9" s="344"/>
      <c r="D9" s="19" t="s">
        <v>89</v>
      </c>
      <c r="E9" s="49"/>
      <c r="F9" s="50">
        <v>10500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2:35" x14ac:dyDescent="0.3">
      <c r="B10" s="288"/>
      <c r="C10" s="344"/>
      <c r="D10" s="19" t="s">
        <v>90</v>
      </c>
      <c r="E10" s="49"/>
      <c r="F10" s="50">
        <v>6000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2:35" x14ac:dyDescent="0.3">
      <c r="B11" s="288"/>
      <c r="C11" s="344"/>
      <c r="D11" s="19" t="s">
        <v>91</v>
      </c>
      <c r="E11" s="49"/>
      <c r="F11" s="50">
        <v>25000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2:35" x14ac:dyDescent="0.3">
      <c r="B12" s="288"/>
      <c r="C12" s="344"/>
      <c r="D12" s="19" t="s">
        <v>92</v>
      </c>
      <c r="E12" s="49"/>
      <c r="F12" s="50">
        <v>62500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2:35" x14ac:dyDescent="0.3">
      <c r="B13" s="288"/>
      <c r="C13" s="344"/>
      <c r="D13" s="19" t="s">
        <v>93</v>
      </c>
      <c r="E13" s="49"/>
      <c r="F13" s="50">
        <v>135000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  <row r="14" spans="2:35" x14ac:dyDescent="0.3">
      <c r="B14" s="288"/>
      <c r="C14" s="344"/>
      <c r="D14" s="19" t="s">
        <v>94</v>
      </c>
      <c r="E14" s="49"/>
      <c r="F14" s="50">
        <v>105000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</row>
    <row r="15" spans="2:35" x14ac:dyDescent="0.3">
      <c r="B15" s="288"/>
      <c r="C15" s="344"/>
      <c r="D15" s="19" t="s">
        <v>95</v>
      </c>
      <c r="E15" s="49"/>
      <c r="F15" s="50">
        <v>36000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2:35" x14ac:dyDescent="0.3">
      <c r="B16" s="288"/>
      <c r="C16" s="344"/>
      <c r="D16" s="19" t="s">
        <v>96</v>
      </c>
      <c r="E16" s="49"/>
      <c r="F16" s="50">
        <v>141280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2:35" x14ac:dyDescent="0.3">
      <c r="B17" s="288"/>
      <c r="C17" s="344"/>
      <c r="D17" s="19" t="s">
        <v>97</v>
      </c>
      <c r="E17" s="49"/>
      <c r="F17" s="50">
        <v>26640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2:35" ht="28.8" x14ac:dyDescent="0.3">
      <c r="B18" s="288"/>
      <c r="C18" s="344"/>
      <c r="D18" s="19" t="s">
        <v>98</v>
      </c>
      <c r="E18" s="49"/>
      <c r="F18" s="50">
        <v>39216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2:35" ht="28.8" x14ac:dyDescent="0.3">
      <c r="B19" s="288"/>
      <c r="C19" s="344"/>
      <c r="D19" s="19" t="s">
        <v>99</v>
      </c>
      <c r="E19" s="49"/>
      <c r="F19" s="50">
        <v>32693.25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2:35" x14ac:dyDescent="0.3">
      <c r="B20" s="288"/>
      <c r="C20" s="344"/>
      <c r="D20" s="19" t="s">
        <v>100</v>
      </c>
      <c r="E20" s="49"/>
      <c r="F20" s="50">
        <v>197306.75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2:35" ht="72" x14ac:dyDescent="0.3">
      <c r="B21" s="288"/>
      <c r="C21" s="344"/>
      <c r="D21" s="19" t="s">
        <v>101</v>
      </c>
      <c r="E21" s="49"/>
      <c r="F21" s="50">
        <v>659725.71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2:35" x14ac:dyDescent="0.3">
      <c r="B22" s="288"/>
      <c r="C22" s="344"/>
      <c r="D22" s="6"/>
      <c r="E22" s="6"/>
      <c r="F22" s="35">
        <f>SUM(F6:F21)</f>
        <v>1798861.71</v>
      </c>
    </row>
  </sheetData>
  <sheetProtection selectLockedCells="1" selectUnlockedCells="1"/>
  <mergeCells count="4">
    <mergeCell ref="B2:F2"/>
    <mergeCell ref="C4:E4"/>
    <mergeCell ref="B6:B22"/>
    <mergeCell ref="C6:C2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3"/>
  <dimension ref="B2:F19"/>
  <sheetViews>
    <sheetView workbookViewId="0"/>
  </sheetViews>
  <sheetFormatPr defaultColWidth="9.109375" defaultRowHeight="13.8" x14ac:dyDescent="0.3"/>
  <cols>
    <col min="1" max="1" width="9.109375" style="62"/>
    <col min="2" max="2" width="41.6640625" style="62" bestFit="1" customWidth="1"/>
    <col min="3" max="3" width="15.6640625" style="62" bestFit="1" customWidth="1"/>
    <col min="4" max="4" width="41.5546875" style="62" customWidth="1"/>
    <col min="5" max="5" width="10.44140625" style="62" bestFit="1" customWidth="1"/>
    <col min="6" max="6" width="18.33203125" style="92" bestFit="1" customWidth="1"/>
    <col min="7" max="7" width="9.109375" style="62"/>
    <col min="8" max="8" width="31.33203125" style="62" bestFit="1" customWidth="1"/>
    <col min="9" max="9" width="15.6640625" style="62" bestFit="1" customWidth="1"/>
    <col min="10" max="10" width="44.6640625" style="62" bestFit="1" customWidth="1"/>
    <col min="11" max="11" width="6.33203125" style="62" bestFit="1" customWidth="1"/>
    <col min="12" max="12" width="15.5546875" style="62" bestFit="1" customWidth="1"/>
    <col min="13" max="16384" width="9.109375" style="62"/>
  </cols>
  <sheetData>
    <row r="2" spans="2:6" x14ac:dyDescent="0.3">
      <c r="B2" s="141" t="s">
        <v>167</v>
      </c>
      <c r="C2" s="369" t="s">
        <v>168</v>
      </c>
      <c r="D2" s="369"/>
      <c r="E2" s="369"/>
      <c r="F2" s="369"/>
    </row>
    <row r="3" spans="2:6" ht="27.6" x14ac:dyDescent="0.3">
      <c r="B3" s="63" t="s">
        <v>2</v>
      </c>
      <c r="C3" s="199" t="s">
        <v>3</v>
      </c>
      <c r="D3" s="144" t="s">
        <v>4</v>
      </c>
      <c r="E3" s="145" t="s">
        <v>12</v>
      </c>
      <c r="F3" s="146" t="s">
        <v>6</v>
      </c>
    </row>
    <row r="4" spans="2:6" ht="14.4" x14ac:dyDescent="0.3">
      <c r="B4" s="408" t="s">
        <v>120</v>
      </c>
      <c r="C4" s="410" t="s">
        <v>121</v>
      </c>
      <c r="D4" s="200"/>
      <c r="E4" s="201"/>
      <c r="F4" s="202"/>
    </row>
    <row r="5" spans="2:6" ht="14.4" x14ac:dyDescent="0.3">
      <c r="B5" s="409"/>
      <c r="C5" s="411"/>
      <c r="D5" s="203"/>
      <c r="E5" s="204"/>
      <c r="F5" s="205"/>
    </row>
    <row r="6" spans="2:6" x14ac:dyDescent="0.3">
      <c r="B6" s="333" t="s">
        <v>122</v>
      </c>
      <c r="C6" s="333"/>
      <c r="D6" s="333"/>
      <c r="E6" s="333"/>
      <c r="F6" s="154">
        <f>SUM(F4:F5)</f>
        <v>0</v>
      </c>
    </row>
    <row r="7" spans="2:6" x14ac:dyDescent="0.3">
      <c r="B7" s="334" t="s">
        <v>7</v>
      </c>
      <c r="C7" s="412" t="s">
        <v>123</v>
      </c>
      <c r="D7" s="74"/>
      <c r="E7" s="75"/>
      <c r="F7" s="76"/>
    </row>
    <row r="8" spans="2:6" x14ac:dyDescent="0.3">
      <c r="B8" s="335"/>
      <c r="C8" s="314"/>
      <c r="D8" s="78"/>
      <c r="E8" s="206"/>
      <c r="F8" s="76"/>
    </row>
    <row r="9" spans="2:6" ht="41.4" x14ac:dyDescent="0.3">
      <c r="B9" s="335"/>
      <c r="C9" s="315" t="s">
        <v>124</v>
      </c>
      <c r="D9" s="78" t="s">
        <v>169</v>
      </c>
      <c r="E9" s="79"/>
      <c r="F9" s="80">
        <v>2791071.26</v>
      </c>
    </row>
    <row r="10" spans="2:6" x14ac:dyDescent="0.3">
      <c r="B10" s="335"/>
      <c r="C10" s="316"/>
      <c r="D10" s="163"/>
      <c r="E10" s="207"/>
      <c r="F10" s="208"/>
    </row>
    <row r="11" spans="2:6" x14ac:dyDescent="0.3">
      <c r="B11" s="363" t="s">
        <v>126</v>
      </c>
      <c r="C11" s="363" t="s">
        <v>127</v>
      </c>
      <c r="D11" s="405" t="s">
        <v>170</v>
      </c>
      <c r="E11" s="89"/>
      <c r="F11" s="407"/>
    </row>
    <row r="12" spans="2:6" x14ac:dyDescent="0.3">
      <c r="B12" s="363"/>
      <c r="C12" s="363"/>
      <c r="D12" s="406"/>
      <c r="E12" s="209"/>
      <c r="F12" s="407"/>
    </row>
    <row r="13" spans="2:6" ht="14.4" thickBot="1" x14ac:dyDescent="0.35">
      <c r="C13" s="83"/>
      <c r="D13" s="83"/>
      <c r="F13" s="91">
        <f>SUM(F6:F10)</f>
        <v>2791071.26</v>
      </c>
    </row>
    <row r="15" spans="2:6" x14ac:dyDescent="0.3">
      <c r="F15" s="62"/>
    </row>
    <row r="16" spans="2:6" x14ac:dyDescent="0.3">
      <c r="F16" s="62"/>
    </row>
    <row r="17" spans="6:6" x14ac:dyDescent="0.3">
      <c r="F17" s="62"/>
    </row>
    <row r="18" spans="6:6" x14ac:dyDescent="0.3">
      <c r="F18" s="62"/>
    </row>
    <row r="19" spans="6:6" x14ac:dyDescent="0.3">
      <c r="F19" s="62"/>
    </row>
  </sheetData>
  <sheetProtection selectLockedCells="1" selectUnlockedCells="1"/>
  <mergeCells count="11">
    <mergeCell ref="B11:B12"/>
    <mergeCell ref="C11:C12"/>
    <mergeCell ref="D11:D12"/>
    <mergeCell ref="F11:F12"/>
    <mergeCell ref="C2:F2"/>
    <mergeCell ref="B4:B5"/>
    <mergeCell ref="C4:C5"/>
    <mergeCell ref="B6:E6"/>
    <mergeCell ref="B7:B10"/>
    <mergeCell ref="C7:C8"/>
    <mergeCell ref="C9:C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49DB-BB04-4827-94F0-30D3FEAC4BAD}">
  <sheetPr codeName="Planilha1"/>
  <dimension ref="B2:F20"/>
  <sheetViews>
    <sheetView zoomScaleNormal="100" workbookViewId="0"/>
  </sheetViews>
  <sheetFormatPr defaultColWidth="9.109375" defaultRowHeight="13.8" x14ac:dyDescent="0.3"/>
  <cols>
    <col min="1" max="1" width="9.109375" style="62"/>
    <col min="2" max="2" width="41.6640625" style="62" bestFit="1" customWidth="1"/>
    <col min="3" max="3" width="10.109375" style="62" bestFit="1" customWidth="1"/>
    <col min="4" max="4" width="39.109375" style="62" bestFit="1" customWidth="1"/>
    <col min="5" max="5" width="7" style="62" bestFit="1" customWidth="1"/>
    <col min="6" max="6" width="15.5546875" style="92" bestFit="1" customWidth="1"/>
    <col min="7" max="7" width="9.109375" style="62"/>
    <col min="8" max="8" width="31.33203125" style="62" bestFit="1" customWidth="1"/>
    <col min="9" max="9" width="15.6640625" style="62" bestFit="1" customWidth="1"/>
    <col min="10" max="10" width="44.6640625" style="62" bestFit="1" customWidth="1"/>
    <col min="11" max="11" width="6.33203125" style="62" bestFit="1" customWidth="1"/>
    <col min="12" max="12" width="15.5546875" style="62" bestFit="1" customWidth="1"/>
    <col min="13" max="16384" width="9.109375" style="62"/>
  </cols>
  <sheetData>
    <row r="2" spans="2:6" x14ac:dyDescent="0.3">
      <c r="B2" s="61" t="s">
        <v>197</v>
      </c>
      <c r="C2" s="329" t="s">
        <v>196</v>
      </c>
      <c r="D2" s="362"/>
      <c r="E2" s="210"/>
      <c r="F2" s="211"/>
    </row>
    <row r="3" spans="2:6" ht="41.4" x14ac:dyDescent="0.3">
      <c r="B3" s="63" t="s">
        <v>2</v>
      </c>
      <c r="C3" s="63" t="s">
        <v>3</v>
      </c>
      <c r="D3" s="64" t="s">
        <v>4</v>
      </c>
      <c r="E3" s="65" t="s">
        <v>12</v>
      </c>
      <c r="F3" s="66" t="s">
        <v>6</v>
      </c>
    </row>
    <row r="4" spans="2:6" x14ac:dyDescent="0.3">
      <c r="B4" s="218" t="s">
        <v>120</v>
      </c>
      <c r="C4" s="207" t="s">
        <v>121</v>
      </c>
      <c r="D4" s="67"/>
      <c r="E4" s="149"/>
      <c r="F4" s="239"/>
    </row>
    <row r="5" spans="2:6" ht="18" x14ac:dyDescent="0.3">
      <c r="B5" s="331" t="s">
        <v>126</v>
      </c>
      <c r="C5" s="332"/>
      <c r="D5" s="221" t="s">
        <v>178</v>
      </c>
      <c r="E5" s="152"/>
      <c r="F5" s="153">
        <v>0</v>
      </c>
    </row>
    <row r="6" spans="2:6" x14ac:dyDescent="0.3">
      <c r="B6" s="413" t="s">
        <v>122</v>
      </c>
      <c r="C6" s="413"/>
      <c r="D6" s="413"/>
      <c r="E6" s="413"/>
      <c r="F6" s="154">
        <f>SUM(F4:F4)</f>
        <v>0</v>
      </c>
    </row>
    <row r="7" spans="2:6" x14ac:dyDescent="0.3">
      <c r="B7" s="334" t="s">
        <v>7</v>
      </c>
      <c r="C7" s="371" t="s">
        <v>123</v>
      </c>
      <c r="D7" s="156"/>
      <c r="E7" s="238"/>
      <c r="F7" s="214"/>
    </row>
    <row r="8" spans="2:6" x14ac:dyDescent="0.3">
      <c r="B8" s="335"/>
      <c r="C8" s="371"/>
      <c r="D8" s="156"/>
      <c r="E8" s="164"/>
      <c r="F8" s="80"/>
    </row>
    <row r="9" spans="2:6" x14ac:dyDescent="0.3">
      <c r="B9" s="335"/>
      <c r="C9" s="371"/>
      <c r="D9" s="255"/>
      <c r="E9" s="127"/>
      <c r="F9" s="128"/>
    </row>
    <row r="10" spans="2:6" x14ac:dyDescent="0.3">
      <c r="B10" s="335"/>
      <c r="C10" s="315" t="s">
        <v>124</v>
      </c>
      <c r="D10" s="78" t="s">
        <v>195</v>
      </c>
      <c r="E10" s="62">
        <v>60</v>
      </c>
      <c r="F10" s="237">
        <v>142800</v>
      </c>
    </row>
    <row r="11" spans="2:6" ht="27.6" x14ac:dyDescent="0.3">
      <c r="B11" s="335"/>
      <c r="C11" s="316"/>
      <c r="D11" s="78" t="s">
        <v>194</v>
      </c>
      <c r="E11" s="79">
        <v>20</v>
      </c>
      <c r="F11" s="158">
        <v>16000</v>
      </c>
    </row>
    <row r="12" spans="2:6" x14ac:dyDescent="0.3">
      <c r="B12" s="335"/>
      <c r="C12" s="316"/>
      <c r="D12" s="133" t="s">
        <v>193</v>
      </c>
      <c r="E12" s="79"/>
      <c r="F12" s="81">
        <f>104732.38+158700</f>
        <v>263432.38</v>
      </c>
    </row>
    <row r="13" spans="2:6" x14ac:dyDescent="0.3">
      <c r="B13" s="335"/>
      <c r="C13" s="316"/>
      <c r="D13" s="133" t="s">
        <v>192</v>
      </c>
      <c r="E13" s="79">
        <v>4</v>
      </c>
      <c r="F13" s="217">
        <v>594800</v>
      </c>
    </row>
    <row r="14" spans="2:6" x14ac:dyDescent="0.3">
      <c r="B14" s="335"/>
      <c r="C14" s="316"/>
      <c r="D14" s="133" t="s">
        <v>180</v>
      </c>
      <c r="E14" s="79">
        <v>6</v>
      </c>
      <c r="F14" s="217">
        <v>1171080</v>
      </c>
    </row>
    <row r="15" spans="2:6" x14ac:dyDescent="0.3">
      <c r="B15" s="335"/>
      <c r="C15" s="316"/>
      <c r="D15" s="133" t="s">
        <v>191</v>
      </c>
      <c r="E15" s="79">
        <v>3</v>
      </c>
      <c r="F15" s="217">
        <v>566370</v>
      </c>
    </row>
    <row r="16" spans="2:6" x14ac:dyDescent="0.3">
      <c r="B16" s="363" t="s">
        <v>126</v>
      </c>
      <c r="C16" s="356" t="s">
        <v>144</v>
      </c>
      <c r="D16" s="414"/>
      <c r="E16" s="89"/>
      <c r="F16" s="327">
        <v>0</v>
      </c>
    </row>
    <row r="17" spans="2:6" x14ac:dyDescent="0.3">
      <c r="B17" s="363"/>
      <c r="C17" s="357"/>
      <c r="D17" s="368"/>
      <c r="E17" s="127"/>
      <c r="F17" s="328"/>
    </row>
    <row r="18" spans="2:6" x14ac:dyDescent="0.3">
      <c r="B18" s="363"/>
      <c r="C18" s="356" t="s">
        <v>124</v>
      </c>
      <c r="D18" s="358" t="s">
        <v>178</v>
      </c>
      <c r="E18" s="160"/>
      <c r="F18" s="360"/>
    </row>
    <row r="19" spans="2:6" ht="14.4" thickBot="1" x14ac:dyDescent="0.35">
      <c r="B19" s="363"/>
      <c r="C19" s="357"/>
      <c r="D19" s="359"/>
      <c r="E19" s="160"/>
      <c r="F19" s="361"/>
    </row>
    <row r="20" spans="2:6" ht="14.4" thickBot="1" x14ac:dyDescent="0.35">
      <c r="C20" s="83"/>
      <c r="D20" s="83"/>
      <c r="E20" s="140"/>
      <c r="F20" s="85">
        <f>SUM(F6:F17)</f>
        <v>2754482.38</v>
      </c>
    </row>
  </sheetData>
  <sheetProtection selectLockedCells="1" selectUnlockedCells="1"/>
  <mergeCells count="13">
    <mergeCell ref="F16:F17"/>
    <mergeCell ref="C18:C19"/>
    <mergeCell ref="D18:D19"/>
    <mergeCell ref="F18:F19"/>
    <mergeCell ref="B16:B19"/>
    <mergeCell ref="C16:C17"/>
    <mergeCell ref="D16:D17"/>
    <mergeCell ref="B7:B15"/>
    <mergeCell ref="C10:C15"/>
    <mergeCell ref="B5:C5"/>
    <mergeCell ref="B6:E6"/>
    <mergeCell ref="C2:D2"/>
    <mergeCell ref="C7:C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8"/>
  <dimension ref="B2:F22"/>
  <sheetViews>
    <sheetView zoomScaleNormal="100" workbookViewId="0"/>
  </sheetViews>
  <sheetFormatPr defaultColWidth="9.109375" defaultRowHeight="14.4" x14ac:dyDescent="0.3"/>
  <cols>
    <col min="1" max="1" width="9.109375" style="16"/>
    <col min="2" max="2" width="15.5546875" style="16" customWidth="1"/>
    <col min="3" max="3" width="24.109375" style="16" customWidth="1"/>
    <col min="4" max="4" width="28.5546875" style="16" customWidth="1"/>
    <col min="5" max="5" width="18" style="16" customWidth="1"/>
    <col min="6" max="6" width="19.5546875" style="16" customWidth="1"/>
    <col min="7" max="16384" width="9.109375" style="16"/>
  </cols>
  <sheetData>
    <row r="2" spans="2:6" ht="21" x14ac:dyDescent="0.3">
      <c r="B2" s="286" t="s">
        <v>20</v>
      </c>
      <c r="C2" s="286"/>
      <c r="D2" s="286"/>
      <c r="E2" s="286"/>
      <c r="F2" s="286"/>
    </row>
    <row r="3" spans="2:6" x14ac:dyDescent="0.3">
      <c r="B3" s="297" t="s">
        <v>214</v>
      </c>
      <c r="C3" s="298"/>
      <c r="D3" s="298"/>
      <c r="E3" s="298"/>
      <c r="F3" s="298"/>
    </row>
    <row r="4" spans="2:6" ht="27.6" x14ac:dyDescent="0.3">
      <c r="B4" s="3" t="s">
        <v>2</v>
      </c>
      <c r="C4" s="3" t="s">
        <v>3</v>
      </c>
      <c r="D4" s="3" t="s">
        <v>4</v>
      </c>
      <c r="E4" s="4" t="s">
        <v>5</v>
      </c>
      <c r="F4" s="5" t="s">
        <v>6</v>
      </c>
    </row>
    <row r="5" spans="2:6" ht="28.8" x14ac:dyDescent="0.3">
      <c r="B5" s="288" t="s">
        <v>28</v>
      </c>
      <c r="C5" s="299" t="s">
        <v>11</v>
      </c>
      <c r="D5" s="23" t="s">
        <v>29</v>
      </c>
      <c r="E5" s="9"/>
      <c r="F5" s="24">
        <v>50000</v>
      </c>
    </row>
    <row r="6" spans="2:6" ht="28.8" x14ac:dyDescent="0.3">
      <c r="B6" s="288"/>
      <c r="C6" s="299"/>
      <c r="D6" s="25" t="s">
        <v>30</v>
      </c>
      <c r="E6" s="26"/>
      <c r="F6" s="27">
        <v>22000</v>
      </c>
    </row>
    <row r="7" spans="2:6" ht="57.6" x14ac:dyDescent="0.3">
      <c r="B7" s="288"/>
      <c r="C7" s="299"/>
      <c r="D7" s="25" t="s">
        <v>21</v>
      </c>
      <c r="E7" s="26"/>
      <c r="F7" s="27">
        <v>130000</v>
      </c>
    </row>
    <row r="8" spans="2:6" ht="72" x14ac:dyDescent="0.3">
      <c r="B8" s="288"/>
      <c r="C8" s="299"/>
      <c r="D8" s="23" t="s">
        <v>31</v>
      </c>
      <c r="E8" s="9"/>
      <c r="F8" s="24">
        <v>20583.5</v>
      </c>
    </row>
    <row r="9" spans="2:6" ht="28.8" x14ac:dyDescent="0.3">
      <c r="B9" s="288"/>
      <c r="C9" s="299"/>
      <c r="D9" s="23" t="s">
        <v>22</v>
      </c>
      <c r="E9" s="9"/>
      <c r="F9" s="24">
        <v>18000</v>
      </c>
    </row>
    <row r="10" spans="2:6" x14ac:dyDescent="0.3">
      <c r="B10" s="288"/>
      <c r="C10" s="299"/>
      <c r="D10" s="23" t="s">
        <v>23</v>
      </c>
      <c r="E10" s="9"/>
      <c r="F10" s="24">
        <v>230000</v>
      </c>
    </row>
    <row r="11" spans="2:6" x14ac:dyDescent="0.3">
      <c r="B11" s="288"/>
      <c r="C11" s="299"/>
      <c r="D11" s="23" t="s">
        <v>32</v>
      </c>
      <c r="E11" s="9"/>
      <c r="F11" s="24">
        <v>10000</v>
      </c>
    </row>
    <row r="12" spans="2:6" ht="28.8" x14ac:dyDescent="0.3">
      <c r="B12" s="288"/>
      <c r="C12" s="299"/>
      <c r="D12" s="23" t="s">
        <v>24</v>
      </c>
      <c r="E12" s="9"/>
      <c r="F12" s="24">
        <v>140000</v>
      </c>
    </row>
    <row r="13" spans="2:6" ht="28.8" x14ac:dyDescent="0.3">
      <c r="B13" s="288"/>
      <c r="C13" s="299"/>
      <c r="D13" s="25" t="s">
        <v>25</v>
      </c>
      <c r="E13" s="26"/>
      <c r="F13" s="27">
        <v>180613.8</v>
      </c>
    </row>
    <row r="14" spans="2:6" ht="28.8" x14ac:dyDescent="0.3">
      <c r="B14" s="288"/>
      <c r="C14" s="299"/>
      <c r="D14" s="25" t="s">
        <v>26</v>
      </c>
      <c r="E14" s="26"/>
      <c r="F14" s="27">
        <v>391245.32</v>
      </c>
    </row>
    <row r="15" spans="2:6" x14ac:dyDescent="0.3">
      <c r="B15" s="288"/>
      <c r="C15" s="299"/>
      <c r="D15" s="23" t="s">
        <v>27</v>
      </c>
      <c r="E15" s="9"/>
      <c r="F15" s="24">
        <v>100000</v>
      </c>
    </row>
    <row r="16" spans="2:6" ht="43.2" x14ac:dyDescent="0.3">
      <c r="B16" s="288"/>
      <c r="C16" s="299"/>
      <c r="D16" s="23" t="s">
        <v>33</v>
      </c>
      <c r="E16" s="9"/>
      <c r="F16" s="24">
        <v>13900</v>
      </c>
    </row>
    <row r="17" spans="2:6" ht="57.6" x14ac:dyDescent="0.3">
      <c r="B17" s="288"/>
      <c r="C17" s="299"/>
      <c r="D17" s="23" t="s">
        <v>34</v>
      </c>
      <c r="E17" s="9"/>
      <c r="F17" s="24">
        <v>74890</v>
      </c>
    </row>
    <row r="18" spans="2:6" ht="57.6" x14ac:dyDescent="0.3">
      <c r="B18" s="288"/>
      <c r="C18" s="299"/>
      <c r="D18" s="23" t="s">
        <v>35</v>
      </c>
      <c r="E18" s="9"/>
      <c r="F18" s="24">
        <v>7274</v>
      </c>
    </row>
    <row r="19" spans="2:6" ht="72" x14ac:dyDescent="0.3">
      <c r="B19" s="288"/>
      <c r="C19" s="299"/>
      <c r="D19" s="25" t="s">
        <v>36</v>
      </c>
      <c r="E19" s="26"/>
      <c r="F19" s="27">
        <v>590000</v>
      </c>
    </row>
    <row r="20" spans="2:6" x14ac:dyDescent="0.3">
      <c r="B20" s="288"/>
      <c r="C20" s="299" t="s">
        <v>37</v>
      </c>
      <c r="D20" s="28" t="s">
        <v>38</v>
      </c>
      <c r="E20" s="26"/>
      <c r="F20" s="29">
        <v>605664.18000000005</v>
      </c>
    </row>
    <row r="21" spans="2:6" ht="28.8" x14ac:dyDescent="0.3">
      <c r="B21" s="288"/>
      <c r="C21" s="299"/>
      <c r="D21" s="28" t="s">
        <v>39</v>
      </c>
      <c r="E21" s="26"/>
      <c r="F21" s="29">
        <v>666274.81999999995</v>
      </c>
    </row>
    <row r="22" spans="2:6" ht="15" thickBot="1" x14ac:dyDescent="0.35">
      <c r="B22" s="294"/>
      <c r="C22" s="295"/>
      <c r="D22" s="295"/>
      <c r="E22" s="296"/>
      <c r="F22" s="30">
        <f>SUM(F21,F20,F18,F17,F16,F15,F12,F11,F10,F9,F8,F5)</f>
        <v>1936586.5</v>
      </c>
    </row>
  </sheetData>
  <sheetProtection selectLockedCells="1" selectUnlockedCells="1"/>
  <mergeCells count="6">
    <mergeCell ref="B22:E22"/>
    <mergeCell ref="B3:F3"/>
    <mergeCell ref="B2:F2"/>
    <mergeCell ref="B5:B21"/>
    <mergeCell ref="C5:C19"/>
    <mergeCell ref="C20:C2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/>
  <dimension ref="B2:J13"/>
  <sheetViews>
    <sheetView workbookViewId="0"/>
  </sheetViews>
  <sheetFormatPr defaultColWidth="9.109375" defaultRowHeight="13.8" x14ac:dyDescent="0.3"/>
  <cols>
    <col min="1" max="1" width="9.109375" style="62"/>
    <col min="2" max="2" width="41.6640625" style="62" bestFit="1" customWidth="1"/>
    <col min="3" max="3" width="15.6640625" style="62" bestFit="1" customWidth="1"/>
    <col min="4" max="4" width="41.5546875" style="62" customWidth="1"/>
    <col min="5" max="5" width="8" style="62" customWidth="1"/>
    <col min="6" max="6" width="18.33203125" style="92" bestFit="1" customWidth="1"/>
    <col min="7" max="7" width="9.109375" style="62"/>
    <col min="8" max="8" width="31.33203125" style="62" bestFit="1" customWidth="1"/>
    <col min="9" max="9" width="15.6640625" style="62" bestFit="1" customWidth="1"/>
    <col min="10" max="10" width="44.6640625" style="62" bestFit="1" customWidth="1"/>
    <col min="11" max="11" width="6.33203125" style="62" bestFit="1" customWidth="1"/>
    <col min="12" max="12" width="15.5546875" style="62" bestFit="1" customWidth="1"/>
    <col min="13" max="16384" width="9.109375" style="62"/>
  </cols>
  <sheetData>
    <row r="2" spans="2:10" x14ac:dyDescent="0.3">
      <c r="B2" s="61" t="s">
        <v>119</v>
      </c>
      <c r="C2" s="415" t="s">
        <v>210</v>
      </c>
      <c r="D2" s="416"/>
      <c r="E2" s="210"/>
      <c r="F2" s="210"/>
    </row>
    <row r="3" spans="2:10" ht="41.4" x14ac:dyDescent="0.3">
      <c r="B3" s="63" t="s">
        <v>2</v>
      </c>
      <c r="C3" s="63" t="s">
        <v>3</v>
      </c>
      <c r="D3" s="64" t="s">
        <v>4</v>
      </c>
      <c r="E3" s="109" t="s">
        <v>12</v>
      </c>
      <c r="F3" s="257" t="s">
        <v>6</v>
      </c>
    </row>
    <row r="4" spans="2:10" ht="28.8" x14ac:dyDescent="0.3">
      <c r="B4" s="364" t="s">
        <v>120</v>
      </c>
      <c r="C4" s="417" t="s">
        <v>121</v>
      </c>
      <c r="D4" s="258" t="s">
        <v>172</v>
      </c>
      <c r="E4" s="219"/>
      <c r="F4" s="259">
        <v>270000</v>
      </c>
    </row>
    <row r="5" spans="2:10" ht="107.25" customHeight="1" x14ac:dyDescent="0.3">
      <c r="B5" s="365"/>
      <c r="C5" s="418"/>
      <c r="D5" s="258" t="s">
        <v>173</v>
      </c>
      <c r="E5" s="127"/>
      <c r="F5" s="260">
        <v>1400000</v>
      </c>
      <c r="G5" s="366" t="s">
        <v>211</v>
      </c>
      <c r="H5" s="420"/>
      <c r="I5" s="420"/>
      <c r="J5" s="420"/>
    </row>
    <row r="6" spans="2:10" ht="14.4" x14ac:dyDescent="0.3">
      <c r="B6" s="365"/>
      <c r="C6" s="418"/>
      <c r="D6" s="261" t="s">
        <v>174</v>
      </c>
      <c r="E6" s="127"/>
      <c r="F6" s="260">
        <v>250000</v>
      </c>
    </row>
    <row r="7" spans="2:10" ht="18.75" customHeight="1" x14ac:dyDescent="0.3">
      <c r="B7" s="413" t="s">
        <v>122</v>
      </c>
      <c r="C7" s="413"/>
      <c r="D7" s="413"/>
      <c r="E7" s="413"/>
      <c r="F7" s="262">
        <f>SUM(F4:F6)</f>
        <v>1920000</v>
      </c>
    </row>
    <row r="8" spans="2:10" ht="14.4" x14ac:dyDescent="0.3">
      <c r="B8" s="335"/>
      <c r="C8" s="315" t="s">
        <v>124</v>
      </c>
      <c r="D8" s="261" t="s">
        <v>171</v>
      </c>
      <c r="E8" s="127"/>
      <c r="F8" s="263">
        <v>683595.13</v>
      </c>
    </row>
    <row r="9" spans="2:10" ht="14.4" x14ac:dyDescent="0.3">
      <c r="B9" s="335"/>
      <c r="C9" s="316"/>
      <c r="D9" s="261" t="s">
        <v>175</v>
      </c>
      <c r="E9" s="127"/>
      <c r="F9" s="263">
        <v>300000</v>
      </c>
    </row>
    <row r="10" spans="2:10" x14ac:dyDescent="0.3">
      <c r="B10" s="363" t="s">
        <v>126</v>
      </c>
      <c r="C10" s="419" t="s">
        <v>127</v>
      </c>
      <c r="D10" s="264"/>
      <c r="E10" s="89"/>
      <c r="F10" s="265">
        <v>0</v>
      </c>
    </row>
    <row r="11" spans="2:10" ht="14.4" thickBot="1" x14ac:dyDescent="0.35">
      <c r="B11" s="363"/>
      <c r="C11" s="419"/>
      <c r="D11" s="266"/>
      <c r="E11" s="127"/>
      <c r="F11" s="265">
        <v>0</v>
      </c>
    </row>
    <row r="12" spans="2:10" ht="14.4" thickBot="1" x14ac:dyDescent="0.35">
      <c r="B12" s="247"/>
      <c r="C12" s="138"/>
      <c r="D12" s="138"/>
      <c r="E12" s="247"/>
      <c r="F12" s="267">
        <f>SUM(F7:F9)</f>
        <v>2903595.13</v>
      </c>
    </row>
    <row r="13" spans="2:10" x14ac:dyDescent="0.3">
      <c r="F13" s="62"/>
    </row>
  </sheetData>
  <sheetProtection selectLockedCells="1" selectUnlockedCells="1"/>
  <mergeCells count="9">
    <mergeCell ref="B10:B11"/>
    <mergeCell ref="C10:C11"/>
    <mergeCell ref="G5:J5"/>
    <mergeCell ref="B7:E7"/>
    <mergeCell ref="C2:D2"/>
    <mergeCell ref="B4:B6"/>
    <mergeCell ref="C4:C6"/>
    <mergeCell ref="B8:B9"/>
    <mergeCell ref="C8:C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4"/>
  <dimension ref="B2:F10"/>
  <sheetViews>
    <sheetView workbookViewId="0"/>
  </sheetViews>
  <sheetFormatPr defaultColWidth="9.109375" defaultRowHeight="14.4" x14ac:dyDescent="0.3"/>
  <cols>
    <col min="1" max="1" width="9.109375" style="16"/>
    <col min="2" max="2" width="15.5546875" style="16" customWidth="1"/>
    <col min="3" max="3" width="16.6640625" style="16" customWidth="1"/>
    <col min="4" max="4" width="28.5546875" style="16" customWidth="1"/>
    <col min="5" max="5" width="18" style="16" customWidth="1"/>
    <col min="6" max="6" width="19.5546875" style="16" customWidth="1"/>
    <col min="7" max="16384" width="9.109375" style="16"/>
  </cols>
  <sheetData>
    <row r="2" spans="2:6" x14ac:dyDescent="0.3">
      <c r="B2" s="378" t="s">
        <v>102</v>
      </c>
      <c r="C2" s="378"/>
      <c r="D2" s="378"/>
      <c r="E2" s="378"/>
      <c r="F2" s="378"/>
    </row>
    <row r="3" spans="2:6" x14ac:dyDescent="0.3">
      <c r="B3" s="51" t="s">
        <v>41</v>
      </c>
      <c r="C3" s="379" t="s">
        <v>103</v>
      </c>
      <c r="D3" s="379"/>
      <c r="E3" s="379"/>
      <c r="F3" s="52"/>
    </row>
    <row r="4" spans="2:6" ht="30" customHeight="1" x14ac:dyDescent="0.3">
      <c r="B4" s="53" t="s">
        <v>2</v>
      </c>
      <c r="C4" s="53" t="s">
        <v>3</v>
      </c>
      <c r="D4" s="53" t="s">
        <v>4</v>
      </c>
      <c r="E4" s="54" t="s">
        <v>5</v>
      </c>
      <c r="F4" s="55" t="s">
        <v>6</v>
      </c>
    </row>
    <row r="5" spans="2:6" ht="43.2" x14ac:dyDescent="0.3">
      <c r="B5" s="380" t="s">
        <v>7</v>
      </c>
      <c r="C5" s="299" t="s">
        <v>11</v>
      </c>
      <c r="D5" s="56" t="s">
        <v>104</v>
      </c>
      <c r="E5" s="57"/>
      <c r="F5" s="58"/>
    </row>
    <row r="6" spans="2:6" ht="28.8" x14ac:dyDescent="0.3">
      <c r="B6" s="380"/>
      <c r="C6" s="299"/>
      <c r="D6" s="19" t="s">
        <v>105</v>
      </c>
      <c r="E6" s="57">
        <v>120</v>
      </c>
      <c r="F6" s="58">
        <v>452810.33</v>
      </c>
    </row>
    <row r="7" spans="2:6" ht="28.8" x14ac:dyDescent="0.3">
      <c r="B7" s="380"/>
      <c r="C7" s="299"/>
      <c r="D7" s="19" t="s">
        <v>106</v>
      </c>
      <c r="E7" s="57">
        <v>268</v>
      </c>
      <c r="F7" s="58">
        <v>452810.33</v>
      </c>
    </row>
    <row r="8" spans="2:6" ht="28.8" x14ac:dyDescent="0.3">
      <c r="B8" s="380"/>
      <c r="C8" s="299"/>
      <c r="D8" s="19" t="s">
        <v>107</v>
      </c>
      <c r="E8" s="57">
        <v>112</v>
      </c>
      <c r="F8" s="58">
        <v>452810.33</v>
      </c>
    </row>
    <row r="9" spans="2:6" x14ac:dyDescent="0.3">
      <c r="B9" s="380"/>
      <c r="C9" s="299"/>
      <c r="D9" s="19" t="s">
        <v>108</v>
      </c>
      <c r="E9" s="57">
        <v>112</v>
      </c>
      <c r="F9" s="58">
        <v>452810.33</v>
      </c>
    </row>
    <row r="10" spans="2:6" x14ac:dyDescent="0.3">
      <c r="B10" s="380"/>
      <c r="C10" s="380"/>
      <c r="D10" s="380"/>
      <c r="E10" s="380"/>
      <c r="F10" s="59">
        <f>SUM(F5:F9)</f>
        <v>1811241.32</v>
      </c>
    </row>
  </sheetData>
  <sheetProtection selectLockedCells="1" selectUnlockedCells="1"/>
  <mergeCells count="5">
    <mergeCell ref="B2:F2"/>
    <mergeCell ref="C3:E3"/>
    <mergeCell ref="B5:B9"/>
    <mergeCell ref="C5:C9"/>
    <mergeCell ref="B10:E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5"/>
  <dimension ref="B2:F7"/>
  <sheetViews>
    <sheetView workbookViewId="0"/>
  </sheetViews>
  <sheetFormatPr defaultColWidth="9.109375" defaultRowHeight="14.4" x14ac:dyDescent="0.3"/>
  <cols>
    <col min="1" max="1" width="9.109375" style="16"/>
    <col min="2" max="2" width="19.109375" style="16" customWidth="1"/>
    <col min="3" max="3" width="16.6640625" style="16" customWidth="1"/>
    <col min="4" max="4" width="28.5546875" style="16" customWidth="1"/>
    <col min="5" max="5" width="18" style="16" customWidth="1"/>
    <col min="6" max="6" width="19.5546875" style="16" customWidth="1"/>
    <col min="7" max="16384" width="9.109375" style="16"/>
  </cols>
  <sheetData>
    <row r="2" spans="2:6" x14ac:dyDescent="0.3">
      <c r="B2" s="378" t="s">
        <v>109</v>
      </c>
      <c r="C2" s="378"/>
      <c r="D2" s="378"/>
      <c r="E2" s="378"/>
      <c r="F2" s="378"/>
    </row>
    <row r="3" spans="2:6" x14ac:dyDescent="0.3">
      <c r="B3" s="51" t="s">
        <v>41</v>
      </c>
      <c r="C3" s="379" t="s">
        <v>111</v>
      </c>
      <c r="D3" s="379"/>
      <c r="E3" s="379"/>
      <c r="F3" s="52"/>
    </row>
    <row r="4" spans="2:6" ht="28.8" x14ac:dyDescent="0.3">
      <c r="B4" s="53" t="s">
        <v>2</v>
      </c>
      <c r="C4" s="53" t="s">
        <v>3</v>
      </c>
      <c r="D4" s="53" t="s">
        <v>4</v>
      </c>
      <c r="E4" s="54" t="s">
        <v>5</v>
      </c>
      <c r="F4" s="55" t="s">
        <v>6</v>
      </c>
    </row>
    <row r="5" spans="2:6" x14ac:dyDescent="0.3">
      <c r="B5" s="380" t="s">
        <v>112</v>
      </c>
      <c r="C5" s="299" t="s">
        <v>11</v>
      </c>
      <c r="D5" s="19" t="s">
        <v>110</v>
      </c>
      <c r="E5" s="57"/>
      <c r="F5" s="58">
        <v>160000</v>
      </c>
    </row>
    <row r="6" spans="2:6" ht="43.2" x14ac:dyDescent="0.3">
      <c r="B6" s="380"/>
      <c r="C6" s="299"/>
      <c r="D6" s="19" t="s">
        <v>113</v>
      </c>
      <c r="E6" s="57"/>
      <c r="F6" s="58">
        <v>1200000</v>
      </c>
    </row>
    <row r="7" spans="2:6" x14ac:dyDescent="0.3">
      <c r="B7" s="380"/>
      <c r="C7" s="380"/>
      <c r="D7" s="380"/>
      <c r="E7" s="380"/>
      <c r="F7" s="59">
        <f>SUM(F5:F6)</f>
        <v>1360000</v>
      </c>
    </row>
  </sheetData>
  <sheetProtection selectLockedCells="1" selectUnlockedCells="1"/>
  <mergeCells count="5">
    <mergeCell ref="C3:E3"/>
    <mergeCell ref="B5:B6"/>
    <mergeCell ref="C5:C6"/>
    <mergeCell ref="B7:E7"/>
    <mergeCell ref="B2:F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A11F-CC9B-4188-A68F-65E5570B0D6C}">
  <sheetPr codeName="Planilha2"/>
  <dimension ref="B2:F13"/>
  <sheetViews>
    <sheetView zoomScaleNormal="100" workbookViewId="0"/>
  </sheetViews>
  <sheetFormatPr defaultColWidth="9.109375" defaultRowHeight="14.4" x14ac:dyDescent="0.3"/>
  <cols>
    <col min="1" max="1" width="9.109375" style="240"/>
    <col min="2" max="2" width="41.6640625" style="241" bestFit="1" customWidth="1"/>
    <col min="3" max="3" width="10.109375" style="240" bestFit="1" customWidth="1"/>
    <col min="4" max="4" width="50.6640625" style="240" bestFit="1" customWidth="1"/>
    <col min="5" max="5" width="12.6640625" style="240" bestFit="1" customWidth="1"/>
    <col min="6" max="6" width="15.5546875" style="240" bestFit="1" customWidth="1"/>
    <col min="7" max="11" width="9.109375" style="240"/>
    <col min="12" max="12" width="15.88671875" style="240" bestFit="1" customWidth="1"/>
    <col min="13" max="16384" width="9.109375" style="240"/>
  </cols>
  <sheetData>
    <row r="2" spans="2:6" x14ac:dyDescent="0.3">
      <c r="B2" s="61" t="s">
        <v>131</v>
      </c>
      <c r="C2" s="329" t="s">
        <v>200</v>
      </c>
      <c r="D2" s="362"/>
      <c r="E2" s="210"/>
      <c r="F2" s="211"/>
    </row>
    <row r="3" spans="2:6" ht="27.6" x14ac:dyDescent="0.3">
      <c r="B3" s="63" t="s">
        <v>2</v>
      </c>
      <c r="C3" s="63" t="s">
        <v>3</v>
      </c>
      <c r="D3" s="64" t="s">
        <v>4</v>
      </c>
      <c r="E3" s="65" t="s">
        <v>12</v>
      </c>
      <c r="F3" s="212" t="s">
        <v>6</v>
      </c>
    </row>
    <row r="4" spans="2:6" x14ac:dyDescent="0.3">
      <c r="B4" s="218" t="s">
        <v>120</v>
      </c>
      <c r="C4" s="207" t="s">
        <v>121</v>
      </c>
      <c r="D4" s="216"/>
      <c r="E4" s="111">
        <v>200</v>
      </c>
      <c r="F4" s="112"/>
    </row>
    <row r="5" spans="2:6" ht="18" x14ac:dyDescent="0.3">
      <c r="B5" s="331" t="s">
        <v>126</v>
      </c>
      <c r="C5" s="332"/>
      <c r="D5" s="221" t="s">
        <v>143</v>
      </c>
      <c r="E5" s="152"/>
      <c r="F5" s="153">
        <v>0</v>
      </c>
    </row>
    <row r="6" spans="2:6" x14ac:dyDescent="0.3">
      <c r="B6" s="333" t="s">
        <v>122</v>
      </c>
      <c r="C6" s="333"/>
      <c r="D6" s="333"/>
      <c r="E6" s="333"/>
      <c r="F6" s="154">
        <f>SUM(F4:F4)</f>
        <v>0</v>
      </c>
    </row>
    <row r="7" spans="2:6" x14ac:dyDescent="0.3">
      <c r="B7" s="334" t="s">
        <v>7</v>
      </c>
      <c r="C7" s="336" t="s">
        <v>123</v>
      </c>
      <c r="D7" s="74"/>
      <c r="E7" s="238"/>
      <c r="F7" s="214"/>
    </row>
    <row r="8" spans="2:6" x14ac:dyDescent="0.3">
      <c r="B8" s="335"/>
      <c r="C8" s="314"/>
      <c r="D8" s="78"/>
      <c r="E8" s="206"/>
      <c r="F8" s="76"/>
    </row>
    <row r="9" spans="2:6" x14ac:dyDescent="0.3">
      <c r="B9" s="335"/>
      <c r="C9" s="315" t="s">
        <v>124</v>
      </c>
      <c r="D9" s="78" t="s">
        <v>199</v>
      </c>
      <c r="E9" s="79">
        <v>12</v>
      </c>
      <c r="F9" s="80">
        <v>1932000</v>
      </c>
    </row>
    <row r="10" spans="2:6" x14ac:dyDescent="0.3">
      <c r="B10" s="335"/>
      <c r="C10" s="316"/>
      <c r="D10" s="163" t="s">
        <v>198</v>
      </c>
      <c r="E10" s="79">
        <v>145</v>
      </c>
      <c r="F10" s="158">
        <v>116627.82</v>
      </c>
    </row>
    <row r="11" spans="2:6" x14ac:dyDescent="0.3">
      <c r="B11" s="325" t="s">
        <v>126</v>
      </c>
      <c r="C11" s="242" t="s">
        <v>144</v>
      </c>
      <c r="D11" s="88"/>
      <c r="E11" s="89"/>
      <c r="F11" s="327">
        <v>0</v>
      </c>
    </row>
    <row r="12" spans="2:6" ht="15" thickBot="1" x14ac:dyDescent="0.35">
      <c r="B12" s="326"/>
      <c r="C12" s="242" t="s">
        <v>124</v>
      </c>
      <c r="D12" s="88"/>
      <c r="E12" s="127"/>
      <c r="F12" s="328"/>
    </row>
    <row r="13" spans="2:6" ht="15" thickBot="1" x14ac:dyDescent="0.35">
      <c r="B13" s="62"/>
      <c r="C13" s="83"/>
      <c r="D13" s="83"/>
      <c r="E13" s="140"/>
      <c r="F13" s="85">
        <f>SUM(F6:F10)</f>
        <v>2048627.82</v>
      </c>
    </row>
  </sheetData>
  <sheetProtection selectLockedCells="1" selectUnlockedCells="1"/>
  <mergeCells count="8">
    <mergeCell ref="B11:B12"/>
    <mergeCell ref="F11:F12"/>
    <mergeCell ref="C2:D2"/>
    <mergeCell ref="B5:C5"/>
    <mergeCell ref="B6:E6"/>
    <mergeCell ref="B7:B10"/>
    <mergeCell ref="C7:C8"/>
    <mergeCell ref="C9:C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5"/>
  <dimension ref="B2:G15"/>
  <sheetViews>
    <sheetView zoomScaleNormal="100" workbookViewId="0"/>
  </sheetViews>
  <sheetFormatPr defaultColWidth="13.6640625" defaultRowHeight="14.4" x14ac:dyDescent="0.3"/>
  <cols>
    <col min="1" max="1" width="13.6640625" style="48"/>
    <col min="2" max="2" width="41.6640625" style="48" bestFit="1" customWidth="1"/>
    <col min="3" max="3" width="14.44140625" style="48" bestFit="1" customWidth="1"/>
    <col min="4" max="4" width="32.88671875" style="234" bestFit="1" customWidth="1"/>
    <col min="5" max="5" width="10.5546875" style="227" bestFit="1" customWidth="1"/>
    <col min="6" max="6" width="16" style="227" bestFit="1" customWidth="1"/>
    <col min="7" max="16384" width="13.6640625" style="48"/>
  </cols>
  <sheetData>
    <row r="2" spans="2:7" x14ac:dyDescent="0.3">
      <c r="B2" s="61" t="s">
        <v>131</v>
      </c>
      <c r="C2" s="306" t="s">
        <v>176</v>
      </c>
      <c r="D2" s="421"/>
      <c r="E2" s="210"/>
      <c r="F2" s="223"/>
    </row>
    <row r="3" spans="2:7" ht="27.6" x14ac:dyDescent="0.3">
      <c r="B3" s="63" t="s">
        <v>2</v>
      </c>
      <c r="C3" s="63" t="s">
        <v>3</v>
      </c>
      <c r="D3" s="64" t="s">
        <v>4</v>
      </c>
      <c r="E3" s="65" t="s">
        <v>12</v>
      </c>
      <c r="F3" s="224" t="s">
        <v>6</v>
      </c>
    </row>
    <row r="4" spans="2:7" x14ac:dyDescent="0.3">
      <c r="B4" s="364" t="s">
        <v>120</v>
      </c>
      <c r="C4" s="353" t="s">
        <v>121</v>
      </c>
      <c r="D4" s="225"/>
      <c r="E4" s="68"/>
      <c r="F4" s="69"/>
    </row>
    <row r="5" spans="2:7" x14ac:dyDescent="0.3">
      <c r="B5" s="365"/>
      <c r="C5" s="366"/>
      <c r="D5" s="226"/>
      <c r="E5" s="149"/>
      <c r="F5" s="72"/>
    </row>
    <row r="6" spans="2:7" x14ac:dyDescent="0.3">
      <c r="B6" s="365"/>
      <c r="C6" s="366"/>
      <c r="D6" s="113"/>
      <c r="E6" s="138"/>
      <c r="F6" s="213"/>
      <c r="G6" s="227"/>
    </row>
    <row r="7" spans="2:7" x14ac:dyDescent="0.3">
      <c r="B7" s="333" t="s">
        <v>122</v>
      </c>
      <c r="C7" s="333"/>
      <c r="D7" s="333"/>
      <c r="E7" s="333"/>
      <c r="F7" s="154">
        <f>SUM(F4:F6)</f>
        <v>0</v>
      </c>
    </row>
    <row r="8" spans="2:7" x14ac:dyDescent="0.3">
      <c r="B8" s="334" t="s">
        <v>7</v>
      </c>
      <c r="C8" s="371" t="s">
        <v>123</v>
      </c>
      <c r="D8" s="74"/>
      <c r="E8" s="220"/>
      <c r="F8" s="214"/>
    </row>
    <row r="9" spans="2:7" x14ac:dyDescent="0.3">
      <c r="B9" s="335"/>
      <c r="C9" s="371"/>
      <c r="D9" s="228"/>
      <c r="E9" s="127"/>
      <c r="F9" s="76"/>
    </row>
    <row r="10" spans="2:7" x14ac:dyDescent="0.3">
      <c r="B10" s="335"/>
      <c r="C10" s="316" t="s">
        <v>124</v>
      </c>
      <c r="D10" s="229" t="s">
        <v>177</v>
      </c>
      <c r="E10" s="127"/>
      <c r="F10" s="128">
        <v>1707200.79</v>
      </c>
    </row>
    <row r="11" spans="2:7" x14ac:dyDescent="0.3">
      <c r="B11" s="335"/>
      <c r="C11" s="316"/>
      <c r="D11" s="230"/>
      <c r="E11" s="127"/>
      <c r="F11" s="128"/>
    </row>
    <row r="12" spans="2:7" x14ac:dyDescent="0.3">
      <c r="B12" s="335"/>
      <c r="C12" s="316"/>
      <c r="D12" s="231"/>
      <c r="E12" s="232"/>
      <c r="F12" s="81"/>
    </row>
    <row r="13" spans="2:7" x14ac:dyDescent="0.3">
      <c r="B13" s="363" t="s">
        <v>126</v>
      </c>
      <c r="C13" s="419" t="s">
        <v>127</v>
      </c>
      <c r="D13" s="221"/>
      <c r="E13" s="89"/>
      <c r="F13" s="222">
        <v>0</v>
      </c>
    </row>
    <row r="14" spans="2:7" ht="15" thickBot="1" x14ac:dyDescent="0.35">
      <c r="B14" s="363"/>
      <c r="C14" s="419"/>
      <c r="D14" s="221"/>
      <c r="E14" s="209"/>
      <c r="F14" s="222">
        <v>0</v>
      </c>
    </row>
    <row r="15" spans="2:7" ht="15" thickBot="1" x14ac:dyDescent="0.35">
      <c r="B15" s="62"/>
      <c r="C15" s="83"/>
      <c r="D15" s="83"/>
      <c r="E15" s="62"/>
      <c r="F15" s="233">
        <f>SUM(F7:F14)</f>
        <v>1707200.79</v>
      </c>
    </row>
  </sheetData>
  <sheetProtection selectLockedCells="1" selectUnlockedCells="1"/>
  <mergeCells count="9">
    <mergeCell ref="B13:B14"/>
    <mergeCell ref="C13:C14"/>
    <mergeCell ref="C2:D2"/>
    <mergeCell ref="B4:B6"/>
    <mergeCell ref="C4:C6"/>
    <mergeCell ref="B7:E7"/>
    <mergeCell ref="B8:B12"/>
    <mergeCell ref="C8:C9"/>
    <mergeCell ref="C10:C1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6"/>
  <dimension ref="B2:F9"/>
  <sheetViews>
    <sheetView workbookViewId="0"/>
  </sheetViews>
  <sheetFormatPr defaultRowHeight="14.4" x14ac:dyDescent="0.3"/>
  <cols>
    <col min="2" max="2" width="23.33203125" customWidth="1"/>
    <col min="3" max="3" width="21.5546875" customWidth="1"/>
    <col min="4" max="4" width="22" customWidth="1"/>
    <col min="5" max="5" width="20.33203125" customWidth="1"/>
    <col min="6" max="6" width="26.109375" customWidth="1"/>
  </cols>
  <sheetData>
    <row r="2" spans="2:6" x14ac:dyDescent="0.3">
      <c r="B2" s="378" t="s">
        <v>114</v>
      </c>
      <c r="C2" s="378"/>
      <c r="D2" s="378"/>
      <c r="E2" s="378"/>
      <c r="F2" s="378"/>
    </row>
    <row r="3" spans="2:6" x14ac:dyDescent="0.3">
      <c r="B3" s="51" t="s">
        <v>41</v>
      </c>
      <c r="C3" s="379" t="s">
        <v>115</v>
      </c>
      <c r="D3" s="379"/>
      <c r="E3" s="379"/>
      <c r="F3" s="52"/>
    </row>
    <row r="4" spans="2:6" ht="28.8" x14ac:dyDescent="0.3">
      <c r="B4" s="53" t="s">
        <v>2</v>
      </c>
      <c r="C4" s="53" t="s">
        <v>3</v>
      </c>
      <c r="D4" s="53" t="s">
        <v>4</v>
      </c>
      <c r="E4" s="54" t="s">
        <v>5</v>
      </c>
      <c r="F4" s="55" t="s">
        <v>6</v>
      </c>
    </row>
    <row r="5" spans="2:6" ht="45" customHeight="1" x14ac:dyDescent="0.3">
      <c r="B5" s="380" t="s">
        <v>7</v>
      </c>
      <c r="C5" s="299" t="s">
        <v>11</v>
      </c>
      <c r="D5" s="60" t="s">
        <v>116</v>
      </c>
      <c r="E5" s="57"/>
      <c r="F5" s="58">
        <v>800000</v>
      </c>
    </row>
    <row r="6" spans="2:6" ht="36.75" customHeight="1" x14ac:dyDescent="0.3">
      <c r="B6" s="380"/>
      <c r="C6" s="299"/>
      <c r="D6" s="19" t="s">
        <v>117</v>
      </c>
      <c r="E6" s="57"/>
      <c r="F6" s="58">
        <v>400000</v>
      </c>
    </row>
    <row r="7" spans="2:6" ht="28.8" x14ac:dyDescent="0.3">
      <c r="B7" s="380"/>
      <c r="C7" s="299"/>
      <c r="D7" s="19" t="s">
        <v>118</v>
      </c>
      <c r="E7" s="57"/>
      <c r="F7" s="58">
        <v>480761.07</v>
      </c>
    </row>
    <row r="8" spans="2:6" x14ac:dyDescent="0.3">
      <c r="B8" s="380"/>
      <c r="C8" s="380"/>
      <c r="D8" s="380"/>
      <c r="E8" s="380"/>
      <c r="F8" s="59">
        <f>SUM(F5:F7)</f>
        <v>1680761.07</v>
      </c>
    </row>
    <row r="9" spans="2:6" x14ac:dyDescent="0.3">
      <c r="B9" s="16"/>
      <c r="C9" s="16"/>
      <c r="D9" s="16"/>
      <c r="E9" s="16"/>
      <c r="F9" s="16"/>
    </row>
  </sheetData>
  <sheetProtection selectLockedCells="1" selectUnlockedCells="1"/>
  <mergeCells count="5">
    <mergeCell ref="B2:F2"/>
    <mergeCell ref="C3:E3"/>
    <mergeCell ref="B5:B7"/>
    <mergeCell ref="C5:C7"/>
    <mergeCell ref="B8:E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6"/>
  <dimension ref="B2:J6"/>
  <sheetViews>
    <sheetView workbookViewId="0"/>
  </sheetViews>
  <sheetFormatPr defaultRowHeight="14.4" x14ac:dyDescent="0.3"/>
  <cols>
    <col min="2" max="2" width="25.33203125" bestFit="1" customWidth="1"/>
    <col min="3" max="3" width="14.33203125" bestFit="1" customWidth="1"/>
    <col min="4" max="4" width="47.109375" bestFit="1" customWidth="1"/>
    <col min="5" max="5" width="10.44140625" style="236" bestFit="1" customWidth="1"/>
    <col min="6" max="6" width="16.5546875" bestFit="1" customWidth="1"/>
  </cols>
  <sheetData>
    <row r="2" spans="2:10" ht="15" customHeight="1" x14ac:dyDescent="0.3">
      <c r="B2" s="424" t="s">
        <v>216</v>
      </c>
      <c r="C2" s="424"/>
      <c r="D2" s="424"/>
      <c r="E2" s="424"/>
      <c r="F2" s="424"/>
    </row>
    <row r="3" spans="2:10" ht="27.6" x14ac:dyDescent="0.3">
      <c r="B3" s="144" t="s">
        <v>2</v>
      </c>
      <c r="C3" s="144" t="s">
        <v>3</v>
      </c>
      <c r="D3" s="144" t="s">
        <v>4</v>
      </c>
      <c r="E3" s="274" t="s">
        <v>12</v>
      </c>
      <c r="F3" s="281" t="s">
        <v>6</v>
      </c>
    </row>
    <row r="4" spans="2:10" x14ac:dyDescent="0.3">
      <c r="B4" s="302"/>
      <c r="C4" s="302" t="s">
        <v>124</v>
      </c>
      <c r="D4" s="229" t="s">
        <v>179</v>
      </c>
      <c r="E4" s="127">
        <v>52</v>
      </c>
      <c r="F4" s="128">
        <v>7869251.4400000004</v>
      </c>
      <c r="G4" s="422" t="s">
        <v>239</v>
      </c>
      <c r="H4" s="423"/>
      <c r="I4" s="423"/>
      <c r="J4" s="423"/>
    </row>
    <row r="5" spans="2:10" ht="15" thickBot="1" x14ac:dyDescent="0.35">
      <c r="B5" s="302"/>
      <c r="C5" s="302"/>
      <c r="D5" s="231"/>
      <c r="E5" s="127"/>
      <c r="F5" s="128"/>
    </row>
    <row r="6" spans="2:10" ht="15" thickBot="1" x14ac:dyDescent="0.35">
      <c r="B6" s="62"/>
      <c r="C6" s="83"/>
      <c r="D6" s="83"/>
      <c r="E6" s="140"/>
      <c r="F6" s="233">
        <f>SUM(F4:F5)</f>
        <v>7869251.4400000004</v>
      </c>
    </row>
  </sheetData>
  <sheetProtection selectLockedCells="1" selectUnlockedCells="1"/>
  <mergeCells count="4">
    <mergeCell ref="G4:J4"/>
    <mergeCell ref="B4:B5"/>
    <mergeCell ref="C4:C5"/>
    <mergeCell ref="B2:F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E7BC-1241-4024-AE7B-1BC9ED6D94AE}">
  <sheetPr codeName="Planilha3"/>
  <dimension ref="B2:F20"/>
  <sheetViews>
    <sheetView workbookViewId="0"/>
  </sheetViews>
  <sheetFormatPr defaultRowHeight="14.4" x14ac:dyDescent="0.3"/>
  <cols>
    <col min="2" max="2" width="41.6640625" bestFit="1" customWidth="1"/>
    <col min="3" max="3" width="10.109375" bestFit="1" customWidth="1"/>
    <col min="4" max="4" width="50.6640625" bestFit="1" customWidth="1"/>
    <col min="5" max="5" width="7" bestFit="1" customWidth="1"/>
    <col min="6" max="6" width="15.5546875" bestFit="1" customWidth="1"/>
  </cols>
  <sheetData>
    <row r="2" spans="2:6" x14ac:dyDescent="0.3">
      <c r="B2" s="61" t="s">
        <v>131</v>
      </c>
      <c r="C2" s="329" t="s">
        <v>205</v>
      </c>
      <c r="D2" s="362"/>
      <c r="E2" s="210"/>
      <c r="F2" s="211"/>
    </row>
    <row r="3" spans="2:6" ht="41.4" x14ac:dyDescent="0.3">
      <c r="B3" s="63" t="s">
        <v>2</v>
      </c>
      <c r="C3" s="63" t="s">
        <v>3</v>
      </c>
      <c r="D3" s="64" t="s">
        <v>4</v>
      </c>
      <c r="E3" s="65" t="s">
        <v>12</v>
      </c>
      <c r="F3" s="212" t="s">
        <v>6</v>
      </c>
    </row>
    <row r="4" spans="2:6" x14ac:dyDescent="0.3">
      <c r="B4" s="364" t="s">
        <v>120</v>
      </c>
      <c r="C4" s="353" t="s">
        <v>121</v>
      </c>
      <c r="D4" s="256"/>
      <c r="E4" s="215"/>
      <c r="F4" s="112"/>
    </row>
    <row r="5" spans="2:6" x14ac:dyDescent="0.3">
      <c r="B5" s="365"/>
      <c r="C5" s="366"/>
      <c r="D5" s="117"/>
      <c r="E5" s="215">
        <v>302</v>
      </c>
      <c r="F5" s="112"/>
    </row>
    <row r="6" spans="2:6" ht="18" x14ac:dyDescent="0.3">
      <c r="B6" s="331" t="s">
        <v>126</v>
      </c>
      <c r="C6" s="332"/>
      <c r="D6" s="221" t="s">
        <v>143</v>
      </c>
      <c r="E6" s="152"/>
      <c r="F6" s="153">
        <v>0</v>
      </c>
    </row>
    <row r="7" spans="2:6" x14ac:dyDescent="0.3">
      <c r="B7" s="333" t="s">
        <v>122</v>
      </c>
      <c r="C7" s="333"/>
      <c r="D7" s="333"/>
      <c r="E7" s="333"/>
      <c r="F7" s="154">
        <f>SUM(F4:F5)</f>
        <v>0</v>
      </c>
    </row>
    <row r="8" spans="2:6" x14ac:dyDescent="0.3">
      <c r="B8" s="334" t="s">
        <v>7</v>
      </c>
      <c r="C8" s="336" t="s">
        <v>123</v>
      </c>
      <c r="D8" s="74"/>
      <c r="E8" s="238"/>
      <c r="F8" s="214"/>
    </row>
    <row r="9" spans="2:6" x14ac:dyDescent="0.3">
      <c r="B9" s="335"/>
      <c r="C9" s="314"/>
      <c r="D9" s="78"/>
      <c r="E9" s="206"/>
      <c r="F9" s="76"/>
    </row>
    <row r="10" spans="2:6" ht="27.6" x14ac:dyDescent="0.3">
      <c r="B10" s="335"/>
      <c r="C10" s="315" t="s">
        <v>124</v>
      </c>
      <c r="D10" s="78" t="s">
        <v>204</v>
      </c>
      <c r="E10" s="79">
        <f>10+100+97+100+20</f>
        <v>327</v>
      </c>
      <c r="F10" s="80">
        <f>150000+270000+261900+350000+97600</f>
        <v>1129500</v>
      </c>
    </row>
    <row r="11" spans="2:6" x14ac:dyDescent="0.3">
      <c r="B11" s="335"/>
      <c r="C11" s="316"/>
      <c r="D11" s="78" t="s">
        <v>203</v>
      </c>
      <c r="E11" s="79">
        <v>20</v>
      </c>
      <c r="F11" s="158">
        <v>50000</v>
      </c>
    </row>
    <row r="12" spans="2:6" x14ac:dyDescent="0.3">
      <c r="B12" s="335"/>
      <c r="C12" s="316"/>
      <c r="D12" s="133" t="s">
        <v>202</v>
      </c>
      <c r="E12" s="79">
        <v>150</v>
      </c>
      <c r="F12" s="81">
        <v>307500</v>
      </c>
    </row>
    <row r="13" spans="2:6" x14ac:dyDescent="0.3">
      <c r="B13" s="335"/>
      <c r="C13" s="316"/>
      <c r="D13" s="133" t="s">
        <v>201</v>
      </c>
      <c r="E13" s="79">
        <v>1</v>
      </c>
      <c r="F13" s="217">
        <v>149831.16</v>
      </c>
    </row>
    <row r="14" spans="2:6" x14ac:dyDescent="0.3">
      <c r="B14" s="363" t="s">
        <v>126</v>
      </c>
      <c r="C14" s="356" t="s">
        <v>144</v>
      </c>
      <c r="D14" s="414"/>
      <c r="E14" s="89"/>
      <c r="F14" s="327">
        <v>0</v>
      </c>
    </row>
    <row r="15" spans="2:6" x14ac:dyDescent="0.3">
      <c r="B15" s="363"/>
      <c r="C15" s="357"/>
      <c r="D15" s="368"/>
      <c r="E15" s="127"/>
      <c r="F15" s="328"/>
    </row>
    <row r="16" spans="2:6" x14ac:dyDescent="0.3">
      <c r="B16" s="363"/>
      <c r="C16" s="356" t="s">
        <v>124</v>
      </c>
      <c r="D16" s="358" t="s">
        <v>181</v>
      </c>
      <c r="E16" s="160"/>
      <c r="F16" s="360">
        <v>0</v>
      </c>
    </row>
    <row r="17" spans="2:6" ht="15" thickBot="1" x14ac:dyDescent="0.35">
      <c r="B17" s="363"/>
      <c r="C17" s="357"/>
      <c r="D17" s="359"/>
      <c r="E17" s="160"/>
      <c r="F17" s="361"/>
    </row>
    <row r="18" spans="2:6" ht="15" thickBot="1" x14ac:dyDescent="0.35">
      <c r="B18" s="62"/>
      <c r="C18" s="83"/>
      <c r="D18" s="83"/>
      <c r="E18" s="140"/>
      <c r="F18" s="85">
        <f>SUM(F7:F13)</f>
        <v>1636831.16</v>
      </c>
    </row>
    <row r="20" spans="2:6" x14ac:dyDescent="0.3">
      <c r="B20" s="62"/>
      <c r="C20" s="62"/>
      <c r="D20" s="62"/>
      <c r="E20" s="140"/>
      <c r="F20" s="92"/>
    </row>
  </sheetData>
  <sheetProtection selectLockedCells="1" selectUnlockedCells="1"/>
  <mergeCells count="15">
    <mergeCell ref="C2:D2"/>
    <mergeCell ref="B4:B5"/>
    <mergeCell ref="C4:C5"/>
    <mergeCell ref="B6:C6"/>
    <mergeCell ref="B7:E7"/>
    <mergeCell ref="B8:B13"/>
    <mergeCell ref="C8:C9"/>
    <mergeCell ref="C10:C13"/>
    <mergeCell ref="B14:B17"/>
    <mergeCell ref="C14:C15"/>
    <mergeCell ref="D14:D15"/>
    <mergeCell ref="F14:F15"/>
    <mergeCell ref="C16:C17"/>
    <mergeCell ref="D16:D17"/>
    <mergeCell ref="F16:F1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455A-5071-4EA4-A06E-88594AD9C3ED}">
  <sheetPr codeName="Planilha4"/>
  <dimension ref="B2:F26"/>
  <sheetViews>
    <sheetView zoomScaleNormal="100" workbookViewId="0"/>
  </sheetViews>
  <sheetFormatPr defaultColWidth="9.109375" defaultRowHeight="13.8" x14ac:dyDescent="0.3"/>
  <cols>
    <col min="1" max="1" width="9.109375" style="138"/>
    <col min="2" max="2" width="41.6640625" style="138" bestFit="1" customWidth="1"/>
    <col min="3" max="3" width="10.109375" style="138" bestFit="1" customWidth="1"/>
    <col min="4" max="4" width="39.109375" style="138" bestFit="1" customWidth="1"/>
    <col min="5" max="5" width="7" style="138" bestFit="1" customWidth="1"/>
    <col min="6" max="6" width="15.5546875" style="278" bestFit="1" customWidth="1"/>
    <col min="7" max="7" width="9.109375" style="138"/>
    <col min="8" max="8" width="31.33203125" style="138" bestFit="1" customWidth="1"/>
    <col min="9" max="9" width="15.6640625" style="138" bestFit="1" customWidth="1"/>
    <col min="10" max="10" width="44.6640625" style="138" bestFit="1" customWidth="1"/>
    <col min="11" max="11" width="6.33203125" style="138" bestFit="1" customWidth="1"/>
    <col min="12" max="12" width="15.5546875" style="138" bestFit="1" customWidth="1"/>
    <col min="13" max="16384" width="9.109375" style="138"/>
  </cols>
  <sheetData>
    <row r="2" spans="2:6" ht="18" x14ac:dyDescent="0.3">
      <c r="B2" s="300" t="s">
        <v>215</v>
      </c>
      <c r="C2" s="300"/>
      <c r="D2" s="300"/>
      <c r="E2" s="300"/>
      <c r="F2" s="300"/>
    </row>
    <row r="3" spans="2:6" ht="15" customHeight="1" x14ac:dyDescent="0.3">
      <c r="B3" s="301" t="s">
        <v>216</v>
      </c>
      <c r="C3" s="301"/>
      <c r="D3" s="301"/>
      <c r="E3" s="301"/>
      <c r="F3" s="301"/>
    </row>
    <row r="4" spans="2:6" ht="41.4" x14ac:dyDescent="0.3">
      <c r="B4" s="275" t="s">
        <v>2</v>
      </c>
      <c r="C4" s="275" t="s">
        <v>3</v>
      </c>
      <c r="D4" s="275" t="s">
        <v>4</v>
      </c>
      <c r="E4" s="275" t="s">
        <v>12</v>
      </c>
      <c r="F4" s="279" t="s">
        <v>6</v>
      </c>
    </row>
    <row r="5" spans="2:6" ht="12.75" customHeight="1" x14ac:dyDescent="0.3">
      <c r="B5" s="302" t="s">
        <v>238</v>
      </c>
      <c r="C5" s="302" t="s">
        <v>124</v>
      </c>
      <c r="D5" s="276" t="s">
        <v>217</v>
      </c>
      <c r="E5" s="127"/>
      <c r="F5" s="280">
        <v>239927.77</v>
      </c>
    </row>
    <row r="6" spans="2:6" x14ac:dyDescent="0.3">
      <c r="B6" s="302"/>
      <c r="C6" s="302"/>
      <c r="D6" s="276" t="s">
        <v>218</v>
      </c>
      <c r="E6" s="127"/>
      <c r="F6" s="280">
        <v>1250</v>
      </c>
    </row>
    <row r="7" spans="2:6" x14ac:dyDescent="0.3">
      <c r="B7" s="302"/>
      <c r="C7" s="302"/>
      <c r="D7" s="127" t="s">
        <v>219</v>
      </c>
      <c r="E7" s="127"/>
      <c r="F7" s="280">
        <v>750</v>
      </c>
    </row>
    <row r="8" spans="2:6" x14ac:dyDescent="0.3">
      <c r="B8" s="302"/>
      <c r="C8" s="302"/>
      <c r="D8" s="127" t="s">
        <v>220</v>
      </c>
      <c r="E8" s="127"/>
      <c r="F8" s="280">
        <v>1680</v>
      </c>
    </row>
    <row r="9" spans="2:6" x14ac:dyDescent="0.3">
      <c r="B9" s="302"/>
      <c r="C9" s="302"/>
      <c r="D9" s="127" t="s">
        <v>221</v>
      </c>
      <c r="E9" s="127"/>
      <c r="F9" s="280">
        <v>300</v>
      </c>
    </row>
    <row r="10" spans="2:6" ht="27.6" x14ac:dyDescent="0.3">
      <c r="B10" s="302"/>
      <c r="C10" s="302"/>
      <c r="D10" s="127" t="s">
        <v>222</v>
      </c>
      <c r="E10" s="127"/>
      <c r="F10" s="280">
        <v>41998.6</v>
      </c>
    </row>
    <row r="11" spans="2:6" x14ac:dyDescent="0.3">
      <c r="B11" s="302"/>
      <c r="C11" s="302"/>
      <c r="D11" s="127" t="s">
        <v>223</v>
      </c>
      <c r="E11" s="127"/>
      <c r="F11" s="280">
        <v>3499.5</v>
      </c>
    </row>
    <row r="12" spans="2:6" x14ac:dyDescent="0.3">
      <c r="B12" s="302"/>
      <c r="C12" s="302"/>
      <c r="D12" s="127" t="s">
        <v>224</v>
      </c>
      <c r="E12" s="127"/>
      <c r="F12" s="280">
        <v>4999.8999999999996</v>
      </c>
    </row>
    <row r="13" spans="2:6" x14ac:dyDescent="0.3">
      <c r="B13" s="302"/>
      <c r="C13" s="302"/>
      <c r="D13" s="127" t="s">
        <v>225</v>
      </c>
      <c r="E13" s="127"/>
      <c r="F13" s="280">
        <v>3200</v>
      </c>
    </row>
    <row r="14" spans="2:6" x14ac:dyDescent="0.3">
      <c r="B14" s="302"/>
      <c r="C14" s="302"/>
      <c r="D14" s="127" t="s">
        <v>226</v>
      </c>
      <c r="E14" s="127"/>
      <c r="F14" s="280">
        <v>79519.259999999995</v>
      </c>
    </row>
    <row r="15" spans="2:6" x14ac:dyDescent="0.3">
      <c r="B15" s="302"/>
      <c r="C15" s="302"/>
      <c r="D15" s="127" t="s">
        <v>227</v>
      </c>
      <c r="E15" s="127"/>
      <c r="F15" s="280">
        <v>4499</v>
      </c>
    </row>
    <row r="16" spans="2:6" x14ac:dyDescent="0.3">
      <c r="B16" s="302"/>
      <c r="C16" s="302"/>
      <c r="D16" s="127" t="s">
        <v>228</v>
      </c>
      <c r="E16" s="127"/>
      <c r="F16" s="280">
        <v>1599.9</v>
      </c>
    </row>
    <row r="17" spans="2:6" x14ac:dyDescent="0.3">
      <c r="B17" s="302"/>
      <c r="C17" s="302"/>
      <c r="D17" s="127" t="s">
        <v>229</v>
      </c>
      <c r="E17" s="127"/>
      <c r="F17" s="280">
        <v>119600</v>
      </c>
    </row>
    <row r="18" spans="2:6" x14ac:dyDescent="0.3">
      <c r="B18" s="302"/>
      <c r="C18" s="302"/>
      <c r="D18" s="127" t="s">
        <v>230</v>
      </c>
      <c r="E18" s="127"/>
      <c r="F18" s="280">
        <v>72495</v>
      </c>
    </row>
    <row r="19" spans="2:6" ht="27.6" x14ac:dyDescent="0.3">
      <c r="B19" s="302"/>
      <c r="C19" s="302"/>
      <c r="D19" s="127" t="s">
        <v>231</v>
      </c>
      <c r="E19" s="127"/>
      <c r="F19" s="280">
        <v>161998</v>
      </c>
    </row>
    <row r="20" spans="2:6" x14ac:dyDescent="0.3">
      <c r="B20" s="302"/>
      <c r="C20" s="302"/>
      <c r="D20" s="127" t="s">
        <v>232</v>
      </c>
      <c r="E20" s="127"/>
      <c r="F20" s="280">
        <v>5699.97</v>
      </c>
    </row>
    <row r="21" spans="2:6" ht="27.6" x14ac:dyDescent="0.3">
      <c r="B21" s="302"/>
      <c r="C21" s="302"/>
      <c r="D21" s="127" t="s">
        <v>233</v>
      </c>
      <c r="E21" s="127"/>
      <c r="F21" s="280">
        <v>3299</v>
      </c>
    </row>
    <row r="22" spans="2:6" x14ac:dyDescent="0.3">
      <c r="B22" s="302"/>
      <c r="C22" s="302"/>
      <c r="D22" s="127" t="s">
        <v>234</v>
      </c>
      <c r="E22" s="127"/>
      <c r="F22" s="280">
        <v>4998</v>
      </c>
    </row>
    <row r="23" spans="2:6" x14ac:dyDescent="0.3">
      <c r="B23" s="302"/>
      <c r="C23" s="302"/>
      <c r="D23" s="127" t="s">
        <v>235</v>
      </c>
      <c r="E23" s="127"/>
      <c r="F23" s="280">
        <v>927000</v>
      </c>
    </row>
    <row r="24" spans="2:6" ht="27.6" x14ac:dyDescent="0.3">
      <c r="B24" s="302"/>
      <c r="C24" s="302"/>
      <c r="D24" s="127" t="s">
        <v>236</v>
      </c>
      <c r="E24" s="127"/>
      <c r="F24" s="280">
        <v>400143.31</v>
      </c>
    </row>
    <row r="25" spans="2:6" ht="14.4" thickBot="1" x14ac:dyDescent="0.35">
      <c r="B25" s="302"/>
      <c r="C25" s="302"/>
      <c r="D25" s="127" t="s">
        <v>237</v>
      </c>
      <c r="E25" s="127"/>
      <c r="F25" s="280">
        <v>3000</v>
      </c>
    </row>
    <row r="26" spans="2:6" ht="14.4" thickBot="1" x14ac:dyDescent="0.35">
      <c r="F26" s="277">
        <f>SUM(F5:F25)</f>
        <v>2081457.21</v>
      </c>
    </row>
  </sheetData>
  <sheetProtection selectLockedCells="1" selectUnlockedCells="1"/>
  <mergeCells count="4">
    <mergeCell ref="B2:F2"/>
    <mergeCell ref="B3:F3"/>
    <mergeCell ref="B5:B25"/>
    <mergeCell ref="C5:C25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8"/>
  <dimension ref="B2:F14"/>
  <sheetViews>
    <sheetView zoomScaleNormal="100" workbookViewId="0"/>
  </sheetViews>
  <sheetFormatPr defaultColWidth="9.109375" defaultRowHeight="13.8" x14ac:dyDescent="0.3"/>
  <cols>
    <col min="1" max="1" width="9.109375" style="62"/>
    <col min="2" max="2" width="37.109375" style="62" customWidth="1"/>
    <col min="3" max="3" width="12.6640625" style="62" customWidth="1"/>
    <col min="4" max="4" width="41.5546875" style="62" customWidth="1"/>
    <col min="5" max="5" width="6.44140625" style="62" customWidth="1"/>
    <col min="6" max="6" width="18.33203125" style="92" bestFit="1" customWidth="1"/>
    <col min="7" max="7" width="9.109375" style="62"/>
    <col min="8" max="8" width="31.33203125" style="62" bestFit="1" customWidth="1"/>
    <col min="9" max="9" width="15.6640625" style="62" bestFit="1" customWidth="1"/>
    <col min="10" max="10" width="44.6640625" style="62" bestFit="1" customWidth="1"/>
    <col min="11" max="11" width="6.33203125" style="62" bestFit="1" customWidth="1"/>
    <col min="12" max="12" width="15.5546875" style="62" bestFit="1" customWidth="1"/>
    <col min="13" max="16384" width="9.109375" style="62"/>
  </cols>
  <sheetData>
    <row r="2" spans="2:6" x14ac:dyDescent="0.3">
      <c r="B2" s="61" t="s">
        <v>128</v>
      </c>
      <c r="C2" s="306" t="s">
        <v>129</v>
      </c>
      <c r="D2" s="307"/>
      <c r="E2" s="307"/>
      <c r="F2" s="307"/>
    </row>
    <row r="3" spans="2:6" ht="41.4" x14ac:dyDescent="0.3">
      <c r="B3" s="63" t="s">
        <v>2</v>
      </c>
      <c r="C3" s="63" t="s">
        <v>3</v>
      </c>
      <c r="D3" s="64" t="s">
        <v>4</v>
      </c>
      <c r="E3" s="65" t="s">
        <v>12</v>
      </c>
      <c r="F3" s="66" t="s">
        <v>6</v>
      </c>
    </row>
    <row r="4" spans="2:6" x14ac:dyDescent="0.3">
      <c r="B4" s="308" t="s">
        <v>120</v>
      </c>
      <c r="C4" s="310" t="s">
        <v>121</v>
      </c>
      <c r="D4" s="67"/>
      <c r="E4" s="68"/>
      <c r="F4" s="69"/>
    </row>
    <row r="5" spans="2:6" x14ac:dyDescent="0.3">
      <c r="B5" s="309"/>
      <c r="C5" s="311"/>
      <c r="D5" s="71"/>
      <c r="E5" s="68"/>
      <c r="F5" s="72"/>
    </row>
    <row r="6" spans="2:6" x14ac:dyDescent="0.3">
      <c r="B6" s="303" t="s">
        <v>122</v>
      </c>
      <c r="C6" s="304"/>
      <c r="D6" s="304"/>
      <c r="E6" s="305"/>
      <c r="F6" s="73">
        <f>SUM(F4:F5)</f>
        <v>0</v>
      </c>
    </row>
    <row r="7" spans="2:6" x14ac:dyDescent="0.3">
      <c r="B7" s="312" t="s">
        <v>7</v>
      </c>
      <c r="C7" s="314" t="s">
        <v>123</v>
      </c>
      <c r="D7" s="74"/>
      <c r="E7" s="75"/>
      <c r="F7" s="76"/>
    </row>
    <row r="8" spans="2:6" x14ac:dyDescent="0.3">
      <c r="B8" s="312"/>
      <c r="C8" s="314"/>
      <c r="D8" s="78"/>
      <c r="E8" s="77"/>
      <c r="F8" s="76"/>
    </row>
    <row r="9" spans="2:6" x14ac:dyDescent="0.3">
      <c r="B9" s="313"/>
      <c r="C9" s="315" t="s">
        <v>124</v>
      </c>
      <c r="D9" s="78" t="s">
        <v>125</v>
      </c>
      <c r="E9" s="79"/>
      <c r="F9" s="80">
        <v>1202532.67</v>
      </c>
    </row>
    <row r="10" spans="2:6" ht="27.6" x14ac:dyDescent="0.3">
      <c r="B10" s="313"/>
      <c r="C10" s="316"/>
      <c r="D10" s="78" t="s">
        <v>130</v>
      </c>
      <c r="E10" s="75">
        <v>4</v>
      </c>
      <c r="F10" s="76">
        <v>400000</v>
      </c>
    </row>
    <row r="11" spans="2:6" x14ac:dyDescent="0.3">
      <c r="B11" s="313"/>
      <c r="C11" s="316"/>
      <c r="D11" s="78"/>
      <c r="E11" s="79"/>
      <c r="F11" s="81"/>
    </row>
    <row r="12" spans="2:6" x14ac:dyDescent="0.3">
      <c r="B12" s="317" t="s">
        <v>126</v>
      </c>
      <c r="C12" s="317" t="s">
        <v>127</v>
      </c>
      <c r="D12" s="82"/>
      <c r="E12" s="86"/>
      <c r="F12" s="87">
        <v>0</v>
      </c>
    </row>
    <row r="13" spans="2:6" x14ac:dyDescent="0.3">
      <c r="B13" s="317"/>
      <c r="C13" s="318"/>
      <c r="D13" s="88"/>
      <c r="E13" s="89"/>
      <c r="F13" s="90">
        <v>0</v>
      </c>
    </row>
    <row r="14" spans="2:6" ht="14.4" thickBot="1" x14ac:dyDescent="0.35">
      <c r="B14" s="83"/>
      <c r="C14" s="83"/>
      <c r="D14" s="83"/>
      <c r="E14" s="84"/>
      <c r="F14" s="91">
        <f>SUM(F6:F13)</f>
        <v>1602532.67</v>
      </c>
    </row>
  </sheetData>
  <sheetProtection selectLockedCells="1" selectUnlockedCells="1"/>
  <mergeCells count="9">
    <mergeCell ref="B12:B13"/>
    <mergeCell ref="C12:C13"/>
    <mergeCell ref="B6:E6"/>
    <mergeCell ref="C2:F2"/>
    <mergeCell ref="B4:B5"/>
    <mergeCell ref="C4:C5"/>
    <mergeCell ref="B7:B11"/>
    <mergeCell ref="C7:C8"/>
    <mergeCell ref="C9:C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9"/>
  <dimension ref="B2:N7"/>
  <sheetViews>
    <sheetView workbookViewId="0"/>
  </sheetViews>
  <sheetFormatPr defaultColWidth="9.109375" defaultRowHeight="14.4" x14ac:dyDescent="0.3"/>
  <cols>
    <col min="1" max="1" width="9.109375" style="16"/>
    <col min="2" max="2" width="15.5546875" style="16" customWidth="1"/>
    <col min="3" max="3" width="24.109375" style="16" customWidth="1"/>
    <col min="4" max="4" width="28.5546875" style="16" customWidth="1"/>
    <col min="5" max="5" width="18" style="16" customWidth="1"/>
    <col min="6" max="6" width="19.5546875" style="16" customWidth="1"/>
    <col min="7" max="16384" width="9.109375" style="16"/>
  </cols>
  <sheetData>
    <row r="2" spans="2:14" ht="21" x14ac:dyDescent="0.3">
      <c r="B2" s="286" t="s">
        <v>40</v>
      </c>
      <c r="C2" s="286"/>
      <c r="D2" s="286"/>
      <c r="E2" s="286"/>
      <c r="F2" s="286"/>
    </row>
    <row r="4" spans="2:14" ht="17.399999999999999" x14ac:dyDescent="0.3">
      <c r="B4" s="1" t="s">
        <v>41</v>
      </c>
      <c r="C4" s="287" t="s">
        <v>42</v>
      </c>
      <c r="D4" s="287"/>
      <c r="E4" s="287"/>
      <c r="F4" s="2"/>
    </row>
    <row r="5" spans="2:14" ht="30" customHeight="1" x14ac:dyDescent="0.3">
      <c r="B5" s="3" t="s">
        <v>2</v>
      </c>
      <c r="C5" s="3" t="s">
        <v>3</v>
      </c>
      <c r="D5" s="3" t="s">
        <v>4</v>
      </c>
      <c r="E5" s="4" t="s">
        <v>5</v>
      </c>
      <c r="F5" s="5" t="s">
        <v>6</v>
      </c>
    </row>
    <row r="6" spans="2:14" ht="55.8" thickBot="1" x14ac:dyDescent="0.35">
      <c r="B6" s="6" t="s">
        <v>7</v>
      </c>
      <c r="C6" s="31" t="s">
        <v>11</v>
      </c>
      <c r="D6" s="17" t="s">
        <v>43</v>
      </c>
      <c r="E6" s="7" t="s">
        <v>248</v>
      </c>
      <c r="F6" s="11">
        <v>3055278.4</v>
      </c>
      <c r="G6" s="319" t="s">
        <v>247</v>
      </c>
      <c r="H6" s="320"/>
      <c r="I6" s="320"/>
      <c r="J6" s="320"/>
      <c r="K6" s="320"/>
      <c r="L6" s="320"/>
      <c r="M6" s="320"/>
      <c r="N6" s="320"/>
    </row>
    <row r="7" spans="2:14" ht="15" thickBot="1" x14ac:dyDescent="0.35">
      <c r="B7" s="283"/>
      <c r="C7" s="284"/>
      <c r="D7" s="284"/>
      <c r="E7" s="285"/>
      <c r="F7" s="10">
        <f>SUM(F6:F6)</f>
        <v>3055278.4</v>
      </c>
    </row>
  </sheetData>
  <sheetProtection selectLockedCells="1" selectUnlockedCells="1"/>
  <mergeCells count="4">
    <mergeCell ref="B2:F2"/>
    <mergeCell ref="C4:E4"/>
    <mergeCell ref="B7:E7"/>
    <mergeCell ref="G6:N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20"/>
  <dimension ref="B2:J10"/>
  <sheetViews>
    <sheetView zoomScale="80" zoomScaleNormal="80" workbookViewId="0"/>
  </sheetViews>
  <sheetFormatPr defaultRowHeight="14.4" x14ac:dyDescent="0.3"/>
  <cols>
    <col min="2" max="2" width="24.44140625" customWidth="1"/>
    <col min="3" max="3" width="19" customWidth="1"/>
    <col min="4" max="4" width="35.33203125" customWidth="1"/>
    <col min="5" max="5" width="13.109375" customWidth="1"/>
    <col min="6" max="6" width="24.33203125" customWidth="1"/>
    <col min="7" max="7" width="12.109375" customWidth="1"/>
  </cols>
  <sheetData>
    <row r="2" spans="2:10" ht="21" x14ac:dyDescent="0.3">
      <c r="B2" s="286" t="s">
        <v>10</v>
      </c>
      <c r="C2" s="286"/>
      <c r="D2" s="286"/>
      <c r="E2" s="286"/>
      <c r="F2" s="286"/>
    </row>
    <row r="4" spans="2:10" ht="52.2" x14ac:dyDescent="0.3">
      <c r="B4" s="13" t="s">
        <v>46</v>
      </c>
      <c r="C4" s="287" t="s">
        <v>47</v>
      </c>
      <c r="D4" s="287"/>
      <c r="E4" s="287"/>
      <c r="F4" s="2"/>
    </row>
    <row r="5" spans="2:10" ht="41.4" x14ac:dyDescent="0.3">
      <c r="B5" s="3" t="s">
        <v>2</v>
      </c>
      <c r="C5" s="3" t="s">
        <v>3</v>
      </c>
      <c r="D5" s="3" t="s">
        <v>4</v>
      </c>
      <c r="E5" s="4" t="s">
        <v>5</v>
      </c>
      <c r="F5" s="5" t="s">
        <v>6</v>
      </c>
    </row>
    <row r="6" spans="2:10" ht="165.6" x14ac:dyDescent="0.3">
      <c r="B6" s="321" t="s">
        <v>7</v>
      </c>
      <c r="C6" s="289" t="s">
        <v>11</v>
      </c>
      <c r="D6" s="14" t="s">
        <v>206</v>
      </c>
      <c r="E6" s="7"/>
      <c r="F6" s="11">
        <f>204000+470000+290000+390000+430779</f>
        <v>1784779</v>
      </c>
    </row>
    <row r="7" spans="2:10" ht="82.8" x14ac:dyDescent="0.3">
      <c r="B7" s="322"/>
      <c r="C7" s="290"/>
      <c r="D7" s="8" t="s">
        <v>44</v>
      </c>
      <c r="E7" s="7"/>
      <c r="F7" s="11">
        <v>250000</v>
      </c>
    </row>
    <row r="8" spans="2:10" x14ac:dyDescent="0.3">
      <c r="B8" s="322"/>
      <c r="C8" s="290"/>
      <c r="D8" s="14" t="s">
        <v>45</v>
      </c>
      <c r="E8" s="12">
        <v>3</v>
      </c>
      <c r="F8" s="11">
        <v>500000</v>
      </c>
    </row>
    <row r="9" spans="2:10" ht="25.5" customHeight="1" x14ac:dyDescent="0.3">
      <c r="B9" s="322"/>
      <c r="C9" s="291"/>
      <c r="D9" s="32" t="s">
        <v>48</v>
      </c>
      <c r="E9" s="33">
        <v>1</v>
      </c>
      <c r="F9" s="34">
        <f>93030+75870</f>
        <v>168900</v>
      </c>
      <c r="G9" s="324" t="s">
        <v>246</v>
      </c>
      <c r="H9" s="324"/>
      <c r="I9" s="324"/>
      <c r="J9" s="324"/>
    </row>
    <row r="10" spans="2:10" x14ac:dyDescent="0.3">
      <c r="B10" s="323"/>
      <c r="C10" s="9"/>
      <c r="D10" s="8"/>
      <c r="E10" s="6"/>
      <c r="F10" s="35">
        <f>SUM(F6:F9)</f>
        <v>2703679</v>
      </c>
    </row>
  </sheetData>
  <sheetProtection selectLockedCells="1" selectUnlockedCells="1"/>
  <mergeCells count="5">
    <mergeCell ref="B2:F2"/>
    <mergeCell ref="C4:E4"/>
    <mergeCell ref="B6:B10"/>
    <mergeCell ref="C6:C9"/>
    <mergeCell ref="G9:J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95AE-64B8-4AC7-9783-9AA61471E8B7}">
  <sheetPr codeName="Planilha5"/>
  <dimension ref="B2:F16"/>
  <sheetViews>
    <sheetView zoomScaleNormal="100" workbookViewId="0"/>
  </sheetViews>
  <sheetFormatPr defaultColWidth="9.109375" defaultRowHeight="14.4" x14ac:dyDescent="0.3"/>
  <cols>
    <col min="1" max="1" width="9.109375" style="240"/>
    <col min="2" max="2" width="41.6640625" style="241" bestFit="1" customWidth="1"/>
    <col min="3" max="3" width="10.109375" style="240" bestFit="1" customWidth="1"/>
    <col min="4" max="4" width="50.6640625" style="240" bestFit="1" customWidth="1"/>
    <col min="5" max="5" width="12.6640625" style="240" bestFit="1" customWidth="1"/>
    <col min="6" max="6" width="15.5546875" style="240" bestFit="1" customWidth="1"/>
    <col min="7" max="11" width="9.109375" style="240"/>
    <col min="12" max="12" width="15.88671875" style="240" bestFit="1" customWidth="1"/>
    <col min="13" max="16384" width="9.109375" style="240"/>
  </cols>
  <sheetData>
    <row r="2" spans="2:6" x14ac:dyDescent="0.3">
      <c r="B2" s="61" t="s">
        <v>212</v>
      </c>
      <c r="C2" s="329" t="s">
        <v>240</v>
      </c>
      <c r="D2" s="330"/>
      <c r="E2" s="330"/>
      <c r="F2" s="211"/>
    </row>
    <row r="3" spans="2:6" ht="27.6" x14ac:dyDescent="0.3">
      <c r="B3" s="63" t="s">
        <v>2</v>
      </c>
      <c r="C3" s="63" t="s">
        <v>3</v>
      </c>
      <c r="D3" s="64" t="s">
        <v>4</v>
      </c>
      <c r="E3" s="65" t="s">
        <v>12</v>
      </c>
      <c r="F3" s="212" t="s">
        <v>6</v>
      </c>
    </row>
    <row r="4" spans="2:6" x14ac:dyDescent="0.3">
      <c r="B4" s="218" t="s">
        <v>120</v>
      </c>
      <c r="C4" s="207" t="s">
        <v>121</v>
      </c>
      <c r="D4" s="216"/>
      <c r="E4" s="111"/>
      <c r="F4" s="112"/>
    </row>
    <row r="5" spans="2:6" ht="18" x14ac:dyDescent="0.3">
      <c r="B5" s="331" t="s">
        <v>126</v>
      </c>
      <c r="C5" s="332"/>
      <c r="D5" s="221" t="s">
        <v>143</v>
      </c>
      <c r="E5" s="152"/>
      <c r="F5" s="153">
        <v>0</v>
      </c>
    </row>
    <row r="6" spans="2:6" x14ac:dyDescent="0.3">
      <c r="B6" s="333" t="s">
        <v>122</v>
      </c>
      <c r="C6" s="333"/>
      <c r="D6" s="333"/>
      <c r="E6" s="333"/>
      <c r="F6" s="154">
        <f>SUM(F4:F4)</f>
        <v>0</v>
      </c>
    </row>
    <row r="7" spans="2:6" x14ac:dyDescent="0.3">
      <c r="B7" s="334" t="s">
        <v>7</v>
      </c>
      <c r="C7" s="336" t="s">
        <v>123</v>
      </c>
      <c r="D7" s="74"/>
      <c r="E7" s="238"/>
      <c r="F7" s="214"/>
    </row>
    <row r="8" spans="2:6" x14ac:dyDescent="0.3">
      <c r="B8" s="335"/>
      <c r="C8" s="314"/>
      <c r="D8" s="163"/>
      <c r="E8" s="282"/>
      <c r="F8" s="165"/>
    </row>
    <row r="9" spans="2:6" ht="27.6" x14ac:dyDescent="0.3">
      <c r="B9" s="335"/>
      <c r="C9" s="315" t="s">
        <v>124</v>
      </c>
      <c r="D9" s="244" t="s">
        <v>241</v>
      </c>
      <c r="E9" s="127"/>
      <c r="F9" s="128">
        <v>477467.73</v>
      </c>
    </row>
    <row r="10" spans="2:6" ht="27.6" x14ac:dyDescent="0.3">
      <c r="B10" s="335"/>
      <c r="C10" s="316"/>
      <c r="D10" s="244" t="s">
        <v>242</v>
      </c>
      <c r="E10" s="127"/>
      <c r="F10" s="128">
        <v>484558.48</v>
      </c>
    </row>
    <row r="11" spans="2:6" x14ac:dyDescent="0.3">
      <c r="B11" s="335"/>
      <c r="C11" s="316"/>
      <c r="D11" s="244" t="s">
        <v>243</v>
      </c>
      <c r="E11" s="127"/>
      <c r="F11" s="128">
        <v>191813.88</v>
      </c>
    </row>
    <row r="12" spans="2:6" ht="27.6" x14ac:dyDescent="0.3">
      <c r="B12" s="335"/>
      <c r="C12" s="316"/>
      <c r="D12" s="244" t="s">
        <v>245</v>
      </c>
      <c r="E12" s="127"/>
      <c r="F12" s="128">
        <v>133655.20000000001</v>
      </c>
    </row>
    <row r="13" spans="2:6" x14ac:dyDescent="0.3">
      <c r="B13" s="335"/>
      <c r="C13" s="316"/>
      <c r="D13" s="244" t="s">
        <v>244</v>
      </c>
      <c r="E13" s="127"/>
      <c r="F13" s="128">
        <v>68747.33</v>
      </c>
    </row>
    <row r="14" spans="2:6" x14ac:dyDescent="0.3">
      <c r="B14" s="325" t="s">
        <v>126</v>
      </c>
      <c r="C14" s="242" t="s">
        <v>144</v>
      </c>
      <c r="D14" s="88"/>
      <c r="E14" s="89"/>
      <c r="F14" s="327">
        <v>0</v>
      </c>
    </row>
    <row r="15" spans="2:6" ht="15" thickBot="1" x14ac:dyDescent="0.35">
      <c r="B15" s="326"/>
      <c r="C15" s="242" t="s">
        <v>124</v>
      </c>
      <c r="D15" s="88"/>
      <c r="E15" s="127"/>
      <c r="F15" s="328"/>
    </row>
    <row r="16" spans="2:6" ht="15" thickBot="1" x14ac:dyDescent="0.35">
      <c r="B16" s="62"/>
      <c r="C16" s="83"/>
      <c r="D16" s="83"/>
      <c r="E16" s="140"/>
      <c r="F16" s="85">
        <f>SUM(F6:F13)</f>
        <v>1356242.6199999999</v>
      </c>
    </row>
  </sheetData>
  <sheetProtection selectLockedCells="1" selectUnlockedCells="1"/>
  <mergeCells count="8">
    <mergeCell ref="B14:B15"/>
    <mergeCell ref="F14:F15"/>
    <mergeCell ref="C2:E2"/>
    <mergeCell ref="B5:C5"/>
    <mergeCell ref="B6:E6"/>
    <mergeCell ref="B7:B13"/>
    <mergeCell ref="C7:C8"/>
    <mergeCell ref="C9:C1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9"/>
  <dimension ref="B2:F16"/>
  <sheetViews>
    <sheetView zoomScaleNormal="100" workbookViewId="0"/>
  </sheetViews>
  <sheetFormatPr defaultColWidth="20.6640625" defaultRowHeight="14.4" x14ac:dyDescent="0.3"/>
  <cols>
    <col min="1" max="1" width="14.6640625" style="93" customWidth="1"/>
    <col min="2" max="2" width="38" style="104" customWidth="1"/>
    <col min="3" max="3" width="13.109375" style="93" bestFit="1" customWidth="1"/>
    <col min="4" max="4" width="51.33203125" style="93" bestFit="1" customWidth="1"/>
    <col min="5" max="5" width="8.88671875" style="93" customWidth="1"/>
    <col min="6" max="6" width="16.33203125" style="93" bestFit="1" customWidth="1"/>
    <col min="7" max="16384" width="20.6640625" style="93"/>
  </cols>
  <sheetData>
    <row r="2" spans="2:6" x14ac:dyDescent="0.3">
      <c r="B2" s="61" t="s">
        <v>131</v>
      </c>
      <c r="C2" s="337" t="s">
        <v>132</v>
      </c>
      <c r="D2" s="338"/>
      <c r="E2" s="338"/>
      <c r="F2" s="338"/>
    </row>
    <row r="3" spans="2:6" ht="41.4" x14ac:dyDescent="0.3">
      <c r="B3" s="63" t="s">
        <v>2</v>
      </c>
      <c r="C3" s="63" t="s">
        <v>3</v>
      </c>
      <c r="D3" s="64" t="s">
        <v>4</v>
      </c>
      <c r="E3" s="65" t="s">
        <v>12</v>
      </c>
      <c r="F3" s="66" t="s">
        <v>6</v>
      </c>
    </row>
    <row r="4" spans="2:6" ht="27.6" x14ac:dyDescent="0.3">
      <c r="B4" s="339" t="s">
        <v>120</v>
      </c>
      <c r="C4" s="340" t="s">
        <v>121</v>
      </c>
      <c r="D4" s="94" t="s">
        <v>133</v>
      </c>
      <c r="E4" s="95"/>
      <c r="F4" s="96">
        <v>554043.96</v>
      </c>
    </row>
    <row r="5" spans="2:6" x14ac:dyDescent="0.3">
      <c r="B5" s="339"/>
      <c r="C5" s="341"/>
      <c r="D5" s="97"/>
      <c r="E5" s="95"/>
      <c r="F5" s="95"/>
    </row>
    <row r="6" spans="2:6" x14ac:dyDescent="0.3">
      <c r="B6" s="339"/>
      <c r="C6" s="342"/>
      <c r="D6" s="97"/>
      <c r="E6" s="95"/>
      <c r="F6" s="95"/>
    </row>
    <row r="7" spans="2:6" x14ac:dyDescent="0.3">
      <c r="B7" s="341" t="s">
        <v>134</v>
      </c>
      <c r="C7" s="341" t="s">
        <v>123</v>
      </c>
      <c r="D7" s="98"/>
      <c r="E7" s="95"/>
      <c r="F7" s="99"/>
    </row>
    <row r="8" spans="2:6" x14ac:dyDescent="0.3">
      <c r="B8" s="341"/>
      <c r="C8" s="342"/>
      <c r="D8" s="98"/>
      <c r="E8" s="95"/>
      <c r="F8" s="99"/>
    </row>
    <row r="9" spans="2:6" ht="15" customHeight="1" x14ac:dyDescent="0.3">
      <c r="B9" s="341"/>
      <c r="C9" s="340" t="s">
        <v>11</v>
      </c>
      <c r="D9" s="98" t="s">
        <v>135</v>
      </c>
      <c r="E9" s="100">
        <v>117</v>
      </c>
      <c r="F9" s="99">
        <v>245700</v>
      </c>
    </row>
    <row r="10" spans="2:6" ht="15" customHeight="1" x14ac:dyDescent="0.3">
      <c r="B10" s="341"/>
      <c r="C10" s="341"/>
      <c r="D10" s="98" t="s">
        <v>136</v>
      </c>
      <c r="E10" s="100">
        <v>113</v>
      </c>
      <c r="F10" s="99">
        <v>79100</v>
      </c>
    </row>
    <row r="11" spans="2:6" ht="15" customHeight="1" x14ac:dyDescent="0.3">
      <c r="B11" s="341"/>
      <c r="C11" s="341"/>
      <c r="D11" s="98" t="s">
        <v>137</v>
      </c>
      <c r="E11" s="100">
        <v>34</v>
      </c>
      <c r="F11" s="99">
        <v>967969.23</v>
      </c>
    </row>
    <row r="12" spans="2:6" x14ac:dyDescent="0.3">
      <c r="B12" s="341"/>
      <c r="C12" s="341"/>
      <c r="D12" s="98"/>
      <c r="E12" s="95"/>
      <c r="F12" s="99"/>
    </row>
    <row r="13" spans="2:6" x14ac:dyDescent="0.3">
      <c r="B13" s="343" t="s">
        <v>126</v>
      </c>
      <c r="C13" s="343" t="s">
        <v>127</v>
      </c>
      <c r="D13" s="101"/>
      <c r="E13" s="102"/>
      <c r="F13" s="103"/>
    </row>
    <row r="14" spans="2:6" x14ac:dyDescent="0.3">
      <c r="B14" s="343"/>
      <c r="C14" s="343"/>
      <c r="D14" s="101"/>
      <c r="E14" s="102"/>
      <c r="F14" s="103"/>
    </row>
    <row r="15" spans="2:6" ht="15.6" x14ac:dyDescent="0.3">
      <c r="D15" s="105" t="s">
        <v>138</v>
      </c>
      <c r="E15" s="95"/>
      <c r="F15" s="106">
        <f>SUM(F4:F14)</f>
        <v>1846813.19</v>
      </c>
    </row>
    <row r="16" spans="2:6" x14ac:dyDescent="0.3">
      <c r="B16" s="107"/>
      <c r="C16" s="107"/>
      <c r="D16" s="107"/>
      <c r="E16" s="107"/>
      <c r="F16" s="107"/>
    </row>
  </sheetData>
  <sheetProtection selectLockedCells="1" selectUnlockedCells="1"/>
  <mergeCells count="8">
    <mergeCell ref="B13:B14"/>
    <mergeCell ref="C13:C14"/>
    <mergeCell ref="C2:F2"/>
    <mergeCell ref="B4:B6"/>
    <mergeCell ref="C4:C6"/>
    <mergeCell ref="B7:B12"/>
    <mergeCell ref="C7:C8"/>
    <mergeCell ref="C9:C1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21"/>
  <dimension ref="B2:F10"/>
  <sheetViews>
    <sheetView workbookViewId="0"/>
  </sheetViews>
  <sheetFormatPr defaultColWidth="9.109375" defaultRowHeight="14.4" x14ac:dyDescent="0.3"/>
  <cols>
    <col min="1" max="1" width="9.109375" style="16"/>
    <col min="2" max="2" width="15.5546875" style="16" customWidth="1"/>
    <col min="3" max="3" width="24.109375" style="16" customWidth="1"/>
    <col min="4" max="4" width="28.5546875" style="16" customWidth="1"/>
    <col min="5" max="5" width="18" style="16" customWidth="1"/>
    <col min="6" max="6" width="19.5546875" style="16" customWidth="1"/>
    <col min="7" max="16384" width="9.109375" style="16"/>
  </cols>
  <sheetData>
    <row r="2" spans="2:6" ht="21" x14ac:dyDescent="0.3">
      <c r="B2" s="286" t="s">
        <v>49</v>
      </c>
      <c r="C2" s="286"/>
      <c r="D2" s="286"/>
      <c r="E2" s="286"/>
      <c r="F2" s="286"/>
    </row>
    <row r="3" spans="2:6" ht="52.2" x14ac:dyDescent="0.3">
      <c r="B3" s="268" t="s">
        <v>212</v>
      </c>
      <c r="C3" s="345" t="s">
        <v>213</v>
      </c>
      <c r="D3" s="346"/>
      <c r="E3" s="346"/>
      <c r="F3" s="347"/>
    </row>
    <row r="4" spans="2:6" ht="27.6" x14ac:dyDescent="0.3">
      <c r="B4" s="3" t="s">
        <v>2</v>
      </c>
      <c r="C4" s="269" t="s">
        <v>3</v>
      </c>
      <c r="D4" s="269" t="s">
        <v>4</v>
      </c>
      <c r="E4" s="270" t="s">
        <v>5</v>
      </c>
      <c r="F4" s="271" t="s">
        <v>6</v>
      </c>
    </row>
    <row r="5" spans="2:6" ht="96.6" x14ac:dyDescent="0.3">
      <c r="B5" s="288" t="s">
        <v>7</v>
      </c>
      <c r="C5" s="344" t="s">
        <v>11</v>
      </c>
      <c r="D5" s="17" t="s">
        <v>50</v>
      </c>
      <c r="E5" s="22">
        <v>1</v>
      </c>
      <c r="F5" s="36">
        <v>970648.92</v>
      </c>
    </row>
    <row r="6" spans="2:6" ht="27.6" x14ac:dyDescent="0.3">
      <c r="B6" s="288"/>
      <c r="C6" s="344"/>
      <c r="D6" s="17" t="s">
        <v>51</v>
      </c>
      <c r="E6" s="22" t="s">
        <v>52</v>
      </c>
      <c r="F6" s="272">
        <v>975000</v>
      </c>
    </row>
    <row r="7" spans="2:6" ht="15" thickBot="1" x14ac:dyDescent="0.35">
      <c r="B7" s="294"/>
      <c r="C7" s="295"/>
      <c r="D7" s="295"/>
      <c r="E7" s="296"/>
      <c r="F7" s="30">
        <f>SUM(F5:F6)</f>
        <v>1945648.92</v>
      </c>
    </row>
    <row r="10" spans="2:6" x14ac:dyDescent="0.3">
      <c r="D10" s="273"/>
    </row>
  </sheetData>
  <sheetProtection selectLockedCells="1" selectUnlockedCells="1"/>
  <mergeCells count="5">
    <mergeCell ref="B2:F2"/>
    <mergeCell ref="B5:B6"/>
    <mergeCell ref="C5:C6"/>
    <mergeCell ref="B7:E7"/>
    <mergeCell ref="C3:F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4D2A8FBED70B4CB06861236AE5E8D0" ma:contentTypeVersion="2" ma:contentTypeDescription="Crie um novo documento." ma:contentTypeScope="" ma:versionID="d173ac61b5f4f8222281fbb5d90ab6e4">
  <xsd:schema xmlns:xsd="http://www.w3.org/2001/XMLSchema" xmlns:xs="http://www.w3.org/2001/XMLSchema" xmlns:p="http://schemas.microsoft.com/office/2006/metadata/properties" xmlns:ns2="7a756806-64a9-4bd0-8d87-723448e711f2" targetNamespace="http://schemas.microsoft.com/office/2006/metadata/properties" ma:root="true" ma:fieldsID="4cab2570ee2f147cc76169b132fdb78e" ns2:_="">
    <xsd:import namespace="7a756806-64a9-4bd0-8d87-723448e711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56806-64a9-4bd0-8d87-723448e71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131B3-F0FE-4266-9426-5A108CB099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D11F30-8E57-4639-AB18-B00A9FE01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56806-64a9-4bd0-8d87-723448e71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52A00-0A64-4D84-B02A-F5C0261699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Allyson Akin Nascimento Silva</dc:creator>
  <cp:lastModifiedBy>Debora Ribeiro Lopes</cp:lastModifiedBy>
  <dcterms:created xsi:type="dcterms:W3CDTF">2019-12-19T14:11:45Z</dcterms:created>
  <dcterms:modified xsi:type="dcterms:W3CDTF">2023-05-24T20:35:44Z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ba46121e-2f05-44d3-98a9-e3d2ad1c69a4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0x010100C84D2A8FBED70B4CB06861236AE5E8D0</vt:lpwstr>
  </property>
</Properties>
</file>