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ELE-SELOG\Users\Public\8. PROCESSOS 2020-DSEI ARS\SERVIÇOS DE MANUTENÇÃO NOS SAA'S DO DSEI-ARS\Edital e Anexos\Pregão 12_2021_Manutenção SAA\"/>
    </mc:Choice>
  </mc:AlternateContent>
  <bookViews>
    <workbookView xWindow="120" yWindow="120" windowWidth="12015" windowHeight="12525"/>
  </bookViews>
  <sheets>
    <sheet name="Anexo II" sheetId="4" r:id="rId1"/>
    <sheet name="Quadro Resumo (2)" sheetId="6" r:id="rId2"/>
  </sheets>
  <definedNames>
    <definedName name="_xlnm.Print_Area" localSheetId="0">'Anexo II'!$A$1:$D$248</definedName>
    <definedName name="REGISTROS_E_CONEXÕES" localSheetId="0">#REF!</definedName>
    <definedName name="REGISTROS_E_CONEXÕES" localSheetId="1">#REF!</definedName>
    <definedName name="REGISTROS_E_CONEXÕES">#REF!</definedName>
  </definedNames>
  <calcPr calcId="152511"/>
</workbook>
</file>

<file path=xl/calcChain.xml><?xml version="1.0" encoding="utf-8"?>
<calcChain xmlns="http://schemas.openxmlformats.org/spreadsheetml/2006/main">
  <c r="D167" i="4" l="1"/>
  <c r="D229" i="4"/>
  <c r="D82" i="4"/>
  <c r="E44" i="6" l="1"/>
  <c r="D44" i="6"/>
  <c r="E31" i="6"/>
  <c r="D31" i="6"/>
  <c r="E16" i="6"/>
  <c r="D16" i="6"/>
  <c r="G16" i="6" s="1"/>
  <c r="G17" i="6" s="1"/>
  <c r="G31" i="6" l="1"/>
  <c r="G32" i="6" s="1"/>
  <c r="G44" i="6"/>
  <c r="G45" i="6" s="1"/>
  <c r="D161" i="4"/>
  <c r="E28" i="6" s="1"/>
  <c r="G28" i="6" s="1"/>
  <c r="D76" i="4" l="1"/>
  <c r="E13" i="6" s="1"/>
  <c r="G13" i="6" s="1"/>
  <c r="D68" i="4"/>
  <c r="E12" i="6" s="1"/>
  <c r="G12" i="6" s="1"/>
  <c r="D59" i="4"/>
  <c r="E11" i="6" s="1"/>
  <c r="G11" i="6" s="1"/>
  <c r="D51" i="4"/>
  <c r="E10" i="6" s="1"/>
  <c r="G10" i="6" s="1"/>
  <c r="D78" i="4" l="1"/>
  <c r="D70" i="4"/>
  <c r="D61" i="4"/>
  <c r="D53" i="4"/>
  <c r="D93" i="4" l="1"/>
  <c r="E21" i="6" s="1"/>
  <c r="G21" i="6" s="1"/>
  <c r="D223" i="4"/>
  <c r="E41" i="6" s="1"/>
  <c r="G41" i="6" s="1"/>
  <c r="D213" i="4"/>
  <c r="E40" i="6" s="1"/>
  <c r="G40" i="6" s="1"/>
  <c r="D204" i="4"/>
  <c r="E39" i="6" s="1"/>
  <c r="G39" i="6" s="1"/>
  <c r="D195" i="4"/>
  <c r="E38" i="6" s="1"/>
  <c r="G38" i="6" s="1"/>
  <c r="D186" i="4"/>
  <c r="E37" i="6" s="1"/>
  <c r="G37" i="6" s="1"/>
  <c r="D175" i="4"/>
  <c r="E36" i="6" s="1"/>
  <c r="G36" i="6" s="1"/>
  <c r="D163" i="4"/>
  <c r="D152" i="4"/>
  <c r="E27" i="6" s="1"/>
  <c r="G27" i="6" s="1"/>
  <c r="D141" i="4"/>
  <c r="E26" i="6" s="1"/>
  <c r="G26" i="6" s="1"/>
  <c r="D132" i="4"/>
  <c r="E25" i="6" s="1"/>
  <c r="G25" i="6" s="1"/>
  <c r="D121" i="4"/>
  <c r="E24" i="6" s="1"/>
  <c r="G24" i="6" s="1"/>
  <c r="D112" i="4"/>
  <c r="E23" i="6" s="1"/>
  <c r="G23" i="6" s="1"/>
  <c r="D102" i="4"/>
  <c r="D101" i="4"/>
  <c r="E22" i="6" s="1"/>
  <c r="G22" i="6" s="1"/>
  <c r="D94" i="4"/>
  <c r="D95" i="4" s="1"/>
  <c r="D42" i="4"/>
  <c r="E9" i="6" s="1"/>
  <c r="G9" i="6" s="1"/>
  <c r="D33" i="4"/>
  <c r="D22" i="4"/>
  <c r="D13" i="4"/>
  <c r="E6" i="6" s="1"/>
  <c r="E8" i="6" l="1"/>
  <c r="G8" i="6" s="1"/>
  <c r="E7" i="6"/>
  <c r="G7" i="6" s="1"/>
  <c r="G6" i="6"/>
  <c r="G42" i="6"/>
  <c r="G46" i="6" s="1"/>
  <c r="G29" i="6"/>
  <c r="G33" i="6" s="1"/>
  <c r="D225" i="4"/>
  <c r="D215" i="4"/>
  <c r="D206" i="4"/>
  <c r="D197" i="4"/>
  <c r="D188" i="4"/>
  <c r="D177" i="4"/>
  <c r="D154" i="4"/>
  <c r="D143" i="4"/>
  <c r="D134" i="4"/>
  <c r="D123" i="4"/>
  <c r="D114" i="4"/>
  <c r="D44" i="4"/>
  <c r="D35" i="4"/>
  <c r="D24" i="4"/>
  <c r="D15" i="4"/>
  <c r="D103" i="4"/>
  <c r="D83" i="4" l="1"/>
  <c r="G14" i="6"/>
  <c r="G18" i="6" s="1"/>
  <c r="G47" i="6" s="1"/>
  <c r="D230" i="4"/>
  <c r="D168" i="4"/>
  <c r="D232" i="4" l="1"/>
</calcChain>
</file>

<file path=xl/sharedStrings.xml><?xml version="1.0" encoding="utf-8"?>
<sst xmlns="http://schemas.openxmlformats.org/spreadsheetml/2006/main" count="464" uniqueCount="129">
  <si>
    <t>GRUPO 1</t>
  </si>
  <si>
    <t>Descrição do serviço</t>
  </si>
  <si>
    <t>Unidade de medida</t>
  </si>
  <si>
    <t>Quantidade</t>
  </si>
  <si>
    <t>Valor unitário (R$)</t>
  </si>
  <si>
    <t>Montagem e desmontagem do equipamento</t>
  </si>
  <si>
    <t>serviço</t>
  </si>
  <si>
    <t>Limpeza interna e externa do motor</t>
  </si>
  <si>
    <t>Pintura em Geral</t>
  </si>
  <si>
    <t>Inspecionar e reapertar os parafusos de fixação da base da bomba</t>
  </si>
  <si>
    <t>Lubrificar mancais, acoplamentos e rolamentos</t>
  </si>
  <si>
    <t>Valor total dos serviços</t>
  </si>
  <si>
    <t>Quantidade de serviços anual</t>
  </si>
  <si>
    <t>Valor Total</t>
  </si>
  <si>
    <t>Rebobinamento do motor</t>
  </si>
  <si>
    <t>Substituição de peças necessárias no equipamento</t>
  </si>
  <si>
    <t>Valor anual</t>
  </si>
  <si>
    <t>Percentual de desconto na peça (%)</t>
  </si>
  <si>
    <t>Fornecimento de Peças com as mesmas especificações técnicas e padrões de qualidade das peças de produção original/genuína</t>
  </si>
  <si>
    <t>Valor total das peças com desconto</t>
  </si>
  <si>
    <t>Valor total dos serviços + Valor total das peças com desconto</t>
  </si>
  <si>
    <t>GRUPO 2</t>
  </si>
  <si>
    <t>GRUPO 3</t>
  </si>
  <si>
    <t>Efetuar uma limpeza geral, removendo pó, graxa e óxidos</t>
  </si>
  <si>
    <t>Verificar a continuidade dos fusíveis, circuitos, relé de nivel e proteção falta de fase do motor</t>
  </si>
  <si>
    <t>Reapertar os terminais e melhorar as condições de isolamento dos disjuntores</t>
  </si>
  <si>
    <t>Substituição de peças necessárias para o funcionamento do equipamento</t>
  </si>
  <si>
    <t>Montagem e desmontagem em geral</t>
  </si>
  <si>
    <t>Apertar o motor na base ou coxim e reapertar os parafusos da luva elástica</t>
  </si>
  <si>
    <t>Verificar a vela de ignição, válvulas, tensão das correias, bateria e articulações</t>
  </si>
  <si>
    <t>Limpar o Sistema de arrefecimento, a bomba alimentadora, filtro de ar, tamque, cuba de registro, escapamento e drenar o tanque de combustível</t>
  </si>
  <si>
    <t>Realizar pintura geral do equipamento</t>
  </si>
  <si>
    <t>Substituição de peças e componentes necessárias para o funcionamento do equipamento</t>
  </si>
  <si>
    <t>Rebobinagem (bobina campo, induzido, transformador)</t>
  </si>
  <si>
    <t>Limpar a bomba alimentadora, filtro de ar, tamque, cuba de registro, escapamento e drenar o tanque de combustível</t>
  </si>
  <si>
    <t>Realizar pintura</t>
  </si>
  <si>
    <t>Fazer o lixamento e pintura da estrutura metálica, usar tinta anticorrosiva (epóxi ou de poliuretano)</t>
  </si>
  <si>
    <t>Efetuar a retirada de agentes biológicos que estejam na torre, através da limpeza total do local e utilização de inseticidas, para evitar nova infecção pelos agentes</t>
  </si>
  <si>
    <t>Reparo de vazamentos, rascos, amassados e fixação dos tubos</t>
  </si>
  <si>
    <t>Pinturas na área em que houver recuperação da superfície</t>
  </si>
  <si>
    <t>Limpeza e desinfecção, após serviços de reparos</t>
  </si>
  <si>
    <t>Substituição de peças necessárias para o funcionamento do Reservatório</t>
  </si>
  <si>
    <t>Verificar as condições da escada, procedendo aos reparos necessários para a segurança dos usuários</t>
  </si>
  <si>
    <t>Verificar a ocorrência de possível desfixação e vazamentos nas tubulações e conexões que compõem as etapas de adução e recalque</t>
  </si>
  <si>
    <t>Verificar se as tampas, bem como outros acoplamentos possuem estanqueidade de forma a impedir vazamentos ou a entrada de corpos estranhos, como líquidos, poeiras, insetos e animais</t>
  </si>
  <si>
    <t>Realizar a limpeza e desinfecção dos reservatórios e instalações hidráulicas, conforme a RDC nº 91, de 30 de junho de 2016-ANVISA/MS</t>
  </si>
  <si>
    <t>Reparos de trincas, fissuras, furos e fixação de tubos</t>
  </si>
  <si>
    <t>Verificar a ocorrência de possível desfixação e vasamento nas tubulações e conexões que compõem as etapas de adução e recalque</t>
  </si>
  <si>
    <t>Recuperação do revestimento</t>
  </si>
  <si>
    <t>Valor Total Global</t>
  </si>
  <si>
    <t>Razão Social:</t>
  </si>
  <si>
    <t>Nome fantasia:</t>
  </si>
  <si>
    <t>CNPJ:</t>
  </si>
  <si>
    <t>Endereço:</t>
  </si>
  <si>
    <t>E-mail:</t>
  </si>
  <si>
    <t>Validade:</t>
  </si>
  <si>
    <t>Data:</t>
  </si>
  <si>
    <t>_________________________________________</t>
  </si>
  <si>
    <t>REPRESENTANTE LEGAL</t>
  </si>
  <si>
    <t>Reparos na estrutura do reservatório como infiltração, fissura, trinca, fenda e fixação da tubulação</t>
  </si>
  <si>
    <t>Carimbo e Assinatura</t>
  </si>
  <si>
    <t>MODELO DE PLANILHA DE CUSTO E FORMAÇÃO DE PREÇOS</t>
  </si>
  <si>
    <t>Item</t>
  </si>
  <si>
    <t>Descrição do item</t>
  </si>
  <si>
    <t>Unidade de Medida</t>
  </si>
  <si>
    <t>Qtde</t>
  </si>
  <si>
    <t>Valor Unitário</t>
  </si>
  <si>
    <t>Valor total</t>
  </si>
  <si>
    <t>Serviço de Manutenção Preventiva em conjunto moto bomba submersa para poço tubular profundo 127/220 v, 60 HZ - BIFÁSICA/TRIFASICA de 5 CV a 7,5 CV de 2"</t>
  </si>
  <si>
    <t>Serviço</t>
  </si>
  <si>
    <t>Serviço de Manutenção Corretiva em conjunto moto bomba submersa para poço tubular profundo 127/220 v, 60 HZ - BIFÁSICA/TRIFASICA de 5 CV a  7,5 CV de 2"</t>
  </si>
  <si>
    <t>Serviço de Manutenção Preventiva em conjunto moto bomba submersa para poço tubular profundo 127/220 v, 60 HZ - BIFÁSICA/TRIFASICA de 1 CV a 3 CV de 1 a 1.1/2"</t>
  </si>
  <si>
    <t>Serviço de Manutenção Corretiva em conjunto moto bomba submersa para poço tubular profundo 127/220 v, 60 HZ - BIFÁSICA/TRIFASICA de 1 CV a 3 CV de 1 a 1.1/2"</t>
  </si>
  <si>
    <t>Serviço de manutenção preventivo de Quadro de Comando Trifásico Partida Direta temporizada com  Capacitor de partida eletrolítico e permanente de 127/220 V, 60 Hz com capacidade de 5 CV a 7,5 CV</t>
  </si>
  <si>
    <t>Serviço de manutenção corretiva de Quadro de Comando Trifásico Partida Direta temporizada com  Capacitor de partida eletrolítico e permanente de 127/220 V, 60 Hz com capacidade para 5 CV a 7,5 CV</t>
  </si>
  <si>
    <t>Serviço de manutenção preventivo de Quadro de Comando Bifásico Partida Direta temporizada com  Capacitor de partida eletrolítico e permanente de 220V, 60Hz com capacidade de 1CV a 3CV</t>
  </si>
  <si>
    <t>Serviço de manutenção corretiva de Quadro de Comando Bifásico Partida Direta temporizada com  Capacitor de partida eletrolítico e permanente de 220 V, 60 Hz com capacidade 1 CV a 3 CV</t>
  </si>
  <si>
    <t>Fornecimento de Peças</t>
  </si>
  <si>
    <t>Unidade</t>
  </si>
  <si>
    <t>Valor Estimado</t>
  </si>
  <si>
    <t>Valor do desconto</t>
  </si>
  <si>
    <t>Percentual de desconto</t>
  </si>
  <si>
    <t>Descrição do equipamento</t>
  </si>
  <si>
    <t>Valor total do serviço em R$/ano</t>
  </si>
  <si>
    <t>Serviço de Manutenção preventiva em Conjunto Moto Gerador a Diesel de 40 kva Marca: Yanmar, modelo do motor: 4TNV98-GGE - MAX. 40.8kW - Gerador  modelo: GTA162AI+B2 B15T</t>
  </si>
  <si>
    <t>Serviço de Manutenção corretiva em Conjunto Moto Gerador a Diesel de 40kva Marca: Yanmar, modelo do motor: 4TNV98-GGE - MAX. 40.8kW - Gerador  modelo: GTA162AI+B2 B15T</t>
  </si>
  <si>
    <t>Serviço de Manutenção Preventiva em Conjunto Moto Gerador a Diesel  Marca: Yanmar, potência nominal: 12,1 KW, potência máxima: 13,2 KW</t>
  </si>
  <si>
    <t>Serviço de Manutenção Corretiva em Conjunto Moto Gerador a Diesel  Marca: Yanmar, potência nominal: 12,1 KW, potência máxima: 13,2 KW</t>
  </si>
  <si>
    <t>Serviço de Manutenção preventiva em Gerador de energia CABINADO/SILENCIADO de 6,0 KVA, combustível: DIESEL, partida ELÉTRICA, voltagem 110/220 V, monofásico, POTÊNCIA 10 HP/3600 RPM, motor 4 tempos, refrigerado a ar, potência nominal: 5,5 KVA, potência máxima: 6,0 KVA, frequência Nominal: 60 Hz, acessório: bateria inclusa. Garantia mínima de 1 ano.</t>
  </si>
  <si>
    <t>Serviço de Manutenção corretiva em Gerador de energia CABINADO/SILENCIADO de 6,0 KVA, combustível: DIESEL, partida ELÉTRICA, voltagem 110/220 V, monofásico, POTÊNCIA 10 HP/3600 RPM, motor 4 tempos, refrigerado a ar, potência nominal: 5,5 KVA, potência máxima: 6,0 KVA, frequência Nominal: 60 Hz, acessório: bateria inclusa. Garantia mínima de 1 ano.</t>
  </si>
  <si>
    <t>Serviço de Manutenção Preventiva em Gerador de energia SILENCIADO de 2,6 KW, portátil, combustível: GASOLINA, partida manual, voltagem 110 V, monofásico, POTÊNCIA 10 HP/3600 RPM, motor 4 tempos, refrigerado a ar, potência nominal: 2,3 KW, potência máxima: 2,6KW, frequência Nominal: 60 Hz, acessório: bateria inclusa. Garantia mínima de 1 ano.</t>
  </si>
  <si>
    <t>Serviço de Manutenção Corretiva em Gerador de energia SILENCIADO de 2,6 KW, portátil, combustível: GASOLINA, partida manual, voltagem 110 V, monofásico, POTÊNCIA 10 HP/3600 RPM, motor 4 tempos, refrigerado a ar, potência nominal: 2,3 KW, potência máxima: 2,6KW, frequência Nominal: 60 Hz</t>
  </si>
  <si>
    <t>Serviço de Manutenção preventiva em Reservatório Elevado de Metal</t>
  </si>
  <si>
    <t>Serviço de Manutenção corretiva em Reservatório Elevado de Metal</t>
  </si>
  <si>
    <t>Serviço de Manutenção preventiva em Reservatório Elevado de Polietileno ou Fibra de Vidro</t>
  </si>
  <si>
    <t>Serviço de Manutenção corretiva em Reservatório Elevado de Polietileno ou Fibra de Vidro</t>
  </si>
  <si>
    <t>Serviço de Manutenção preventiva em Reservatório Elevado de Concreto Armado</t>
  </si>
  <si>
    <t>Serviço de Manutenção corretiva em Reservatório Elevado de Concreto Armado</t>
  </si>
  <si>
    <t>Valor Total anual estimado</t>
  </si>
  <si>
    <r>
      <t xml:space="preserve">ITEM 1 - </t>
    </r>
    <r>
      <rPr>
        <sz val="10"/>
        <color indexed="8"/>
        <rFont val="Calibri"/>
        <family val="2"/>
        <scheme val="minor"/>
      </rPr>
      <t xml:space="preserve">Serviço de Manutenção Preventiva em Bomba submersa 127/220v, 60HZ BIFÁSICA/TRIFASICA de 5CV A 7,5CV de 2" </t>
    </r>
  </si>
  <si>
    <r>
      <rPr>
        <b/>
        <sz val="10"/>
        <color indexed="8"/>
        <rFont val="Calibri"/>
        <family val="2"/>
        <scheme val="minor"/>
      </rPr>
      <t>ITEM 2</t>
    </r>
    <r>
      <rPr>
        <sz val="10"/>
        <color indexed="8"/>
        <rFont val="Calibri"/>
        <family val="2"/>
        <scheme val="minor"/>
      </rPr>
      <t xml:space="preserve"> - Serviço de Manutenção Corretiva em Bomba submersa 127/220v, 60HZ BIFÁSICA/TRIFASICA de 5CV A 7,5CV de 2"</t>
    </r>
  </si>
  <si>
    <r>
      <rPr>
        <b/>
        <sz val="10"/>
        <color indexed="8"/>
        <rFont val="Calibri"/>
        <family val="2"/>
        <scheme val="minor"/>
      </rPr>
      <t>ITEM 3</t>
    </r>
    <r>
      <rPr>
        <sz val="10"/>
        <color indexed="8"/>
        <rFont val="Calibri"/>
        <family val="2"/>
        <scheme val="minor"/>
      </rPr>
      <t xml:space="preserve"> - Serviço de Manutenção Preventiva em bomba submersa 127/220v, 60HZ BIFÁSICA/TRIFASICA de 1CV a 3CV de 1'' a 1.1/2"</t>
    </r>
  </si>
  <si>
    <r>
      <rPr>
        <b/>
        <sz val="10"/>
        <color indexed="8"/>
        <rFont val="Calibri"/>
        <family val="2"/>
        <scheme val="minor"/>
      </rPr>
      <t>ITEM 4</t>
    </r>
    <r>
      <rPr>
        <sz val="10"/>
        <color indexed="8"/>
        <rFont val="Calibri"/>
        <family val="2"/>
        <scheme val="minor"/>
      </rPr>
      <t xml:space="preserve"> - Serviço de Manutenção Corretiva em bomba submersa para poço tubular profundo 127/220v, 60HZ BIFÁSICA/TRIFASICA de 1CV a 3CV de 1'' a 1.1/2" </t>
    </r>
  </si>
  <si>
    <t>QUADRO RESUMO DA PROPOSTA DE PREÇOS</t>
  </si>
  <si>
    <r>
      <rPr>
        <b/>
        <sz val="10"/>
        <color indexed="8"/>
        <rFont val="Calibri"/>
        <family val="2"/>
        <scheme val="minor"/>
      </rPr>
      <t xml:space="preserve">ITEM 5 - </t>
    </r>
    <r>
      <rPr>
        <sz val="10"/>
        <color indexed="8"/>
        <rFont val="Calibri"/>
        <family val="2"/>
        <scheme val="minor"/>
      </rPr>
      <t xml:space="preserve">Serviço de Manutenção Preventiva de Quadro de Comanto Trifásico Partida Direta temporizada com  Capacitor de partida eletrolítico e permanente de 127/220V, 60Hz com capacidade de 5CV a 7,5CV </t>
    </r>
  </si>
  <si>
    <r>
      <rPr>
        <b/>
        <sz val="10"/>
        <color indexed="8"/>
        <rFont val="Calibri"/>
        <family val="2"/>
        <scheme val="minor"/>
      </rPr>
      <t xml:space="preserve">ITEM 6 - </t>
    </r>
    <r>
      <rPr>
        <sz val="10"/>
        <color indexed="8"/>
        <rFont val="Calibri"/>
        <family val="2"/>
        <scheme val="minor"/>
      </rPr>
      <t xml:space="preserve">Serviço de Manutenção Corretiva de Quadro de Comanto Trifásico Partida Direta temporizada com  Capacitor de partida eletrolítico e permanente de 127/220V, 60Hz com capacidade para 5CV a 7,5CV </t>
    </r>
  </si>
  <si>
    <r>
      <rPr>
        <b/>
        <sz val="10"/>
        <color indexed="8"/>
        <rFont val="Calibri"/>
        <family val="2"/>
        <scheme val="minor"/>
      </rPr>
      <t xml:space="preserve">ITEM 7  - </t>
    </r>
    <r>
      <rPr>
        <sz val="10"/>
        <color indexed="8"/>
        <rFont val="Calibri"/>
        <family val="2"/>
        <scheme val="minor"/>
      </rPr>
      <t xml:space="preserve">Serviço de Manutenção Preventiva de Quadro de Comanto Trifásico Partida Direta temporizada com  Capacitor de partida eletrolítico e permanente de 127/220V, 60Hz com capacidade de 1CV a 3CV </t>
    </r>
  </si>
  <si>
    <r>
      <rPr>
        <b/>
        <sz val="10"/>
        <color indexed="8"/>
        <rFont val="Calibri"/>
        <family val="2"/>
        <scheme val="minor"/>
      </rPr>
      <t xml:space="preserve">ITEM 8 - </t>
    </r>
    <r>
      <rPr>
        <sz val="10"/>
        <color indexed="8"/>
        <rFont val="Calibri"/>
        <family val="2"/>
        <scheme val="minor"/>
      </rPr>
      <t xml:space="preserve">Serviço de Manutenção Corretiva de Quadro de Comanto Bifásico Partida Direta temporizada com  Capacitor de partida eletrolítico e permanente de 220V, 60Hz com capacidade 1CV a 3CV </t>
    </r>
  </si>
  <si>
    <r>
      <rPr>
        <b/>
        <sz val="10"/>
        <color indexed="8"/>
        <rFont val="Calibri"/>
        <family val="2"/>
        <scheme val="minor"/>
      </rPr>
      <t>ITEM 9</t>
    </r>
    <r>
      <rPr>
        <sz val="10"/>
        <color indexed="8"/>
        <rFont val="Calibri"/>
        <family val="2"/>
        <scheme val="minor"/>
      </rPr>
      <t xml:space="preserve"> - Fornecimento de Peças</t>
    </r>
  </si>
  <si>
    <t>ANEXO II</t>
  </si>
  <si>
    <t>Ministério da Sáude
Secretaria Especial de Saúde Indígena
Distrito Sanitário Especial Indígena Alto Rio Solimões
Serviço de Recursos Logísticos</t>
  </si>
  <si>
    <r>
      <rPr>
        <b/>
        <sz val="10"/>
        <color theme="1"/>
        <rFont val="Calibri"/>
        <family val="2"/>
        <scheme val="minor"/>
      </rPr>
      <t xml:space="preserve">Objeto: </t>
    </r>
    <r>
      <rPr>
        <sz val="10"/>
        <color theme="1"/>
        <rFont val="Calibri"/>
        <family val="2"/>
        <scheme val="minor"/>
      </rPr>
      <t>Contratação de empresa especializada para prestação de serviços continuados em manutenção preventiva e corretiva com fornecimento de peças de reposição, nos Sistemas de Abastecimento de Água - SAA pertencentes às Aldeias Indígenas de abrangência do DSEI Alto Rio Solimões sem dedicação exclusiva de mão de obra.</t>
    </r>
  </si>
  <si>
    <r>
      <rPr>
        <b/>
        <sz val="10"/>
        <color indexed="8"/>
        <rFont val="Calibri"/>
        <family val="2"/>
        <scheme val="minor"/>
      </rPr>
      <t xml:space="preserve">ITEM 10 - </t>
    </r>
    <r>
      <rPr>
        <sz val="10"/>
        <color indexed="8"/>
        <rFont val="Calibri"/>
        <family val="2"/>
        <scheme val="minor"/>
      </rPr>
      <t>Serviço de Manutenção Preventiva em Conjunto MotoGerador a Diesel de 40kva Marca: Yanmar, modelo do motor: 4TNV98-GGE - MAX. 40.8kW - Gerador  modelo: GTA162AI+B2 B15T</t>
    </r>
  </si>
  <si>
    <r>
      <rPr>
        <b/>
        <sz val="10"/>
        <color indexed="8"/>
        <rFont val="Calibri"/>
        <family val="2"/>
        <scheme val="minor"/>
      </rPr>
      <t xml:space="preserve">ITEM 11 - </t>
    </r>
    <r>
      <rPr>
        <sz val="10"/>
        <color indexed="8"/>
        <rFont val="Calibri"/>
        <family val="2"/>
        <scheme val="minor"/>
      </rPr>
      <t>Serviço de Manutenção Corretiva em Conjunto MotoGerador a Diesel de 40kva Marca: Yanmar, modelo do motor: 4TNV98-GGE - MAX. 40.8kW - Gerador  modelo: GTA162AI+B2 B15T</t>
    </r>
  </si>
  <si>
    <r>
      <rPr>
        <b/>
        <sz val="10"/>
        <color indexed="8"/>
        <rFont val="Calibri"/>
        <family val="2"/>
        <scheme val="minor"/>
      </rPr>
      <t>ITEM 12</t>
    </r>
    <r>
      <rPr>
        <sz val="10"/>
        <color indexed="8"/>
        <rFont val="Calibri"/>
        <family val="2"/>
        <scheme val="minor"/>
      </rPr>
      <t xml:space="preserve"> - Serviço de Manutenção Preventiva em Conjunto MotoGerador a Diesel  Marca: Yanmar, potência nominal: 12,1 KW, potência máxima: 13,2 KW</t>
    </r>
  </si>
  <si>
    <r>
      <rPr>
        <b/>
        <sz val="10"/>
        <color indexed="8"/>
        <rFont val="Calibri"/>
        <family val="2"/>
        <scheme val="minor"/>
      </rPr>
      <t xml:space="preserve">ITEM 13 - </t>
    </r>
    <r>
      <rPr>
        <sz val="10"/>
        <color indexed="8"/>
        <rFont val="Calibri"/>
        <family val="2"/>
        <scheme val="minor"/>
      </rPr>
      <t>Serviço de Manutenção Corretiva em Conjunto MotoGerador a Diesel  Marca: Yanmar, potência nominal: 12,1 KW, potência máxima: 13,2 KW</t>
    </r>
  </si>
  <si>
    <r>
      <rPr>
        <b/>
        <sz val="10"/>
        <color indexed="8"/>
        <rFont val="Calibri"/>
        <family val="2"/>
        <scheme val="minor"/>
      </rPr>
      <t xml:space="preserve">ITEM 14 - </t>
    </r>
    <r>
      <rPr>
        <sz val="10"/>
        <color indexed="8"/>
        <rFont val="Calibri"/>
        <family val="2"/>
        <scheme val="minor"/>
      </rPr>
      <t>Serviço de Manutenção Preventiva em Gerador de energia CABINADO/SILENCIADO de 6,0 KVA, combustível: DIESEL, partida ELÉTRICA, voltagem 110/220 V, monofásico, POTÊNCIA 10 HP/3600 RPM, motor 4 tempos, refrigerado a ar, potência nominal: 5,5 KW, potência máxima: 6,0 KW, frequência Nominal: 60 Hz</t>
    </r>
  </si>
  <si>
    <r>
      <rPr>
        <b/>
        <sz val="10"/>
        <color indexed="8"/>
        <rFont val="Calibri"/>
        <family val="2"/>
        <scheme val="minor"/>
      </rPr>
      <t xml:space="preserve">ITEM 15 - </t>
    </r>
    <r>
      <rPr>
        <sz val="10"/>
        <color indexed="8"/>
        <rFont val="Calibri"/>
        <family val="2"/>
        <scheme val="minor"/>
      </rPr>
      <t>Serviço de Manutenção Corretivo em Gerador de energia CABINADO/SILENCIADO de 6,0 KVA, combustível: DIESEL, partida ELÉTRICA, voltagem 110/220 V, monofásico, POTÊNCIA 10 HP/3600 RPM, motor 4 tempos, refrigerado a ar, potência nominal: 5,5 KW, potência máxima: 6,0 KW, frequência Nominal: 60 Hz</t>
    </r>
  </si>
  <si>
    <r>
      <rPr>
        <b/>
        <sz val="10"/>
        <color indexed="8"/>
        <rFont val="Calibri"/>
        <family val="2"/>
        <scheme val="minor"/>
      </rPr>
      <t xml:space="preserve">ITEM 16 - </t>
    </r>
    <r>
      <rPr>
        <sz val="10"/>
        <color indexed="8"/>
        <rFont val="Calibri"/>
        <family val="2"/>
        <scheme val="minor"/>
      </rPr>
      <t>Serviço de Manutenção Preventiva em Gerador de energia SILENCIADO de 2,6 KW, portátil, combustível: GASOLINA, partida manual, voltagem 110 V, monofásico, POTÊNCIA 10 HP/3600 RPM, motor 4 tempos, refrigerado a ar, potência nominal: 2,3 KW, potência máxima: 2,6KW, frequência Nominal: 60 Hz, acessório: bateria inclusa.</t>
    </r>
  </si>
  <si>
    <r>
      <rPr>
        <b/>
        <sz val="10"/>
        <color indexed="8"/>
        <rFont val="Calibri"/>
        <family val="2"/>
        <scheme val="minor"/>
      </rPr>
      <t xml:space="preserve">ITEM 17 - </t>
    </r>
    <r>
      <rPr>
        <sz val="10"/>
        <color indexed="8"/>
        <rFont val="Calibri"/>
        <family val="2"/>
        <scheme val="minor"/>
      </rPr>
      <t>Serviço de Manutenção Corretiva em Gerador de energia SILENCIADO de 2,6 KW, portátil, combustível: GASOLINA, partida manual, voltagem 110 V, monofásico, POTÊNCIA 10 HP/3600 RPM, motor 4 tempos, refrigerado a ar, potência nominal: 2,3 KW, potência máxima: 2,6KW, frequência Nominal: 60 Hz</t>
    </r>
  </si>
  <si>
    <r>
      <rPr>
        <b/>
        <sz val="10"/>
        <color indexed="8"/>
        <rFont val="Calibri"/>
        <family val="2"/>
        <scheme val="minor"/>
      </rPr>
      <t xml:space="preserve">ITEM 18 - </t>
    </r>
    <r>
      <rPr>
        <sz val="10"/>
        <color indexed="8"/>
        <rFont val="Calibri"/>
        <family val="2"/>
        <scheme val="minor"/>
      </rPr>
      <t>Fornecimento de Peças</t>
    </r>
  </si>
  <si>
    <r>
      <rPr>
        <b/>
        <sz val="10"/>
        <color indexed="8"/>
        <rFont val="Calibri"/>
        <family val="2"/>
        <scheme val="minor"/>
      </rPr>
      <t xml:space="preserve">ITEM 19 - </t>
    </r>
    <r>
      <rPr>
        <sz val="10"/>
        <color indexed="8"/>
        <rFont val="Calibri"/>
        <family val="2"/>
        <scheme val="minor"/>
      </rPr>
      <t>Serviço de Manutenção Preventiva em Reservatório Elevado de Metal</t>
    </r>
  </si>
  <si>
    <r>
      <rPr>
        <b/>
        <sz val="10"/>
        <color indexed="8"/>
        <rFont val="Calibri"/>
        <family val="2"/>
        <scheme val="minor"/>
      </rPr>
      <t xml:space="preserve">ITEM 20 - </t>
    </r>
    <r>
      <rPr>
        <sz val="10"/>
        <color indexed="8"/>
        <rFont val="Calibri"/>
        <family val="2"/>
        <scheme val="minor"/>
      </rPr>
      <t>Serviço de Manutenção Corretiva Reservatório Elevado de Metal</t>
    </r>
  </si>
  <si>
    <r>
      <rPr>
        <b/>
        <sz val="10"/>
        <color indexed="8"/>
        <rFont val="Calibri"/>
        <family val="2"/>
        <scheme val="minor"/>
      </rPr>
      <t xml:space="preserve">ITEM 21 - </t>
    </r>
    <r>
      <rPr>
        <sz val="10"/>
        <color indexed="8"/>
        <rFont val="Calibri"/>
        <family val="2"/>
        <scheme val="minor"/>
      </rPr>
      <t>Serviço de Manutenção Preventiva em Reservatório Elevado de Madeira, Polietileno ou Fibra de Vidro</t>
    </r>
  </si>
  <si>
    <r>
      <rPr>
        <b/>
        <sz val="10"/>
        <color indexed="8"/>
        <rFont val="Calibri"/>
        <family val="2"/>
        <scheme val="minor"/>
      </rPr>
      <t xml:space="preserve">ITEM 22 - </t>
    </r>
    <r>
      <rPr>
        <sz val="10"/>
        <color indexed="8"/>
        <rFont val="Calibri"/>
        <family val="2"/>
        <scheme val="minor"/>
      </rPr>
      <t>Serviço de Manutenção Corretiva Reservatório Elevado de Madeira, Polietileno ou Fibra de Vidro</t>
    </r>
  </si>
  <si>
    <r>
      <rPr>
        <b/>
        <sz val="10"/>
        <color indexed="8"/>
        <rFont val="Calibri"/>
        <family val="2"/>
        <scheme val="minor"/>
      </rPr>
      <t xml:space="preserve">ITEM 23 - </t>
    </r>
    <r>
      <rPr>
        <sz val="10"/>
        <color indexed="8"/>
        <rFont val="Calibri"/>
        <family val="2"/>
        <scheme val="minor"/>
      </rPr>
      <t>Serviço de Manutenção Preventiva em Reservatório Elevado de Concreto Armado</t>
    </r>
  </si>
  <si>
    <r>
      <rPr>
        <b/>
        <sz val="10"/>
        <color indexed="8"/>
        <rFont val="Calibri"/>
        <family val="2"/>
        <scheme val="minor"/>
      </rPr>
      <t xml:space="preserve">ITEM 24 - </t>
    </r>
    <r>
      <rPr>
        <sz val="10"/>
        <color indexed="8"/>
        <rFont val="Calibri"/>
        <family val="2"/>
        <scheme val="minor"/>
      </rPr>
      <t>Serviço de Manutenção Corretiva Reservatório Elevado de Concreto Armado</t>
    </r>
  </si>
  <si>
    <r>
      <rPr>
        <b/>
        <sz val="10"/>
        <color indexed="8"/>
        <rFont val="Calibri"/>
        <family val="2"/>
        <scheme val="minor"/>
      </rPr>
      <t xml:space="preserve">ITEM 25 - </t>
    </r>
    <r>
      <rPr>
        <sz val="10"/>
        <color indexed="8"/>
        <rFont val="Calibri"/>
        <family val="2"/>
        <scheme val="minor"/>
      </rPr>
      <t>Fornecimento de Peças</t>
    </r>
  </si>
  <si>
    <t>Pregão Eletrônico nº 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</si>
</sst>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119">
    <xf numFmtId="0" fontId="0" fillId="0" borderId="0" xfId="0"/>
    <xf numFmtId="0" fontId="3" fillId="4" borderId="11" xfId="0" applyFont="1" applyFill="1" applyBorder="1" applyAlignment="1">
      <alignment horizontal="center" vertical="center" wrapText="1"/>
    </xf>
    <xf numFmtId="8" fontId="3" fillId="4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8" fontId="3" fillId="0" borderId="1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11" xfId="0" applyFont="1" applyBorder="1" applyAlignment="1">
      <alignment horizontal="center" vertical="center" wrapText="1"/>
    </xf>
    <xf numFmtId="8" fontId="0" fillId="0" borderId="11" xfId="0" applyNumberFormat="1" applyFont="1" applyBorder="1" applyAlignment="1">
      <alignment horizontal="center" vertical="center" wrapText="1"/>
    </xf>
    <xf numFmtId="8" fontId="0" fillId="0" borderId="0" xfId="0" applyNumberFormat="1" applyFont="1"/>
    <xf numFmtId="0" fontId="0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44" fontId="6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4" fontId="8" fillId="0" borderId="1" xfId="0" applyNumberFormat="1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/>
    </xf>
    <xf numFmtId="8" fontId="3" fillId="2" borderId="1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 wrapText="1"/>
    </xf>
    <xf numFmtId="44" fontId="5" fillId="0" borderId="1" xfId="0" applyNumberFormat="1" applyFont="1" applyFill="1" applyBorder="1" applyAlignment="1">
      <alignment vertical="center" wrapText="1"/>
    </xf>
    <xf numFmtId="44" fontId="6" fillId="3" borderId="1" xfId="0" applyNumberFormat="1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justify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0" fillId="0" borderId="11" xfId="0" applyFont="1" applyBorder="1" applyAlignment="1">
      <alignment vertical="justify" wrapText="1"/>
    </xf>
    <xf numFmtId="0" fontId="0" fillId="0" borderId="11" xfId="0" applyBorder="1" applyAlignment="1">
      <alignment horizontal="justify" vertical="justify" wrapText="1"/>
    </xf>
    <xf numFmtId="44" fontId="8" fillId="0" borderId="0" xfId="0" applyNumberFormat="1" applyFont="1"/>
    <xf numFmtId="8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44" fontId="8" fillId="5" borderId="1" xfId="1" applyFont="1" applyFill="1" applyBorder="1" applyAlignment="1" applyProtection="1">
      <alignment horizontal="center" vertical="center" wrapText="1"/>
      <protection locked="0"/>
    </xf>
    <xf numFmtId="8" fontId="9" fillId="5" borderId="1" xfId="0" applyNumberFormat="1" applyFont="1" applyFill="1" applyBorder="1" applyAlignment="1" applyProtection="1">
      <alignment vertical="center" wrapText="1"/>
      <protection locked="0"/>
    </xf>
    <xf numFmtId="44" fontId="8" fillId="5" borderId="1" xfId="1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justify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justify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44" fontId="5" fillId="0" borderId="0" xfId="0" applyNumberFormat="1" applyFont="1" applyFill="1" applyBorder="1" applyAlignment="1">
      <alignment vertical="center" wrapText="1"/>
    </xf>
    <xf numFmtId="44" fontId="0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10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4" fontId="5" fillId="0" borderId="1" xfId="1" applyNumberFormat="1" applyFont="1" applyFill="1" applyBorder="1" applyAlignment="1">
      <alignment vertical="center" wrapText="1"/>
    </xf>
    <xf numFmtId="8" fontId="3" fillId="0" borderId="11" xfId="0" applyNumberFormat="1" applyFont="1" applyBorder="1" applyAlignment="1" applyProtection="1">
      <alignment horizontal="center" vertical="center" wrapText="1"/>
      <protection hidden="1"/>
    </xf>
    <xf numFmtId="44" fontId="0" fillId="5" borderId="8" xfId="0" applyNumberFormat="1" applyFont="1" applyFill="1" applyBorder="1" applyAlignment="1" applyProtection="1">
      <alignment horizontal="center" vertical="center" wrapText="1"/>
    </xf>
    <xf numFmtId="8" fontId="0" fillId="5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4" fontId="0" fillId="5" borderId="8" xfId="0" applyNumberFormat="1" applyFont="1" applyFill="1" applyBorder="1" applyAlignment="1" applyProtection="1">
      <alignment horizontal="center" vertical="center" wrapText="1"/>
    </xf>
    <xf numFmtId="8" fontId="0" fillId="5" borderId="10" xfId="0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0" fontId="0" fillId="5" borderId="8" xfId="0" applyNumberFormat="1" applyFont="1" applyFill="1" applyBorder="1" applyAlignment="1" applyProtection="1">
      <alignment horizontal="center" vertical="center" wrapText="1"/>
    </xf>
    <xf numFmtId="10" fontId="0" fillId="5" borderId="10" xfId="0" applyNumberFormat="1" applyFont="1" applyFill="1" applyBorder="1" applyAlignment="1" applyProtection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44" fontId="0" fillId="5" borderId="10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8" fontId="0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</cellXfs>
  <cellStyles count="4">
    <cellStyle name="Moeda" xfId="1" builtinId="4"/>
    <cellStyle name="Normal" xfId="0" builtinId="0"/>
    <cellStyle name="Normal 3" xfId="2"/>
    <cellStyle name="Normal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246"/>
  <sheetViews>
    <sheetView tabSelected="1" view="pageBreakPreview" topLeftCell="A220" zoomScale="85" zoomScaleNormal="115" zoomScaleSheetLayoutView="85" workbookViewId="0">
      <selection activeCell="A3" sqref="A3:D3"/>
    </sheetView>
  </sheetViews>
  <sheetFormatPr defaultRowHeight="15" x14ac:dyDescent="0.25"/>
  <cols>
    <col min="1" max="1" width="63.42578125" style="23" customWidth="1"/>
    <col min="2" max="2" width="17.85546875" style="22" customWidth="1"/>
    <col min="3" max="3" width="14.140625" style="24" customWidth="1"/>
    <col min="4" max="4" width="19.28515625" style="24" customWidth="1"/>
    <col min="5" max="5" width="9.140625" style="5"/>
    <col min="6" max="6" width="12.42578125" style="5" bestFit="1" customWidth="1"/>
    <col min="7" max="16384" width="9.140625" style="5"/>
  </cols>
  <sheetData>
    <row r="1" spans="1:4" s="69" customFormat="1" x14ac:dyDescent="0.25">
      <c r="A1" s="56"/>
      <c r="B1" s="62"/>
      <c r="C1" s="58"/>
      <c r="D1" s="58"/>
    </row>
    <row r="2" spans="1:4" ht="18.75" x14ac:dyDescent="0.25">
      <c r="A2" s="118" t="s">
        <v>109</v>
      </c>
      <c r="B2" s="118"/>
      <c r="C2" s="118"/>
      <c r="D2" s="118"/>
    </row>
    <row r="3" spans="1:4" ht="30" customHeight="1" x14ac:dyDescent="0.25">
      <c r="A3" s="115" t="s">
        <v>61</v>
      </c>
      <c r="B3" s="115"/>
      <c r="C3" s="115"/>
      <c r="D3" s="115"/>
    </row>
    <row r="4" spans="1:4" ht="16.5" customHeight="1" x14ac:dyDescent="0.25">
      <c r="A4" s="10"/>
      <c r="B4" s="10"/>
      <c r="C4" s="10"/>
      <c r="D4" s="10"/>
    </row>
    <row r="5" spans="1:4" s="38" customFormat="1" ht="15" customHeight="1" x14ac:dyDescent="0.2">
      <c r="A5" s="93" t="s">
        <v>0</v>
      </c>
      <c r="B5" s="93"/>
      <c r="C5" s="93"/>
      <c r="D5" s="93"/>
    </row>
    <row r="6" spans="1:4" s="38" customFormat="1" ht="24.95" customHeight="1" x14ac:dyDescent="0.2">
      <c r="A6" s="94" t="s">
        <v>99</v>
      </c>
      <c r="B6" s="94"/>
      <c r="C6" s="94"/>
      <c r="D6" s="94"/>
    </row>
    <row r="7" spans="1:4" s="38" customFormat="1" ht="24.95" customHeight="1" x14ac:dyDescent="0.2">
      <c r="A7" s="11" t="s">
        <v>1</v>
      </c>
      <c r="B7" s="32" t="s">
        <v>2</v>
      </c>
      <c r="C7" s="32" t="s">
        <v>3</v>
      </c>
      <c r="D7" s="32" t="s">
        <v>4</v>
      </c>
    </row>
    <row r="8" spans="1:4" s="38" customFormat="1" ht="15" customHeight="1" x14ac:dyDescent="0.2">
      <c r="A8" s="12" t="s">
        <v>5</v>
      </c>
      <c r="B8" s="37" t="s">
        <v>6</v>
      </c>
      <c r="C8" s="37">
        <v>1</v>
      </c>
      <c r="D8" s="43"/>
    </row>
    <row r="9" spans="1:4" s="38" customFormat="1" ht="15" customHeight="1" x14ac:dyDescent="0.2">
      <c r="A9" s="12" t="s">
        <v>7</v>
      </c>
      <c r="B9" s="37" t="s">
        <v>6</v>
      </c>
      <c r="C9" s="37">
        <v>1</v>
      </c>
      <c r="D9" s="43"/>
    </row>
    <row r="10" spans="1:4" s="38" customFormat="1" ht="15" customHeight="1" x14ac:dyDescent="0.2">
      <c r="A10" s="12" t="s">
        <v>8</v>
      </c>
      <c r="B10" s="37" t="s">
        <v>6</v>
      </c>
      <c r="C10" s="37">
        <v>1</v>
      </c>
      <c r="D10" s="43"/>
    </row>
    <row r="11" spans="1:4" s="38" customFormat="1" ht="15" customHeight="1" x14ac:dyDescent="0.2">
      <c r="A11" s="12" t="s">
        <v>9</v>
      </c>
      <c r="B11" s="37" t="s">
        <v>6</v>
      </c>
      <c r="C11" s="37">
        <v>1</v>
      </c>
      <c r="D11" s="43"/>
    </row>
    <row r="12" spans="1:4" s="38" customFormat="1" ht="15" customHeight="1" x14ac:dyDescent="0.2">
      <c r="A12" s="12" t="s">
        <v>10</v>
      </c>
      <c r="B12" s="37" t="s">
        <v>6</v>
      </c>
      <c r="C12" s="37">
        <v>1</v>
      </c>
      <c r="D12" s="43"/>
    </row>
    <row r="13" spans="1:4" s="38" customFormat="1" ht="15" customHeight="1" x14ac:dyDescent="0.2">
      <c r="A13" s="75" t="s">
        <v>11</v>
      </c>
      <c r="B13" s="75"/>
      <c r="C13" s="75"/>
      <c r="D13" s="13">
        <f>SUM(D8:D12)</f>
        <v>0</v>
      </c>
    </row>
    <row r="14" spans="1:4" s="38" customFormat="1" ht="15" customHeight="1" x14ac:dyDescent="0.2">
      <c r="A14" s="75" t="s">
        <v>12</v>
      </c>
      <c r="B14" s="75"/>
      <c r="C14" s="75"/>
      <c r="D14" s="14">
        <v>7</v>
      </c>
    </row>
    <row r="15" spans="1:4" s="38" customFormat="1" ht="15" customHeight="1" x14ac:dyDescent="0.2">
      <c r="A15" s="73" t="s">
        <v>13</v>
      </c>
      <c r="B15" s="73"/>
      <c r="C15" s="73"/>
      <c r="D15" s="15">
        <f>D13*D14</f>
        <v>0</v>
      </c>
    </row>
    <row r="16" spans="1:4" s="38" customFormat="1" ht="15" customHeight="1" x14ac:dyDescent="0.2">
      <c r="A16" s="70"/>
      <c r="B16" s="71"/>
      <c r="C16" s="71"/>
      <c r="D16" s="72"/>
    </row>
    <row r="17" spans="1:4" s="38" customFormat="1" ht="24.95" customHeight="1" x14ac:dyDescent="0.2">
      <c r="A17" s="76" t="s">
        <v>100</v>
      </c>
      <c r="B17" s="74"/>
      <c r="C17" s="74"/>
      <c r="D17" s="74"/>
    </row>
    <row r="18" spans="1:4" s="38" customFormat="1" ht="24.95" customHeight="1" x14ac:dyDescent="0.2">
      <c r="A18" s="27" t="s">
        <v>1</v>
      </c>
      <c r="B18" s="16" t="s">
        <v>2</v>
      </c>
      <c r="C18" s="16" t="s">
        <v>3</v>
      </c>
      <c r="D18" s="16" t="s">
        <v>4</v>
      </c>
    </row>
    <row r="19" spans="1:4" s="38" customFormat="1" ht="15" customHeight="1" x14ac:dyDescent="0.2">
      <c r="A19" s="12" t="s">
        <v>14</v>
      </c>
      <c r="B19" s="37" t="s">
        <v>6</v>
      </c>
      <c r="C19" s="37">
        <v>1</v>
      </c>
      <c r="D19" s="44"/>
    </row>
    <row r="20" spans="1:4" s="38" customFormat="1" ht="15" customHeight="1" x14ac:dyDescent="0.2">
      <c r="A20" s="12" t="s">
        <v>5</v>
      </c>
      <c r="B20" s="37" t="s">
        <v>6</v>
      </c>
      <c r="C20" s="37">
        <v>1</v>
      </c>
      <c r="D20" s="44"/>
    </row>
    <row r="21" spans="1:4" s="38" customFormat="1" ht="15" customHeight="1" x14ac:dyDescent="0.2">
      <c r="A21" s="12" t="s">
        <v>15</v>
      </c>
      <c r="B21" s="37" t="s">
        <v>6</v>
      </c>
      <c r="C21" s="37">
        <v>1</v>
      </c>
      <c r="D21" s="44"/>
    </row>
    <row r="22" spans="1:4" s="38" customFormat="1" ht="15" customHeight="1" x14ac:dyDescent="0.2">
      <c r="A22" s="75" t="s">
        <v>11</v>
      </c>
      <c r="B22" s="75"/>
      <c r="C22" s="75"/>
      <c r="D22" s="13">
        <f>SUM(D19:D21)</f>
        <v>0</v>
      </c>
    </row>
    <row r="23" spans="1:4" s="38" customFormat="1" ht="15" customHeight="1" x14ac:dyDescent="0.2">
      <c r="A23" s="75" t="s">
        <v>12</v>
      </c>
      <c r="B23" s="75"/>
      <c r="C23" s="75"/>
      <c r="D23" s="14">
        <v>3</v>
      </c>
    </row>
    <row r="24" spans="1:4" s="38" customFormat="1" ht="15" customHeight="1" x14ac:dyDescent="0.2">
      <c r="A24" s="73" t="s">
        <v>13</v>
      </c>
      <c r="B24" s="73"/>
      <c r="C24" s="73"/>
      <c r="D24" s="15">
        <f>D22*D23</f>
        <v>0</v>
      </c>
    </row>
    <row r="25" spans="1:4" s="38" customFormat="1" ht="15" customHeight="1" x14ac:dyDescent="0.2">
      <c r="A25" s="70"/>
      <c r="B25" s="71"/>
      <c r="C25" s="71"/>
      <c r="D25" s="72"/>
    </row>
    <row r="26" spans="1:4" s="38" customFormat="1" ht="24.95" customHeight="1" x14ac:dyDescent="0.2">
      <c r="A26" s="74" t="s">
        <v>101</v>
      </c>
      <c r="B26" s="74"/>
      <c r="C26" s="74"/>
      <c r="D26" s="74"/>
    </row>
    <row r="27" spans="1:4" s="38" customFormat="1" ht="24.95" customHeight="1" x14ac:dyDescent="0.2">
      <c r="A27" s="27" t="s">
        <v>1</v>
      </c>
      <c r="B27" s="16" t="s">
        <v>2</v>
      </c>
      <c r="C27" s="16" t="s">
        <v>3</v>
      </c>
      <c r="D27" s="16" t="s">
        <v>4</v>
      </c>
    </row>
    <row r="28" spans="1:4" s="38" customFormat="1" ht="15" customHeight="1" x14ac:dyDescent="0.2">
      <c r="A28" s="12" t="s">
        <v>5</v>
      </c>
      <c r="B28" s="37" t="s">
        <v>6</v>
      </c>
      <c r="C28" s="37">
        <v>1</v>
      </c>
      <c r="D28" s="43"/>
    </row>
    <row r="29" spans="1:4" s="38" customFormat="1" ht="15" customHeight="1" x14ac:dyDescent="0.2">
      <c r="A29" s="12" t="s">
        <v>7</v>
      </c>
      <c r="B29" s="37" t="s">
        <v>6</v>
      </c>
      <c r="C29" s="37">
        <v>1</v>
      </c>
      <c r="D29" s="43"/>
    </row>
    <row r="30" spans="1:4" s="38" customFormat="1" ht="15" customHeight="1" x14ac:dyDescent="0.2">
      <c r="A30" s="12" t="s">
        <v>8</v>
      </c>
      <c r="B30" s="37" t="s">
        <v>6</v>
      </c>
      <c r="C30" s="37">
        <v>1</v>
      </c>
      <c r="D30" s="43"/>
    </row>
    <row r="31" spans="1:4" s="38" customFormat="1" ht="15" customHeight="1" x14ac:dyDescent="0.2">
      <c r="A31" s="12" t="s">
        <v>9</v>
      </c>
      <c r="B31" s="37" t="s">
        <v>6</v>
      </c>
      <c r="C31" s="37">
        <v>1</v>
      </c>
      <c r="D31" s="43"/>
    </row>
    <row r="32" spans="1:4" s="38" customFormat="1" ht="15" customHeight="1" x14ac:dyDescent="0.2">
      <c r="A32" s="12" t="s">
        <v>10</v>
      </c>
      <c r="B32" s="37" t="s">
        <v>6</v>
      </c>
      <c r="C32" s="37">
        <v>1</v>
      </c>
      <c r="D32" s="43"/>
    </row>
    <row r="33" spans="1:4" s="38" customFormat="1" ht="15" customHeight="1" x14ac:dyDescent="0.2">
      <c r="A33" s="75" t="s">
        <v>11</v>
      </c>
      <c r="B33" s="75"/>
      <c r="C33" s="75"/>
      <c r="D33" s="13">
        <f>SUM(D28:D32)</f>
        <v>0</v>
      </c>
    </row>
    <row r="34" spans="1:4" s="38" customFormat="1" ht="15" customHeight="1" x14ac:dyDescent="0.2">
      <c r="A34" s="75" t="s">
        <v>12</v>
      </c>
      <c r="B34" s="75"/>
      <c r="C34" s="75"/>
      <c r="D34" s="14">
        <v>20</v>
      </c>
    </row>
    <row r="35" spans="1:4" s="38" customFormat="1" ht="15" customHeight="1" x14ac:dyDescent="0.2">
      <c r="A35" s="73" t="s">
        <v>13</v>
      </c>
      <c r="B35" s="73"/>
      <c r="C35" s="73"/>
      <c r="D35" s="15">
        <f>D33*D34</f>
        <v>0</v>
      </c>
    </row>
    <row r="36" spans="1:4" s="38" customFormat="1" ht="15" customHeight="1" x14ac:dyDescent="0.2">
      <c r="A36" s="70"/>
      <c r="B36" s="71"/>
      <c r="C36" s="71"/>
      <c r="D36" s="72"/>
    </row>
    <row r="37" spans="1:4" s="38" customFormat="1" ht="24.95" customHeight="1" x14ac:dyDescent="0.2">
      <c r="A37" s="74" t="s">
        <v>102</v>
      </c>
      <c r="B37" s="74"/>
      <c r="C37" s="74"/>
      <c r="D37" s="74"/>
    </row>
    <row r="38" spans="1:4" s="38" customFormat="1" ht="24.95" customHeight="1" x14ac:dyDescent="0.2">
      <c r="A38" s="27" t="s">
        <v>1</v>
      </c>
      <c r="B38" s="16" t="s">
        <v>2</v>
      </c>
      <c r="C38" s="16" t="s">
        <v>3</v>
      </c>
      <c r="D38" s="16" t="s">
        <v>4</v>
      </c>
    </row>
    <row r="39" spans="1:4" s="38" customFormat="1" ht="15" customHeight="1" x14ac:dyDescent="0.2">
      <c r="A39" s="12" t="s">
        <v>14</v>
      </c>
      <c r="B39" s="37" t="s">
        <v>6</v>
      </c>
      <c r="C39" s="37">
        <v>1</v>
      </c>
      <c r="D39" s="43"/>
    </row>
    <row r="40" spans="1:4" s="38" customFormat="1" ht="15" customHeight="1" x14ac:dyDescent="0.2">
      <c r="A40" s="12" t="s">
        <v>5</v>
      </c>
      <c r="B40" s="37" t="s">
        <v>6</v>
      </c>
      <c r="C40" s="37">
        <v>1</v>
      </c>
      <c r="D40" s="43"/>
    </row>
    <row r="41" spans="1:4" s="38" customFormat="1" ht="15" customHeight="1" x14ac:dyDescent="0.2">
      <c r="A41" s="12" t="s">
        <v>15</v>
      </c>
      <c r="B41" s="37" t="s">
        <v>6</v>
      </c>
      <c r="C41" s="37">
        <v>1</v>
      </c>
      <c r="D41" s="43"/>
    </row>
    <row r="42" spans="1:4" s="38" customFormat="1" ht="15" customHeight="1" x14ac:dyDescent="0.2">
      <c r="A42" s="75" t="s">
        <v>11</v>
      </c>
      <c r="B42" s="75"/>
      <c r="C42" s="75"/>
      <c r="D42" s="13">
        <f>SUM(D39:D41)</f>
        <v>0</v>
      </c>
    </row>
    <row r="43" spans="1:4" s="38" customFormat="1" ht="15" customHeight="1" x14ac:dyDescent="0.2">
      <c r="A43" s="75" t="s">
        <v>12</v>
      </c>
      <c r="B43" s="75"/>
      <c r="C43" s="75"/>
      <c r="D43" s="14">
        <v>13</v>
      </c>
    </row>
    <row r="44" spans="1:4" s="38" customFormat="1" ht="15" customHeight="1" x14ac:dyDescent="0.2">
      <c r="A44" s="73" t="s">
        <v>13</v>
      </c>
      <c r="B44" s="73"/>
      <c r="C44" s="73"/>
      <c r="D44" s="15">
        <f>D42*D43</f>
        <v>0</v>
      </c>
    </row>
    <row r="45" spans="1:4" s="38" customFormat="1" ht="15" customHeight="1" x14ac:dyDescent="0.2">
      <c r="A45" s="70"/>
      <c r="B45" s="71"/>
      <c r="C45" s="71"/>
      <c r="D45" s="72"/>
    </row>
    <row r="46" spans="1:4" s="38" customFormat="1" ht="24.95" customHeight="1" x14ac:dyDescent="0.2">
      <c r="A46" s="74" t="s">
        <v>104</v>
      </c>
      <c r="B46" s="74"/>
      <c r="C46" s="74"/>
      <c r="D46" s="74"/>
    </row>
    <row r="47" spans="1:4" s="38" customFormat="1" ht="24.95" customHeight="1" x14ac:dyDescent="0.2">
      <c r="A47" s="27" t="s">
        <v>1</v>
      </c>
      <c r="B47" s="16" t="s">
        <v>2</v>
      </c>
      <c r="C47" s="16" t="s">
        <v>3</v>
      </c>
      <c r="D47" s="16" t="s">
        <v>4</v>
      </c>
    </row>
    <row r="48" spans="1:4" s="38" customFormat="1" ht="15" customHeight="1" x14ac:dyDescent="0.2">
      <c r="A48" s="12" t="s">
        <v>23</v>
      </c>
      <c r="B48" s="37" t="s">
        <v>6</v>
      </c>
      <c r="C48" s="37">
        <v>1</v>
      </c>
      <c r="D48" s="43"/>
    </row>
    <row r="49" spans="1:4" s="38" customFormat="1" ht="24.95" customHeight="1" x14ac:dyDescent="0.2">
      <c r="A49" s="12" t="s">
        <v>24</v>
      </c>
      <c r="B49" s="37" t="s">
        <v>6</v>
      </c>
      <c r="C49" s="37">
        <v>1</v>
      </c>
      <c r="D49" s="43"/>
    </row>
    <row r="50" spans="1:4" s="38" customFormat="1" ht="15" customHeight="1" x14ac:dyDescent="0.2">
      <c r="A50" s="12" t="s">
        <v>25</v>
      </c>
      <c r="B50" s="37" t="s">
        <v>6</v>
      </c>
      <c r="C50" s="37">
        <v>1</v>
      </c>
      <c r="D50" s="43"/>
    </row>
    <row r="51" spans="1:4" s="38" customFormat="1" ht="15" customHeight="1" x14ac:dyDescent="0.2">
      <c r="A51" s="75" t="s">
        <v>11</v>
      </c>
      <c r="B51" s="75"/>
      <c r="C51" s="75"/>
      <c r="D51" s="13">
        <f>SUM(D48:D50)</f>
        <v>0</v>
      </c>
    </row>
    <row r="52" spans="1:4" s="38" customFormat="1" ht="15" customHeight="1" x14ac:dyDescent="0.2">
      <c r="A52" s="75" t="s">
        <v>12</v>
      </c>
      <c r="B52" s="75"/>
      <c r="C52" s="75"/>
      <c r="D52" s="14">
        <v>12</v>
      </c>
    </row>
    <row r="53" spans="1:4" s="38" customFormat="1" ht="15" customHeight="1" x14ac:dyDescent="0.2">
      <c r="A53" s="73" t="s">
        <v>13</v>
      </c>
      <c r="B53" s="73"/>
      <c r="C53" s="73"/>
      <c r="D53" s="15">
        <f>D51*D52</f>
        <v>0</v>
      </c>
    </row>
    <row r="54" spans="1:4" s="38" customFormat="1" ht="15" customHeight="1" x14ac:dyDescent="0.2">
      <c r="A54" s="33"/>
      <c r="B54" s="34"/>
      <c r="C54" s="34"/>
      <c r="D54" s="35"/>
    </row>
    <row r="55" spans="1:4" s="38" customFormat="1" ht="24.95" customHeight="1" x14ac:dyDescent="0.2">
      <c r="A55" s="74" t="s">
        <v>105</v>
      </c>
      <c r="B55" s="74"/>
      <c r="C55" s="74"/>
      <c r="D55" s="74"/>
    </row>
    <row r="56" spans="1:4" s="38" customFormat="1" ht="24.95" customHeight="1" x14ac:dyDescent="0.2">
      <c r="A56" s="27" t="s">
        <v>1</v>
      </c>
      <c r="B56" s="16" t="s">
        <v>2</v>
      </c>
      <c r="C56" s="16" t="s">
        <v>3</v>
      </c>
      <c r="D56" s="16" t="s">
        <v>4</v>
      </c>
    </row>
    <row r="57" spans="1:4" s="38" customFormat="1" ht="15" customHeight="1" x14ac:dyDescent="0.2">
      <c r="A57" s="20" t="s">
        <v>26</v>
      </c>
      <c r="B57" s="37" t="s">
        <v>6</v>
      </c>
      <c r="C57" s="37">
        <v>1</v>
      </c>
      <c r="D57" s="43"/>
    </row>
    <row r="58" spans="1:4" s="38" customFormat="1" ht="15" customHeight="1" x14ac:dyDescent="0.2">
      <c r="A58" s="12" t="s">
        <v>27</v>
      </c>
      <c r="B58" s="37" t="s">
        <v>6</v>
      </c>
      <c r="C58" s="37">
        <v>1</v>
      </c>
      <c r="D58" s="43"/>
    </row>
    <row r="59" spans="1:4" s="38" customFormat="1" ht="15" customHeight="1" x14ac:dyDescent="0.2">
      <c r="A59" s="75" t="s">
        <v>11</v>
      </c>
      <c r="B59" s="75"/>
      <c r="C59" s="75"/>
      <c r="D59" s="13">
        <f>SUM(D57:D58)</f>
        <v>0</v>
      </c>
    </row>
    <row r="60" spans="1:4" s="38" customFormat="1" ht="15" customHeight="1" x14ac:dyDescent="0.2">
      <c r="A60" s="75" t="s">
        <v>12</v>
      </c>
      <c r="B60" s="75"/>
      <c r="C60" s="75"/>
      <c r="D60" s="14">
        <v>6</v>
      </c>
    </row>
    <row r="61" spans="1:4" s="38" customFormat="1" ht="15" customHeight="1" x14ac:dyDescent="0.2">
      <c r="A61" s="73" t="s">
        <v>13</v>
      </c>
      <c r="B61" s="73"/>
      <c r="C61" s="73"/>
      <c r="D61" s="15">
        <f>D59*D60</f>
        <v>0</v>
      </c>
    </row>
    <row r="62" spans="1:4" s="38" customFormat="1" ht="15" customHeight="1" x14ac:dyDescent="0.2">
      <c r="A62" s="33"/>
      <c r="B62" s="34"/>
      <c r="C62" s="34"/>
      <c r="D62" s="35"/>
    </row>
    <row r="63" spans="1:4" s="38" customFormat="1" ht="24.95" customHeight="1" x14ac:dyDescent="0.2">
      <c r="A63" s="74" t="s">
        <v>106</v>
      </c>
      <c r="B63" s="74"/>
      <c r="C63" s="74"/>
      <c r="D63" s="74"/>
    </row>
    <row r="64" spans="1:4" s="38" customFormat="1" ht="24.95" customHeight="1" x14ac:dyDescent="0.2">
      <c r="A64" s="27" t="s">
        <v>1</v>
      </c>
      <c r="B64" s="16" t="s">
        <v>2</v>
      </c>
      <c r="C64" s="16" t="s">
        <v>3</v>
      </c>
      <c r="D64" s="16" t="s">
        <v>4</v>
      </c>
    </row>
    <row r="65" spans="1:4" s="38" customFormat="1" ht="15" customHeight="1" x14ac:dyDescent="0.2">
      <c r="A65" s="12" t="s">
        <v>23</v>
      </c>
      <c r="B65" s="37" t="s">
        <v>6</v>
      </c>
      <c r="C65" s="37">
        <v>1</v>
      </c>
      <c r="D65" s="43"/>
    </row>
    <row r="66" spans="1:4" s="38" customFormat="1" ht="24.95" customHeight="1" x14ac:dyDescent="0.2">
      <c r="A66" s="12" t="s">
        <v>24</v>
      </c>
      <c r="B66" s="37" t="s">
        <v>6</v>
      </c>
      <c r="C66" s="37">
        <v>1</v>
      </c>
      <c r="D66" s="43"/>
    </row>
    <row r="67" spans="1:4" s="38" customFormat="1" ht="15" customHeight="1" x14ac:dyDescent="0.2">
      <c r="A67" s="12" t="s">
        <v>25</v>
      </c>
      <c r="B67" s="37" t="s">
        <v>6</v>
      </c>
      <c r="C67" s="37">
        <v>1</v>
      </c>
      <c r="D67" s="43"/>
    </row>
    <row r="68" spans="1:4" s="38" customFormat="1" ht="15" customHeight="1" x14ac:dyDescent="0.2">
      <c r="A68" s="75" t="s">
        <v>11</v>
      </c>
      <c r="B68" s="75"/>
      <c r="C68" s="75"/>
      <c r="D68" s="13">
        <f>SUM(D65:D67)</f>
        <v>0</v>
      </c>
    </row>
    <row r="69" spans="1:4" s="38" customFormat="1" ht="15" customHeight="1" x14ac:dyDescent="0.2">
      <c r="A69" s="75" t="s">
        <v>12</v>
      </c>
      <c r="B69" s="75"/>
      <c r="C69" s="75"/>
      <c r="D69" s="14">
        <v>30</v>
      </c>
    </row>
    <row r="70" spans="1:4" s="38" customFormat="1" ht="15" customHeight="1" x14ac:dyDescent="0.2">
      <c r="A70" s="73" t="s">
        <v>13</v>
      </c>
      <c r="B70" s="73"/>
      <c r="C70" s="73"/>
      <c r="D70" s="15">
        <f>D68*D69</f>
        <v>0</v>
      </c>
    </row>
    <row r="71" spans="1:4" s="38" customFormat="1" ht="15" customHeight="1" x14ac:dyDescent="0.2">
      <c r="A71" s="33"/>
      <c r="B71" s="34"/>
      <c r="C71" s="34"/>
      <c r="D71" s="35"/>
    </row>
    <row r="72" spans="1:4" s="38" customFormat="1" ht="24.95" customHeight="1" x14ac:dyDescent="0.2">
      <c r="A72" s="74" t="s">
        <v>107</v>
      </c>
      <c r="B72" s="74"/>
      <c r="C72" s="74"/>
      <c r="D72" s="74"/>
    </row>
    <row r="73" spans="1:4" s="38" customFormat="1" ht="24.95" customHeight="1" x14ac:dyDescent="0.2">
      <c r="A73" s="27" t="s">
        <v>1</v>
      </c>
      <c r="B73" s="16" t="s">
        <v>2</v>
      </c>
      <c r="C73" s="16" t="s">
        <v>3</v>
      </c>
      <c r="D73" s="16" t="s">
        <v>4</v>
      </c>
    </row>
    <row r="74" spans="1:4" s="38" customFormat="1" ht="15" customHeight="1" x14ac:dyDescent="0.2">
      <c r="A74" s="20" t="s">
        <v>26</v>
      </c>
      <c r="B74" s="37" t="s">
        <v>6</v>
      </c>
      <c r="C74" s="37">
        <v>1</v>
      </c>
      <c r="D74" s="43"/>
    </row>
    <row r="75" spans="1:4" s="38" customFormat="1" ht="15" customHeight="1" x14ac:dyDescent="0.2">
      <c r="A75" s="12" t="s">
        <v>27</v>
      </c>
      <c r="B75" s="37" t="s">
        <v>6</v>
      </c>
      <c r="C75" s="37">
        <v>1</v>
      </c>
      <c r="D75" s="43"/>
    </row>
    <row r="76" spans="1:4" s="38" customFormat="1" ht="15" customHeight="1" x14ac:dyDescent="0.2">
      <c r="A76" s="75" t="s">
        <v>11</v>
      </c>
      <c r="B76" s="75"/>
      <c r="C76" s="75"/>
      <c r="D76" s="13">
        <f>SUM(D74:D75)</f>
        <v>0</v>
      </c>
    </row>
    <row r="77" spans="1:4" s="38" customFormat="1" ht="15" customHeight="1" x14ac:dyDescent="0.2">
      <c r="A77" s="75" t="s">
        <v>12</v>
      </c>
      <c r="B77" s="75"/>
      <c r="C77" s="75"/>
      <c r="D77" s="14">
        <v>15</v>
      </c>
    </row>
    <row r="78" spans="1:4" s="38" customFormat="1" ht="15" customHeight="1" x14ac:dyDescent="0.2">
      <c r="A78" s="73" t="s">
        <v>13</v>
      </c>
      <c r="B78" s="73"/>
      <c r="C78" s="73"/>
      <c r="D78" s="15">
        <f>D76*D77</f>
        <v>0</v>
      </c>
    </row>
    <row r="79" spans="1:4" s="38" customFormat="1" ht="15" customHeight="1" x14ac:dyDescent="0.2">
      <c r="A79" s="33"/>
      <c r="B79" s="34"/>
      <c r="C79" s="34"/>
      <c r="D79" s="35"/>
    </row>
    <row r="80" spans="1:4" s="38" customFormat="1" ht="24.95" customHeight="1" x14ac:dyDescent="0.2">
      <c r="A80" s="76" t="s">
        <v>108</v>
      </c>
      <c r="B80" s="74"/>
      <c r="C80" s="17" t="s">
        <v>16</v>
      </c>
      <c r="D80" s="17" t="s">
        <v>17</v>
      </c>
    </row>
    <row r="81" spans="1:6" s="38" customFormat="1" ht="24.95" customHeight="1" x14ac:dyDescent="0.2">
      <c r="A81" s="84" t="s">
        <v>18</v>
      </c>
      <c r="B81" s="85"/>
      <c r="C81" s="18">
        <v>16140.13</v>
      </c>
      <c r="D81" s="63"/>
    </row>
    <row r="82" spans="1:6" s="38" customFormat="1" ht="15" customHeight="1" x14ac:dyDescent="0.2">
      <c r="A82" s="75" t="s">
        <v>19</v>
      </c>
      <c r="B82" s="75"/>
      <c r="C82" s="75"/>
      <c r="D82" s="64" t="str">
        <f>IFERROR(TRUNC(IF(D81&gt;0,C81-(C81*D81),""),2),"R$")</f>
        <v>R$</v>
      </c>
      <c r="F82" s="42"/>
    </row>
    <row r="83" spans="1:6" s="38" customFormat="1" ht="15" customHeight="1" x14ac:dyDescent="0.2">
      <c r="A83" s="73" t="s">
        <v>20</v>
      </c>
      <c r="B83" s="73"/>
      <c r="C83" s="73"/>
      <c r="D83" s="19">
        <f>SUM(D15,D24,D35,D44,D53,D61,D70,D78,D82)</f>
        <v>0</v>
      </c>
      <c r="E83" s="39"/>
      <c r="F83" s="42"/>
    </row>
    <row r="84" spans="1:6" s="39" customFormat="1" ht="12" customHeight="1" x14ac:dyDescent="0.2">
      <c r="A84" s="95"/>
      <c r="B84" s="96"/>
      <c r="C84" s="96"/>
      <c r="D84" s="97"/>
      <c r="E84" s="38"/>
    </row>
    <row r="85" spans="1:6" s="38" customFormat="1" ht="15.75" x14ac:dyDescent="0.2">
      <c r="A85" s="77" t="s">
        <v>21</v>
      </c>
      <c r="B85" s="78"/>
      <c r="C85" s="78"/>
      <c r="D85" s="79"/>
    </row>
    <row r="86" spans="1:6" s="38" customFormat="1" ht="24.95" customHeight="1" x14ac:dyDescent="0.2">
      <c r="A86" s="76" t="s">
        <v>112</v>
      </c>
      <c r="B86" s="74"/>
      <c r="C86" s="74"/>
      <c r="D86" s="74"/>
    </row>
    <row r="87" spans="1:6" s="38" customFormat="1" ht="24.95" customHeight="1" x14ac:dyDescent="0.2">
      <c r="A87" s="27" t="s">
        <v>1</v>
      </c>
      <c r="B87" s="16" t="s">
        <v>2</v>
      </c>
      <c r="C87" s="16" t="s">
        <v>3</v>
      </c>
      <c r="D87" s="16" t="s">
        <v>4</v>
      </c>
    </row>
    <row r="88" spans="1:6" s="38" customFormat="1" ht="15" customHeight="1" x14ac:dyDescent="0.2">
      <c r="A88" s="20" t="s">
        <v>27</v>
      </c>
      <c r="B88" s="37" t="s">
        <v>6</v>
      </c>
      <c r="C88" s="37">
        <v>1</v>
      </c>
      <c r="D88" s="45"/>
    </row>
    <row r="89" spans="1:6" s="38" customFormat="1" ht="15" customHeight="1" x14ac:dyDescent="0.2">
      <c r="A89" s="12" t="s">
        <v>28</v>
      </c>
      <c r="B89" s="37" t="s">
        <v>6</v>
      </c>
      <c r="C89" s="37">
        <v>1</v>
      </c>
      <c r="D89" s="45"/>
    </row>
    <row r="90" spans="1:6" s="38" customFormat="1" ht="15" customHeight="1" x14ac:dyDescent="0.2">
      <c r="A90" s="12" t="s">
        <v>29</v>
      </c>
      <c r="B90" s="37" t="s">
        <v>6</v>
      </c>
      <c r="C90" s="37">
        <v>1</v>
      </c>
      <c r="D90" s="45"/>
    </row>
    <row r="91" spans="1:6" s="38" customFormat="1" ht="24.95" customHeight="1" x14ac:dyDescent="0.2">
      <c r="A91" s="12" t="s">
        <v>30</v>
      </c>
      <c r="B91" s="37" t="s">
        <v>6</v>
      </c>
      <c r="C91" s="37">
        <v>1</v>
      </c>
      <c r="D91" s="45"/>
    </row>
    <row r="92" spans="1:6" s="38" customFormat="1" ht="15" customHeight="1" x14ac:dyDescent="0.2">
      <c r="A92" s="12" t="s">
        <v>31</v>
      </c>
      <c r="B92" s="37" t="s">
        <v>6</v>
      </c>
      <c r="C92" s="37">
        <v>1</v>
      </c>
      <c r="D92" s="45"/>
    </row>
    <row r="93" spans="1:6" s="38" customFormat="1" ht="15" customHeight="1" x14ac:dyDescent="0.2">
      <c r="A93" s="75" t="s">
        <v>11</v>
      </c>
      <c r="B93" s="75"/>
      <c r="C93" s="75"/>
      <c r="D93" s="13">
        <f>SUM(D88:D92)</f>
        <v>0</v>
      </c>
    </row>
    <row r="94" spans="1:6" s="38" customFormat="1" ht="15" customHeight="1" x14ac:dyDescent="0.2">
      <c r="A94" s="75" t="s">
        <v>12</v>
      </c>
      <c r="B94" s="75"/>
      <c r="C94" s="75"/>
      <c r="D94" s="14">
        <f>1*1</f>
        <v>1</v>
      </c>
    </row>
    <row r="95" spans="1:6" s="38" customFormat="1" ht="15" customHeight="1" x14ac:dyDescent="0.2">
      <c r="A95" s="73" t="s">
        <v>13</v>
      </c>
      <c r="B95" s="73"/>
      <c r="C95" s="73"/>
      <c r="D95" s="15">
        <f>D94*D93</f>
        <v>0</v>
      </c>
    </row>
    <row r="96" spans="1:6" s="38" customFormat="1" ht="12.75" x14ac:dyDescent="0.2">
      <c r="A96" s="90"/>
      <c r="B96" s="91"/>
      <c r="C96" s="91"/>
      <c r="D96" s="92"/>
    </row>
    <row r="97" spans="1:4" s="38" customFormat="1" ht="24.95" customHeight="1" x14ac:dyDescent="0.2">
      <c r="A97" s="76" t="s">
        <v>113</v>
      </c>
      <c r="B97" s="74"/>
      <c r="C97" s="74"/>
      <c r="D97" s="74"/>
    </row>
    <row r="98" spans="1:4" s="38" customFormat="1" ht="24.95" customHeight="1" x14ac:dyDescent="0.2">
      <c r="A98" s="27" t="s">
        <v>1</v>
      </c>
      <c r="B98" s="16" t="s">
        <v>2</v>
      </c>
      <c r="C98" s="16" t="s">
        <v>3</v>
      </c>
      <c r="D98" s="16" t="s">
        <v>4</v>
      </c>
    </row>
    <row r="99" spans="1:4" s="38" customFormat="1" ht="24.95" customHeight="1" x14ac:dyDescent="0.2">
      <c r="A99" s="20" t="s">
        <v>32</v>
      </c>
      <c r="B99" s="37" t="s">
        <v>6</v>
      </c>
      <c r="C99" s="37">
        <v>1</v>
      </c>
      <c r="D99" s="45"/>
    </row>
    <row r="100" spans="1:4" s="38" customFormat="1" ht="15" customHeight="1" x14ac:dyDescent="0.2">
      <c r="A100" s="12" t="s">
        <v>27</v>
      </c>
      <c r="B100" s="37" t="s">
        <v>6</v>
      </c>
      <c r="C100" s="37">
        <v>1</v>
      </c>
      <c r="D100" s="45"/>
    </row>
    <row r="101" spans="1:4" s="38" customFormat="1" ht="15" customHeight="1" x14ac:dyDescent="0.2">
      <c r="A101" s="75" t="s">
        <v>11</v>
      </c>
      <c r="B101" s="75"/>
      <c r="C101" s="75"/>
      <c r="D101" s="13">
        <f>SUM(D99:D100)</f>
        <v>0</v>
      </c>
    </row>
    <row r="102" spans="1:4" s="38" customFormat="1" ht="15" customHeight="1" x14ac:dyDescent="0.2">
      <c r="A102" s="75" t="s">
        <v>12</v>
      </c>
      <c r="B102" s="75"/>
      <c r="C102" s="75"/>
      <c r="D102" s="14">
        <f>1*1</f>
        <v>1</v>
      </c>
    </row>
    <row r="103" spans="1:4" s="38" customFormat="1" ht="15" customHeight="1" x14ac:dyDescent="0.2">
      <c r="A103" s="73" t="s">
        <v>13</v>
      </c>
      <c r="B103" s="73"/>
      <c r="C103" s="73"/>
      <c r="D103" s="15">
        <f>D102*D101</f>
        <v>0</v>
      </c>
    </row>
    <row r="104" spans="1:4" s="38" customFormat="1" ht="12.75" x14ac:dyDescent="0.2">
      <c r="A104" s="80"/>
      <c r="B104" s="81"/>
      <c r="C104" s="81"/>
      <c r="D104" s="82"/>
    </row>
    <row r="105" spans="1:4" s="38" customFormat="1" ht="24.95" customHeight="1" x14ac:dyDescent="0.2">
      <c r="A105" s="76" t="s">
        <v>114</v>
      </c>
      <c r="B105" s="74"/>
      <c r="C105" s="74"/>
      <c r="D105" s="74"/>
    </row>
    <row r="106" spans="1:4" s="38" customFormat="1" ht="24.95" customHeight="1" x14ac:dyDescent="0.2">
      <c r="A106" s="27" t="s">
        <v>1</v>
      </c>
      <c r="B106" s="16" t="s">
        <v>2</v>
      </c>
      <c r="C106" s="16" t="s">
        <v>3</v>
      </c>
      <c r="D106" s="16" t="s">
        <v>4</v>
      </c>
    </row>
    <row r="107" spans="1:4" s="38" customFormat="1" ht="15" customHeight="1" x14ac:dyDescent="0.2">
      <c r="A107" s="20" t="s">
        <v>5</v>
      </c>
      <c r="B107" s="37" t="s">
        <v>6</v>
      </c>
      <c r="C107" s="37">
        <v>1</v>
      </c>
      <c r="D107" s="45"/>
    </row>
    <row r="108" spans="1:4" s="38" customFormat="1" ht="15" customHeight="1" x14ac:dyDescent="0.2">
      <c r="A108" s="26" t="s">
        <v>28</v>
      </c>
      <c r="B108" s="37" t="s">
        <v>6</v>
      </c>
      <c r="C108" s="37">
        <v>1</v>
      </c>
      <c r="D108" s="45"/>
    </row>
    <row r="109" spans="1:4" s="38" customFormat="1" ht="15" customHeight="1" x14ac:dyDescent="0.2">
      <c r="A109" s="12" t="s">
        <v>29</v>
      </c>
      <c r="B109" s="37" t="s">
        <v>6</v>
      </c>
      <c r="C109" s="37">
        <v>1</v>
      </c>
      <c r="D109" s="45"/>
    </row>
    <row r="110" spans="1:4" s="38" customFormat="1" ht="24.95" customHeight="1" x14ac:dyDescent="0.2">
      <c r="A110" s="12" t="s">
        <v>30</v>
      </c>
      <c r="B110" s="37" t="s">
        <v>6</v>
      </c>
      <c r="C110" s="37">
        <v>1</v>
      </c>
      <c r="D110" s="45"/>
    </row>
    <row r="111" spans="1:4" s="38" customFormat="1" ht="15" customHeight="1" x14ac:dyDescent="0.2">
      <c r="A111" s="12" t="s">
        <v>31</v>
      </c>
      <c r="B111" s="37" t="s">
        <v>6</v>
      </c>
      <c r="C111" s="37">
        <v>1</v>
      </c>
      <c r="D111" s="45"/>
    </row>
    <row r="112" spans="1:4" s="38" customFormat="1" ht="15" customHeight="1" x14ac:dyDescent="0.2">
      <c r="A112" s="89" t="s">
        <v>11</v>
      </c>
      <c r="B112" s="89"/>
      <c r="C112" s="89"/>
      <c r="D112" s="29">
        <f>SUM(D107:D111)</f>
        <v>0</v>
      </c>
    </row>
    <row r="113" spans="1:4" s="38" customFormat="1" ht="15" customHeight="1" x14ac:dyDescent="0.2">
      <c r="A113" s="89" t="s">
        <v>12</v>
      </c>
      <c r="B113" s="89"/>
      <c r="C113" s="89"/>
      <c r="D113" s="30">
        <v>2</v>
      </c>
    </row>
    <row r="114" spans="1:4" s="38" customFormat="1" ht="15" customHeight="1" x14ac:dyDescent="0.2">
      <c r="A114" s="73" t="s">
        <v>13</v>
      </c>
      <c r="B114" s="73"/>
      <c r="C114" s="73"/>
      <c r="D114" s="15">
        <f>D113*D112</f>
        <v>0</v>
      </c>
    </row>
    <row r="115" spans="1:4" s="38" customFormat="1" ht="12.75" x14ac:dyDescent="0.2">
      <c r="A115" s="70"/>
      <c r="B115" s="71"/>
      <c r="C115" s="71"/>
      <c r="D115" s="72"/>
    </row>
    <row r="116" spans="1:4" s="38" customFormat="1" ht="24.95" customHeight="1" x14ac:dyDescent="0.2">
      <c r="A116" s="76" t="s">
        <v>115</v>
      </c>
      <c r="B116" s="74"/>
      <c r="C116" s="74"/>
      <c r="D116" s="74"/>
    </row>
    <row r="117" spans="1:4" s="38" customFormat="1" ht="24.95" customHeight="1" x14ac:dyDescent="0.2">
      <c r="A117" s="27" t="s">
        <v>1</v>
      </c>
      <c r="B117" s="16" t="s">
        <v>2</v>
      </c>
      <c r="C117" s="16" t="s">
        <v>3</v>
      </c>
      <c r="D117" s="16" t="s">
        <v>4</v>
      </c>
    </row>
    <row r="118" spans="1:4" s="38" customFormat="1" ht="15" customHeight="1" x14ac:dyDescent="0.2">
      <c r="A118" s="20" t="s">
        <v>26</v>
      </c>
      <c r="B118" s="37" t="s">
        <v>6</v>
      </c>
      <c r="C118" s="37">
        <v>1</v>
      </c>
      <c r="D118" s="45"/>
    </row>
    <row r="119" spans="1:4" s="38" customFormat="1" ht="15" customHeight="1" x14ac:dyDescent="0.2">
      <c r="A119" s="12" t="s">
        <v>27</v>
      </c>
      <c r="B119" s="37" t="s">
        <v>6</v>
      </c>
      <c r="C119" s="37">
        <v>1</v>
      </c>
      <c r="D119" s="45"/>
    </row>
    <row r="120" spans="1:4" s="38" customFormat="1" ht="15" customHeight="1" x14ac:dyDescent="0.2">
      <c r="A120" s="12" t="s">
        <v>33</v>
      </c>
      <c r="B120" s="37" t="s">
        <v>6</v>
      </c>
      <c r="C120" s="37">
        <v>1</v>
      </c>
      <c r="D120" s="45"/>
    </row>
    <row r="121" spans="1:4" s="38" customFormat="1" ht="15" customHeight="1" x14ac:dyDescent="0.2">
      <c r="A121" s="75" t="s">
        <v>11</v>
      </c>
      <c r="B121" s="75"/>
      <c r="C121" s="75"/>
      <c r="D121" s="13">
        <f>SUM(D118:D120)</f>
        <v>0</v>
      </c>
    </row>
    <row r="122" spans="1:4" s="38" customFormat="1" ht="15" customHeight="1" x14ac:dyDescent="0.2">
      <c r="A122" s="75" t="s">
        <v>12</v>
      </c>
      <c r="B122" s="75"/>
      <c r="C122" s="75"/>
      <c r="D122" s="14">
        <v>2</v>
      </c>
    </row>
    <row r="123" spans="1:4" s="38" customFormat="1" ht="15" customHeight="1" x14ac:dyDescent="0.2">
      <c r="A123" s="73" t="s">
        <v>13</v>
      </c>
      <c r="B123" s="73"/>
      <c r="C123" s="73"/>
      <c r="D123" s="15">
        <f>D122*D121</f>
        <v>0</v>
      </c>
    </row>
    <row r="124" spans="1:4" s="38" customFormat="1" ht="12.75" x14ac:dyDescent="0.2">
      <c r="A124" s="80"/>
      <c r="B124" s="81"/>
      <c r="C124" s="81"/>
      <c r="D124" s="82"/>
    </row>
    <row r="125" spans="1:4" s="38" customFormat="1" ht="43.5" customHeight="1" x14ac:dyDescent="0.2">
      <c r="A125" s="76" t="s">
        <v>116</v>
      </c>
      <c r="B125" s="74"/>
      <c r="C125" s="74"/>
      <c r="D125" s="74"/>
    </row>
    <row r="126" spans="1:4" s="38" customFormat="1" ht="24.95" customHeight="1" x14ac:dyDescent="0.2">
      <c r="A126" s="27" t="s">
        <v>1</v>
      </c>
      <c r="B126" s="16" t="s">
        <v>2</v>
      </c>
      <c r="C126" s="16" t="s">
        <v>3</v>
      </c>
      <c r="D126" s="16" t="s">
        <v>4</v>
      </c>
    </row>
    <row r="127" spans="1:4" s="38" customFormat="1" ht="15" customHeight="1" x14ac:dyDescent="0.2">
      <c r="A127" s="20" t="s">
        <v>5</v>
      </c>
      <c r="B127" s="37" t="s">
        <v>6</v>
      </c>
      <c r="C127" s="37">
        <v>1</v>
      </c>
      <c r="D127" s="45"/>
    </row>
    <row r="128" spans="1:4" s="38" customFormat="1" ht="15" customHeight="1" x14ac:dyDescent="0.2">
      <c r="A128" s="12" t="s">
        <v>28</v>
      </c>
      <c r="B128" s="37" t="s">
        <v>6</v>
      </c>
      <c r="C128" s="37">
        <v>1</v>
      </c>
      <c r="D128" s="45"/>
    </row>
    <row r="129" spans="1:4" s="38" customFormat="1" ht="15" customHeight="1" x14ac:dyDescent="0.2">
      <c r="A129" s="12" t="s">
        <v>29</v>
      </c>
      <c r="B129" s="37" t="s">
        <v>6</v>
      </c>
      <c r="C129" s="37">
        <v>1</v>
      </c>
      <c r="D129" s="45"/>
    </row>
    <row r="130" spans="1:4" s="38" customFormat="1" ht="24.95" customHeight="1" x14ac:dyDescent="0.2">
      <c r="A130" s="12" t="s">
        <v>34</v>
      </c>
      <c r="B130" s="37" t="s">
        <v>6</v>
      </c>
      <c r="C130" s="37">
        <v>1</v>
      </c>
      <c r="D130" s="45"/>
    </row>
    <row r="131" spans="1:4" s="38" customFormat="1" ht="15" customHeight="1" x14ac:dyDescent="0.2">
      <c r="A131" s="12" t="s">
        <v>35</v>
      </c>
      <c r="B131" s="37" t="s">
        <v>6</v>
      </c>
      <c r="C131" s="37">
        <v>1</v>
      </c>
      <c r="D131" s="45"/>
    </row>
    <row r="132" spans="1:4" s="38" customFormat="1" ht="15" customHeight="1" x14ac:dyDescent="0.2">
      <c r="A132" s="75" t="s">
        <v>11</v>
      </c>
      <c r="B132" s="75"/>
      <c r="C132" s="75"/>
      <c r="D132" s="13">
        <f>SUM(D127:D131)</f>
        <v>0</v>
      </c>
    </row>
    <row r="133" spans="1:4" s="38" customFormat="1" ht="15" customHeight="1" x14ac:dyDescent="0.2">
      <c r="A133" s="75" t="s">
        <v>12</v>
      </c>
      <c r="B133" s="75"/>
      <c r="C133" s="75"/>
      <c r="D133" s="14">
        <v>5</v>
      </c>
    </row>
    <row r="134" spans="1:4" s="38" customFormat="1" ht="15" customHeight="1" x14ac:dyDescent="0.2">
      <c r="A134" s="73" t="s">
        <v>13</v>
      </c>
      <c r="B134" s="73"/>
      <c r="C134" s="73"/>
      <c r="D134" s="15">
        <f>D133*D132</f>
        <v>0</v>
      </c>
    </row>
    <row r="135" spans="1:4" s="38" customFormat="1" ht="12.75" x14ac:dyDescent="0.2">
      <c r="A135" s="80"/>
      <c r="B135" s="81"/>
      <c r="C135" s="81"/>
      <c r="D135" s="82"/>
    </row>
    <row r="136" spans="1:4" s="38" customFormat="1" ht="39.75" customHeight="1" x14ac:dyDescent="0.2">
      <c r="A136" s="76" t="s">
        <v>117</v>
      </c>
      <c r="B136" s="74"/>
      <c r="C136" s="74"/>
      <c r="D136" s="74"/>
    </row>
    <row r="137" spans="1:4" s="38" customFormat="1" ht="24.95" customHeight="1" x14ac:dyDescent="0.2">
      <c r="A137" s="27" t="s">
        <v>1</v>
      </c>
      <c r="B137" s="16" t="s">
        <v>2</v>
      </c>
      <c r="C137" s="16" t="s">
        <v>3</v>
      </c>
      <c r="D137" s="16" t="s">
        <v>4</v>
      </c>
    </row>
    <row r="138" spans="1:4" s="38" customFormat="1" ht="15" customHeight="1" x14ac:dyDescent="0.2">
      <c r="A138" s="20" t="s">
        <v>26</v>
      </c>
      <c r="B138" s="37" t="s">
        <v>6</v>
      </c>
      <c r="C138" s="37">
        <v>1</v>
      </c>
      <c r="D138" s="45"/>
    </row>
    <row r="139" spans="1:4" s="38" customFormat="1" ht="15" customHeight="1" x14ac:dyDescent="0.2">
      <c r="A139" s="12" t="s">
        <v>27</v>
      </c>
      <c r="B139" s="37" t="s">
        <v>6</v>
      </c>
      <c r="C139" s="37">
        <v>1</v>
      </c>
      <c r="D139" s="45"/>
    </row>
    <row r="140" spans="1:4" s="38" customFormat="1" ht="15" customHeight="1" x14ac:dyDescent="0.2">
      <c r="A140" s="12" t="s">
        <v>33</v>
      </c>
      <c r="B140" s="37" t="s">
        <v>6</v>
      </c>
      <c r="C140" s="37">
        <v>1</v>
      </c>
      <c r="D140" s="45"/>
    </row>
    <row r="141" spans="1:4" s="38" customFormat="1" ht="15" customHeight="1" x14ac:dyDescent="0.2">
      <c r="A141" s="75" t="s">
        <v>11</v>
      </c>
      <c r="B141" s="75"/>
      <c r="C141" s="75"/>
      <c r="D141" s="13">
        <f>SUM(D138:D140)</f>
        <v>0</v>
      </c>
    </row>
    <row r="142" spans="1:4" s="38" customFormat="1" ht="15" customHeight="1" x14ac:dyDescent="0.2">
      <c r="A142" s="75" t="s">
        <v>12</v>
      </c>
      <c r="B142" s="75"/>
      <c r="C142" s="75"/>
      <c r="D142" s="14">
        <v>5</v>
      </c>
    </row>
    <row r="143" spans="1:4" s="38" customFormat="1" ht="15" customHeight="1" x14ac:dyDescent="0.2">
      <c r="A143" s="73" t="s">
        <v>13</v>
      </c>
      <c r="B143" s="73"/>
      <c r="C143" s="73"/>
      <c r="D143" s="15">
        <f>D142*D141</f>
        <v>0</v>
      </c>
    </row>
    <row r="144" spans="1:4" s="38" customFormat="1" ht="12.75" x14ac:dyDescent="0.2">
      <c r="A144" s="80"/>
      <c r="B144" s="81"/>
      <c r="C144" s="81"/>
      <c r="D144" s="82"/>
    </row>
    <row r="145" spans="1:4" s="38" customFormat="1" ht="39.75" customHeight="1" x14ac:dyDescent="0.2">
      <c r="A145" s="76" t="s">
        <v>118</v>
      </c>
      <c r="B145" s="74"/>
      <c r="C145" s="74"/>
      <c r="D145" s="74"/>
    </row>
    <row r="146" spans="1:4" s="38" customFormat="1" ht="24.95" customHeight="1" x14ac:dyDescent="0.2">
      <c r="A146" s="27" t="s">
        <v>1</v>
      </c>
      <c r="B146" s="16" t="s">
        <v>2</v>
      </c>
      <c r="C146" s="16" t="s">
        <v>3</v>
      </c>
      <c r="D146" s="16" t="s">
        <v>4</v>
      </c>
    </row>
    <row r="147" spans="1:4" s="38" customFormat="1" ht="15" customHeight="1" x14ac:dyDescent="0.2">
      <c r="A147" s="20" t="s">
        <v>5</v>
      </c>
      <c r="B147" s="37" t="s">
        <v>6</v>
      </c>
      <c r="C147" s="37">
        <v>1</v>
      </c>
      <c r="D147" s="45"/>
    </row>
    <row r="148" spans="1:4" s="38" customFormat="1" ht="15" customHeight="1" x14ac:dyDescent="0.2">
      <c r="A148" s="12" t="s">
        <v>28</v>
      </c>
      <c r="B148" s="37" t="s">
        <v>6</v>
      </c>
      <c r="C148" s="37">
        <v>1</v>
      </c>
      <c r="D148" s="45"/>
    </row>
    <row r="149" spans="1:4" s="38" customFormat="1" ht="15" customHeight="1" x14ac:dyDescent="0.2">
      <c r="A149" s="12" t="s">
        <v>29</v>
      </c>
      <c r="B149" s="37" t="s">
        <v>6</v>
      </c>
      <c r="C149" s="37">
        <v>1</v>
      </c>
      <c r="D149" s="45"/>
    </row>
    <row r="150" spans="1:4" s="38" customFormat="1" ht="24.95" customHeight="1" x14ac:dyDescent="0.2">
      <c r="A150" s="12" t="s">
        <v>34</v>
      </c>
      <c r="B150" s="37" t="s">
        <v>6</v>
      </c>
      <c r="C150" s="37">
        <v>1</v>
      </c>
      <c r="D150" s="45"/>
    </row>
    <row r="151" spans="1:4" s="38" customFormat="1" ht="15" customHeight="1" x14ac:dyDescent="0.2">
      <c r="A151" s="12" t="s">
        <v>35</v>
      </c>
      <c r="B151" s="37" t="s">
        <v>6</v>
      </c>
      <c r="C151" s="37">
        <v>1</v>
      </c>
      <c r="D151" s="45"/>
    </row>
    <row r="152" spans="1:4" s="38" customFormat="1" ht="15" customHeight="1" x14ac:dyDescent="0.2">
      <c r="A152" s="75" t="s">
        <v>11</v>
      </c>
      <c r="B152" s="75"/>
      <c r="C152" s="75"/>
      <c r="D152" s="13">
        <f>SUM(D147:D151)</f>
        <v>0</v>
      </c>
    </row>
    <row r="153" spans="1:4" s="38" customFormat="1" ht="15" customHeight="1" x14ac:dyDescent="0.2">
      <c r="A153" s="75" t="s">
        <v>12</v>
      </c>
      <c r="B153" s="75"/>
      <c r="C153" s="75"/>
      <c r="D153" s="14">
        <v>4</v>
      </c>
    </row>
    <row r="154" spans="1:4" s="38" customFormat="1" ht="15" customHeight="1" x14ac:dyDescent="0.2">
      <c r="A154" s="73" t="s">
        <v>13</v>
      </c>
      <c r="B154" s="73"/>
      <c r="C154" s="73"/>
      <c r="D154" s="15">
        <f>D153*D152</f>
        <v>0</v>
      </c>
    </row>
    <row r="155" spans="1:4" s="38" customFormat="1" ht="12.75" x14ac:dyDescent="0.2">
      <c r="A155" s="80"/>
      <c r="B155" s="81"/>
      <c r="C155" s="81"/>
      <c r="D155" s="82"/>
    </row>
    <row r="156" spans="1:4" s="38" customFormat="1" ht="45" customHeight="1" x14ac:dyDescent="0.2">
      <c r="A156" s="76" t="s">
        <v>119</v>
      </c>
      <c r="B156" s="74"/>
      <c r="C156" s="74"/>
      <c r="D156" s="74"/>
    </row>
    <row r="157" spans="1:4" s="38" customFormat="1" ht="24.95" customHeight="1" x14ac:dyDescent="0.2">
      <c r="A157" s="27" t="s">
        <v>1</v>
      </c>
      <c r="B157" s="16" t="s">
        <v>2</v>
      </c>
      <c r="C157" s="16" t="s">
        <v>3</v>
      </c>
      <c r="D157" s="16" t="s">
        <v>4</v>
      </c>
    </row>
    <row r="158" spans="1:4" s="38" customFormat="1" ht="15" customHeight="1" x14ac:dyDescent="0.2">
      <c r="A158" s="20" t="s">
        <v>26</v>
      </c>
      <c r="B158" s="37" t="s">
        <v>6</v>
      </c>
      <c r="C158" s="37">
        <v>1</v>
      </c>
      <c r="D158" s="45"/>
    </row>
    <row r="159" spans="1:4" s="38" customFormat="1" ht="15" customHeight="1" x14ac:dyDescent="0.2">
      <c r="A159" s="12" t="s">
        <v>27</v>
      </c>
      <c r="B159" s="37" t="s">
        <v>6</v>
      </c>
      <c r="C159" s="37">
        <v>1</v>
      </c>
      <c r="D159" s="45"/>
    </row>
    <row r="160" spans="1:4" s="38" customFormat="1" ht="15" customHeight="1" x14ac:dyDescent="0.2">
      <c r="A160" s="12" t="s">
        <v>33</v>
      </c>
      <c r="B160" s="37" t="s">
        <v>6</v>
      </c>
      <c r="C160" s="37">
        <v>1</v>
      </c>
      <c r="D160" s="45"/>
    </row>
    <row r="161" spans="1:5" s="38" customFormat="1" ht="12" customHeight="1" x14ac:dyDescent="0.2">
      <c r="A161" s="75" t="s">
        <v>11</v>
      </c>
      <c r="B161" s="75"/>
      <c r="C161" s="75"/>
      <c r="D161" s="13">
        <f>SUM(D158:D160)</f>
        <v>0</v>
      </c>
    </row>
    <row r="162" spans="1:5" s="38" customFormat="1" ht="12" customHeight="1" x14ac:dyDescent="0.2">
      <c r="A162" s="75" t="s">
        <v>12</v>
      </c>
      <c r="B162" s="75"/>
      <c r="C162" s="75"/>
      <c r="D162" s="14">
        <v>4</v>
      </c>
    </row>
    <row r="163" spans="1:5" s="38" customFormat="1" ht="12" customHeight="1" x14ac:dyDescent="0.2">
      <c r="A163" s="73" t="s">
        <v>13</v>
      </c>
      <c r="B163" s="73"/>
      <c r="C163" s="73"/>
      <c r="D163" s="15">
        <f>D162*D161</f>
        <v>0</v>
      </c>
    </row>
    <row r="164" spans="1:5" s="38" customFormat="1" ht="12" customHeight="1" x14ac:dyDescent="0.2">
      <c r="A164" s="80"/>
      <c r="B164" s="81"/>
      <c r="C164" s="81"/>
      <c r="D164" s="82"/>
    </row>
    <row r="165" spans="1:5" s="38" customFormat="1" ht="24.95" customHeight="1" x14ac:dyDescent="0.2">
      <c r="A165" s="76" t="s">
        <v>120</v>
      </c>
      <c r="B165" s="74"/>
      <c r="C165" s="17" t="s">
        <v>16</v>
      </c>
      <c r="D165" s="17" t="s">
        <v>17</v>
      </c>
    </row>
    <row r="166" spans="1:5" s="38" customFormat="1" ht="24.95" customHeight="1" x14ac:dyDescent="0.2">
      <c r="A166" s="84" t="s">
        <v>18</v>
      </c>
      <c r="B166" s="85"/>
      <c r="C166" s="18">
        <v>9756.24</v>
      </c>
      <c r="D166" s="63"/>
      <c r="E166" s="39"/>
    </row>
    <row r="167" spans="1:5" s="38" customFormat="1" ht="15" customHeight="1" x14ac:dyDescent="0.2">
      <c r="A167" s="75" t="s">
        <v>19</v>
      </c>
      <c r="B167" s="75"/>
      <c r="C167" s="75"/>
      <c r="D167" s="28" t="str">
        <f>IFERROR(TRUNC(IF(D166&gt;0,C166-(C166*D166),""),2),"R$")</f>
        <v>R$</v>
      </c>
    </row>
    <row r="168" spans="1:5" s="38" customFormat="1" ht="15" customHeight="1" x14ac:dyDescent="0.2">
      <c r="A168" s="73" t="s">
        <v>20</v>
      </c>
      <c r="B168" s="73"/>
      <c r="C168" s="73"/>
      <c r="D168" s="19">
        <f>SUM(D163,D154,D143,D134,D114,D123,D103,D95,D167)</f>
        <v>0</v>
      </c>
    </row>
    <row r="169" spans="1:5" s="39" customFormat="1" ht="12" customHeight="1" x14ac:dyDescent="0.2">
      <c r="A169" s="83"/>
      <c r="B169" s="75"/>
      <c r="C169" s="75"/>
      <c r="D169" s="75"/>
      <c r="E169" s="38"/>
    </row>
    <row r="170" spans="1:5" s="38" customFormat="1" ht="15.75" x14ac:dyDescent="0.2">
      <c r="A170" s="77" t="s">
        <v>22</v>
      </c>
      <c r="B170" s="78"/>
      <c r="C170" s="78"/>
      <c r="D170" s="79"/>
    </row>
    <row r="171" spans="1:5" s="38" customFormat="1" ht="24.95" customHeight="1" x14ac:dyDescent="0.2">
      <c r="A171" s="76" t="s">
        <v>121</v>
      </c>
      <c r="B171" s="76"/>
      <c r="C171" s="76"/>
      <c r="D171" s="76"/>
    </row>
    <row r="172" spans="1:5" s="38" customFormat="1" ht="24.95" customHeight="1" x14ac:dyDescent="0.2">
      <c r="A172" s="27" t="s">
        <v>1</v>
      </c>
      <c r="B172" s="16" t="s">
        <v>2</v>
      </c>
      <c r="C172" s="16" t="s">
        <v>3</v>
      </c>
      <c r="D172" s="16" t="s">
        <v>4</v>
      </c>
    </row>
    <row r="173" spans="1:5" s="38" customFormat="1" ht="24.95" customHeight="1" x14ac:dyDescent="0.2">
      <c r="A173" s="20" t="s">
        <v>36</v>
      </c>
      <c r="B173" s="37" t="s">
        <v>6</v>
      </c>
      <c r="C173" s="37">
        <v>1</v>
      </c>
      <c r="D173" s="46"/>
    </row>
    <row r="174" spans="1:5" s="38" customFormat="1" ht="38.25" x14ac:dyDescent="0.2">
      <c r="A174" s="12" t="s">
        <v>37</v>
      </c>
      <c r="B174" s="37" t="s">
        <v>6</v>
      </c>
      <c r="C174" s="37">
        <v>1</v>
      </c>
      <c r="D174" s="46"/>
    </row>
    <row r="175" spans="1:5" s="38" customFormat="1" ht="15" customHeight="1" x14ac:dyDescent="0.2">
      <c r="A175" s="75" t="s">
        <v>11</v>
      </c>
      <c r="B175" s="75"/>
      <c r="C175" s="75"/>
      <c r="D175" s="13">
        <f>SUM(D173:D174)</f>
        <v>0</v>
      </c>
    </row>
    <row r="176" spans="1:5" s="38" customFormat="1" ht="15" customHeight="1" x14ac:dyDescent="0.2">
      <c r="A176" s="75" t="s">
        <v>12</v>
      </c>
      <c r="B176" s="75"/>
      <c r="C176" s="75"/>
      <c r="D176" s="14">
        <v>5</v>
      </c>
    </row>
    <row r="177" spans="1:4" s="38" customFormat="1" ht="15" customHeight="1" x14ac:dyDescent="0.2">
      <c r="A177" s="73" t="s">
        <v>13</v>
      </c>
      <c r="B177" s="73"/>
      <c r="C177" s="73"/>
      <c r="D177" s="15">
        <f>D176*D175</f>
        <v>0</v>
      </c>
    </row>
    <row r="178" spans="1:4" s="38" customFormat="1" ht="12.75" x14ac:dyDescent="0.2">
      <c r="A178" s="80"/>
      <c r="B178" s="81"/>
      <c r="C178" s="81"/>
      <c r="D178" s="82"/>
    </row>
    <row r="179" spans="1:4" s="38" customFormat="1" ht="24.95" customHeight="1" x14ac:dyDescent="0.2">
      <c r="A179" s="76" t="s">
        <v>122</v>
      </c>
      <c r="B179" s="76"/>
      <c r="C179" s="76"/>
      <c r="D179" s="76"/>
    </row>
    <row r="180" spans="1:4" s="38" customFormat="1" ht="24.95" customHeight="1" x14ac:dyDescent="0.2">
      <c r="A180" s="27" t="s">
        <v>1</v>
      </c>
      <c r="B180" s="16" t="s">
        <v>2</v>
      </c>
      <c r="C180" s="16" t="s">
        <v>3</v>
      </c>
      <c r="D180" s="16" t="s">
        <v>4</v>
      </c>
    </row>
    <row r="181" spans="1:4" s="38" customFormat="1" ht="15" customHeight="1" x14ac:dyDescent="0.2">
      <c r="A181" s="20" t="s">
        <v>38</v>
      </c>
      <c r="B181" s="37" t="s">
        <v>6</v>
      </c>
      <c r="C181" s="37">
        <v>1</v>
      </c>
      <c r="D181" s="45"/>
    </row>
    <row r="182" spans="1:4" s="38" customFormat="1" ht="15" customHeight="1" x14ac:dyDescent="0.2">
      <c r="A182" s="12" t="s">
        <v>39</v>
      </c>
      <c r="B182" s="37" t="s">
        <v>6</v>
      </c>
      <c r="C182" s="37">
        <v>1</v>
      </c>
      <c r="D182" s="45"/>
    </row>
    <row r="183" spans="1:4" s="38" customFormat="1" ht="15" customHeight="1" x14ac:dyDescent="0.2">
      <c r="A183" s="12" t="s">
        <v>40</v>
      </c>
      <c r="B183" s="37" t="s">
        <v>6</v>
      </c>
      <c r="C183" s="37">
        <v>1</v>
      </c>
      <c r="D183" s="45"/>
    </row>
    <row r="184" spans="1:4" s="38" customFormat="1" ht="15" customHeight="1" x14ac:dyDescent="0.2">
      <c r="A184" s="20" t="s">
        <v>41</v>
      </c>
      <c r="B184" s="37" t="s">
        <v>6</v>
      </c>
      <c r="C184" s="37">
        <v>1</v>
      </c>
      <c r="D184" s="45"/>
    </row>
    <row r="185" spans="1:4" s="38" customFormat="1" ht="24.95" customHeight="1" x14ac:dyDescent="0.2">
      <c r="A185" s="12" t="s">
        <v>42</v>
      </c>
      <c r="B185" s="37" t="s">
        <v>6</v>
      </c>
      <c r="C185" s="37">
        <v>1</v>
      </c>
      <c r="D185" s="45"/>
    </row>
    <row r="186" spans="1:4" s="38" customFormat="1" ht="15" customHeight="1" x14ac:dyDescent="0.2">
      <c r="A186" s="75" t="s">
        <v>11</v>
      </c>
      <c r="B186" s="75"/>
      <c r="C186" s="75"/>
      <c r="D186" s="13">
        <f>SUM(D181:D185)</f>
        <v>0</v>
      </c>
    </row>
    <row r="187" spans="1:4" s="38" customFormat="1" ht="15" customHeight="1" x14ac:dyDescent="0.2">
      <c r="A187" s="75" t="s">
        <v>12</v>
      </c>
      <c r="B187" s="75"/>
      <c r="C187" s="75"/>
      <c r="D187" s="14">
        <v>3</v>
      </c>
    </row>
    <row r="188" spans="1:4" s="38" customFormat="1" ht="15" customHeight="1" x14ac:dyDescent="0.2">
      <c r="A188" s="73" t="s">
        <v>13</v>
      </c>
      <c r="B188" s="73"/>
      <c r="C188" s="73"/>
      <c r="D188" s="15">
        <f>D187*D186</f>
        <v>0</v>
      </c>
    </row>
    <row r="189" spans="1:4" s="38" customFormat="1" ht="12.75" x14ac:dyDescent="0.2">
      <c r="A189" s="80"/>
      <c r="B189" s="81"/>
      <c r="C189" s="81"/>
      <c r="D189" s="82"/>
    </row>
    <row r="190" spans="1:4" s="38" customFormat="1" ht="24.95" customHeight="1" x14ac:dyDescent="0.2">
      <c r="A190" s="76" t="s">
        <v>123</v>
      </c>
      <c r="B190" s="76"/>
      <c r="C190" s="76"/>
      <c r="D190" s="76"/>
    </row>
    <row r="191" spans="1:4" s="38" customFormat="1" ht="24.95" customHeight="1" x14ac:dyDescent="0.2">
      <c r="A191" s="27" t="s">
        <v>1</v>
      </c>
      <c r="B191" s="16" t="s">
        <v>2</v>
      </c>
      <c r="C191" s="16" t="s">
        <v>3</v>
      </c>
      <c r="D191" s="16" t="s">
        <v>4</v>
      </c>
    </row>
    <row r="192" spans="1:4" s="38" customFormat="1" ht="24.95" customHeight="1" x14ac:dyDescent="0.2">
      <c r="A192" s="20" t="s">
        <v>43</v>
      </c>
      <c r="B192" s="37" t="s">
        <v>6</v>
      </c>
      <c r="C192" s="37">
        <v>1</v>
      </c>
      <c r="D192" s="45"/>
    </row>
    <row r="193" spans="1:4" s="38" customFormat="1" ht="24.95" customHeight="1" x14ac:dyDescent="0.2">
      <c r="A193" s="12" t="s">
        <v>44</v>
      </c>
      <c r="B193" s="37" t="s">
        <v>6</v>
      </c>
      <c r="C193" s="37">
        <v>1</v>
      </c>
      <c r="D193" s="45"/>
    </row>
    <row r="194" spans="1:4" s="38" customFormat="1" ht="24.95" customHeight="1" x14ac:dyDescent="0.2">
      <c r="A194" s="12" t="s">
        <v>45</v>
      </c>
      <c r="B194" s="37" t="s">
        <v>6</v>
      </c>
      <c r="C194" s="37">
        <v>1</v>
      </c>
      <c r="D194" s="45"/>
    </row>
    <row r="195" spans="1:4" s="38" customFormat="1" ht="15" customHeight="1" x14ac:dyDescent="0.2">
      <c r="A195" s="75" t="s">
        <v>11</v>
      </c>
      <c r="B195" s="75"/>
      <c r="C195" s="75"/>
      <c r="D195" s="13">
        <f>SUM(D192:D194)</f>
        <v>0</v>
      </c>
    </row>
    <row r="196" spans="1:4" s="38" customFormat="1" ht="15" customHeight="1" x14ac:dyDescent="0.2">
      <c r="A196" s="75" t="s">
        <v>12</v>
      </c>
      <c r="B196" s="75"/>
      <c r="C196" s="75"/>
      <c r="D196" s="14">
        <v>10</v>
      </c>
    </row>
    <row r="197" spans="1:4" s="38" customFormat="1" ht="15" customHeight="1" x14ac:dyDescent="0.2">
      <c r="A197" s="73" t="s">
        <v>13</v>
      </c>
      <c r="B197" s="73"/>
      <c r="C197" s="73"/>
      <c r="D197" s="15">
        <f>D196*D195</f>
        <v>0</v>
      </c>
    </row>
    <row r="198" spans="1:4" s="38" customFormat="1" ht="12.75" x14ac:dyDescent="0.2">
      <c r="A198" s="80"/>
      <c r="B198" s="81"/>
      <c r="C198" s="81"/>
      <c r="D198" s="82"/>
    </row>
    <row r="199" spans="1:4" s="38" customFormat="1" ht="24.95" customHeight="1" x14ac:dyDescent="0.2">
      <c r="A199" s="76" t="s">
        <v>124</v>
      </c>
      <c r="B199" s="76"/>
      <c r="C199" s="76"/>
      <c r="D199" s="76"/>
    </row>
    <row r="200" spans="1:4" s="38" customFormat="1" ht="24.95" customHeight="1" x14ac:dyDescent="0.2">
      <c r="A200" s="27" t="s">
        <v>1</v>
      </c>
      <c r="B200" s="16" t="s">
        <v>2</v>
      </c>
      <c r="C200" s="16" t="s">
        <v>3</v>
      </c>
      <c r="D200" s="16" t="s">
        <v>4</v>
      </c>
    </row>
    <row r="201" spans="1:4" s="38" customFormat="1" ht="15" customHeight="1" x14ac:dyDescent="0.2">
      <c r="A201" s="20" t="s">
        <v>46</v>
      </c>
      <c r="B201" s="37" t="s">
        <v>6</v>
      </c>
      <c r="C201" s="37">
        <v>1</v>
      </c>
      <c r="D201" s="45"/>
    </row>
    <row r="202" spans="1:4" s="38" customFormat="1" ht="15" customHeight="1" x14ac:dyDescent="0.2">
      <c r="A202" s="12" t="s">
        <v>40</v>
      </c>
      <c r="B202" s="37" t="s">
        <v>6</v>
      </c>
      <c r="C202" s="37">
        <v>1</v>
      </c>
      <c r="D202" s="45"/>
    </row>
    <row r="203" spans="1:4" s="38" customFormat="1" ht="15" customHeight="1" x14ac:dyDescent="0.2">
      <c r="A203" s="20" t="s">
        <v>41</v>
      </c>
      <c r="B203" s="37" t="s">
        <v>6</v>
      </c>
      <c r="C203" s="37">
        <v>1</v>
      </c>
      <c r="D203" s="45"/>
    </row>
    <row r="204" spans="1:4" s="38" customFormat="1" ht="15" customHeight="1" x14ac:dyDescent="0.2">
      <c r="A204" s="75" t="s">
        <v>11</v>
      </c>
      <c r="B204" s="75"/>
      <c r="C204" s="75"/>
      <c r="D204" s="13">
        <f>SUM(D201:D203)</f>
        <v>0</v>
      </c>
    </row>
    <row r="205" spans="1:4" s="38" customFormat="1" ht="15" customHeight="1" x14ac:dyDescent="0.2">
      <c r="A205" s="75" t="s">
        <v>12</v>
      </c>
      <c r="B205" s="75"/>
      <c r="C205" s="75"/>
      <c r="D205" s="14">
        <v>6</v>
      </c>
    </row>
    <row r="206" spans="1:4" s="38" customFormat="1" ht="15" customHeight="1" x14ac:dyDescent="0.2">
      <c r="A206" s="73" t="s">
        <v>13</v>
      </c>
      <c r="B206" s="73"/>
      <c r="C206" s="73"/>
      <c r="D206" s="15">
        <f>D205*D204</f>
        <v>0</v>
      </c>
    </row>
    <row r="207" spans="1:4" s="38" customFormat="1" ht="12.75" x14ac:dyDescent="0.2">
      <c r="A207" s="80"/>
      <c r="B207" s="81"/>
      <c r="C207" s="81"/>
      <c r="D207" s="82"/>
    </row>
    <row r="208" spans="1:4" s="38" customFormat="1" ht="24.95" customHeight="1" x14ac:dyDescent="0.2">
      <c r="A208" s="76" t="s">
        <v>125</v>
      </c>
      <c r="B208" s="76"/>
      <c r="C208" s="76"/>
      <c r="D208" s="76"/>
    </row>
    <row r="209" spans="1:4" s="38" customFormat="1" ht="24.95" customHeight="1" x14ac:dyDescent="0.2">
      <c r="A209" s="27" t="s">
        <v>1</v>
      </c>
      <c r="B209" s="16" t="s">
        <v>2</v>
      </c>
      <c r="C209" s="16" t="s">
        <v>3</v>
      </c>
      <c r="D209" s="16" t="s">
        <v>4</v>
      </c>
    </row>
    <row r="210" spans="1:4" s="38" customFormat="1" ht="24.95" customHeight="1" x14ac:dyDescent="0.2">
      <c r="A210" s="20" t="s">
        <v>47</v>
      </c>
      <c r="B210" s="37" t="s">
        <v>6</v>
      </c>
      <c r="C210" s="37">
        <v>1</v>
      </c>
      <c r="D210" s="45"/>
    </row>
    <row r="211" spans="1:4" s="38" customFormat="1" ht="36.75" customHeight="1" x14ac:dyDescent="0.2">
      <c r="A211" s="12" t="s">
        <v>44</v>
      </c>
      <c r="B211" s="37" t="s">
        <v>6</v>
      </c>
      <c r="C211" s="37">
        <v>1</v>
      </c>
      <c r="D211" s="45"/>
    </row>
    <row r="212" spans="1:4" s="38" customFormat="1" ht="24.95" customHeight="1" x14ac:dyDescent="0.2">
      <c r="A212" s="12" t="s">
        <v>45</v>
      </c>
      <c r="B212" s="37" t="s">
        <v>6</v>
      </c>
      <c r="C212" s="37">
        <v>1</v>
      </c>
      <c r="D212" s="45"/>
    </row>
    <row r="213" spans="1:4" s="38" customFormat="1" ht="15" customHeight="1" x14ac:dyDescent="0.2">
      <c r="A213" s="75" t="s">
        <v>11</v>
      </c>
      <c r="B213" s="75"/>
      <c r="C213" s="75"/>
      <c r="D213" s="13">
        <f>SUM(D210:D212)</f>
        <v>0</v>
      </c>
    </row>
    <row r="214" spans="1:4" s="38" customFormat="1" ht="15" customHeight="1" x14ac:dyDescent="0.2">
      <c r="A214" s="75" t="s">
        <v>12</v>
      </c>
      <c r="B214" s="75"/>
      <c r="C214" s="75"/>
      <c r="D214" s="14">
        <v>8</v>
      </c>
    </row>
    <row r="215" spans="1:4" s="38" customFormat="1" ht="15" customHeight="1" x14ac:dyDescent="0.2">
      <c r="A215" s="73" t="s">
        <v>13</v>
      </c>
      <c r="B215" s="73"/>
      <c r="C215" s="73"/>
      <c r="D215" s="15">
        <f>D214*D213</f>
        <v>0</v>
      </c>
    </row>
    <row r="216" spans="1:4" s="38" customFormat="1" ht="12.75" x14ac:dyDescent="0.2">
      <c r="A216" s="80"/>
      <c r="B216" s="81"/>
      <c r="C216" s="81"/>
      <c r="D216" s="82"/>
    </row>
    <row r="217" spans="1:4" s="38" customFormat="1" ht="24.95" customHeight="1" x14ac:dyDescent="0.2">
      <c r="A217" s="76" t="s">
        <v>126</v>
      </c>
      <c r="B217" s="76"/>
      <c r="C217" s="76"/>
      <c r="D217" s="76"/>
    </row>
    <row r="218" spans="1:4" s="38" customFormat="1" ht="24.95" customHeight="1" x14ac:dyDescent="0.2">
      <c r="A218" s="27" t="s">
        <v>1</v>
      </c>
      <c r="B218" s="16" t="s">
        <v>2</v>
      </c>
      <c r="C218" s="16" t="s">
        <v>3</v>
      </c>
      <c r="D218" s="16" t="s">
        <v>4</v>
      </c>
    </row>
    <row r="219" spans="1:4" s="38" customFormat="1" ht="24.95" customHeight="1" x14ac:dyDescent="0.2">
      <c r="A219" s="21" t="s">
        <v>59</v>
      </c>
      <c r="B219" s="37" t="s">
        <v>6</v>
      </c>
      <c r="C219" s="37">
        <v>1</v>
      </c>
      <c r="D219" s="45"/>
    </row>
    <row r="220" spans="1:4" s="38" customFormat="1" ht="15" customHeight="1" x14ac:dyDescent="0.2">
      <c r="A220" s="20" t="s">
        <v>48</v>
      </c>
      <c r="B220" s="37" t="s">
        <v>6</v>
      </c>
      <c r="C220" s="37">
        <v>1</v>
      </c>
      <c r="D220" s="45"/>
    </row>
    <row r="221" spans="1:4" s="38" customFormat="1" ht="15" customHeight="1" x14ac:dyDescent="0.2">
      <c r="A221" s="20" t="s">
        <v>40</v>
      </c>
      <c r="B221" s="37" t="s">
        <v>6</v>
      </c>
      <c r="C221" s="37">
        <v>1</v>
      </c>
      <c r="D221" s="45"/>
    </row>
    <row r="222" spans="1:4" s="38" customFormat="1" ht="24.95" customHeight="1" x14ac:dyDescent="0.2">
      <c r="A222" s="20" t="s">
        <v>42</v>
      </c>
      <c r="B222" s="37" t="s">
        <v>6</v>
      </c>
      <c r="C222" s="37">
        <v>1</v>
      </c>
      <c r="D222" s="45"/>
    </row>
    <row r="223" spans="1:4" s="38" customFormat="1" ht="15" customHeight="1" x14ac:dyDescent="0.2">
      <c r="A223" s="75" t="s">
        <v>11</v>
      </c>
      <c r="B223" s="75"/>
      <c r="C223" s="75"/>
      <c r="D223" s="13">
        <f>SUM(D219:D222)</f>
        <v>0</v>
      </c>
    </row>
    <row r="224" spans="1:4" s="38" customFormat="1" ht="15" customHeight="1" x14ac:dyDescent="0.2">
      <c r="A224" s="75" t="s">
        <v>12</v>
      </c>
      <c r="B224" s="75"/>
      <c r="C224" s="75"/>
      <c r="D224" s="14">
        <v>4</v>
      </c>
    </row>
    <row r="225" spans="1:4" s="38" customFormat="1" ht="15" customHeight="1" x14ac:dyDescent="0.2">
      <c r="A225" s="73" t="s">
        <v>13</v>
      </c>
      <c r="B225" s="73"/>
      <c r="C225" s="73"/>
      <c r="D225" s="15">
        <f>D224*D223</f>
        <v>0</v>
      </c>
    </row>
    <row r="226" spans="1:4" s="38" customFormat="1" ht="15" customHeight="1" x14ac:dyDescent="0.2">
      <c r="A226" s="80"/>
      <c r="B226" s="81"/>
      <c r="C226" s="81"/>
      <c r="D226" s="82"/>
    </row>
    <row r="227" spans="1:4" s="38" customFormat="1" ht="24.95" customHeight="1" x14ac:dyDescent="0.2">
      <c r="A227" s="76" t="s">
        <v>127</v>
      </c>
      <c r="B227" s="74"/>
      <c r="C227" s="17" t="s">
        <v>16</v>
      </c>
      <c r="D227" s="17" t="s">
        <v>17</v>
      </c>
    </row>
    <row r="228" spans="1:4" s="38" customFormat="1" ht="24.95" customHeight="1" x14ac:dyDescent="0.2">
      <c r="A228" s="84" t="s">
        <v>18</v>
      </c>
      <c r="B228" s="85"/>
      <c r="C228" s="18">
        <v>19100.490000000002</v>
      </c>
      <c r="D228" s="63"/>
    </row>
    <row r="229" spans="1:4" s="38" customFormat="1" ht="15" customHeight="1" x14ac:dyDescent="0.2">
      <c r="A229" s="75" t="s">
        <v>19</v>
      </c>
      <c r="B229" s="75"/>
      <c r="C229" s="75"/>
      <c r="D229" s="28" t="str">
        <f>IFERROR(TRUNC(IF(D228&gt;0,C228-(C228*D228),""),2),"R$")</f>
        <v>R$</v>
      </c>
    </row>
    <row r="230" spans="1:4" s="38" customFormat="1" ht="15" customHeight="1" x14ac:dyDescent="0.2">
      <c r="A230" s="73" t="s">
        <v>20</v>
      </c>
      <c r="B230" s="73"/>
      <c r="C230" s="73"/>
      <c r="D230" s="19">
        <f>SUM(D177,D188,D197,D206,D215,D225,D229)</f>
        <v>0</v>
      </c>
    </row>
    <row r="231" spans="1:4" s="38" customFormat="1" ht="12.75" x14ac:dyDescent="0.2">
      <c r="A231" s="87"/>
      <c r="B231" s="87"/>
      <c r="C231" s="87"/>
      <c r="D231" s="87"/>
    </row>
    <row r="232" spans="1:4" s="38" customFormat="1" ht="12.75" x14ac:dyDescent="0.2">
      <c r="A232" s="73" t="s">
        <v>49</v>
      </c>
      <c r="B232" s="73"/>
      <c r="C232" s="73"/>
      <c r="D232" s="19">
        <f>SUM(D83,D168,D230)</f>
        <v>0</v>
      </c>
    </row>
    <row r="233" spans="1:4" s="39" customFormat="1" ht="12.75" x14ac:dyDescent="0.2">
      <c r="A233" s="59"/>
      <c r="B233" s="59"/>
      <c r="C233" s="59"/>
      <c r="D233" s="60"/>
    </row>
    <row r="234" spans="1:4" s="38" customFormat="1" ht="52.5" customHeight="1" x14ac:dyDescent="0.2">
      <c r="A234" s="23" t="s">
        <v>110</v>
      </c>
      <c r="B234" s="36"/>
      <c r="C234" s="24"/>
      <c r="D234" s="24"/>
    </row>
    <row r="235" spans="1:4" s="38" customFormat="1" ht="12.75" x14ac:dyDescent="0.2">
      <c r="A235" s="23" t="s">
        <v>128</v>
      </c>
      <c r="B235" s="36"/>
      <c r="C235" s="24"/>
      <c r="D235" s="24"/>
    </row>
    <row r="236" spans="1:4" s="38" customFormat="1" ht="43.5" customHeight="1" x14ac:dyDescent="0.2">
      <c r="A236" s="88" t="s">
        <v>111</v>
      </c>
      <c r="B236" s="88"/>
      <c r="C236" s="88"/>
      <c r="D236" s="88"/>
    </row>
    <row r="237" spans="1:4" s="38" customFormat="1" ht="26.25" customHeight="1" x14ac:dyDescent="0.2">
      <c r="A237" s="47" t="s">
        <v>50</v>
      </c>
      <c r="B237" s="48"/>
      <c r="C237" s="49"/>
      <c r="D237" s="50"/>
    </row>
    <row r="238" spans="1:4" s="38" customFormat="1" ht="26.25" customHeight="1" x14ac:dyDescent="0.2">
      <c r="A238" s="51" t="s">
        <v>51</v>
      </c>
      <c r="B238" s="52"/>
      <c r="C238" s="53"/>
      <c r="D238" s="54"/>
    </row>
    <row r="239" spans="1:4" s="38" customFormat="1" ht="26.25" customHeight="1" x14ac:dyDescent="0.2">
      <c r="A239" s="51" t="s">
        <v>52</v>
      </c>
      <c r="B239" s="52"/>
      <c r="C239" s="53"/>
      <c r="D239" s="54"/>
    </row>
    <row r="240" spans="1:4" s="38" customFormat="1" ht="26.25" customHeight="1" x14ac:dyDescent="0.2">
      <c r="A240" s="51" t="s">
        <v>53</v>
      </c>
      <c r="B240" s="52"/>
      <c r="C240" s="53"/>
      <c r="D240" s="54"/>
    </row>
    <row r="241" spans="1:4" s="38" customFormat="1" ht="26.25" customHeight="1" x14ac:dyDescent="0.2">
      <c r="A241" s="51" t="s">
        <v>54</v>
      </c>
      <c r="B241" s="55" t="s">
        <v>55</v>
      </c>
      <c r="C241" s="53"/>
      <c r="D241" s="54" t="s">
        <v>56</v>
      </c>
    </row>
    <row r="242" spans="1:4" x14ac:dyDescent="0.25">
      <c r="A242" s="56"/>
      <c r="B242" s="57"/>
      <c r="C242" s="58"/>
      <c r="D242" s="58"/>
    </row>
    <row r="243" spans="1:4" x14ac:dyDescent="0.25">
      <c r="A243" s="86" t="s">
        <v>60</v>
      </c>
      <c r="B243" s="86"/>
      <c r="C243" s="86"/>
      <c r="D243" s="86"/>
    </row>
    <row r="244" spans="1:4" x14ac:dyDescent="0.25">
      <c r="A244" s="57"/>
      <c r="B244" s="57"/>
      <c r="C244" s="57"/>
      <c r="D244" s="57"/>
    </row>
    <row r="245" spans="1:4" x14ac:dyDescent="0.25">
      <c r="A245" s="86" t="s">
        <v>57</v>
      </c>
      <c r="B245" s="86"/>
      <c r="C245" s="86"/>
      <c r="D245" s="86"/>
    </row>
    <row r="246" spans="1:4" x14ac:dyDescent="0.25">
      <c r="A246" s="86" t="s">
        <v>58</v>
      </c>
      <c r="B246" s="86"/>
      <c r="C246" s="86"/>
      <c r="D246" s="86"/>
    </row>
  </sheetData>
  <sheetProtection algorithmName="SHA-512" hashValue="fQhnFaPWLu7RrUVsH/RzwRFZO9c9vySSy81hdL91Aj6IeCcpPqx8t8ED92PIEXjz14oPzO0VQxE5XclkZrWpAQ==" saltValue="ijruORTkYlM/PkjerLoBfg==" spinCount="100000" sheet="1" objects="1" scenarios="1" formatCells="0" formatRows="0" insertRows="0"/>
  <mergeCells count="131">
    <mergeCell ref="A82:C82"/>
    <mergeCell ref="A83:C83"/>
    <mergeCell ref="A84:D84"/>
    <mergeCell ref="A68:C68"/>
    <mergeCell ref="A69:C69"/>
    <mergeCell ref="A70:C70"/>
    <mergeCell ref="A72:D72"/>
    <mergeCell ref="A76:C76"/>
    <mergeCell ref="A77:C77"/>
    <mergeCell ref="A78:C78"/>
    <mergeCell ref="A80:B80"/>
    <mergeCell ref="A81:B81"/>
    <mergeCell ref="A46:D46"/>
    <mergeCell ref="A51:C51"/>
    <mergeCell ref="A52:C52"/>
    <mergeCell ref="A53:C53"/>
    <mergeCell ref="A55:D55"/>
    <mergeCell ref="A59:C59"/>
    <mergeCell ref="A60:C60"/>
    <mergeCell ref="A61:C61"/>
    <mergeCell ref="A63:D63"/>
    <mergeCell ref="A5:D5"/>
    <mergeCell ref="A6:D6"/>
    <mergeCell ref="A13:C13"/>
    <mergeCell ref="A14:C14"/>
    <mergeCell ref="A3:D3"/>
    <mergeCell ref="A15:C15"/>
    <mergeCell ref="A17:D17"/>
    <mergeCell ref="A22:C22"/>
    <mergeCell ref="A23:C23"/>
    <mergeCell ref="A16:D16"/>
    <mergeCell ref="A33:C33"/>
    <mergeCell ref="A34:C34"/>
    <mergeCell ref="A35:C35"/>
    <mergeCell ref="A37:D37"/>
    <mergeCell ref="A42:C42"/>
    <mergeCell ref="A43:C43"/>
    <mergeCell ref="A44:C44"/>
    <mergeCell ref="A25:D25"/>
    <mergeCell ref="A36:D36"/>
    <mergeCell ref="A103:C103"/>
    <mergeCell ref="A104:D104"/>
    <mergeCell ref="A85:D85"/>
    <mergeCell ref="A86:D86"/>
    <mergeCell ref="A93:C93"/>
    <mergeCell ref="A94:C94"/>
    <mergeCell ref="A97:D97"/>
    <mergeCell ref="A101:C101"/>
    <mergeCell ref="A102:C102"/>
    <mergeCell ref="A95:C95"/>
    <mergeCell ref="A96:D96"/>
    <mergeCell ref="A105:D105"/>
    <mergeCell ref="A112:C112"/>
    <mergeCell ref="A113:C113"/>
    <mergeCell ref="A116:D116"/>
    <mergeCell ref="A121:C121"/>
    <mergeCell ref="A122:C122"/>
    <mergeCell ref="A125:D125"/>
    <mergeCell ref="A114:C114"/>
    <mergeCell ref="A115:D115"/>
    <mergeCell ref="A123:C123"/>
    <mergeCell ref="A124:D124"/>
    <mergeCell ref="A154:C154"/>
    <mergeCell ref="A155:D155"/>
    <mergeCell ref="A163:C163"/>
    <mergeCell ref="A164:D164"/>
    <mergeCell ref="A132:C132"/>
    <mergeCell ref="A133:C133"/>
    <mergeCell ref="A136:D136"/>
    <mergeCell ref="A141:C141"/>
    <mergeCell ref="A142:C142"/>
    <mergeCell ref="A145:D145"/>
    <mergeCell ref="A152:C152"/>
    <mergeCell ref="A134:C134"/>
    <mergeCell ref="A135:D135"/>
    <mergeCell ref="A143:C143"/>
    <mergeCell ref="A144:D144"/>
    <mergeCell ref="A217:D217"/>
    <mergeCell ref="A223:C223"/>
    <mergeCell ref="A224:C224"/>
    <mergeCell ref="A227:B227"/>
    <mergeCell ref="A204:C204"/>
    <mergeCell ref="A205:C205"/>
    <mergeCell ref="A208:D208"/>
    <mergeCell ref="A213:C213"/>
    <mergeCell ref="A171:D171"/>
    <mergeCell ref="A175:C175"/>
    <mergeCell ref="A176:C176"/>
    <mergeCell ref="A179:D179"/>
    <mergeCell ref="A186:C186"/>
    <mergeCell ref="A187:C187"/>
    <mergeCell ref="A214:C214"/>
    <mergeCell ref="A207:D207"/>
    <mergeCell ref="A215:C215"/>
    <mergeCell ref="A216:D216"/>
    <mergeCell ref="A225:C225"/>
    <mergeCell ref="A226:D226"/>
    <mergeCell ref="A206:C206"/>
    <mergeCell ref="A243:D243"/>
    <mergeCell ref="A246:D246"/>
    <mergeCell ref="A228:B228"/>
    <mergeCell ref="A229:C229"/>
    <mergeCell ref="A230:C230"/>
    <mergeCell ref="A231:D231"/>
    <mergeCell ref="A232:C232"/>
    <mergeCell ref="A245:D245"/>
    <mergeCell ref="A236:D236"/>
    <mergeCell ref="A2:D2"/>
    <mergeCell ref="A45:D45"/>
    <mergeCell ref="A24:C24"/>
    <mergeCell ref="A26:D26"/>
    <mergeCell ref="A195:C195"/>
    <mergeCell ref="A196:C196"/>
    <mergeCell ref="A190:D190"/>
    <mergeCell ref="A199:D199"/>
    <mergeCell ref="A170:D170"/>
    <mergeCell ref="A177:C177"/>
    <mergeCell ref="A178:D178"/>
    <mergeCell ref="A188:C188"/>
    <mergeCell ref="A189:D189"/>
    <mergeCell ref="A197:C197"/>
    <mergeCell ref="A198:D198"/>
    <mergeCell ref="A168:C168"/>
    <mergeCell ref="A169:D169"/>
    <mergeCell ref="A153:C153"/>
    <mergeCell ref="A156:D156"/>
    <mergeCell ref="A161:C161"/>
    <mergeCell ref="A162:C162"/>
    <mergeCell ref="A165:B165"/>
    <mergeCell ref="A166:B166"/>
    <mergeCell ref="A167:C167"/>
  </mergeCells>
  <pageMargins left="0.42" right="0.19" top="0.43307086614173229" bottom="0.43307086614173229" header="0.31496062992125984" footer="0.43307086614173229"/>
  <pageSetup paperSize="9" scale="85" fitToHeight="15" orientation="portrait" verticalDpi="200" r:id="rId1"/>
  <rowBreaks count="2" manualBreakCount="2">
    <brk id="54" max="3" man="1"/>
    <brk id="103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view="pageBreakPreview" zoomScale="85" zoomScaleNormal="85" zoomScaleSheetLayoutView="85" workbookViewId="0">
      <selection activeCell="A2" sqref="A2:G2"/>
    </sheetView>
  </sheetViews>
  <sheetFormatPr defaultRowHeight="15" x14ac:dyDescent="0.25"/>
  <cols>
    <col min="1" max="1" width="9.140625" style="9"/>
    <col min="2" max="2" width="51.140625" style="9" customWidth="1"/>
    <col min="3" max="3" width="15.28515625" style="9" customWidth="1"/>
    <col min="4" max="4" width="15.5703125" style="9" customWidth="1"/>
    <col min="5" max="5" width="7" style="9" customWidth="1"/>
    <col min="6" max="6" width="7.42578125" style="9" customWidth="1"/>
    <col min="7" max="7" width="24.28515625" style="9" customWidth="1"/>
    <col min="8" max="8" width="13.85546875" style="5" bestFit="1" customWidth="1"/>
    <col min="9" max="16384" width="9.140625" style="5"/>
  </cols>
  <sheetData>
    <row r="1" spans="1:8" s="69" customFormat="1" x14ac:dyDescent="0.25">
      <c r="A1" s="68"/>
      <c r="B1" s="68"/>
      <c r="C1" s="68"/>
      <c r="D1" s="68"/>
      <c r="E1" s="68"/>
      <c r="F1" s="68"/>
      <c r="G1" s="68"/>
    </row>
    <row r="2" spans="1:8" ht="30" customHeight="1" x14ac:dyDescent="0.25">
      <c r="A2" s="116" t="s">
        <v>103</v>
      </c>
      <c r="B2" s="116"/>
      <c r="C2" s="116"/>
      <c r="D2" s="116"/>
      <c r="E2" s="116"/>
      <c r="F2" s="116"/>
      <c r="G2" s="116"/>
    </row>
    <row r="4" spans="1:8" ht="15.75" x14ac:dyDescent="0.25">
      <c r="A4" s="111" t="s">
        <v>0</v>
      </c>
      <c r="B4" s="112"/>
      <c r="C4" s="112"/>
      <c r="D4" s="112"/>
      <c r="E4" s="112"/>
      <c r="F4" s="112"/>
      <c r="G4" s="113"/>
    </row>
    <row r="5" spans="1:8" ht="30" x14ac:dyDescent="0.25">
      <c r="A5" s="1" t="s">
        <v>62</v>
      </c>
      <c r="B5" s="1" t="s">
        <v>63</v>
      </c>
      <c r="C5" s="1" t="s">
        <v>64</v>
      </c>
      <c r="D5" s="1" t="s">
        <v>65</v>
      </c>
      <c r="E5" s="106" t="s">
        <v>66</v>
      </c>
      <c r="F5" s="108"/>
      <c r="G5" s="1" t="s">
        <v>67</v>
      </c>
    </row>
    <row r="6" spans="1:8" ht="45" x14ac:dyDescent="0.25">
      <c r="A6" s="6">
        <v>1</v>
      </c>
      <c r="B6" s="31" t="s">
        <v>68</v>
      </c>
      <c r="C6" s="6" t="s">
        <v>69</v>
      </c>
      <c r="D6" s="6">
        <v>7</v>
      </c>
      <c r="E6" s="104">
        <f>'Anexo II'!D13</f>
        <v>0</v>
      </c>
      <c r="F6" s="114"/>
      <c r="G6" s="7">
        <f>ROUND(D6*E6,2)</f>
        <v>0</v>
      </c>
    </row>
    <row r="7" spans="1:8" ht="45" x14ac:dyDescent="0.25">
      <c r="A7" s="6">
        <v>2</v>
      </c>
      <c r="B7" s="41" t="s">
        <v>70</v>
      </c>
      <c r="C7" s="6" t="s">
        <v>69</v>
      </c>
      <c r="D7" s="6">
        <v>3</v>
      </c>
      <c r="E7" s="104">
        <f>'Anexo II'!D22</f>
        <v>0</v>
      </c>
      <c r="F7" s="114"/>
      <c r="G7" s="7">
        <f t="shared" ref="G7:G13" si="0">ROUND(D7*E7,2)</f>
        <v>0</v>
      </c>
    </row>
    <row r="8" spans="1:8" ht="60" x14ac:dyDescent="0.25">
      <c r="A8" s="6">
        <v>3</v>
      </c>
      <c r="B8" s="31" t="s">
        <v>71</v>
      </c>
      <c r="C8" s="6" t="s">
        <v>69</v>
      </c>
      <c r="D8" s="6">
        <v>20</v>
      </c>
      <c r="E8" s="104">
        <f>'Anexo II'!D33</f>
        <v>0</v>
      </c>
      <c r="F8" s="105"/>
      <c r="G8" s="7">
        <f t="shared" si="0"/>
        <v>0</v>
      </c>
    </row>
    <row r="9" spans="1:8" ht="60" x14ac:dyDescent="0.25">
      <c r="A9" s="6">
        <v>4</v>
      </c>
      <c r="B9" s="31" t="s">
        <v>72</v>
      </c>
      <c r="C9" s="6" t="s">
        <v>69</v>
      </c>
      <c r="D9" s="6">
        <v>13</v>
      </c>
      <c r="E9" s="66">
        <f>'Anexo II'!D42</f>
        <v>0</v>
      </c>
      <c r="F9" s="67"/>
      <c r="G9" s="7">
        <f t="shared" si="0"/>
        <v>0</v>
      </c>
    </row>
    <row r="10" spans="1:8" ht="60" x14ac:dyDescent="0.25">
      <c r="A10" s="6">
        <v>5</v>
      </c>
      <c r="B10" s="31" t="s">
        <v>73</v>
      </c>
      <c r="C10" s="6" t="s">
        <v>69</v>
      </c>
      <c r="D10" s="6">
        <v>12</v>
      </c>
      <c r="E10" s="104">
        <f>'Anexo II'!D51</f>
        <v>0</v>
      </c>
      <c r="F10" s="105"/>
      <c r="G10" s="7">
        <f t="shared" si="0"/>
        <v>0</v>
      </c>
    </row>
    <row r="11" spans="1:8" ht="60" x14ac:dyDescent="0.25">
      <c r="A11" s="6">
        <v>6</v>
      </c>
      <c r="B11" s="31" t="s">
        <v>74</v>
      </c>
      <c r="C11" s="6" t="s">
        <v>69</v>
      </c>
      <c r="D11" s="6">
        <v>6</v>
      </c>
      <c r="E11" s="104">
        <f>'Anexo II'!D59</f>
        <v>0</v>
      </c>
      <c r="F11" s="105"/>
      <c r="G11" s="7">
        <f t="shared" si="0"/>
        <v>0</v>
      </c>
    </row>
    <row r="12" spans="1:8" ht="60" x14ac:dyDescent="0.25">
      <c r="A12" s="6">
        <v>7</v>
      </c>
      <c r="B12" s="31" t="s">
        <v>75</v>
      </c>
      <c r="C12" s="6" t="s">
        <v>69</v>
      </c>
      <c r="D12" s="6">
        <v>30</v>
      </c>
      <c r="E12" s="104">
        <f>'Anexo II'!D68</f>
        <v>0</v>
      </c>
      <c r="F12" s="105"/>
      <c r="G12" s="7">
        <f t="shared" si="0"/>
        <v>0</v>
      </c>
    </row>
    <row r="13" spans="1:8" ht="60" x14ac:dyDescent="0.25">
      <c r="A13" s="6">
        <v>8</v>
      </c>
      <c r="B13" s="31" t="s">
        <v>76</v>
      </c>
      <c r="C13" s="6" t="s">
        <v>69</v>
      </c>
      <c r="D13" s="6">
        <v>15</v>
      </c>
      <c r="E13" s="104">
        <f>'Anexo II'!D76</f>
        <v>0</v>
      </c>
      <c r="F13" s="105"/>
      <c r="G13" s="7">
        <f t="shared" si="0"/>
        <v>0</v>
      </c>
    </row>
    <row r="14" spans="1:8" x14ac:dyDescent="0.25">
      <c r="A14" s="106" t="s">
        <v>11</v>
      </c>
      <c r="B14" s="107"/>
      <c r="C14" s="107"/>
      <c r="D14" s="107"/>
      <c r="E14" s="107"/>
      <c r="F14" s="108"/>
      <c r="G14" s="2">
        <f>SUM(G6:G13)</f>
        <v>0</v>
      </c>
      <c r="H14" s="8"/>
    </row>
    <row r="15" spans="1:8" ht="33.75" customHeight="1" x14ac:dyDescent="0.25">
      <c r="A15" s="98" t="s">
        <v>77</v>
      </c>
      <c r="B15" s="100"/>
      <c r="C15" s="3" t="s">
        <v>78</v>
      </c>
      <c r="D15" s="3" t="s">
        <v>79</v>
      </c>
      <c r="E15" s="98" t="s">
        <v>81</v>
      </c>
      <c r="F15" s="100"/>
      <c r="G15" s="3" t="s">
        <v>80</v>
      </c>
    </row>
    <row r="16" spans="1:8" ht="45" customHeight="1" x14ac:dyDescent="0.25">
      <c r="A16" s="6">
        <v>9</v>
      </c>
      <c r="B16" s="31" t="s">
        <v>18</v>
      </c>
      <c r="C16" s="6" t="s">
        <v>81</v>
      </c>
      <c r="D16" s="61">
        <f>'Anexo II'!C81</f>
        <v>16140.13</v>
      </c>
      <c r="E16" s="109">
        <f>'Anexo II'!D81</f>
        <v>0</v>
      </c>
      <c r="F16" s="110"/>
      <c r="G16" s="7">
        <f>(D16*E16)</f>
        <v>0</v>
      </c>
      <c r="H16" s="8"/>
    </row>
    <row r="17" spans="1:8" x14ac:dyDescent="0.25">
      <c r="A17" s="98" t="s">
        <v>19</v>
      </c>
      <c r="B17" s="99"/>
      <c r="C17" s="99"/>
      <c r="D17" s="99"/>
      <c r="E17" s="99"/>
      <c r="F17" s="100"/>
      <c r="G17" s="65">
        <f>TRUNC(IF(G16&gt;0,D16-G16,0),2)</f>
        <v>0</v>
      </c>
      <c r="H17" s="8"/>
    </row>
    <row r="18" spans="1:8" x14ac:dyDescent="0.25">
      <c r="A18" s="98" t="s">
        <v>20</v>
      </c>
      <c r="B18" s="99"/>
      <c r="C18" s="99"/>
      <c r="D18" s="99"/>
      <c r="E18" s="99"/>
      <c r="F18" s="100"/>
      <c r="G18" s="4">
        <f>G17+G14</f>
        <v>0</v>
      </c>
      <c r="H18" s="8"/>
    </row>
    <row r="19" spans="1:8" ht="15.75" x14ac:dyDescent="0.25">
      <c r="A19" s="111" t="s">
        <v>21</v>
      </c>
      <c r="B19" s="112"/>
      <c r="C19" s="112"/>
      <c r="D19" s="112"/>
      <c r="E19" s="112"/>
      <c r="F19" s="112"/>
      <c r="G19" s="113"/>
    </row>
    <row r="20" spans="1:8" ht="30" x14ac:dyDescent="0.25">
      <c r="A20" s="1" t="s">
        <v>62</v>
      </c>
      <c r="B20" s="1" t="s">
        <v>82</v>
      </c>
      <c r="C20" s="1" t="s">
        <v>64</v>
      </c>
      <c r="D20" s="1" t="s">
        <v>65</v>
      </c>
      <c r="E20" s="106" t="s">
        <v>66</v>
      </c>
      <c r="F20" s="108"/>
      <c r="G20" s="1" t="s">
        <v>83</v>
      </c>
    </row>
    <row r="21" spans="1:8" ht="60" x14ac:dyDescent="0.25">
      <c r="A21" s="6">
        <v>10</v>
      </c>
      <c r="B21" s="31" t="s">
        <v>84</v>
      </c>
      <c r="C21" s="6" t="s">
        <v>69</v>
      </c>
      <c r="D21" s="6">
        <v>1</v>
      </c>
      <c r="E21" s="104">
        <f>'Anexo II'!D93</f>
        <v>0</v>
      </c>
      <c r="F21" s="105"/>
      <c r="G21" s="7">
        <f>ROUND(D21*E21,2)</f>
        <v>0</v>
      </c>
    </row>
    <row r="22" spans="1:8" ht="60" x14ac:dyDescent="0.25">
      <c r="A22" s="6">
        <v>11</v>
      </c>
      <c r="B22" s="31" t="s">
        <v>85</v>
      </c>
      <c r="C22" s="6" t="s">
        <v>69</v>
      </c>
      <c r="D22" s="6">
        <v>1</v>
      </c>
      <c r="E22" s="104">
        <f>'Anexo II'!D101</f>
        <v>0</v>
      </c>
      <c r="F22" s="105"/>
      <c r="G22" s="7">
        <f t="shared" ref="G22:G28" si="1">ROUND(D22*E22,2)</f>
        <v>0</v>
      </c>
    </row>
    <row r="23" spans="1:8" ht="45" x14ac:dyDescent="0.25">
      <c r="A23" s="6">
        <v>12</v>
      </c>
      <c r="B23" s="31" t="s">
        <v>86</v>
      </c>
      <c r="C23" s="6" t="s">
        <v>69</v>
      </c>
      <c r="D23" s="6">
        <v>2</v>
      </c>
      <c r="E23" s="104">
        <f>'Anexo II'!D112</f>
        <v>0</v>
      </c>
      <c r="F23" s="105"/>
      <c r="G23" s="7">
        <f t="shared" si="1"/>
        <v>0</v>
      </c>
    </row>
    <row r="24" spans="1:8" ht="45" x14ac:dyDescent="0.25">
      <c r="A24" s="6">
        <v>13</v>
      </c>
      <c r="B24" s="31" t="s">
        <v>87</v>
      </c>
      <c r="C24" s="6" t="s">
        <v>69</v>
      </c>
      <c r="D24" s="6">
        <v>2</v>
      </c>
      <c r="E24" s="104">
        <f>'Anexo II'!D121</f>
        <v>0</v>
      </c>
      <c r="F24" s="105"/>
      <c r="G24" s="7">
        <f t="shared" si="1"/>
        <v>0</v>
      </c>
    </row>
    <row r="25" spans="1:8" ht="120" x14ac:dyDescent="0.25">
      <c r="A25" s="6">
        <v>14</v>
      </c>
      <c r="B25" s="31" t="s">
        <v>88</v>
      </c>
      <c r="C25" s="6" t="s">
        <v>69</v>
      </c>
      <c r="D25" s="6">
        <v>5</v>
      </c>
      <c r="E25" s="104">
        <f>'Anexo II'!D132</f>
        <v>0</v>
      </c>
      <c r="F25" s="105"/>
      <c r="G25" s="7">
        <f t="shared" si="1"/>
        <v>0</v>
      </c>
    </row>
    <row r="26" spans="1:8" ht="120" x14ac:dyDescent="0.25">
      <c r="A26" s="6">
        <v>15</v>
      </c>
      <c r="B26" s="31" t="s">
        <v>89</v>
      </c>
      <c r="C26" s="6" t="s">
        <v>69</v>
      </c>
      <c r="D26" s="6">
        <v>5</v>
      </c>
      <c r="E26" s="104">
        <f>'Anexo II'!D141</f>
        <v>0</v>
      </c>
      <c r="F26" s="105"/>
      <c r="G26" s="7">
        <f t="shared" si="1"/>
        <v>0</v>
      </c>
    </row>
    <row r="27" spans="1:8" ht="123.75" customHeight="1" x14ac:dyDescent="0.25">
      <c r="A27" s="6">
        <v>16</v>
      </c>
      <c r="B27" s="31" t="s">
        <v>90</v>
      </c>
      <c r="C27" s="6" t="s">
        <v>69</v>
      </c>
      <c r="D27" s="6">
        <v>4</v>
      </c>
      <c r="E27" s="104">
        <f>'Anexo II'!D152</f>
        <v>0</v>
      </c>
      <c r="F27" s="105"/>
      <c r="G27" s="7">
        <f t="shared" si="1"/>
        <v>0</v>
      </c>
    </row>
    <row r="28" spans="1:8" ht="90" x14ac:dyDescent="0.25">
      <c r="A28" s="6">
        <v>17</v>
      </c>
      <c r="B28" s="31" t="s">
        <v>91</v>
      </c>
      <c r="C28" s="6" t="s">
        <v>69</v>
      </c>
      <c r="D28" s="6">
        <v>4</v>
      </c>
      <c r="E28" s="104">
        <f>'Anexo II'!D161</f>
        <v>0</v>
      </c>
      <c r="F28" s="105"/>
      <c r="G28" s="7">
        <f t="shared" si="1"/>
        <v>0</v>
      </c>
    </row>
    <row r="29" spans="1:8" x14ac:dyDescent="0.25">
      <c r="A29" s="106" t="s">
        <v>11</v>
      </c>
      <c r="B29" s="107"/>
      <c r="C29" s="107"/>
      <c r="D29" s="107"/>
      <c r="E29" s="107"/>
      <c r="F29" s="108"/>
      <c r="G29" s="2">
        <f>SUM(G21:G28)</f>
        <v>0</v>
      </c>
      <c r="H29" s="8"/>
    </row>
    <row r="30" spans="1:8" ht="31.5" customHeight="1" x14ac:dyDescent="0.25">
      <c r="A30" s="98" t="s">
        <v>77</v>
      </c>
      <c r="B30" s="100"/>
      <c r="C30" s="3" t="s">
        <v>78</v>
      </c>
      <c r="D30" s="3" t="s">
        <v>79</v>
      </c>
      <c r="E30" s="98" t="s">
        <v>81</v>
      </c>
      <c r="F30" s="100"/>
      <c r="G30" s="3" t="s">
        <v>80</v>
      </c>
    </row>
    <row r="31" spans="1:8" ht="45" customHeight="1" x14ac:dyDescent="0.25">
      <c r="A31" s="6">
        <v>18</v>
      </c>
      <c r="B31" s="31" t="s">
        <v>18</v>
      </c>
      <c r="C31" s="6" t="s">
        <v>81</v>
      </c>
      <c r="D31" s="61">
        <f>'Anexo II'!C166</f>
        <v>9756.24</v>
      </c>
      <c r="E31" s="109">
        <f>'Anexo II'!D166</f>
        <v>0</v>
      </c>
      <c r="F31" s="110"/>
      <c r="G31" s="7">
        <f>(D31*E31)</f>
        <v>0</v>
      </c>
      <c r="H31" s="8"/>
    </row>
    <row r="32" spans="1:8" x14ac:dyDescent="0.25">
      <c r="A32" s="98" t="s">
        <v>19</v>
      </c>
      <c r="B32" s="99"/>
      <c r="C32" s="99"/>
      <c r="D32" s="99"/>
      <c r="E32" s="99"/>
      <c r="F32" s="100"/>
      <c r="G32" s="65">
        <f>TRUNC(D31-G31,2)</f>
        <v>9756.24</v>
      </c>
      <c r="H32" s="8"/>
    </row>
    <row r="33" spans="1:8" x14ac:dyDescent="0.25">
      <c r="A33" s="98" t="s">
        <v>20</v>
      </c>
      <c r="B33" s="99"/>
      <c r="C33" s="99"/>
      <c r="D33" s="99"/>
      <c r="E33" s="99"/>
      <c r="F33" s="100"/>
      <c r="G33" s="4">
        <f>G32+G29</f>
        <v>9756.24</v>
      </c>
      <c r="H33" s="8"/>
    </row>
    <row r="34" spans="1:8" ht="15.75" x14ac:dyDescent="0.25">
      <c r="A34" s="111" t="s">
        <v>22</v>
      </c>
      <c r="B34" s="112"/>
      <c r="C34" s="112"/>
      <c r="D34" s="112"/>
      <c r="E34" s="112"/>
      <c r="F34" s="112"/>
      <c r="G34" s="113"/>
    </row>
    <row r="35" spans="1:8" ht="30" x14ac:dyDescent="0.25">
      <c r="A35" s="1" t="s">
        <v>62</v>
      </c>
      <c r="B35" s="1" t="s">
        <v>63</v>
      </c>
      <c r="C35" s="1" t="s">
        <v>64</v>
      </c>
      <c r="D35" s="1" t="s">
        <v>65</v>
      </c>
      <c r="E35" s="106" t="s">
        <v>66</v>
      </c>
      <c r="F35" s="108"/>
      <c r="G35" s="1" t="s">
        <v>83</v>
      </c>
    </row>
    <row r="36" spans="1:8" ht="35.1" customHeight="1" x14ac:dyDescent="0.25">
      <c r="A36" s="6">
        <v>19</v>
      </c>
      <c r="B36" s="31" t="s">
        <v>92</v>
      </c>
      <c r="C36" s="6" t="s">
        <v>69</v>
      </c>
      <c r="D36" s="6">
        <v>5</v>
      </c>
      <c r="E36" s="104">
        <f>'Anexo II'!D175</f>
        <v>0</v>
      </c>
      <c r="F36" s="105"/>
      <c r="G36" s="7">
        <f>ROUND(D36*E36,2)</f>
        <v>0</v>
      </c>
      <c r="H36" s="8"/>
    </row>
    <row r="37" spans="1:8" ht="30" x14ac:dyDescent="0.25">
      <c r="A37" s="6">
        <v>20</v>
      </c>
      <c r="B37" s="40" t="s">
        <v>93</v>
      </c>
      <c r="C37" s="6" t="s">
        <v>69</v>
      </c>
      <c r="D37" s="6">
        <v>3</v>
      </c>
      <c r="E37" s="104">
        <f>'Anexo II'!D186</f>
        <v>0</v>
      </c>
      <c r="F37" s="105"/>
      <c r="G37" s="7">
        <f t="shared" ref="G37:G41" si="2">ROUND(D37*E37,2)</f>
        <v>0</v>
      </c>
      <c r="H37" s="8"/>
    </row>
    <row r="38" spans="1:8" ht="35.1" customHeight="1" x14ac:dyDescent="0.25">
      <c r="A38" s="6">
        <v>21</v>
      </c>
      <c r="B38" s="31" t="s">
        <v>94</v>
      </c>
      <c r="C38" s="6" t="s">
        <v>69</v>
      </c>
      <c r="D38" s="6">
        <v>10</v>
      </c>
      <c r="E38" s="104">
        <f>'Anexo II'!D195</f>
        <v>0</v>
      </c>
      <c r="F38" s="105"/>
      <c r="G38" s="7">
        <f t="shared" si="2"/>
        <v>0</v>
      </c>
      <c r="H38" s="8"/>
    </row>
    <row r="39" spans="1:8" ht="35.1" customHeight="1" x14ac:dyDescent="0.25">
      <c r="A39" s="6">
        <v>22</v>
      </c>
      <c r="B39" s="31" t="s">
        <v>95</v>
      </c>
      <c r="C39" s="6" t="s">
        <v>69</v>
      </c>
      <c r="D39" s="6">
        <v>6</v>
      </c>
      <c r="E39" s="104">
        <f>'Anexo II'!D204</f>
        <v>0</v>
      </c>
      <c r="F39" s="105"/>
      <c r="G39" s="7">
        <f>ROUND(D39*E39,2)</f>
        <v>0</v>
      </c>
      <c r="H39" s="8"/>
    </row>
    <row r="40" spans="1:8" ht="35.1" customHeight="1" x14ac:dyDescent="0.25">
      <c r="A40" s="6">
        <v>23</v>
      </c>
      <c r="B40" s="31" t="s">
        <v>96</v>
      </c>
      <c r="C40" s="6" t="s">
        <v>69</v>
      </c>
      <c r="D40" s="6">
        <v>8</v>
      </c>
      <c r="E40" s="104">
        <f>'Anexo II'!D213</f>
        <v>0</v>
      </c>
      <c r="F40" s="105"/>
      <c r="G40" s="7">
        <f>ROUND(D40*E40,2)</f>
        <v>0</v>
      </c>
      <c r="H40" s="8"/>
    </row>
    <row r="41" spans="1:8" ht="35.1" customHeight="1" x14ac:dyDescent="0.25">
      <c r="A41" s="6">
        <v>24</v>
      </c>
      <c r="B41" s="31" t="s">
        <v>97</v>
      </c>
      <c r="C41" s="6" t="s">
        <v>69</v>
      </c>
      <c r="D41" s="6">
        <v>4</v>
      </c>
      <c r="E41" s="104">
        <f>'Anexo II'!D223</f>
        <v>0</v>
      </c>
      <c r="F41" s="105"/>
      <c r="G41" s="7">
        <f t="shared" si="2"/>
        <v>0</v>
      </c>
      <c r="H41" s="8"/>
    </row>
    <row r="42" spans="1:8" x14ac:dyDescent="0.25">
      <c r="A42" s="106" t="s">
        <v>11</v>
      </c>
      <c r="B42" s="107"/>
      <c r="C42" s="107"/>
      <c r="D42" s="107"/>
      <c r="E42" s="107"/>
      <c r="F42" s="108"/>
      <c r="G42" s="2">
        <f>SUM(G36:G41)</f>
        <v>0</v>
      </c>
      <c r="H42" s="8"/>
    </row>
    <row r="43" spans="1:8" ht="30" customHeight="1" x14ac:dyDescent="0.25">
      <c r="A43" s="98" t="s">
        <v>77</v>
      </c>
      <c r="B43" s="100"/>
      <c r="C43" s="3" t="s">
        <v>78</v>
      </c>
      <c r="D43" s="3" t="s">
        <v>79</v>
      </c>
      <c r="E43" s="98" t="s">
        <v>81</v>
      </c>
      <c r="F43" s="100"/>
      <c r="G43" s="3" t="s">
        <v>80</v>
      </c>
    </row>
    <row r="44" spans="1:8" ht="45" customHeight="1" x14ac:dyDescent="0.25">
      <c r="A44" s="6">
        <v>25</v>
      </c>
      <c r="B44" s="31" t="s">
        <v>18</v>
      </c>
      <c r="C44" s="6" t="s">
        <v>81</v>
      </c>
      <c r="D44" s="61">
        <f>'Anexo II'!C228</f>
        <v>19100.490000000002</v>
      </c>
      <c r="E44" s="109">
        <f>'Anexo II'!D228</f>
        <v>0</v>
      </c>
      <c r="F44" s="110"/>
      <c r="G44" s="7">
        <f>(D44*E44)</f>
        <v>0</v>
      </c>
      <c r="H44" s="8"/>
    </row>
    <row r="45" spans="1:8" x14ac:dyDescent="0.25">
      <c r="A45" s="98" t="s">
        <v>19</v>
      </c>
      <c r="B45" s="99"/>
      <c r="C45" s="99"/>
      <c r="D45" s="99"/>
      <c r="E45" s="99"/>
      <c r="F45" s="100"/>
      <c r="G45" s="65">
        <f>TRUNC(IF(G44&gt;0,D44-G44,0),2)</f>
        <v>0</v>
      </c>
      <c r="H45" s="8"/>
    </row>
    <row r="46" spans="1:8" x14ac:dyDescent="0.25">
      <c r="A46" s="98" t="s">
        <v>20</v>
      </c>
      <c r="B46" s="99"/>
      <c r="C46" s="99"/>
      <c r="D46" s="99"/>
      <c r="E46" s="99"/>
      <c r="F46" s="100"/>
      <c r="G46" s="4">
        <f>G45+G42</f>
        <v>0</v>
      </c>
      <c r="H46" s="8"/>
    </row>
    <row r="47" spans="1:8" x14ac:dyDescent="0.25">
      <c r="A47" s="101" t="s">
        <v>98</v>
      </c>
      <c r="B47" s="102"/>
      <c r="C47" s="102"/>
      <c r="D47" s="102"/>
      <c r="E47" s="102"/>
      <c r="F47" s="103"/>
      <c r="G47" s="25">
        <f>G18+G33+G46</f>
        <v>9756.24</v>
      </c>
      <c r="H47" s="8"/>
    </row>
    <row r="48" spans="1:8" s="69" customFormat="1" x14ac:dyDescent="0.25">
      <c r="A48" s="68"/>
      <c r="B48" s="68"/>
      <c r="C48" s="68"/>
      <c r="D48" s="68"/>
      <c r="E48" s="68"/>
      <c r="F48" s="68"/>
      <c r="G48" s="68"/>
    </row>
    <row r="49" spans="1:7" s="69" customFormat="1" x14ac:dyDescent="0.25">
      <c r="A49" s="68"/>
      <c r="B49" s="68"/>
      <c r="C49" s="68"/>
      <c r="D49" s="68"/>
      <c r="E49" s="68"/>
      <c r="F49" s="68"/>
      <c r="G49" s="68"/>
    </row>
    <row r="50" spans="1:7" s="69" customFormat="1" x14ac:dyDescent="0.25">
      <c r="A50" s="68"/>
      <c r="B50" s="68"/>
      <c r="C50" s="68"/>
      <c r="D50" s="68"/>
      <c r="E50" s="68"/>
      <c r="F50" s="68"/>
      <c r="G50" s="117"/>
    </row>
    <row r="51" spans="1:7" s="69" customFormat="1" x14ac:dyDescent="0.25">
      <c r="A51" s="68"/>
      <c r="B51" s="68"/>
      <c r="C51" s="68"/>
      <c r="D51" s="68"/>
      <c r="E51" s="68"/>
      <c r="F51" s="68"/>
      <c r="G51" s="68"/>
    </row>
    <row r="52" spans="1:7" s="69" customFormat="1" x14ac:dyDescent="0.25">
      <c r="A52" s="68"/>
      <c r="B52" s="68"/>
      <c r="C52" s="68"/>
      <c r="D52" s="68"/>
      <c r="E52" s="68"/>
      <c r="F52" s="68"/>
      <c r="G52" s="68"/>
    </row>
    <row r="53" spans="1:7" s="69" customFormat="1" x14ac:dyDescent="0.25">
      <c r="A53" s="68"/>
      <c r="B53" s="68"/>
      <c r="C53" s="68"/>
      <c r="D53" s="68"/>
      <c r="E53" s="68"/>
      <c r="F53" s="68"/>
      <c r="G53" s="68"/>
    </row>
    <row r="54" spans="1:7" s="69" customFormat="1" x14ac:dyDescent="0.25">
      <c r="A54" s="68"/>
      <c r="B54" s="68"/>
      <c r="C54" s="68"/>
      <c r="D54" s="68"/>
      <c r="E54" s="68"/>
      <c r="F54" s="68"/>
      <c r="G54" s="68"/>
    </row>
    <row r="55" spans="1:7" s="69" customFormat="1" x14ac:dyDescent="0.25">
      <c r="A55" s="68"/>
      <c r="B55" s="68"/>
      <c r="C55" s="68"/>
      <c r="D55" s="68"/>
      <c r="E55" s="68"/>
      <c r="F55" s="68"/>
      <c r="G55" s="68"/>
    </row>
    <row r="56" spans="1:7" s="69" customFormat="1" x14ac:dyDescent="0.25">
      <c r="A56" s="68"/>
      <c r="B56" s="68"/>
      <c r="C56" s="68"/>
      <c r="D56" s="68"/>
      <c r="E56" s="68"/>
      <c r="F56" s="68"/>
      <c r="G56" s="68"/>
    </row>
    <row r="57" spans="1:7" s="69" customFormat="1" x14ac:dyDescent="0.25">
      <c r="A57" s="68"/>
      <c r="B57" s="68"/>
      <c r="C57" s="68"/>
      <c r="D57" s="68"/>
      <c r="E57" s="68"/>
      <c r="F57" s="68"/>
      <c r="G57" s="68"/>
    </row>
    <row r="58" spans="1:7" s="69" customFormat="1" x14ac:dyDescent="0.25">
      <c r="A58" s="68"/>
      <c r="B58" s="68"/>
      <c r="C58" s="68"/>
      <c r="D58" s="68"/>
      <c r="E58" s="68"/>
      <c r="F58" s="68"/>
      <c r="G58" s="68"/>
    </row>
  </sheetData>
  <sheetProtection algorithmName="SHA-512" hashValue="uEtpjc87q5XHNzuMAKkYAgIzXcC/KiBWTw/GlvXWucmIAu73Sm9ofnvTGB8uDQ+2Cv/FvhPqOGwuUvv/41dB+Q==" saltValue="c3SL98wkV2JzWSyWzILiKg==" spinCount="100000" sheet="1" objects="1" scenarios="1" formatCells="0" formatRows="0" insertRows="0"/>
  <mergeCells count="47">
    <mergeCell ref="A14:F14"/>
    <mergeCell ref="A2:G2"/>
    <mergeCell ref="A4:G4"/>
    <mergeCell ref="E5:F5"/>
    <mergeCell ref="E6:F6"/>
    <mergeCell ref="E7:F7"/>
    <mergeCell ref="E8:F8"/>
    <mergeCell ref="E10:F10"/>
    <mergeCell ref="E11:F11"/>
    <mergeCell ref="E12:F12"/>
    <mergeCell ref="E13:F13"/>
    <mergeCell ref="A15:B15"/>
    <mergeCell ref="E15:F15"/>
    <mergeCell ref="E16:F16"/>
    <mergeCell ref="A17:F17"/>
    <mergeCell ref="A18:F18"/>
    <mergeCell ref="A29:F29"/>
    <mergeCell ref="A19:G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A30:B30"/>
    <mergeCell ref="E30:F30"/>
    <mergeCell ref="E31:F31"/>
    <mergeCell ref="A32:F32"/>
    <mergeCell ref="A33:F33"/>
    <mergeCell ref="E40:F40"/>
    <mergeCell ref="A34:G34"/>
    <mergeCell ref="E35:F35"/>
    <mergeCell ref="E36:F36"/>
    <mergeCell ref="E37:F37"/>
    <mergeCell ref="E38:F38"/>
    <mergeCell ref="E39:F39"/>
    <mergeCell ref="A46:F46"/>
    <mergeCell ref="A47:F47"/>
    <mergeCell ref="E41:F41"/>
    <mergeCell ref="A42:F42"/>
    <mergeCell ref="A43:B43"/>
    <mergeCell ref="E43:F43"/>
    <mergeCell ref="E44:F44"/>
    <mergeCell ref="A45:F45"/>
  </mergeCells>
  <pageMargins left="0.511811024" right="0.511811024" top="0.78740157499999996" bottom="0.78740157499999996" header="0.31496062000000002" footer="0.3149606200000000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II</vt:lpstr>
      <vt:lpstr>Quadro Resumo (2)</vt:lpstr>
      <vt:lpstr>'Anexo II'!Area_de_impressao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ALDERLEI</dc:creator>
  <cp:lastModifiedBy>LEONCIO-SELOG</cp:lastModifiedBy>
  <cp:lastPrinted>2021-08-05T14:41:45Z</cp:lastPrinted>
  <dcterms:created xsi:type="dcterms:W3CDTF">2020-12-09T18:08:07Z</dcterms:created>
  <dcterms:modified xsi:type="dcterms:W3CDTF">2021-08-05T14:48:51Z</dcterms:modified>
</cp:coreProperties>
</file>