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Demandas\1.7 Estatísticas\Dados Setoriais\Dados Setoriais 2019-2020\Publicacao\"/>
    </mc:Choice>
  </mc:AlternateContent>
  <xr:revisionPtr revIDLastSave="0" documentId="13_ncr:1_{9C85258F-A674-4FC6-A835-29E3879D411F}" xr6:coauthVersionLast="47" xr6:coauthVersionMax="47" xr10:uidLastSave="{00000000-0000-0000-0000-000000000000}"/>
  <bookViews>
    <workbookView xWindow="-110" yWindow="-110" windowWidth="19420" windowHeight="10420" xr2:uid="{953CDDE4-07E6-40B4-86D4-4BA30C52CAFC}"/>
  </bookViews>
  <sheets>
    <sheet name="BR" sheetId="1" r:id="rId1"/>
  </sheets>
  <definedNames>
    <definedName name="_xlnm.Print_Area" localSheetId="0">BR!$A$1</definedName>
    <definedName name="_xlnm.Print_Titles" localSheetId="0">BR!$2:$2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0" i="1" l="1"/>
  <c r="L50" i="1" s="1"/>
  <c r="E50" i="1"/>
  <c r="F47" i="1" s="1"/>
  <c r="C50" i="1"/>
  <c r="D47" i="1" s="1"/>
  <c r="E37" i="1"/>
  <c r="F34" i="1" s="1"/>
  <c r="C37" i="1"/>
  <c r="D34" i="1" s="1"/>
  <c r="K25" i="1"/>
  <c r="L25" i="1" s="1"/>
  <c r="C25" i="1"/>
  <c r="D22" i="1" s="1"/>
  <c r="E25" i="1"/>
  <c r="F22" i="1" s="1"/>
  <c r="K13" i="1"/>
  <c r="L10" i="1" s="1"/>
  <c r="I13" i="1"/>
  <c r="J10" i="1" s="1"/>
  <c r="C13" i="1"/>
  <c r="D10" i="1" s="1"/>
  <c r="E13" i="1"/>
  <c r="F10" i="1" s="1"/>
  <c r="I50" i="1"/>
  <c r="J47" i="1" s="1"/>
  <c r="K38" i="1"/>
  <c r="L38" i="1" s="1"/>
  <c r="I38" i="1"/>
  <c r="J36" i="1" s="1"/>
  <c r="I25" i="1"/>
  <c r="L47" i="1" l="1"/>
  <c r="L22" i="1"/>
  <c r="J22" i="1"/>
  <c r="L12" i="1"/>
  <c r="L45" i="1"/>
  <c r="L20" i="1"/>
  <c r="L7" i="1"/>
  <c r="J32" i="1"/>
  <c r="L35" i="1"/>
  <c r="F46" i="1"/>
  <c r="D11" i="1"/>
  <c r="J25" i="1"/>
  <c r="J8" i="1"/>
  <c r="L13" i="1"/>
  <c r="J20" i="1"/>
  <c r="J23" i="1"/>
  <c r="D35" i="1"/>
  <c r="J35" i="1"/>
  <c r="J7" i="1"/>
  <c r="J24" i="1"/>
  <c r="F36" i="1"/>
  <c r="J12" i="1"/>
  <c r="J21" i="1"/>
  <c r="J19" i="1"/>
  <c r="J11" i="1"/>
  <c r="L11" i="1"/>
  <c r="D8" i="1"/>
  <c r="F44" i="1"/>
  <c r="L8" i="1"/>
  <c r="D23" i="1"/>
  <c r="L9" i="1"/>
  <c r="D20" i="1"/>
  <c r="J13" i="1"/>
  <c r="J45" i="1"/>
  <c r="L32" i="1"/>
  <c r="F49" i="1"/>
  <c r="F21" i="1"/>
  <c r="L19" i="1"/>
  <c r="L24" i="1"/>
  <c r="D32" i="1"/>
  <c r="J31" i="1"/>
  <c r="J34" i="1"/>
  <c r="J37" i="1"/>
  <c r="J44" i="1"/>
  <c r="J49" i="1"/>
  <c r="F7" i="1"/>
  <c r="D13" i="1"/>
  <c r="J9" i="1"/>
  <c r="F24" i="1"/>
  <c r="D25" i="1"/>
  <c r="F33" i="1"/>
  <c r="L31" i="1"/>
  <c r="L34" i="1"/>
  <c r="L37" i="1"/>
  <c r="L44" i="1"/>
  <c r="L49" i="1"/>
  <c r="F9" i="1"/>
  <c r="J38" i="1"/>
  <c r="D48" i="1"/>
  <c r="J50" i="1"/>
  <c r="J33" i="1"/>
  <c r="J46" i="1"/>
  <c r="J48" i="1"/>
  <c r="L21" i="1"/>
  <c r="L23" i="1"/>
  <c r="D37" i="1"/>
  <c r="L33" i="1"/>
  <c r="L36" i="1"/>
  <c r="D45" i="1"/>
  <c r="L46" i="1"/>
  <c r="L48" i="1"/>
  <c r="F19" i="1"/>
  <c r="F12" i="1"/>
  <c r="F25" i="1"/>
  <c r="F23" i="1"/>
  <c r="F20" i="1"/>
  <c r="F31" i="1"/>
  <c r="F37" i="1"/>
  <c r="F35" i="1"/>
  <c r="F32" i="1"/>
  <c r="F13" i="1"/>
  <c r="F11" i="1"/>
  <c r="F8" i="1"/>
  <c r="F45" i="1"/>
  <c r="F48" i="1"/>
  <c r="D50" i="1"/>
  <c r="D7" i="1"/>
  <c r="D9" i="1"/>
  <c r="D12" i="1"/>
  <c r="D19" i="1"/>
  <c r="D21" i="1"/>
  <c r="D24" i="1"/>
  <c r="D31" i="1"/>
  <c r="D33" i="1"/>
  <c r="D36" i="1"/>
  <c r="D44" i="1"/>
  <c r="D46" i="1"/>
  <c r="D49" i="1"/>
  <c r="F50" i="1"/>
</calcChain>
</file>

<file path=xl/sharedStrings.xml><?xml version="1.0" encoding="utf-8"?>
<sst xmlns="http://schemas.openxmlformats.org/spreadsheetml/2006/main" count="74" uniqueCount="26">
  <si>
    <t>Forma de Tributação</t>
  </si>
  <si>
    <t>LUCRO REAL</t>
  </si>
  <si>
    <t>LUCRO PRESUMIDO</t>
  </si>
  <si>
    <t>SIMPLES</t>
  </si>
  <si>
    <t>SIMPLES - MEI</t>
  </si>
  <si>
    <t>LUCRO ARBITRADO</t>
  </si>
  <si>
    <t>Totais:</t>
  </si>
  <si>
    <t>Tributo</t>
  </si>
  <si>
    <t>IRRF</t>
  </si>
  <si>
    <t>IPI</t>
  </si>
  <si>
    <t>OUTROS</t>
  </si>
  <si>
    <t>INSS</t>
  </si>
  <si>
    <t>IRPJ+CSLL</t>
  </si>
  <si>
    <t>IMUNES/ISENTAS DO IRPJ</t>
  </si>
  <si>
    <t>PIS+COFINS</t>
  </si>
  <si>
    <t>SIMPLES/MEI</t>
  </si>
  <si>
    <t>Tabelas-Resumo - Informações Setoriais de PJs no Brasil - 2019 e 2020</t>
  </si>
  <si>
    <t>Tabela R2 - Quantidade de CNPJs</t>
  </si>
  <si>
    <t>Tabela R1 - Receita Bruta (em R$ milhões)</t>
  </si>
  <si>
    <t>Totais (R$ milhões):</t>
  </si>
  <si>
    <t>Tabela R4 - Massa Salarial (Empregados e Contribuintes Individuais) (em R$ milhões)</t>
  </si>
  <si>
    <t>Tabela R5 - Arrecadação Total: DARFs + GPSs (em R$ milhões)</t>
  </si>
  <si>
    <t>Tabela R6 - Arrecadação Total por Tributo: DARFs + GPSs (em R$ milhões)</t>
  </si>
  <si>
    <t>Tabela R7 - Comércio Exterior - Valores de Exportações (VMLE em R$ milhões)</t>
  </si>
  <si>
    <t>Tabela R3 - Quantidade de Vínculos Trabalhistas (Empregados e Contribuintes Individuais)</t>
  </si>
  <si>
    <t>Tabela R8 - Comércio Exterior - Valores de Importações (VMLE em R$ 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</si>
</sst>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D6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2" fillId="1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11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0" fillId="3" borderId="6" xfId="0" applyNumberFormat="1" applyFill="1" applyBorder="1" applyAlignment="1">
      <alignment vertical="center"/>
    </xf>
    <xf numFmtId="164" fontId="0" fillId="3" borderId="4" xfId="1" applyNumberFormat="1" applyFont="1" applyFill="1" applyBorder="1" applyAlignment="1">
      <alignment vertical="center"/>
    </xf>
    <xf numFmtId="10" fontId="0" fillId="3" borderId="5" xfId="2" applyNumberFormat="1" applyFont="1" applyFill="1" applyBorder="1" applyAlignment="1">
      <alignment vertical="center"/>
    </xf>
    <xf numFmtId="10" fontId="0" fillId="3" borderId="7" xfId="2" applyNumberFormat="1" applyFon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164" fontId="0" fillId="8" borderId="4" xfId="1" applyNumberFormat="1" applyFont="1" applyFill="1" applyBorder="1" applyAlignment="1">
      <alignment vertical="center"/>
    </xf>
    <xf numFmtId="10" fontId="0" fillId="8" borderId="5" xfId="2" applyNumberFormat="1" applyFont="1" applyFill="1" applyBorder="1" applyAlignment="1">
      <alignment vertical="center"/>
    </xf>
    <xf numFmtId="10" fontId="0" fillId="8" borderId="7" xfId="2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4" fontId="0" fillId="4" borderId="9" xfId="1" applyNumberFormat="1" applyFont="1" applyFill="1" applyBorder="1" applyAlignment="1">
      <alignment vertical="center"/>
    </xf>
    <xf numFmtId="10" fontId="0" fillId="4" borderId="10" xfId="2" applyNumberFormat="1" applyFont="1" applyFill="1" applyBorder="1" applyAlignment="1">
      <alignment vertical="center"/>
    </xf>
    <xf numFmtId="10" fontId="0" fillId="4" borderId="11" xfId="2" applyNumberFormat="1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10" fontId="0" fillId="4" borderId="12" xfId="2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164" fontId="0" fillId="5" borderId="9" xfId="1" applyNumberFormat="1" applyFont="1" applyFill="1" applyBorder="1" applyAlignment="1">
      <alignment vertical="center"/>
    </xf>
    <xf numFmtId="10" fontId="0" fillId="5" borderId="10" xfId="2" applyNumberFormat="1" applyFont="1" applyFill="1" applyBorder="1" applyAlignment="1">
      <alignment vertical="center"/>
    </xf>
    <xf numFmtId="10" fontId="0" fillId="5" borderId="11" xfId="2" applyNumberFormat="1" applyFon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164" fontId="0" fillId="7" borderId="9" xfId="1" applyNumberFormat="1" applyFont="1" applyFill="1" applyBorder="1" applyAlignment="1">
      <alignment vertical="center"/>
    </xf>
    <xf numFmtId="10" fontId="0" fillId="7" borderId="10" xfId="2" applyNumberFormat="1" applyFont="1" applyFill="1" applyBorder="1" applyAlignment="1">
      <alignment vertical="center"/>
    </xf>
    <xf numFmtId="10" fontId="0" fillId="7" borderId="11" xfId="2" applyNumberFormat="1" applyFont="1" applyFill="1" applyBorder="1" applyAlignment="1">
      <alignment vertical="center"/>
    </xf>
    <xf numFmtId="10" fontId="0" fillId="7" borderId="12" xfId="2" applyNumberFormat="1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164" fontId="0" fillId="8" borderId="9" xfId="1" applyNumberFormat="1" applyFont="1" applyFill="1" applyBorder="1" applyAlignment="1">
      <alignment vertical="center"/>
    </xf>
    <xf numFmtId="10" fontId="0" fillId="8" borderId="10" xfId="2" applyNumberFormat="1" applyFont="1" applyFill="1" applyBorder="1" applyAlignment="1">
      <alignment vertical="center"/>
    </xf>
    <xf numFmtId="10" fontId="0" fillId="8" borderId="11" xfId="2" applyNumberFormat="1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10" fontId="0" fillId="3" borderId="12" xfId="2" applyNumberFormat="1" applyFont="1" applyFill="1" applyBorder="1" applyAlignment="1">
      <alignment vertical="center"/>
    </xf>
    <xf numFmtId="10" fontId="0" fillId="3" borderId="11" xfId="2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0" fontId="0" fillId="0" borderId="25" xfId="2" applyNumberFormat="1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164" fontId="4" fillId="2" borderId="19" xfId="1" applyNumberFormat="1" applyFont="1" applyFill="1" applyBorder="1" applyAlignment="1">
      <alignment vertical="center"/>
    </xf>
    <xf numFmtId="10" fontId="4" fillId="2" borderId="3" xfId="2" applyNumberFormat="1" applyFont="1" applyFill="1" applyBorder="1" applyAlignment="1">
      <alignment vertical="center"/>
    </xf>
    <xf numFmtId="10" fontId="4" fillId="2" borderId="26" xfId="2" applyNumberFormat="1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164" fontId="0" fillId="3" borderId="15" xfId="1" applyNumberFormat="1" applyFont="1" applyFill="1" applyBorder="1" applyAlignment="1">
      <alignment vertical="center"/>
    </xf>
    <xf numFmtId="10" fontId="0" fillId="3" borderId="23" xfId="2" applyNumberFormat="1" applyFont="1" applyFill="1" applyBorder="1" applyAlignment="1">
      <alignment vertical="center"/>
    </xf>
    <xf numFmtId="10" fontId="0" fillId="3" borderId="25" xfId="2" applyNumberFormat="1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10" fontId="0" fillId="3" borderId="8" xfId="2" applyNumberFormat="1" applyFont="1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0" borderId="29" xfId="0" applyBorder="1" applyAlignment="1">
      <alignment vertical="center"/>
    </xf>
    <xf numFmtId="10" fontId="0" fillId="0" borderId="23" xfId="2" applyNumberFormat="1" applyFont="1" applyBorder="1" applyAlignment="1">
      <alignment vertical="center"/>
    </xf>
    <xf numFmtId="0" fontId="4" fillId="2" borderId="24" xfId="0" applyFont="1" applyFill="1" applyBorder="1" applyAlignment="1">
      <alignment horizontal="right" vertical="center"/>
    </xf>
    <xf numFmtId="164" fontId="4" fillId="2" borderId="20" xfId="1" applyNumberFormat="1" applyFont="1" applyFill="1" applyBorder="1" applyAlignment="1">
      <alignment vertical="center"/>
    </xf>
    <xf numFmtId="10" fontId="4" fillId="2" borderId="24" xfId="2" applyNumberFormat="1" applyFont="1" applyFill="1" applyBorder="1" applyAlignment="1">
      <alignment vertical="center"/>
    </xf>
    <xf numFmtId="10" fontId="4" fillId="2" borderId="30" xfId="2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10" fontId="0" fillId="5" borderId="12" xfId="2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164" fontId="0" fillId="6" borderId="9" xfId="1" applyNumberFormat="1" applyFont="1" applyFill="1" applyBorder="1" applyAlignment="1">
      <alignment vertical="center"/>
    </xf>
    <xf numFmtId="10" fontId="0" fillId="6" borderId="12" xfId="2" applyNumberFormat="1" applyFont="1" applyFill="1" applyBorder="1" applyAlignment="1">
      <alignment vertical="center"/>
    </xf>
    <xf numFmtId="10" fontId="0" fillId="6" borderId="11" xfId="2" applyNumberFormat="1" applyFont="1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10" fontId="0" fillId="8" borderId="12" xfId="2" applyNumberFormat="1" applyFont="1" applyFill="1" applyBorder="1" applyAlignment="1">
      <alignment vertical="center"/>
    </xf>
    <xf numFmtId="0" fontId="0" fillId="9" borderId="31" xfId="0" applyFill="1" applyBorder="1" applyAlignment="1">
      <alignment vertical="center"/>
    </xf>
    <xf numFmtId="164" fontId="0" fillId="9" borderId="13" xfId="1" applyNumberFormat="1" applyFont="1" applyFill="1" applyBorder="1" applyAlignment="1">
      <alignment vertical="center"/>
    </xf>
    <xf numFmtId="10" fontId="0" fillId="9" borderId="18" xfId="2" applyNumberFormat="1" applyFont="1" applyFill="1" applyBorder="1" applyAlignment="1">
      <alignment vertical="center"/>
    </xf>
    <xf numFmtId="10" fontId="0" fillId="9" borderId="14" xfId="2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F012-6562-4C6B-B5AE-C04DDE6A1D10}">
  <dimension ref="B2:L50"/>
  <sheetViews>
    <sheetView showGridLines="0" tabSelected="1" zoomScale="75" zoomScaleNormal="75" workbookViewId="0">
      <selection activeCell="N34" sqref="N34"/>
    </sheetView>
  </sheetViews>
  <sheetFormatPr defaultRowHeight="14.5" x14ac:dyDescent="0.35"/>
  <cols>
    <col min="1" max="1" width="3.453125" style="1" customWidth="1"/>
    <col min="2" max="2" width="25.6328125" style="1" customWidth="1"/>
    <col min="3" max="3" width="14.6328125" style="1" customWidth="1"/>
    <col min="4" max="4" width="9.81640625" style="1" customWidth="1"/>
    <col min="5" max="5" width="14.6328125" style="1" customWidth="1"/>
    <col min="6" max="6" width="9.81640625" style="1" customWidth="1"/>
    <col min="7" max="7" width="8.7265625" style="1"/>
    <col min="8" max="8" width="25.6328125" style="1" customWidth="1"/>
    <col min="9" max="9" width="14.6328125" style="1" customWidth="1"/>
    <col min="10" max="10" width="9.81640625" style="1" customWidth="1"/>
    <col min="11" max="11" width="14.6328125" style="1" customWidth="1"/>
    <col min="12" max="12" width="9.81640625" style="1" customWidth="1"/>
    <col min="13" max="16384" width="8.7265625" style="1"/>
  </cols>
  <sheetData>
    <row r="2" spans="2:12" ht="22" customHeight="1" x14ac:dyDescent="0.35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thickBot="1" x14ac:dyDescent="0.4">
      <c r="B3" s="3"/>
      <c r="C3" s="3"/>
      <c r="D3" s="3"/>
      <c r="E3" s="3"/>
      <c r="F3" s="3"/>
    </row>
    <row r="4" spans="2:12" ht="16" thickBot="1" x14ac:dyDescent="0.4">
      <c r="B4" s="4" t="s">
        <v>18</v>
      </c>
      <c r="C4" s="5"/>
      <c r="D4" s="5"/>
      <c r="E4" s="5"/>
      <c r="F4" s="5"/>
      <c r="H4" s="4" t="s">
        <v>17</v>
      </c>
      <c r="I4" s="5"/>
      <c r="J4" s="5"/>
      <c r="K4" s="5"/>
      <c r="L4" s="5"/>
    </row>
    <row r="5" spans="2:12" ht="15" thickBot="1" x14ac:dyDescent="0.4"/>
    <row r="6" spans="2:12" ht="15" thickBot="1" x14ac:dyDescent="0.4">
      <c r="B6" s="6" t="s">
        <v>0</v>
      </c>
      <c r="C6" s="7">
        <v>2019</v>
      </c>
      <c r="D6" s="8"/>
      <c r="E6" s="9">
        <v>2020</v>
      </c>
      <c r="F6" s="10"/>
      <c r="H6" s="6" t="s">
        <v>0</v>
      </c>
      <c r="I6" s="7">
        <v>2019</v>
      </c>
      <c r="J6" s="8"/>
      <c r="K6" s="9">
        <v>2020</v>
      </c>
      <c r="L6" s="10"/>
    </row>
    <row r="7" spans="2:12" x14ac:dyDescent="0.35">
      <c r="B7" s="11" t="s">
        <v>1</v>
      </c>
      <c r="C7" s="12">
        <v>13049775.6081906</v>
      </c>
      <c r="D7" s="13">
        <f t="shared" ref="D7:D13" si="0">C7/C$13</f>
        <v>0.79786351878826323</v>
      </c>
      <c r="E7" s="12">
        <v>14976249.265478199</v>
      </c>
      <c r="F7" s="14">
        <f t="shared" ref="F7:F13" si="1">E7/E$13</f>
        <v>0.81769032361762684</v>
      </c>
      <c r="H7" s="15" t="s">
        <v>4</v>
      </c>
      <c r="I7" s="16">
        <v>6934246</v>
      </c>
      <c r="J7" s="17">
        <f>I7/I$13</f>
        <v>0.5467393955124964</v>
      </c>
      <c r="K7" s="16">
        <v>7836934</v>
      </c>
      <c r="L7" s="18">
        <f>K7/K$13</f>
        <v>0.5671352863156347</v>
      </c>
    </row>
    <row r="8" spans="2:12" x14ac:dyDescent="0.35">
      <c r="B8" s="19" t="s">
        <v>3</v>
      </c>
      <c r="C8" s="20">
        <v>1479834.7001012701</v>
      </c>
      <c r="D8" s="21">
        <f t="shared" si="0"/>
        <v>9.0477120564947625E-2</v>
      </c>
      <c r="E8" s="20">
        <v>1548193.17123878</v>
      </c>
      <c r="F8" s="22">
        <f t="shared" si="1"/>
        <v>8.4530015010565188E-2</v>
      </c>
      <c r="H8" s="23" t="s">
        <v>3</v>
      </c>
      <c r="I8" s="20">
        <v>4369568</v>
      </c>
      <c r="J8" s="24">
        <f>I8/I$13</f>
        <v>0.34452411509063102</v>
      </c>
      <c r="K8" s="20">
        <v>4549905</v>
      </c>
      <c r="L8" s="22">
        <f>K8/K$13</f>
        <v>0.32926290752020343</v>
      </c>
    </row>
    <row r="9" spans="2:12" x14ac:dyDescent="0.35">
      <c r="B9" s="25" t="s">
        <v>2</v>
      </c>
      <c r="C9" s="26">
        <v>1249175.6053229801</v>
      </c>
      <c r="D9" s="27">
        <f t="shared" si="0"/>
        <v>7.637461930164513E-2</v>
      </c>
      <c r="E9" s="26">
        <v>1259562.5303305201</v>
      </c>
      <c r="F9" s="28">
        <f t="shared" si="1"/>
        <v>6.8771030368511538E-2</v>
      </c>
      <c r="H9" s="25" t="s">
        <v>2</v>
      </c>
      <c r="I9" s="26">
        <v>950822</v>
      </c>
      <c r="J9" s="27">
        <f>I9/I$13</f>
        <v>7.4968763081088102E-2</v>
      </c>
      <c r="K9" s="26">
        <v>988600</v>
      </c>
      <c r="L9" s="28">
        <f>K9/K$13</f>
        <v>7.1542001508706904E-2</v>
      </c>
    </row>
    <row r="10" spans="2:12" x14ac:dyDescent="0.35">
      <c r="B10" s="29" t="s">
        <v>13</v>
      </c>
      <c r="C10" s="30">
        <v>415270.29990985</v>
      </c>
      <c r="D10" s="31">
        <f t="shared" si="0"/>
        <v>2.53896337134237E-2</v>
      </c>
      <c r="E10" s="30">
        <v>363848.88678649999</v>
      </c>
      <c r="F10" s="32">
        <f t="shared" si="1"/>
        <v>1.986583614564769E-2</v>
      </c>
      <c r="H10" s="29" t="s">
        <v>13</v>
      </c>
      <c r="I10" s="30">
        <v>247696</v>
      </c>
      <c r="J10" s="33">
        <f>I10/I$13</f>
        <v>1.9529904377615578E-2</v>
      </c>
      <c r="K10" s="30">
        <v>251456</v>
      </c>
      <c r="L10" s="32">
        <f>K10/K$13</f>
        <v>1.8197112615186532E-2</v>
      </c>
    </row>
    <row r="11" spans="2:12" x14ac:dyDescent="0.35">
      <c r="B11" s="34" t="s">
        <v>4</v>
      </c>
      <c r="C11" s="35">
        <v>155151.50587112</v>
      </c>
      <c r="D11" s="36">
        <f t="shared" si="0"/>
        <v>9.4859658998223649E-3</v>
      </c>
      <c r="E11" s="35">
        <v>161892.60059595999</v>
      </c>
      <c r="F11" s="37">
        <f t="shared" si="1"/>
        <v>8.8391966924425275E-3</v>
      </c>
      <c r="H11" s="38" t="s">
        <v>1</v>
      </c>
      <c r="I11" s="39">
        <v>179744</v>
      </c>
      <c r="J11" s="40">
        <f>I11/I$13</f>
        <v>1.417214299968564E-2</v>
      </c>
      <c r="K11" s="39">
        <v>190775</v>
      </c>
      <c r="L11" s="41">
        <f>K11/K$13</f>
        <v>1.3805811589948978E-2</v>
      </c>
    </row>
    <row r="12" spans="2:12" ht="15" thickBot="1" x14ac:dyDescent="0.4">
      <c r="B12" s="42" t="s">
        <v>5</v>
      </c>
      <c r="C12" s="43">
        <v>6691.8810892900001</v>
      </c>
      <c r="D12" s="44">
        <f t="shared" si="0"/>
        <v>4.0914173189786032E-4</v>
      </c>
      <c r="E12" s="43">
        <v>5560.4935846099997</v>
      </c>
      <c r="F12" s="45">
        <f t="shared" si="1"/>
        <v>3.0359816520644084E-4</v>
      </c>
      <c r="H12" s="42" t="s">
        <v>5</v>
      </c>
      <c r="I12" s="43">
        <v>833</v>
      </c>
      <c r="J12" s="44">
        <f>I12/I$13</f>
        <v>6.5678938483276989E-5</v>
      </c>
      <c r="K12" s="43">
        <v>786</v>
      </c>
      <c r="L12" s="45">
        <f>K12/K$13</f>
        <v>5.6880450319485766E-5</v>
      </c>
    </row>
    <row r="13" spans="2:12" ht="15" thickBot="1" x14ac:dyDescent="0.4">
      <c r="B13" s="46" t="s">
        <v>19</v>
      </c>
      <c r="C13" s="47">
        <f>SUM(C7:C12)</f>
        <v>16355899.600485111</v>
      </c>
      <c r="D13" s="48">
        <f t="shared" si="0"/>
        <v>1</v>
      </c>
      <c r="E13" s="47">
        <f>SUM(E7:E12)</f>
        <v>18315306.948014565</v>
      </c>
      <c r="F13" s="49">
        <f t="shared" si="1"/>
        <v>1</v>
      </c>
      <c r="H13" s="46" t="s">
        <v>6</v>
      </c>
      <c r="I13" s="47">
        <f>SUM(I7:I12)</f>
        <v>12682909</v>
      </c>
      <c r="J13" s="48">
        <f>I13/I$13</f>
        <v>1</v>
      </c>
      <c r="K13" s="47">
        <f>SUM(K7:K12)</f>
        <v>13818456</v>
      </c>
      <c r="L13" s="49">
        <f>K13/K$13</f>
        <v>1</v>
      </c>
    </row>
    <row r="15" spans="2:12" ht="15" thickBot="1" x14ac:dyDescent="0.4"/>
    <row r="16" spans="2:12" ht="30.5" customHeight="1" thickBot="1" x14ac:dyDescent="0.4">
      <c r="B16" s="80" t="s">
        <v>24</v>
      </c>
      <c r="C16" s="81"/>
      <c r="D16" s="81"/>
      <c r="E16" s="81"/>
      <c r="F16" s="81"/>
      <c r="H16" s="80" t="s">
        <v>20</v>
      </c>
      <c r="I16" s="81"/>
      <c r="J16" s="81"/>
      <c r="K16" s="81"/>
      <c r="L16" s="81"/>
    </row>
    <row r="17" spans="2:12" ht="15" thickBot="1" x14ac:dyDescent="0.4">
      <c r="B17" s="3"/>
      <c r="C17" s="3"/>
      <c r="D17" s="3"/>
      <c r="E17" s="3"/>
      <c r="F17" s="3"/>
    </row>
    <row r="18" spans="2:12" ht="15" thickBot="1" x14ac:dyDescent="0.4">
      <c r="B18" s="6" t="s">
        <v>0</v>
      </c>
      <c r="C18" s="7">
        <v>2019</v>
      </c>
      <c r="D18" s="8"/>
      <c r="E18" s="9">
        <v>2020</v>
      </c>
      <c r="F18" s="10"/>
      <c r="H18" s="6" t="s">
        <v>0</v>
      </c>
      <c r="I18" s="7">
        <v>2019</v>
      </c>
      <c r="J18" s="8"/>
      <c r="K18" s="9">
        <v>2020</v>
      </c>
      <c r="L18" s="10"/>
    </row>
    <row r="19" spans="2:12" x14ac:dyDescent="0.35">
      <c r="B19" s="50" t="s">
        <v>1</v>
      </c>
      <c r="C19" s="51">
        <v>27545635</v>
      </c>
      <c r="D19" s="52">
        <f t="shared" ref="D19:D25" si="2">C19/C$25</f>
        <v>0.48708763884772205</v>
      </c>
      <c r="E19" s="51">
        <v>26398238</v>
      </c>
      <c r="F19" s="53">
        <f t="shared" ref="F19:F25" si="3">E19/E$25</f>
        <v>0.49535909495155234</v>
      </c>
      <c r="H19" s="54" t="s">
        <v>1</v>
      </c>
      <c r="I19" s="12">
        <v>1059957.62140515</v>
      </c>
      <c r="J19" s="55">
        <f>I19/I$25</f>
        <v>0.62642990853834202</v>
      </c>
      <c r="K19" s="12">
        <v>1295637.1869769199</v>
      </c>
      <c r="L19" s="14">
        <f>K19/K$25</f>
        <v>0.69101986518421266</v>
      </c>
    </row>
    <row r="20" spans="2:12" x14ac:dyDescent="0.35">
      <c r="B20" s="23" t="s">
        <v>3</v>
      </c>
      <c r="C20" s="20">
        <v>15668287</v>
      </c>
      <c r="D20" s="24">
        <f t="shared" si="2"/>
        <v>0.27706128102033073</v>
      </c>
      <c r="E20" s="20">
        <v>14913420</v>
      </c>
      <c r="F20" s="22">
        <f t="shared" si="3"/>
        <v>0.27984815629862797</v>
      </c>
      <c r="H20" s="23" t="s">
        <v>3</v>
      </c>
      <c r="I20" s="20">
        <v>301042.42708913999</v>
      </c>
      <c r="J20" s="24">
        <f>I20/I$25</f>
        <v>0.17791464135859855</v>
      </c>
      <c r="K20" s="20">
        <v>278906.87815283</v>
      </c>
      <c r="L20" s="22">
        <f>K20/K$25</f>
        <v>0.14875321214715292</v>
      </c>
    </row>
    <row r="21" spans="2:12" x14ac:dyDescent="0.35">
      <c r="B21" s="25" t="s">
        <v>2</v>
      </c>
      <c r="C21" s="26">
        <v>9856577</v>
      </c>
      <c r="D21" s="27">
        <f t="shared" si="2"/>
        <v>0.17429319810745925</v>
      </c>
      <c r="E21" s="26">
        <v>8672158</v>
      </c>
      <c r="F21" s="28">
        <f t="shared" si="3"/>
        <v>0.16273178301358085</v>
      </c>
      <c r="H21" s="25" t="s">
        <v>2</v>
      </c>
      <c r="I21" s="26">
        <v>210909.75186951002</v>
      </c>
      <c r="J21" s="27">
        <f>I21/I$25</f>
        <v>0.12464665936201703</v>
      </c>
      <c r="K21" s="26">
        <v>183319.85241994</v>
      </c>
      <c r="L21" s="28">
        <f>K21/K$25</f>
        <v>9.7772479038202603E-2</v>
      </c>
    </row>
    <row r="22" spans="2:12" x14ac:dyDescent="0.35">
      <c r="B22" s="29" t="s">
        <v>13</v>
      </c>
      <c r="C22" s="30">
        <v>3244469</v>
      </c>
      <c r="D22" s="33">
        <f t="shared" si="2"/>
        <v>5.7371730385762751E-2</v>
      </c>
      <c r="E22" s="30">
        <v>3105956</v>
      </c>
      <c r="F22" s="32">
        <f t="shared" si="3"/>
        <v>5.8282812402833235E-2</v>
      </c>
      <c r="H22" s="29" t="s">
        <v>13</v>
      </c>
      <c r="I22" s="30">
        <v>117186.05670365001</v>
      </c>
      <c r="J22" s="33">
        <f>I22/I$25</f>
        <v>6.9256401671531728E-2</v>
      </c>
      <c r="K22" s="30">
        <v>114428.06713185</v>
      </c>
      <c r="L22" s="32">
        <f>K22/K$25</f>
        <v>6.1029482881112755E-2</v>
      </c>
    </row>
    <row r="23" spans="2:12" x14ac:dyDescent="0.35">
      <c r="B23" s="34" t="s">
        <v>4</v>
      </c>
      <c r="C23" s="35">
        <v>215088</v>
      </c>
      <c r="D23" s="36">
        <f t="shared" si="2"/>
        <v>3.8033868547404639E-3</v>
      </c>
      <c r="E23" s="35">
        <v>181178</v>
      </c>
      <c r="F23" s="37">
        <f t="shared" si="3"/>
        <v>3.3997788074011737E-3</v>
      </c>
      <c r="H23" s="56" t="s">
        <v>4</v>
      </c>
      <c r="I23" s="35">
        <v>2349.02359273</v>
      </c>
      <c r="J23" s="36">
        <f>I23/I$25</f>
        <v>1.3882617612556484E-3</v>
      </c>
      <c r="K23" s="35">
        <v>2111.3207139699998</v>
      </c>
      <c r="L23" s="37">
        <f>K23/K$25</f>
        <v>1.1260594939640108E-3</v>
      </c>
    </row>
    <row r="24" spans="2:12" x14ac:dyDescent="0.35">
      <c r="B24" s="57" t="s">
        <v>5</v>
      </c>
      <c r="C24" s="43">
        <v>21646</v>
      </c>
      <c r="D24" s="58">
        <f t="shared" si="2"/>
        <v>3.8276478398475083E-4</v>
      </c>
      <c r="E24" s="43">
        <v>20164</v>
      </c>
      <c r="F24" s="45">
        <f t="shared" si="3"/>
        <v>3.7837452600446671E-4</v>
      </c>
      <c r="H24" s="57" t="s">
        <v>5</v>
      </c>
      <c r="I24" s="43">
        <v>616.12561961999995</v>
      </c>
      <c r="J24" s="58">
        <f>I24/I$25</f>
        <v>3.64127308255053E-4</v>
      </c>
      <c r="K24" s="43">
        <v>560.42901396000002</v>
      </c>
      <c r="L24" s="45">
        <f>K24/K$25</f>
        <v>2.9890125535495232E-4</v>
      </c>
    </row>
    <row r="25" spans="2:12" ht="15" thickBot="1" x14ac:dyDescent="0.4">
      <c r="B25" s="59" t="s">
        <v>6</v>
      </c>
      <c r="C25" s="60">
        <f>SUM(C19:C24)</f>
        <v>56551702</v>
      </c>
      <c r="D25" s="61">
        <f t="shared" si="2"/>
        <v>1</v>
      </c>
      <c r="E25" s="60">
        <f>SUM(E19:E24)</f>
        <v>53291114</v>
      </c>
      <c r="F25" s="62">
        <f t="shared" si="3"/>
        <v>1</v>
      </c>
      <c r="H25" s="59" t="s">
        <v>6</v>
      </c>
      <c r="I25" s="60">
        <f>SUM(I19:I24)</f>
        <v>1692061.0062798001</v>
      </c>
      <c r="J25" s="61">
        <f>I25/I$25</f>
        <v>1</v>
      </c>
      <c r="K25" s="60">
        <f>SUM(K19:K24)</f>
        <v>1874963.7344094701</v>
      </c>
      <c r="L25" s="62">
        <f>K25/K$25</f>
        <v>1</v>
      </c>
    </row>
    <row r="27" spans="2:12" ht="15" thickBot="1" x14ac:dyDescent="0.4"/>
    <row r="28" spans="2:12" ht="16" thickBot="1" x14ac:dyDescent="0.4">
      <c r="B28" s="4" t="s">
        <v>21</v>
      </c>
      <c r="C28" s="5"/>
      <c r="D28" s="5"/>
      <c r="E28" s="5"/>
      <c r="F28" s="5"/>
      <c r="H28" s="4" t="s">
        <v>22</v>
      </c>
      <c r="I28" s="5"/>
      <c r="J28" s="5"/>
      <c r="K28" s="5"/>
      <c r="L28" s="5"/>
    </row>
    <row r="29" spans="2:12" ht="15" thickBot="1" x14ac:dyDescent="0.4">
      <c r="H29" s="3"/>
      <c r="I29" s="3"/>
      <c r="J29" s="3"/>
      <c r="K29" s="3"/>
      <c r="L29" s="3"/>
    </row>
    <row r="30" spans="2:12" ht="15" thickBot="1" x14ac:dyDescent="0.4">
      <c r="B30" s="6" t="s">
        <v>0</v>
      </c>
      <c r="C30" s="9">
        <v>2019</v>
      </c>
      <c r="D30" s="8"/>
      <c r="E30" s="9">
        <v>2020</v>
      </c>
      <c r="F30" s="10"/>
      <c r="H30" s="63" t="s">
        <v>7</v>
      </c>
      <c r="I30" s="64">
        <v>2019</v>
      </c>
      <c r="J30" s="65"/>
      <c r="K30" s="64">
        <v>2020</v>
      </c>
      <c r="L30" s="66"/>
    </row>
    <row r="31" spans="2:12" x14ac:dyDescent="0.35">
      <c r="B31" s="11" t="s">
        <v>1</v>
      </c>
      <c r="C31" s="12">
        <v>936228.07548554009</v>
      </c>
      <c r="D31" s="13">
        <f t="shared" ref="D31:D37" si="4">C31/C$37</f>
        <v>0.75605719404105975</v>
      </c>
      <c r="E31" s="12">
        <v>889028.81796865002</v>
      </c>
      <c r="F31" s="14">
        <f t="shared" ref="F31:F37" si="5">E31/E$37</f>
        <v>0.74788052302801755</v>
      </c>
      <c r="H31" s="67" t="s">
        <v>11</v>
      </c>
      <c r="I31" s="12">
        <v>296779.50558821997</v>
      </c>
      <c r="J31" s="55">
        <f>I31/I$38</f>
        <v>0.24661354465080301</v>
      </c>
      <c r="K31" s="12">
        <v>288452.06508353999</v>
      </c>
      <c r="L31" s="14">
        <f>K31/K$38</f>
        <v>0.24982199962746418</v>
      </c>
    </row>
    <row r="32" spans="2:12" x14ac:dyDescent="0.35">
      <c r="B32" s="25" t="s">
        <v>2</v>
      </c>
      <c r="C32" s="26">
        <v>136748.37102734001</v>
      </c>
      <c r="D32" s="27">
        <f t="shared" si="4"/>
        <v>0.11043205432073509</v>
      </c>
      <c r="E32" s="26">
        <v>138229.73157316001</v>
      </c>
      <c r="F32" s="28">
        <f t="shared" si="5"/>
        <v>0.11628343407716493</v>
      </c>
      <c r="H32" s="23" t="s">
        <v>14</v>
      </c>
      <c r="I32" s="20">
        <v>261304.06323801001</v>
      </c>
      <c r="J32" s="24">
        <f>I32/I$38</f>
        <v>0.21713467423924804</v>
      </c>
      <c r="K32" s="20">
        <v>232286.52180064999</v>
      </c>
      <c r="L32" s="22">
        <f>K32/K$38</f>
        <v>0.20117825589475502</v>
      </c>
    </row>
    <row r="33" spans="2:12" x14ac:dyDescent="0.35">
      <c r="B33" s="23" t="s">
        <v>3</v>
      </c>
      <c r="C33" s="20">
        <v>122209.84998989999</v>
      </c>
      <c r="D33" s="24">
        <f t="shared" si="4"/>
        <v>9.8691375196822639E-2</v>
      </c>
      <c r="E33" s="20">
        <v>119484.65140083</v>
      </c>
      <c r="F33" s="22">
        <f t="shared" si="5"/>
        <v>0.10051445102494329</v>
      </c>
      <c r="H33" s="68" t="s">
        <v>8</v>
      </c>
      <c r="I33" s="26">
        <v>179786.26218912</v>
      </c>
      <c r="J33" s="69">
        <f>I33/I$38</f>
        <v>0.14939618997645979</v>
      </c>
      <c r="K33" s="26">
        <v>173726.96091754999</v>
      </c>
      <c r="L33" s="28">
        <f>K33/K$38</f>
        <v>0.15046110608726321</v>
      </c>
    </row>
    <row r="34" spans="2:12" x14ac:dyDescent="0.35">
      <c r="B34" s="29" t="s">
        <v>13</v>
      </c>
      <c r="C34" s="30">
        <v>39739.10323388</v>
      </c>
      <c r="D34" s="33">
        <f t="shared" si="4"/>
        <v>3.2091576477380868E-2</v>
      </c>
      <c r="E34" s="30">
        <v>38164.12295854</v>
      </c>
      <c r="F34" s="32">
        <f t="shared" si="5"/>
        <v>3.2104925804716668E-2</v>
      </c>
      <c r="H34" s="70" t="s">
        <v>12</v>
      </c>
      <c r="I34" s="71">
        <v>223923.34733667001</v>
      </c>
      <c r="J34" s="72">
        <f>I34/I$38</f>
        <v>0.1860725871461964</v>
      </c>
      <c r="K34" s="71">
        <v>234348.41009807002</v>
      </c>
      <c r="L34" s="73">
        <f>K34/K$38</f>
        <v>0.20296401207341422</v>
      </c>
    </row>
    <row r="35" spans="2:12" x14ac:dyDescent="0.35">
      <c r="B35" s="34" t="s">
        <v>4</v>
      </c>
      <c r="C35" s="35">
        <v>2873.9305256799998</v>
      </c>
      <c r="D35" s="36">
        <f t="shared" si="4"/>
        <v>2.3208616639569342E-3</v>
      </c>
      <c r="E35" s="35">
        <v>3353.8823231000001</v>
      </c>
      <c r="F35" s="37">
        <f t="shared" si="5"/>
        <v>2.8213970292950631E-3</v>
      </c>
      <c r="H35" s="74" t="s">
        <v>15</v>
      </c>
      <c r="I35" s="30">
        <v>95684.964039760001</v>
      </c>
      <c r="J35" s="33">
        <f>I35/I$38</f>
        <v>7.9510908628477997E-2</v>
      </c>
      <c r="K35" s="30">
        <v>95386.273890179989</v>
      </c>
      <c r="L35" s="32">
        <f>K35/K$38</f>
        <v>8.261195728779526E-2</v>
      </c>
    </row>
    <row r="36" spans="2:12" ht="15" thickBot="1" x14ac:dyDescent="0.4">
      <c r="B36" s="42" t="s">
        <v>5</v>
      </c>
      <c r="C36" s="43">
        <v>503.91301676</v>
      </c>
      <c r="D36" s="44">
        <f t="shared" si="4"/>
        <v>4.0693830004483286E-4</v>
      </c>
      <c r="E36" s="43">
        <v>469.86858583999998</v>
      </c>
      <c r="F36" s="45">
        <f t="shared" si="5"/>
        <v>3.9526903586250883E-4</v>
      </c>
      <c r="H36" s="56" t="s">
        <v>9</v>
      </c>
      <c r="I36" s="35">
        <v>54844.243023459996</v>
      </c>
      <c r="J36" s="75">
        <f>I36/I$38</f>
        <v>4.5573676487189359E-2</v>
      </c>
      <c r="K36" s="35">
        <v>56263.529888500001</v>
      </c>
      <c r="L36" s="37">
        <f>K36/K$38</f>
        <v>4.8728607780200432E-2</v>
      </c>
    </row>
    <row r="37" spans="2:12" ht="15" thickBot="1" x14ac:dyDescent="0.4">
      <c r="B37" s="46" t="s">
        <v>19</v>
      </c>
      <c r="C37" s="47">
        <f>SUM(C31:C36)</f>
        <v>1238303.2432790999</v>
      </c>
      <c r="D37" s="48">
        <f t="shared" si="4"/>
        <v>1</v>
      </c>
      <c r="E37" s="47">
        <f>SUM(E31:E36)</f>
        <v>1188731.07481012</v>
      </c>
      <c r="F37" s="49">
        <f t="shared" si="5"/>
        <v>1</v>
      </c>
      <c r="H37" s="76" t="s">
        <v>10</v>
      </c>
      <c r="I37" s="77">
        <v>91096.940187699991</v>
      </c>
      <c r="J37" s="78">
        <f>I37/I$38</f>
        <v>7.5698418871625123E-2</v>
      </c>
      <c r="K37" s="77">
        <v>74166.597191749999</v>
      </c>
      <c r="L37" s="79">
        <f>K37/K$38</f>
        <v>6.4234061249107521E-2</v>
      </c>
    </row>
    <row r="38" spans="2:12" ht="15" thickBot="1" x14ac:dyDescent="0.4">
      <c r="H38" s="59" t="s">
        <v>19</v>
      </c>
      <c r="I38" s="60">
        <f>SUM(I31:I37)</f>
        <v>1203419.3256029403</v>
      </c>
      <c r="J38" s="61">
        <f>I38/I$38</f>
        <v>1</v>
      </c>
      <c r="K38" s="60">
        <f>SUM(K31:K37)</f>
        <v>1154630.3588702402</v>
      </c>
      <c r="L38" s="62">
        <f>K38/K$38</f>
        <v>1</v>
      </c>
    </row>
    <row r="40" spans="2:12" ht="15" thickBot="1" x14ac:dyDescent="0.4"/>
    <row r="41" spans="2:12" ht="16" thickBot="1" x14ac:dyDescent="0.4">
      <c r="B41" s="4" t="s">
        <v>23</v>
      </c>
      <c r="C41" s="5"/>
      <c r="D41" s="5"/>
      <c r="E41" s="5"/>
      <c r="F41" s="5"/>
      <c r="H41" s="4" t="s">
        <v>25</v>
      </c>
      <c r="I41" s="5"/>
      <c r="J41" s="5"/>
      <c r="K41" s="5"/>
      <c r="L41" s="5"/>
    </row>
    <row r="42" spans="2:12" ht="15" thickBot="1" x14ac:dyDescent="0.4">
      <c r="B42" s="3"/>
      <c r="C42" s="3"/>
      <c r="D42" s="3"/>
      <c r="E42" s="3"/>
      <c r="F42" s="3"/>
      <c r="H42" s="3"/>
      <c r="I42" s="3"/>
      <c r="J42" s="3"/>
      <c r="K42" s="3"/>
      <c r="L42" s="3"/>
    </row>
    <row r="43" spans="2:12" ht="15" thickBot="1" x14ac:dyDescent="0.4">
      <c r="B43" s="6" t="s">
        <v>0</v>
      </c>
      <c r="C43" s="9">
        <v>2019</v>
      </c>
      <c r="D43" s="8"/>
      <c r="E43" s="9">
        <v>2020</v>
      </c>
      <c r="F43" s="10"/>
      <c r="H43" s="6" t="s">
        <v>0</v>
      </c>
      <c r="I43" s="9">
        <v>2019</v>
      </c>
      <c r="J43" s="8"/>
      <c r="K43" s="9">
        <v>2020</v>
      </c>
      <c r="L43" s="10"/>
    </row>
    <row r="44" spans="2:12" x14ac:dyDescent="0.35">
      <c r="B44" s="11" t="s">
        <v>1</v>
      </c>
      <c r="C44" s="12">
        <v>509707.48318440997</v>
      </c>
      <c r="D44" s="13">
        <f t="shared" ref="D44:D50" si="6">C44/C$50</f>
        <v>0.9715021348282008</v>
      </c>
      <c r="E44" s="12">
        <v>583138.86041249998</v>
      </c>
      <c r="F44" s="14">
        <f t="shared" ref="F44:F50" si="7">E44/E$50</f>
        <v>0.97160903539389198</v>
      </c>
      <c r="H44" s="11" t="s">
        <v>1</v>
      </c>
      <c r="I44" s="12">
        <v>703014.19848572998</v>
      </c>
      <c r="J44" s="13">
        <f>I44/I$50</f>
        <v>0.9531311294186755</v>
      </c>
      <c r="K44" s="12">
        <v>800327.70620268991</v>
      </c>
      <c r="L44" s="14">
        <f>K44/K$50</f>
        <v>0.95713270049327792</v>
      </c>
    </row>
    <row r="45" spans="2:12" x14ac:dyDescent="0.35">
      <c r="B45" s="25" t="s">
        <v>2</v>
      </c>
      <c r="C45" s="26">
        <v>12609.4810418</v>
      </c>
      <c r="D45" s="27">
        <f t="shared" si="6"/>
        <v>2.403366274838931E-2</v>
      </c>
      <c r="E45" s="26">
        <v>14820.662721139999</v>
      </c>
      <c r="F45" s="28">
        <f t="shared" si="7"/>
        <v>2.4693757847314233E-2</v>
      </c>
      <c r="H45" s="25" t="s">
        <v>2</v>
      </c>
      <c r="I45" s="26">
        <v>29910.466177990002</v>
      </c>
      <c r="J45" s="27">
        <f>I45/I$50</f>
        <v>4.0551949691874374E-2</v>
      </c>
      <c r="K45" s="26">
        <v>30393.460154979999</v>
      </c>
      <c r="L45" s="28">
        <f>K45/K$50</f>
        <v>3.6348328778340967E-2</v>
      </c>
    </row>
    <row r="46" spans="2:12" x14ac:dyDescent="0.35">
      <c r="B46" s="23" t="s">
        <v>3</v>
      </c>
      <c r="C46" s="20">
        <v>1659.4406307100001</v>
      </c>
      <c r="D46" s="24">
        <f t="shared" si="6"/>
        <v>3.1628927738778204E-3</v>
      </c>
      <c r="E46" s="20">
        <v>1801.5499265399999</v>
      </c>
      <c r="F46" s="22">
        <f t="shared" si="7"/>
        <v>3.0016901722194765E-3</v>
      </c>
      <c r="H46" s="23" t="s">
        <v>3</v>
      </c>
      <c r="I46" s="20">
        <v>2362.3147531100003</v>
      </c>
      <c r="J46" s="24">
        <f>I46/I$50</f>
        <v>3.20277418795239E-3</v>
      </c>
      <c r="K46" s="20">
        <v>2381.3132659499997</v>
      </c>
      <c r="L46" s="22">
        <f>K46/K$50</f>
        <v>2.8478744135617307E-3</v>
      </c>
    </row>
    <row r="47" spans="2:12" x14ac:dyDescent="0.35">
      <c r="B47" s="29" t="s">
        <v>13</v>
      </c>
      <c r="C47" s="30">
        <v>436.75408706999997</v>
      </c>
      <c r="D47" s="33">
        <f t="shared" si="6"/>
        <v>8.3245300879746789E-4</v>
      </c>
      <c r="E47" s="30">
        <v>175.35457302</v>
      </c>
      <c r="F47" s="32">
        <f t="shared" si="7"/>
        <v>2.9217069742762402E-4</v>
      </c>
      <c r="H47" s="29" t="s">
        <v>13</v>
      </c>
      <c r="I47" s="30">
        <v>2158.0464866900002</v>
      </c>
      <c r="J47" s="33">
        <f>I47/I$50</f>
        <v>2.9258317820996275E-3</v>
      </c>
      <c r="K47" s="30">
        <v>2922.1263143400001</v>
      </c>
      <c r="L47" s="32">
        <f>K47/K$50</f>
        <v>3.4946467912462648E-3</v>
      </c>
    </row>
    <row r="48" spans="2:12" x14ac:dyDescent="0.35">
      <c r="B48" s="34" t="s">
        <v>4</v>
      </c>
      <c r="C48" s="35">
        <v>3.7291038700000003</v>
      </c>
      <c r="D48" s="36">
        <f t="shared" si="6"/>
        <v>7.1076695756306575E-6</v>
      </c>
      <c r="E48" s="35">
        <v>7.1212333899999996</v>
      </c>
      <c r="F48" s="37">
        <f t="shared" si="7"/>
        <v>1.1865192280237135E-5</v>
      </c>
      <c r="H48" s="34" t="s">
        <v>4</v>
      </c>
      <c r="I48" s="35">
        <v>5.6293322799999999</v>
      </c>
      <c r="J48" s="36">
        <f>I48/I$50</f>
        <v>7.6321244229014227E-6</v>
      </c>
      <c r="K48" s="35">
        <v>7.7743094900000003</v>
      </c>
      <c r="L48" s="37">
        <f>K48/K$50</f>
        <v>9.2974987357862504E-6</v>
      </c>
    </row>
    <row r="49" spans="2:12" ht="15" thickBot="1" x14ac:dyDescent="0.4">
      <c r="B49" s="42" t="s">
        <v>5</v>
      </c>
      <c r="C49" s="43">
        <v>242.26082219999998</v>
      </c>
      <c r="D49" s="44">
        <f t="shared" si="6"/>
        <v>4.6174897115917765E-4</v>
      </c>
      <c r="E49" s="43">
        <v>234.95830022999999</v>
      </c>
      <c r="F49" s="45">
        <f t="shared" si="7"/>
        <v>3.9148069686656276E-4</v>
      </c>
      <c r="H49" s="42" t="s">
        <v>5</v>
      </c>
      <c r="I49" s="43">
        <v>133.26872491</v>
      </c>
      <c r="J49" s="44">
        <f>I49/I$50</f>
        <v>1.8068279497520479E-4</v>
      </c>
      <c r="K49" s="43">
        <v>139.76786766999999</v>
      </c>
      <c r="L49" s="45">
        <f>K49/K$50</f>
        <v>1.6715202483730355E-4</v>
      </c>
    </row>
    <row r="50" spans="2:12" ht="15" thickBot="1" x14ac:dyDescent="0.4">
      <c r="B50" s="46" t="s">
        <v>19</v>
      </c>
      <c r="C50" s="47">
        <f>SUM(C44:C49)</f>
        <v>524659.14887005987</v>
      </c>
      <c r="D50" s="48">
        <f t="shared" si="6"/>
        <v>1</v>
      </c>
      <c r="E50" s="47">
        <f>SUM(E44:E49)</f>
        <v>600178.50716681988</v>
      </c>
      <c r="F50" s="49">
        <f t="shared" si="7"/>
        <v>1</v>
      </c>
      <c r="H50" s="46" t="s">
        <v>19</v>
      </c>
      <c r="I50" s="47">
        <f>SUM(I44:I49)</f>
        <v>737583.92396070994</v>
      </c>
      <c r="J50" s="48">
        <f>I50/I$50</f>
        <v>1</v>
      </c>
      <c r="K50" s="47">
        <f>SUM(K44:K49)</f>
        <v>836172.1481151199</v>
      </c>
      <c r="L50" s="49">
        <f>K50/K$50</f>
        <v>1</v>
      </c>
    </row>
  </sheetData>
  <mergeCells count="25">
    <mergeCell ref="B4:F4"/>
    <mergeCell ref="C6:D6"/>
    <mergeCell ref="E6:F6"/>
    <mergeCell ref="H4:L4"/>
    <mergeCell ref="B2:L2"/>
    <mergeCell ref="I6:J6"/>
    <mergeCell ref="K6:L6"/>
    <mergeCell ref="B16:F16"/>
    <mergeCell ref="C18:D18"/>
    <mergeCell ref="E18:F18"/>
    <mergeCell ref="H16:L16"/>
    <mergeCell ref="I18:J18"/>
    <mergeCell ref="K18:L18"/>
    <mergeCell ref="B28:F28"/>
    <mergeCell ref="C30:D30"/>
    <mergeCell ref="E30:F30"/>
    <mergeCell ref="H41:L41"/>
    <mergeCell ref="I43:J43"/>
    <mergeCell ref="K43:L43"/>
    <mergeCell ref="H28:L28"/>
    <mergeCell ref="I30:J30"/>
    <mergeCell ref="K30:L30"/>
    <mergeCell ref="B41:F41"/>
    <mergeCell ref="C43:D43"/>
    <mergeCell ref="E43:F43"/>
  </mergeCells>
  <printOptions horizontalCentered="1"/>
  <pageMargins left="0.19685039370078741" right="0.15748031496062992" top="0.31496062992125984" bottom="0.31496062992125984" header="0.31496062992125984" footer="0.31496062992125984"/>
  <pageSetup paperSize="9" scale="70" fitToWidth="2" fitToHeight="2" orientation="portrait" r:id="rId1"/>
  <ignoredErrors>
    <ignoredError sqref="D13 D25 D50 J25 J13 J50 D37 J38" formula="1"/>
    <ignoredError sqref="C25 C13 C50 I25 I13 I50 K50 C37 E37 I38 K38" formulaRange="1"/>
    <ignoredError sqref="E25 E13 E50 K25 K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</vt:lpstr>
      <vt:lpstr>BR!Area_de_impressao</vt:lpstr>
      <vt:lpstr>BR!Titulos_de_impressao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Nakama</dc:creator>
  <cp:lastModifiedBy>Irailson Calado Santana</cp:lastModifiedBy>
  <dcterms:created xsi:type="dcterms:W3CDTF">2022-07-27T13:12:36Z</dcterms:created>
  <dcterms:modified xsi:type="dcterms:W3CDTF">2022-08-29T18:14:17Z</dcterms:modified>
</cp:coreProperties>
</file>