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M:\6 Docs Emitidos\6.2 Notas SIC\2018\Nota SIC 167 2018 - Bárbara Elizabeth de Souza\"/>
    </mc:Choice>
  </mc:AlternateContent>
  <bookViews>
    <workbookView xWindow="0" yWindow="0" windowWidth="20490" windowHeight="8040" tabRatio="658" firstSheet="23" activeTab="33"/>
  </bookViews>
  <sheets>
    <sheet name="Tab_01" sheetId="76" r:id="rId1"/>
    <sheet name="Tab_02_Gr_01" sheetId="145" r:id="rId2"/>
    <sheet name="Tab_03" sheetId="77" r:id="rId3"/>
    <sheet name="Tab_04" sheetId="98" r:id="rId4"/>
    <sheet name="Tab_05" sheetId="99" r:id="rId5"/>
    <sheet name="Tab_06" sheetId="103" r:id="rId6"/>
    <sheet name="Tab07" sheetId="144" r:id="rId7"/>
    <sheet name="Tab_08" sheetId="97" r:id="rId8"/>
    <sheet name="Tab_09" sheetId="133" r:id="rId9"/>
    <sheet name="Gr_09" sheetId="114" r:id="rId10"/>
    <sheet name="Tab_10" sheetId="137" r:id="rId11"/>
    <sheet name="T00" sheetId="70" r:id="rId12"/>
    <sheet name="T01A" sheetId="71" r:id="rId13"/>
    <sheet name="T01B" sheetId="72" r:id="rId14"/>
    <sheet name="T01C" sheetId="73" r:id="rId15"/>
    <sheet name="T02" sheetId="74" r:id="rId16"/>
    <sheet name="T03" sheetId="75" r:id="rId17"/>
    <sheet name="INC00" sheetId="31" r:id="rId18"/>
    <sheet name="INC01A" sheetId="62" r:id="rId19"/>
    <sheet name="INC01B" sheetId="63" r:id="rId20"/>
    <sheet name="INC01C" sheetId="64" r:id="rId21"/>
    <sheet name="INC01D" sheetId="65" r:id="rId22"/>
    <sheet name="INC02A" sheetId="36" r:id="rId23"/>
    <sheet name="INC02B" sheetId="38" r:id="rId24"/>
    <sheet name="INC02C" sheetId="39" r:id="rId25"/>
    <sheet name="INC03" sheetId="56" r:id="rId26"/>
    <sheet name="Gr_02" sheetId="147" r:id="rId27"/>
    <sheet name="Gr_03" sheetId="148" r:id="rId28"/>
    <sheet name="Gr_04" sheetId="150" r:id="rId29"/>
    <sheet name="Gr_05" sheetId="151" r:id="rId30"/>
    <sheet name="Gr_06" sheetId="152" r:id="rId31"/>
    <sheet name="Gr_07" sheetId="153" r:id="rId32"/>
    <sheet name="Gr_08" sheetId="154" r:id="rId33"/>
    <sheet name="Gr_09 (2)" sheetId="155" r:id="rId34"/>
    <sheet name="DG" sheetId="156" r:id="rId35"/>
  </sheets>
  <externalReferences>
    <externalReference r:id="rId36"/>
  </externalReferences>
  <definedNames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120">#REF!</definedName>
    <definedName name="_xlnm._FilterDatabase" localSheetId="15" hidden="1">'T02'!$C$7:$C$44</definedName>
    <definedName name="_xlnm._FilterDatabase" localSheetId="16" hidden="1">'T03'!$C$7:$E$44</definedName>
    <definedName name="_xlnm._FilterDatabase" localSheetId="4" hidden="1">Tab_05!$C$8:$G$35</definedName>
    <definedName name="_xlnm.Print_Area" localSheetId="17">INC00!$B$2:$G$39</definedName>
    <definedName name="_xlnm.Print_Area" localSheetId="18">INC01A!$B$2:$H$33</definedName>
    <definedName name="_xlnm.Print_Area" localSheetId="19">INC01B!$B$2:$H$39</definedName>
    <definedName name="_xlnm.Print_Area" localSheetId="20">INC01C!$B$2:$H$39</definedName>
    <definedName name="_xlnm.Print_Area" localSheetId="21">INC01D!$B$2:$H$39</definedName>
    <definedName name="_xlnm.Print_Area" localSheetId="22">INC02A!$B$2:$J$38</definedName>
    <definedName name="_xlnm.Print_Area" localSheetId="23">INC02B!$B$2:$I$39</definedName>
    <definedName name="_xlnm.Print_Area" localSheetId="24">INC02C!$B$2:$L$38</definedName>
    <definedName name="_xlnm.Print_Area" localSheetId="25">'INC03'!$B$62:$E$106</definedName>
    <definedName name="_xlnm.Print_Area" localSheetId="11">T00!$B$2:$D$56</definedName>
    <definedName name="_xlnm.Print_Area" localSheetId="12">T01A!$B$2:$L$57</definedName>
    <definedName name="_xlnm.Print_Area" localSheetId="13">T01B!$B$2:$K$52</definedName>
    <definedName name="_xlnm.Print_Area" localSheetId="14">T01C!$B$2:$K$52</definedName>
    <definedName name="_xlnm.Print_Area" localSheetId="15">'T02'!$B$2:$C$44</definedName>
    <definedName name="_xlnm.Print_Area" localSheetId="16">'T03'!$B$5:$E$39</definedName>
    <definedName name="_xlnm.Print_Area" localSheetId="4">Tab_05!$B$3:$D$35</definedName>
    <definedName name="Categorias" localSheetId="34">[1]!TAB_FONTE[Categorias]</definedName>
    <definedName name="Categorias" localSheetId="8">#REF!</definedName>
    <definedName name="Categorias" localSheetId="10">#REF!</definedName>
    <definedName name="Categorias">#REF!</definedName>
    <definedName name="Cod_Agreg">#REF!</definedName>
    <definedName name="dd">[1]!TAB_FONTE[Categorias]</definedName>
    <definedName name="Ente_Feder" localSheetId="34">[1]!TAB_FONTE[Ente_Feder]</definedName>
    <definedName name="Ente_Feder" localSheetId="8">#REF!</definedName>
    <definedName name="Ente_Feder" localSheetId="10">#REF!</definedName>
    <definedName name="Ente_Feder">#REF!</definedName>
    <definedName name="FT_2002" localSheetId="34">[1]!TAB_FONTE[2002]</definedName>
    <definedName name="FT_2002" localSheetId="8">#REF!</definedName>
    <definedName name="FT_2002" localSheetId="10">#REF!</definedName>
    <definedName name="FT_2002">#REF!</definedName>
    <definedName name="FT_2003" localSheetId="34">[1]!TAB_FONTE[2003]</definedName>
    <definedName name="FT_2003" localSheetId="8">#REF!</definedName>
    <definedName name="FT_2003" localSheetId="10">#REF!</definedName>
    <definedName name="FT_2003">#REF!</definedName>
    <definedName name="FT_2004" localSheetId="34">[1]!TAB_FONTE[2004]</definedName>
    <definedName name="FT_2004" localSheetId="8">#REF!</definedName>
    <definedName name="FT_2004" localSheetId="10">#REF!</definedName>
    <definedName name="FT_2004">#REF!</definedName>
    <definedName name="FT_2005" localSheetId="34">[1]!TAB_FONTE[2005]</definedName>
    <definedName name="FT_2005" localSheetId="8">#REF!</definedName>
    <definedName name="FT_2005" localSheetId="10">#REF!</definedName>
    <definedName name="FT_2005">#REF!</definedName>
    <definedName name="FT_2006" localSheetId="34">[1]!TAB_FONTE[2006]</definedName>
    <definedName name="FT_2006" localSheetId="8">#REF!</definedName>
    <definedName name="FT_2006" localSheetId="10">#REF!</definedName>
    <definedName name="FT_2006">#REF!</definedName>
    <definedName name="FT_2007" localSheetId="34">[1]!TAB_FONTE[2007]</definedName>
    <definedName name="FT_2007" localSheetId="8">#REF!</definedName>
    <definedName name="FT_2007" localSheetId="10">#REF!</definedName>
    <definedName name="FT_2007">#REF!</definedName>
    <definedName name="FT_2008" localSheetId="34">[1]!TAB_FONTE[2008]</definedName>
    <definedName name="FT_2008" localSheetId="8">#REF!</definedName>
    <definedName name="FT_2008" localSheetId="10">#REF!</definedName>
    <definedName name="FT_2008">#REF!</definedName>
    <definedName name="FT_2009" localSheetId="34">[1]!TAB_FONTE[2009]</definedName>
    <definedName name="FT_2009" localSheetId="8">#REF!</definedName>
    <definedName name="FT_2009" localSheetId="10">#REF!</definedName>
    <definedName name="FT_2009">#REF!</definedName>
    <definedName name="FT_2010" localSheetId="34">[1]!TAB_FONTE[2010]</definedName>
    <definedName name="FT_2010" localSheetId="8">#REF!</definedName>
    <definedName name="FT_2010" localSheetId="10">#REF!</definedName>
    <definedName name="FT_2010">#REF!</definedName>
    <definedName name="FT_2011" localSheetId="34">[1]!TAB_FONTE[2011]</definedName>
    <definedName name="FT_2011" localSheetId="8">#REF!</definedName>
    <definedName name="FT_2011" localSheetId="10">#REF!</definedName>
    <definedName name="FT_2011">#REF!</definedName>
    <definedName name="FT_2012" localSheetId="34">[1]!TAB_FONTE[2012]</definedName>
    <definedName name="FT_2012" localSheetId="8">#REF!</definedName>
    <definedName name="FT_2012" localSheetId="10">#REF!</definedName>
    <definedName name="FT_2012">#REF!</definedName>
    <definedName name="FT_2013" localSheetId="34">[1]!TAB_FONTE[2013]</definedName>
    <definedName name="FT_2013" localSheetId="8">#REF!</definedName>
    <definedName name="FT_2013" localSheetId="10">#REF!</definedName>
    <definedName name="FT_2013">#REF!</definedName>
    <definedName name="FT_2014" localSheetId="34">[1]!TAB_FONTE[2014]</definedName>
    <definedName name="FT_2014" localSheetId="8">#REF!</definedName>
    <definedName name="FT_2014" localSheetId="10">#REF!</definedName>
    <definedName name="FT_2014">#REF!</definedName>
    <definedName name="FT_2015" localSheetId="34">[1]!TAB_FONTE[2015]</definedName>
    <definedName name="FT_2015" localSheetId="8">#REF!</definedName>
    <definedName name="FT_2015" localSheetId="10">#REF!</definedName>
    <definedName name="FT_2015">#REF!</definedName>
    <definedName name="FT_2016">#REF!</definedName>
    <definedName name="LIST_ANO2016">#REF!</definedName>
    <definedName name="LIST_ANOS" localSheetId="34">[1]TFONTE!$B$8:$V$8</definedName>
    <definedName name="LIST_ANOS" localSheetId="8">#REF!</definedName>
    <definedName name="LIST_ANOS" localSheetId="10">#REF!</definedName>
    <definedName name="LIST_ANOS">#REF!</definedName>
    <definedName name="Receita_Tributária">#REF!</definedName>
    <definedName name="RT_ADM" localSheetId="34">[1]!TAB_FONTE[RT_Adm]</definedName>
    <definedName name="RT_ADM" localSheetId="8">#REF!</definedName>
    <definedName name="RT_ADM" localSheetId="10">#REF!</definedName>
    <definedName name="RT_ADM">#REF!</definedName>
    <definedName name="SUBITENS" localSheetId="34">[1]!TAB_FONTE[Subitens]</definedName>
    <definedName name="SUBITENS" localSheetId="8">#REF!</definedName>
    <definedName name="SUBITENS" localSheetId="10">#REF!</definedName>
    <definedName name="SUBITENS">#REF!</definedName>
  </definedNames>
  <calcPr calcId="152511"/>
</workbook>
</file>

<file path=xl/calcChain.xml><?xml version="1.0" encoding="utf-8"?>
<calcChain xmlns="http://schemas.openxmlformats.org/spreadsheetml/2006/main">
  <c r="C52" i="73" l="1"/>
  <c r="C51" i="73"/>
  <c r="C50" i="73"/>
  <c r="C49" i="73"/>
  <c r="C48" i="73"/>
  <c r="C47" i="73"/>
  <c r="C46" i="73"/>
  <c r="C45" i="73"/>
  <c r="C44" i="73"/>
  <c r="C43" i="73"/>
  <c r="C42" i="73"/>
  <c r="C41" i="73"/>
  <c r="C40" i="73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C13" i="73"/>
  <c r="C12" i="73"/>
  <c r="C11" i="73"/>
  <c r="C10" i="73"/>
  <c r="C9" i="73"/>
  <c r="C8" i="73"/>
  <c r="C7" i="73"/>
  <c r="C6" i="73"/>
  <c r="B55" i="73"/>
  <c r="B54" i="73"/>
  <c r="B53" i="73"/>
  <c r="D42" i="73" l="1"/>
  <c r="H42" i="73"/>
  <c r="I42" i="73"/>
  <c r="J42" i="73"/>
  <c r="K42" i="73" l="1"/>
  <c r="K27" i="73"/>
  <c r="K22" i="73"/>
  <c r="K32" i="73"/>
  <c r="K18" i="73"/>
  <c r="K31" i="73"/>
  <c r="K24" i="73"/>
  <c r="K26" i="73"/>
  <c r="K37" i="73"/>
  <c r="K52" i="73"/>
  <c r="K40" i="73"/>
  <c r="K36" i="73"/>
  <c r="K17" i="73"/>
  <c r="K13" i="73"/>
  <c r="K34" i="73"/>
  <c r="K35" i="73"/>
  <c r="K16" i="73"/>
  <c r="K19" i="73"/>
  <c r="K29" i="73"/>
  <c r="K25" i="73"/>
  <c r="K23" i="73"/>
  <c r="K39" i="73"/>
  <c r="K11" i="73"/>
  <c r="K15" i="73"/>
  <c r="K38" i="73"/>
  <c r="K10" i="73"/>
  <c r="K33" i="73"/>
  <c r="K14" i="73"/>
  <c r="K28" i="73"/>
  <c r="K45" i="73"/>
  <c r="K48" i="73"/>
  <c r="K49" i="73"/>
  <c r="K21" i="73"/>
  <c r="K44" i="73"/>
  <c r="K43" i="73"/>
  <c r="K12" i="73"/>
  <c r="K50" i="73"/>
  <c r="K46" i="73"/>
  <c r="K51" i="73"/>
  <c r="I37" i="73"/>
  <c r="I16" i="73"/>
  <c r="I13" i="73"/>
  <c r="I19" i="73"/>
  <c r="I39" i="73"/>
  <c r="I14" i="73"/>
  <c r="I36" i="73"/>
  <c r="I22" i="73"/>
  <c r="I10" i="73"/>
  <c r="I27" i="73"/>
  <c r="I31" i="73"/>
  <c r="I23" i="73"/>
  <c r="I52" i="73"/>
  <c r="I28" i="73"/>
  <c r="I25" i="73"/>
  <c r="I35" i="73"/>
  <c r="I38" i="73"/>
  <c r="I18" i="73"/>
  <c r="I40" i="73"/>
  <c r="I26" i="73"/>
  <c r="I15" i="73"/>
  <c r="I34" i="73"/>
  <c r="I24" i="73"/>
  <c r="I33" i="73"/>
  <c r="I29" i="73"/>
  <c r="I32" i="73"/>
  <c r="I11" i="73"/>
  <c r="I17" i="73"/>
  <c r="I12" i="73"/>
  <c r="I21" i="73"/>
  <c r="I46" i="73"/>
  <c r="I51" i="73"/>
  <c r="I49" i="73"/>
  <c r="I48" i="73"/>
  <c r="I45" i="73"/>
  <c r="I43" i="73"/>
  <c r="I44" i="73"/>
  <c r="I50" i="73"/>
  <c r="L42" i="73"/>
  <c r="L13" i="73"/>
  <c r="L16" i="73"/>
  <c r="L52" i="73"/>
  <c r="L26" i="73"/>
  <c r="L25" i="73"/>
  <c r="L15" i="73"/>
  <c r="L10" i="73"/>
  <c r="L31" i="73"/>
  <c r="L17" i="73"/>
  <c r="L33" i="73"/>
  <c r="L19" i="73"/>
  <c r="L35" i="73"/>
  <c r="L29" i="73"/>
  <c r="L39" i="73"/>
  <c r="L36" i="73"/>
  <c r="L24" i="73"/>
  <c r="L11" i="73"/>
  <c r="L14" i="73"/>
  <c r="L34" i="73"/>
  <c r="L27" i="73"/>
  <c r="L28" i="73"/>
  <c r="L23" i="73"/>
  <c r="L37" i="73"/>
  <c r="L18" i="73"/>
  <c r="L32" i="73"/>
  <c r="L38" i="73"/>
  <c r="L40" i="73"/>
  <c r="L22" i="73"/>
  <c r="L12" i="73"/>
  <c r="L46" i="73"/>
  <c r="L43" i="73"/>
  <c r="L51" i="73"/>
  <c r="L49" i="73"/>
  <c r="L21" i="73"/>
  <c r="L48" i="73"/>
  <c r="L45" i="73"/>
  <c r="L44" i="73"/>
  <c r="L50" i="73"/>
  <c r="H52" i="73"/>
  <c r="H36" i="73"/>
  <c r="H38" i="73"/>
  <c r="H14" i="73"/>
  <c r="H34" i="73"/>
  <c r="H19" i="73"/>
  <c r="H33" i="73"/>
  <c r="H18" i="73"/>
  <c r="H16" i="73"/>
  <c r="H32" i="73"/>
  <c r="H10" i="73"/>
  <c r="H39" i="73"/>
  <c r="H13" i="73"/>
  <c r="H27" i="73"/>
  <c r="H31" i="73"/>
  <c r="H24" i="73"/>
  <c r="H26" i="73"/>
  <c r="H11" i="73"/>
  <c r="H37" i="73"/>
  <c r="H29" i="73"/>
  <c r="H35" i="73"/>
  <c r="H22" i="73"/>
  <c r="H40" i="73"/>
  <c r="H15" i="73"/>
  <c r="H28" i="73"/>
  <c r="H23" i="73"/>
  <c r="H25" i="73"/>
  <c r="H17" i="73"/>
  <c r="H49" i="73"/>
  <c r="H12" i="73"/>
  <c r="H44" i="73"/>
  <c r="H45" i="73"/>
  <c r="H50" i="73"/>
  <c r="H21" i="73"/>
  <c r="H46" i="73"/>
  <c r="H48" i="73"/>
  <c r="H43" i="73"/>
  <c r="H51" i="73"/>
  <c r="N42" i="73"/>
  <c r="N37" i="73"/>
  <c r="N52" i="73"/>
  <c r="N31" i="73"/>
  <c r="N27" i="73"/>
  <c r="N13" i="73"/>
  <c r="N38" i="73"/>
  <c r="N16" i="73"/>
  <c r="N35" i="73"/>
  <c r="N14" i="73"/>
  <c r="N39" i="73"/>
  <c r="N18" i="73"/>
  <c r="N28" i="73"/>
  <c r="N40" i="73"/>
  <c r="N24" i="73"/>
  <c r="N25" i="73"/>
  <c r="N22" i="73"/>
  <c r="N23" i="73"/>
  <c r="N33" i="73"/>
  <c r="N11" i="73"/>
  <c r="N36" i="73"/>
  <c r="N26" i="73"/>
  <c r="N15" i="73"/>
  <c r="N29" i="73"/>
  <c r="N32" i="73"/>
  <c r="N10" i="73"/>
  <c r="N17" i="73"/>
  <c r="N34" i="73"/>
  <c r="N19" i="73"/>
  <c r="N50" i="73"/>
  <c r="N51" i="73"/>
  <c r="N44" i="73"/>
  <c r="N45" i="73"/>
  <c r="N12" i="73"/>
  <c r="N43" i="73"/>
  <c r="N46" i="73"/>
  <c r="N48" i="73"/>
  <c r="N21" i="73"/>
  <c r="N49" i="73"/>
  <c r="J32" i="73"/>
  <c r="J19" i="73"/>
  <c r="J16" i="73"/>
  <c r="J31" i="73"/>
  <c r="J36" i="73"/>
  <c r="J37" i="73"/>
  <c r="J26" i="73"/>
  <c r="J40" i="73"/>
  <c r="J13" i="73"/>
  <c r="J15" i="73"/>
  <c r="J23" i="73"/>
  <c r="J14" i="73"/>
  <c r="J52" i="73"/>
  <c r="J27" i="73"/>
  <c r="J33" i="73"/>
  <c r="J11" i="73"/>
  <c r="J28" i="73"/>
  <c r="J17" i="73"/>
  <c r="J38" i="73"/>
  <c r="J24" i="73"/>
  <c r="J10" i="73"/>
  <c r="J18" i="73"/>
  <c r="J22" i="73"/>
  <c r="J29" i="73"/>
  <c r="J34" i="73"/>
  <c r="J39" i="73"/>
  <c r="J35" i="73"/>
  <c r="J25" i="73"/>
  <c r="J12" i="73"/>
  <c r="J48" i="73"/>
  <c r="J45" i="73"/>
  <c r="J43" i="73"/>
  <c r="J46" i="73"/>
  <c r="J49" i="73"/>
  <c r="J50" i="73"/>
  <c r="J51" i="73"/>
  <c r="J44" i="73"/>
  <c r="J21" i="73"/>
  <c r="F42" i="73"/>
  <c r="F23" i="73"/>
  <c r="F19" i="73"/>
  <c r="F38" i="73"/>
  <c r="F18" i="73"/>
  <c r="F36" i="73"/>
  <c r="F40" i="73"/>
  <c r="F37" i="73"/>
  <c r="F32" i="73"/>
  <c r="F33" i="73"/>
  <c r="F22" i="73"/>
  <c r="F15" i="73"/>
  <c r="F29" i="73"/>
  <c r="F14" i="73"/>
  <c r="F31" i="73"/>
  <c r="F26" i="73"/>
  <c r="F17" i="73"/>
  <c r="F28" i="73"/>
  <c r="F25" i="73"/>
  <c r="F27" i="73"/>
  <c r="F52" i="73"/>
  <c r="F24" i="73"/>
  <c r="F11" i="73"/>
  <c r="F10" i="73"/>
  <c r="F35" i="73"/>
  <c r="F13" i="73"/>
  <c r="F34" i="73"/>
  <c r="F16" i="73"/>
  <c r="F39" i="73"/>
  <c r="F12" i="73"/>
  <c r="F50" i="73"/>
  <c r="F44" i="73"/>
  <c r="F51" i="73"/>
  <c r="F48" i="73"/>
  <c r="F21" i="73"/>
  <c r="F45" i="73"/>
  <c r="F43" i="73"/>
  <c r="F46" i="73"/>
  <c r="F49" i="73"/>
  <c r="O42" i="73"/>
  <c r="O22" i="73"/>
  <c r="O35" i="73"/>
  <c r="O16" i="73"/>
  <c r="O29" i="73"/>
  <c r="O27" i="73"/>
  <c r="O26" i="73"/>
  <c r="O40" i="73"/>
  <c r="O13" i="73"/>
  <c r="O32" i="73"/>
  <c r="O23" i="73"/>
  <c r="O15" i="73"/>
  <c r="O34" i="73"/>
  <c r="O10" i="73"/>
  <c r="O31" i="73"/>
  <c r="O18" i="73"/>
  <c r="O38" i="73"/>
  <c r="O36" i="73"/>
  <c r="O52" i="73"/>
  <c r="O25" i="73"/>
  <c r="O17" i="73"/>
  <c r="O37" i="73"/>
  <c r="O33" i="73"/>
  <c r="O14" i="73"/>
  <c r="O39" i="73"/>
  <c r="O11" i="73"/>
  <c r="O19" i="73"/>
  <c r="O28" i="73"/>
  <c r="O24" i="73"/>
  <c r="O21" i="73"/>
  <c r="O51" i="73"/>
  <c r="O50" i="73"/>
  <c r="O46" i="73"/>
  <c r="O12" i="73"/>
  <c r="O43" i="73"/>
  <c r="O49" i="73"/>
  <c r="O44" i="73"/>
  <c r="O48" i="73"/>
  <c r="O45" i="73"/>
  <c r="D25" i="73"/>
  <c r="D18" i="73"/>
  <c r="D24" i="73"/>
  <c r="D38" i="73"/>
  <c r="D36" i="73"/>
  <c r="D33" i="73"/>
  <c r="D17" i="73"/>
  <c r="D11" i="73"/>
  <c r="D10" i="73"/>
  <c r="D32" i="73"/>
  <c r="D14" i="73"/>
  <c r="D13" i="73"/>
  <c r="D29" i="73"/>
  <c r="D19" i="73"/>
  <c r="D37" i="73"/>
  <c r="D16" i="73"/>
  <c r="D15" i="73"/>
  <c r="D31" i="73"/>
  <c r="D40" i="73"/>
  <c r="D34" i="73"/>
  <c r="D39" i="73"/>
  <c r="D22" i="73"/>
  <c r="D35" i="73"/>
  <c r="D52" i="73"/>
  <c r="D23" i="73"/>
  <c r="D27" i="73"/>
  <c r="D28" i="73"/>
  <c r="D26" i="73"/>
  <c r="D21" i="73"/>
  <c r="D46" i="73"/>
  <c r="D43" i="73"/>
  <c r="D49" i="73"/>
  <c r="D12" i="73"/>
  <c r="D44" i="73"/>
  <c r="D48" i="73"/>
  <c r="D51" i="73"/>
  <c r="D45" i="73"/>
  <c r="D50" i="73"/>
  <c r="M42" i="73"/>
  <c r="M27" i="73"/>
  <c r="M28" i="73"/>
  <c r="M18" i="73"/>
  <c r="M36" i="73"/>
  <c r="M29" i="73"/>
  <c r="M52" i="73"/>
  <c r="M15" i="73"/>
  <c r="M32" i="73"/>
  <c r="M23" i="73"/>
  <c r="M24" i="73"/>
  <c r="M37" i="73"/>
  <c r="M22" i="73"/>
  <c r="M35" i="73"/>
  <c r="M17" i="73"/>
  <c r="M10" i="73"/>
  <c r="M33" i="73"/>
  <c r="M38" i="73"/>
  <c r="M11" i="73"/>
  <c r="M39" i="73"/>
  <c r="M25" i="73"/>
  <c r="M34" i="73"/>
  <c r="M16" i="73"/>
  <c r="M31" i="73"/>
  <c r="M14" i="73"/>
  <c r="M13" i="73"/>
  <c r="M19" i="73"/>
  <c r="M26" i="73"/>
  <c r="M40" i="73"/>
  <c r="M49" i="73"/>
  <c r="M46" i="73"/>
  <c r="M50" i="73"/>
  <c r="M48" i="73"/>
  <c r="M21" i="73"/>
  <c r="M44" i="73"/>
  <c r="M45" i="73"/>
  <c r="M12" i="73"/>
  <c r="M43" i="73"/>
  <c r="M51" i="73"/>
  <c r="G42" i="73"/>
  <c r="G23" i="73"/>
  <c r="G10" i="73"/>
  <c r="G38" i="73"/>
  <c r="G17" i="73"/>
  <c r="G29" i="73"/>
  <c r="G13" i="73"/>
  <c r="G22" i="73"/>
  <c r="G27" i="73"/>
  <c r="G40" i="73"/>
  <c r="G33" i="73"/>
  <c r="G34" i="73"/>
  <c r="G37" i="73"/>
  <c r="G26" i="73"/>
  <c r="G16" i="73"/>
  <c r="G32" i="73"/>
  <c r="G24" i="73"/>
  <c r="G14" i="73"/>
  <c r="G15" i="73"/>
  <c r="G36" i="73"/>
  <c r="G52" i="73"/>
  <c r="G18" i="73"/>
  <c r="G31" i="73"/>
  <c r="G28" i="73"/>
  <c r="G25" i="73"/>
  <c r="G19" i="73"/>
  <c r="G39" i="73"/>
  <c r="G35" i="73"/>
  <c r="G11" i="73"/>
  <c r="G50" i="73"/>
  <c r="G49" i="73"/>
  <c r="G46" i="73"/>
  <c r="G48" i="73"/>
  <c r="G51" i="73"/>
  <c r="G44" i="73"/>
  <c r="G21" i="73"/>
  <c r="G12" i="73"/>
  <c r="G45" i="73"/>
  <c r="G43" i="73"/>
  <c r="E42" i="73"/>
  <c r="E34" i="73"/>
  <c r="E17" i="73"/>
  <c r="E23" i="73"/>
  <c r="E13" i="73"/>
  <c r="E24" i="73"/>
  <c r="E26" i="73"/>
  <c r="E39" i="73"/>
  <c r="E29" i="73"/>
  <c r="E36" i="73"/>
  <c r="E40" i="73"/>
  <c r="E32" i="73"/>
  <c r="E27" i="73"/>
  <c r="E25" i="73"/>
  <c r="E14" i="73"/>
  <c r="E37" i="73"/>
  <c r="E33" i="73"/>
  <c r="E52" i="73"/>
  <c r="E35" i="73"/>
  <c r="E16" i="73"/>
  <c r="E19" i="73"/>
  <c r="E18" i="73"/>
  <c r="E22" i="73"/>
  <c r="E38" i="73"/>
  <c r="E15" i="73"/>
  <c r="E31" i="73"/>
  <c r="E10" i="73"/>
  <c r="E11" i="73"/>
  <c r="E28" i="73"/>
  <c r="E49" i="73"/>
  <c r="E12" i="73"/>
  <c r="E45" i="73"/>
  <c r="E46" i="73"/>
  <c r="E44" i="73"/>
  <c r="E21" i="73"/>
  <c r="E51" i="73"/>
  <c r="E43" i="73"/>
  <c r="E50" i="73"/>
  <c r="E48" i="73"/>
  <c r="G20" i="73" l="1"/>
  <c r="M30" i="73"/>
  <c r="O9" i="73"/>
  <c r="N47" i="73"/>
  <c r="E47" i="73"/>
  <c r="L47" i="73"/>
  <c r="D47" i="73"/>
  <c r="J41" i="73"/>
  <c r="H41" i="73"/>
  <c r="I41" i="73"/>
  <c r="I9" i="73"/>
  <c r="E20" i="73"/>
  <c r="D20" i="73"/>
  <c r="F20" i="73"/>
  <c r="I20" i="73"/>
  <c r="K20" i="73"/>
  <c r="D41" i="73"/>
  <c r="E41" i="73"/>
  <c r="G41" i="73"/>
  <c r="M9" i="73"/>
  <c r="M8" i="73" s="1"/>
  <c r="M41" i="73"/>
  <c r="D30" i="73"/>
  <c r="O41" i="73"/>
  <c r="F47" i="73"/>
  <c r="J9" i="73"/>
  <c r="J8" i="73" s="1"/>
  <c r="N41" i="73"/>
  <c r="H47" i="73"/>
  <c r="K41" i="73"/>
  <c r="E9" i="73"/>
  <c r="E8" i="73" s="1"/>
  <c r="G30" i="73"/>
  <c r="J30" i="73"/>
  <c r="N30" i="73"/>
  <c r="L30" i="73"/>
  <c r="L41" i="73"/>
  <c r="I47" i="73"/>
  <c r="I30" i="73"/>
  <c r="K47" i="73"/>
  <c r="E30" i="73"/>
  <c r="G9" i="73"/>
  <c r="G8" i="73" s="1"/>
  <c r="M20" i="73"/>
  <c r="D9" i="73"/>
  <c r="D8" i="73" s="1"/>
  <c r="O47" i="73"/>
  <c r="O20" i="73"/>
  <c r="O30" i="73"/>
  <c r="F9" i="73"/>
  <c r="F8" i="73" s="1"/>
  <c r="F41" i="73"/>
  <c r="J20" i="73"/>
  <c r="J47" i="73"/>
  <c r="N20" i="73"/>
  <c r="N9" i="73"/>
  <c r="N8" i="73" s="1"/>
  <c r="H20" i="73"/>
  <c r="H30" i="73"/>
  <c r="H9" i="73"/>
  <c r="H8" i="73" s="1"/>
  <c r="L20" i="73"/>
  <c r="L9" i="73"/>
  <c r="L8" i="73" s="1"/>
  <c r="K9" i="73"/>
  <c r="K8" i="73" s="1"/>
  <c r="Q52" i="73"/>
  <c r="Q29" i="73"/>
  <c r="Q38" i="73"/>
  <c r="Q19" i="73"/>
  <c r="Q36" i="73"/>
  <c r="Q11" i="73"/>
  <c r="Q31" i="73"/>
  <c r="Q16" i="73"/>
  <c r="Q39" i="73"/>
  <c r="Q25" i="73"/>
  <c r="Q34" i="73"/>
  <c r="Q18" i="73"/>
  <c r="Q26" i="73"/>
  <c r="Q13" i="73"/>
  <c r="Q10" i="73"/>
  <c r="Q35" i="73"/>
  <c r="Q27" i="73"/>
  <c r="Q15" i="73"/>
  <c r="Q40" i="73"/>
  <c r="Q24" i="73"/>
  <c r="Q32" i="73"/>
  <c r="Q28" i="73"/>
  <c r="Q22" i="73"/>
  <c r="Q33" i="73"/>
  <c r="Q37" i="73"/>
  <c r="Q23" i="73"/>
  <c r="Q14" i="73"/>
  <c r="Q17" i="73"/>
  <c r="Q49" i="73"/>
  <c r="Q12" i="73"/>
  <c r="Q43" i="73"/>
  <c r="Q45" i="73"/>
  <c r="Q44" i="73"/>
  <c r="Q48" i="73"/>
  <c r="Q51" i="73"/>
  <c r="Q50" i="73"/>
  <c r="Q46" i="73"/>
  <c r="Q21" i="73"/>
  <c r="Q42" i="73"/>
  <c r="G47" i="73"/>
  <c r="M47" i="73"/>
  <c r="O8" i="73"/>
  <c r="F30" i="73"/>
  <c r="I8" i="73"/>
  <c r="K30" i="73"/>
  <c r="G7" i="73" l="1"/>
  <c r="I7" i="73"/>
  <c r="I6" i="73" s="1"/>
  <c r="O7" i="73"/>
  <c r="L7" i="73"/>
  <c r="L6" i="73" s="1"/>
  <c r="D7" i="73"/>
  <c r="D6" i="73" s="1"/>
  <c r="N7" i="73"/>
  <c r="N6" i="73" s="1"/>
  <c r="Q20" i="73"/>
  <c r="Q47" i="73"/>
  <c r="Q30" i="73"/>
  <c r="E7" i="73"/>
  <c r="J7" i="73"/>
  <c r="O6" i="73"/>
  <c r="F7" i="73"/>
  <c r="M7" i="73"/>
  <c r="K7" i="73"/>
  <c r="Q41" i="73"/>
  <c r="Q9" i="73"/>
  <c r="Q8" i="73" s="1"/>
  <c r="H7" i="73"/>
  <c r="Q7" i="73" l="1"/>
  <c r="G6" i="73"/>
  <c r="K6" i="73"/>
  <c r="J6" i="73"/>
  <c r="E6" i="73"/>
  <c r="H6" i="73"/>
  <c r="M6" i="73"/>
  <c r="F6" i="73"/>
  <c r="Q6" i="73" l="1"/>
  <c r="R16" i="73" l="1"/>
  <c r="R33" i="73"/>
  <c r="R29" i="73"/>
  <c r="R27" i="73"/>
  <c r="R43" i="73"/>
  <c r="R48" i="73"/>
  <c r="R21" i="73"/>
  <c r="R45" i="73"/>
  <c r="R44" i="73"/>
  <c r="R51" i="73"/>
  <c r="R52" i="73"/>
  <c r="R46" i="73"/>
  <c r="R50" i="73"/>
  <c r="R49" i="73"/>
  <c r="R42" i="73"/>
  <c r="R28" i="73"/>
  <c r="R31" i="73"/>
  <c r="R38" i="73"/>
  <c r="R25" i="73"/>
  <c r="R39" i="73"/>
  <c r="R12" i="73"/>
  <c r="R37" i="73"/>
  <c r="R13" i="73"/>
  <c r="R26" i="73"/>
  <c r="R40" i="73"/>
  <c r="R18" i="73"/>
  <c r="R17" i="73"/>
  <c r="R36" i="73"/>
  <c r="R35" i="73"/>
  <c r="R34" i="73"/>
  <c r="R22" i="73"/>
  <c r="R32" i="73"/>
  <c r="R14" i="73"/>
  <c r="R24" i="73"/>
  <c r="R23" i="73"/>
  <c r="R19" i="73"/>
  <c r="R11" i="73"/>
  <c r="R10" i="73"/>
  <c r="R15" i="73"/>
  <c r="R9" i="73" l="1"/>
  <c r="R8" i="73" s="1"/>
  <c r="R41" i="73"/>
  <c r="R20" i="73"/>
  <c r="R47" i="73"/>
  <c r="R30" i="73"/>
  <c r="R7" i="73" l="1"/>
  <c r="R6" i="73" l="1"/>
  <c r="P22" i="73" l="1"/>
  <c r="P39" i="73" l="1"/>
  <c r="P48" i="73"/>
  <c r="P50" i="73"/>
  <c r="P36" i="73"/>
  <c r="P49" i="73"/>
  <c r="P45" i="73"/>
  <c r="P35" i="73"/>
  <c r="P13" i="73"/>
  <c r="P44" i="73"/>
  <c r="P18" i="73"/>
  <c r="P38" i="73"/>
  <c r="P11" i="73"/>
  <c r="P34" i="73"/>
  <c r="P21" i="73"/>
  <c r="P15" i="73"/>
  <c r="P28" i="73"/>
  <c r="P40" i="73"/>
  <c r="P46" i="73"/>
  <c r="P29" i="73"/>
  <c r="P33" i="73"/>
  <c r="P17" i="73"/>
  <c r="P37" i="73"/>
  <c r="P23" i="73"/>
  <c r="P12" i="73"/>
  <c r="P25" i="73"/>
  <c r="P10" i="73"/>
  <c r="P43" i="73"/>
  <c r="P51" i="73"/>
  <c r="P16" i="73"/>
  <c r="P24" i="73"/>
  <c r="P31" i="73"/>
  <c r="P26" i="73"/>
  <c r="P27" i="73"/>
  <c r="P42" i="73"/>
  <c r="P19" i="73"/>
  <c r="P52" i="73"/>
  <c r="P14" i="73"/>
  <c r="P32" i="73"/>
  <c r="P41" i="73" l="1"/>
  <c r="P30" i="73"/>
  <c r="P9" i="73"/>
  <c r="P8" i="73" s="1"/>
  <c r="P20" i="73"/>
  <c r="P47" i="73"/>
  <c r="P7" i="73" l="1"/>
  <c r="P6" i="73" l="1"/>
</calcChain>
</file>

<file path=xl/sharedStrings.xml><?xml version="1.0" encoding="utf-8"?>
<sst xmlns="http://schemas.openxmlformats.org/spreadsheetml/2006/main" count="1528" uniqueCount="545">
  <si>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</si>
  <si>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</si>
  <si>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</si>
  <si>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</si>
  <si>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</si>
  <si>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</si>
  <si>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</si>
  <si>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</si>
  <si>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</si>
  <si>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</si>
  <si>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</si>
  <si>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</si>
  <si>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    Não Cumulativos</t>
  </si>
  <si>
    <t xml:space="preserve">        Cumulativos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</si>
  <si>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</si>
  <si>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</si>
  <si>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</si>
  <si>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</si>
  <si>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</si>
  <si>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</si>
  <si>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</si>
  <si>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</si>
  <si>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</si>
  <si>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</si>
  <si>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</si>
  <si>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</si>
  <si>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</si>
  <si>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</si>
  <si>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Imposto sobre Serviços (ISS)</t>
  </si>
  <si>
    <t>IPI - Automóveis</t>
  </si>
  <si>
    <t>IPI - Bebidas</t>
  </si>
  <si>
    <t>ICMS - Combustíveis</t>
  </si>
  <si>
    <t>ICMS - Energia Elétrica</t>
  </si>
  <si>
    <t>IPI - Tabaco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</si>
  <si>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</si>
  <si>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</si>
  <si>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</si>
  <si>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</si>
  <si>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</si>
  <si>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</si>
  <si>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</si>
  <si>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</si>
  <si>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</si>
  <si>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</si>
  <si>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</si>
  <si>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</si>
  <si>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</si>
  <si>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</si>
  <si>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</si>
  <si>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</si>
  <si>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</si>
  <si>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</si>
  <si>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</si>
  <si>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</si>
  <si>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</si>
  <si>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</si>
  <si>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</si>
  <si>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</si>
  <si>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</si>
  <si>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</si>
  <si>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</si>
  <si>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</si>
  <si>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</si>
  <si>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</si>
  <si>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4110.01</t>
  </si>
  <si>
    <t>4110.02</t>
  </si>
  <si>
    <t>4110.03</t>
  </si>
  <si>
    <t>4110.04</t>
  </si>
  <si>
    <t>4120.01</t>
  </si>
  <si>
    <t>4120.02</t>
  </si>
  <si>
    <t>4120.03</t>
  </si>
  <si>
    <t>4120.04</t>
  </si>
  <si>
    <t>4120.05</t>
  </si>
  <si>
    <t>4120.06</t>
  </si>
  <si>
    <t>4210.01</t>
  </si>
  <si>
    <t>4220.01</t>
  </si>
  <si>
    <t>4230.01</t>
  </si>
  <si>
    <t>4230.02</t>
  </si>
  <si>
    <t>4240.01</t>
  </si>
  <si>
    <t>4250.01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</si>
  <si>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</si>
  <si>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</si>
  <si>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</si>
  <si>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</si>
  <si>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</si>
  <si>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</si>
  <si>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>IOF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</si>
  <si>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</si>
  <si>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</si>
  <si>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</si>
  <si>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</si>
  <si>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</si>
  <si>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</si>
  <si>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</si>
  <si>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</si>
  <si>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</si>
  <si>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</si>
  <si>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</si>
  <si>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</si>
  <si>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</si>
  <si>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</si>
  <si>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      Não Cumulativos</t>
  </si>
  <si>
    <t xml:space="preserve">            Cumulativos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</si>
  <si>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</si>
  <si>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</si>
  <si>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</si>
  <si>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</si>
  <si>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</si>
  <si>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</si>
  <si>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</si>
  <si>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</si>
  <si>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01-C</t>
  </si>
  <si>
    <t>Tabela INC 00</t>
  </si>
  <si>
    <t>Tabela INC 01-D</t>
  </si>
  <si>
    <t>Análise Horizontal</t>
  </si>
  <si>
    <t>Tabela INC 02-A</t>
  </si>
  <si>
    <t>Tabela INC 02-B</t>
  </si>
  <si>
    <t>Tabela INC 02-C</t>
  </si>
  <si>
    <t>Análise Vertical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</si>
  <si>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</si>
  <si>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</si>
  <si>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</si>
  <si>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</si>
  <si>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</si>
  <si>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</si>
  <si>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</si>
  <si>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</si>
  <si>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</si>
  <si>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</si>
  <si>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</si>
  <si>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</si>
  <si>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</si>
  <si>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</si>
  <si>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</si>
  <si>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</si>
  <si>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</si>
  <si>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</si>
  <si>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</si>
  <si>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</si>
  <si>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</si>
  <si>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</si>
  <si>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</si>
  <si>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</si>
  <si>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</si>
  <si>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</si>
  <si>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</si>
  <si>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</si>
  <si>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</si>
  <si>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</si>
  <si>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</si>
  <si>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</si>
  <si>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</si>
  <si>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</si>
  <si>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</si>
  <si>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</si>
  <si>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</si>
  <si>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</si>
  <si>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</si>
  <si>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CSLL-Lucro Presumido</t>
  </si>
  <si>
    <t>IRPJ-Lucro Presumido</t>
  </si>
  <si>
    <t>PIS Não-Cumulativo</t>
  </si>
  <si>
    <t>Cofins Não-Cumulativo</t>
  </si>
  <si>
    <t>CONDECINE</t>
  </si>
  <si>
    <t>Cide-Remessas</t>
  </si>
  <si>
    <t>CPSS - Parcela Governo</t>
  </si>
  <si>
    <t>CPSS - Parcela Servidor</t>
  </si>
  <si>
    <t>PIS - Cumulativo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</si>
  <si>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</si>
  <si>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</si>
  <si>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</si>
  <si>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</si>
  <si>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</si>
  <si>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</si>
  <si>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</si>
  <si>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</si>
  <si>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</si>
  <si>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CSLL - Lucro Real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</si>
  <si>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</si>
  <si>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</si>
  <si>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</si>
  <si>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</si>
  <si>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</si>
  <si>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</si>
  <si>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</si>
  <si>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</si>
  <si>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</si>
  <si>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 xml:space="preserve">FSM - Beneficiário 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</si>
  <si>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</si>
  <si>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</si>
  <si>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</si>
  <si>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</si>
  <si>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</si>
  <si>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</si>
  <si>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Contrib. s/ Concursos e Prognósticos</t>
  </si>
  <si>
    <t>Contrib. s/ as Lojas Francas</t>
  </si>
  <si>
    <t xml:space="preserve">Contribuição para o PIN 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</si>
  <si>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</si>
  <si>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</si>
  <si>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</si>
  <si>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</si>
  <si>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</si>
  <si>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</si>
  <si>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</si>
  <si>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</si>
  <si>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</si>
  <si>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</si>
  <si>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</si>
  <si>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</si>
  <si>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</si>
  <si>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</si>
  <si>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</si>
  <si>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</si>
  <si>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</si>
  <si>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</si>
  <si>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</si>
  <si>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</si>
  <si>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</si>
  <si>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</si>
  <si>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</si>
  <si>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</si>
  <si>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Fundo de Saúde Militar (Beneficiário) 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</si>
  <si>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</si>
  <si>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</si>
  <si>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</si>
  <si>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</si>
  <si>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</si>
  <si>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</si>
  <si>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</si>
  <si>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</si>
  <si>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</si>
  <si>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</si>
  <si>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</si>
  <si>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</si>
  <si>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</si>
  <si>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</si>
  <si>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</si>
  <si>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</si>
  <si>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</si>
  <si>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</si>
  <si>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</si>
  <si>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</si>
  <si>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</si>
  <si>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</si>
  <si>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</si>
  <si>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</si>
  <si>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</si>
  <si>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</si>
  <si>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</si>
  <si>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</si>
  <si>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</si>
  <si>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</si>
  <si>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 xml:space="preserve">Fundo de Saúde Militar (Beneficiário) 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</si>
  <si>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</si>
  <si>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</si>
  <si>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</si>
  <si>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</si>
  <si>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</si>
  <si>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</si>
  <si>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</si>
  <si>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</si>
  <si>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</si>
  <si>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</si>
  <si>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</si>
  <si>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</si>
  <si>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</si>
  <si>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</si>
  <si>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</si>
  <si>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</si>
  <si>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Receita Tributária por Relevância do Tributo</t>
  </si>
  <si>
    <t>Tabela TRIB 02</t>
  </si>
  <si>
    <t>( p.p.)</t>
  </si>
  <si>
    <t>Var.</t>
  </si>
  <si>
    <t>Tabela TRIB 03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</si>
  <si>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</si>
  <si>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</si>
  <si>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</si>
  <si>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</si>
  <si>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</si>
  <si>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</si>
  <si>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</si>
  <si>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</si>
  <si>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</si>
  <si>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</si>
  <si>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</si>
  <si>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</si>
  <si>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</si>
  <si>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</si>
  <si>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IPI</t>
  </si>
  <si>
    <t>IRRF</t>
  </si>
  <si>
    <t>IRPJ</t>
  </si>
  <si>
    <t>CSLL</t>
  </si>
  <si>
    <t>Outros</t>
  </si>
  <si>
    <t>Folha de Salários</t>
  </si>
  <si>
    <t>Transações Financeiras</t>
  </si>
  <si>
    <t>Bens e Serviços</t>
  </si>
  <si>
    <t>Propriedade</t>
  </si>
  <si>
    <t>Renda</t>
  </si>
  <si>
    <t>Chile</t>
  </si>
  <si>
    <t>Brasil</t>
  </si>
  <si>
    <t>2900.10</t>
  </si>
  <si>
    <t>2900.11</t>
  </si>
  <si>
    <t xml:space="preserve">Contribuição Voluntária  Montepio Civil </t>
  </si>
  <si>
    <t>Contribuição para o Fundo de Saúde - PMDF/BMDF</t>
  </si>
  <si>
    <t xml:space="preserve">Reserva Global de Reversão </t>
  </si>
  <si>
    <t>ICE</t>
  </si>
  <si>
    <t>TF</t>
  </si>
  <si>
    <t>ARFMM</t>
  </si>
  <si>
    <t>CPM</t>
  </si>
  <si>
    <t>CRCP</t>
  </si>
  <si>
    <t>CPS</t>
  </si>
  <si>
    <t>CPSS</t>
  </si>
  <si>
    <t>DPVAT</t>
  </si>
  <si>
    <t>CR</t>
  </si>
  <si>
    <t>FSM</t>
  </si>
  <si>
    <t>FGTS</t>
  </si>
  <si>
    <t>SE</t>
  </si>
  <si>
    <t>SIST_S</t>
  </si>
  <si>
    <t>CD_COMB</t>
  </si>
  <si>
    <t>CD_REM</t>
  </si>
  <si>
    <t>OCF</t>
  </si>
  <si>
    <t>CETEL</t>
  </si>
  <si>
    <t>RDA</t>
  </si>
  <si>
    <t>CRPEE</t>
  </si>
  <si>
    <t>CSIND</t>
  </si>
  <si>
    <t>PREV_EST</t>
  </si>
  <si>
    <t>OTE</t>
  </si>
  <si>
    <t>PREV_MUN</t>
  </si>
  <si>
    <t>OTM</t>
  </si>
  <si>
    <t>PIS_PASEP</t>
  </si>
  <si>
    <t>COFINS</t>
  </si>
  <si>
    <t>(4) Inclui:  CPMF, FUNDAF, CONDECINE, Selo Esp. Controle, Contrib. Ensino Aerov., Contrib. Ensino Prof. Marít., Adic. Pass. Aéreas Domést., Contrib. s/ Lojas Francas, Dep. Aduan. e Rec. Alfand., Contrib. p/ o PIN, PROTERRA, Outras Contrib. Sociais e Econômicas e Contrib. s/ Faturam. Empresas Informatica, Contr. Montepio Civil, Contrib. Fundo de Saúde - PMDF/BMDF, Contrib. Fundo Invest. Reg., Reserva Global de Reversão.</t>
  </si>
  <si>
    <t>(1) - Receitas Correntes INSS + Recuperação de Créditos INSS. Exclui Transferências a terceiros (Sistema "S" e Salário-Educação) e Inclui a Contribuição do INSS sobre faturamento.</t>
  </si>
  <si>
    <t>Repres. Gráfica</t>
  </si>
  <si>
    <t>Governo Federal</t>
  </si>
  <si>
    <t>Governo Estadual</t>
  </si>
  <si>
    <t>Governo Municipal</t>
  </si>
  <si>
    <t>(p.p. do PIB)</t>
  </si>
  <si>
    <t>Contribuições Previdenciárias</t>
  </si>
  <si>
    <t>Outras Contrib. Sociais e Econômicas</t>
  </si>
  <si>
    <t>4500.01</t>
  </si>
  <si>
    <t>4600.01</t>
  </si>
  <si>
    <t>4600.02</t>
  </si>
  <si>
    <t>4600.03</t>
  </si>
  <si>
    <t>4600.04</t>
  </si>
  <si>
    <t>4600.05</t>
  </si>
  <si>
    <t>4600.07</t>
  </si>
  <si>
    <t>4600.08</t>
  </si>
  <si>
    <t>4600.10</t>
  </si>
  <si>
    <t>4600.11</t>
  </si>
  <si>
    <t xml:space="preserve">Carga Tributária por Ente Federativo </t>
  </si>
  <si>
    <t>2013</t>
  </si>
  <si>
    <t>Var (p.p. do PIB)</t>
  </si>
  <si>
    <t>% da Arrecadação</t>
  </si>
  <si>
    <t>4600.12</t>
  </si>
  <si>
    <t>4600.13</t>
  </si>
  <si>
    <t>Contribuição p/ o Fomento da Radiodifusão Pública</t>
  </si>
  <si>
    <t>4600.14</t>
  </si>
  <si>
    <t>Contribuição s/ Apostas em Competições Hípicas</t>
  </si>
  <si>
    <t>Contribuição s/ Jogos de Bingo</t>
  </si>
  <si>
    <t>Var (p.p. da Arrec.)</t>
  </si>
  <si>
    <t>Receita da Dívida Ativa não alocável</t>
  </si>
  <si>
    <t>Argentina</t>
  </si>
  <si>
    <t>Colômbia</t>
  </si>
  <si>
    <t>Equador</t>
  </si>
  <si>
    <t>Paraguai</t>
  </si>
  <si>
    <t>Peru</t>
  </si>
  <si>
    <t>Uruguai</t>
  </si>
  <si>
    <t>Venezuela</t>
  </si>
  <si>
    <t>Receita da Dívida Ativa Outros Trib e Contrib</t>
  </si>
  <si>
    <t>Verificação: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</si>
  <si>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</si>
  <si>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</si>
  <si>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</si>
  <si>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</si>
  <si>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</si>
  <si>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</si>
  <si>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</si>
  <si>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</si>
  <si>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</si>
  <si>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</si>
  <si>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</si>
  <si>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</si>
  <si>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>Nominal</t>
  </si>
  <si>
    <t>Trans. Financeiras</t>
  </si>
  <si>
    <t>2015</t>
  </si>
  <si>
    <t>Contribuição p o Ensino Fundamental</t>
  </si>
  <si>
    <t>Carga Tributária Total</t>
  </si>
  <si>
    <t>Bahamas</t>
  </si>
  <si>
    <t>Costa Rica</t>
  </si>
  <si>
    <t>El Salvador</t>
  </si>
  <si>
    <t>Guatemala</t>
  </si>
  <si>
    <t>Honduras</t>
  </si>
  <si>
    <t>República Dominicana</t>
  </si>
  <si>
    <t>Nicarágua</t>
  </si>
  <si>
    <t>Panamá</t>
  </si>
  <si>
    <t>Barbados</t>
  </si>
  <si>
    <t>Jamaica</t>
  </si>
  <si>
    <t>México</t>
  </si>
  <si>
    <t>Renda, Lucros e Ganhos de Capital</t>
  </si>
  <si>
    <t>Tabela 01</t>
  </si>
  <si>
    <t>Tabela 04</t>
  </si>
  <si>
    <t>Tabela 05</t>
  </si>
  <si>
    <t>Tabela 06</t>
  </si>
  <si>
    <t>Tabela 07</t>
  </si>
  <si>
    <t>Tabela 08</t>
  </si>
  <si>
    <t>Tabela 09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</si>
  <si>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</si>
  <si>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</si>
  <si>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</si>
  <si>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</si>
  <si>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</si>
  <si>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</si>
  <si>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(3) Inclui:  CPMF, FUNDAF, CONDECINE, Selo Esp. Controle, Contrib. Ensino Aerov., Contrib. Ensino Prof. Marít., Adic. Pass. Aéreas Domést., Contrib. s/ Lojas Francas, Dep. Aduan. e Rec. Alfand., Contrib. p/ o PIN, PROTERRA, Outras Contrib. Sociais e Econômicas e Contrib. s/ Faturam. Empresas Informatica, Contr. Montepio Civil, Contrib. Fundo de Saúde - PMDF/BMDF, Contrib. Fundo Invest. Reg., Reserva Global de Reversão.</t>
  </si>
  <si>
    <t>Cofins</t>
  </si>
  <si>
    <t>Contribuição para o FGTS (2)</t>
  </si>
  <si>
    <t>(2) Inclui as contribuições devidas ao trabalhador e por demissão sem justa causa.</t>
  </si>
  <si>
    <t>Outras Contribuições Federais (3)</t>
  </si>
  <si>
    <t>Contribuição para o FGTS (1)</t>
  </si>
  <si>
    <t>(1) Inclui as contribuições devidas ao trabalhador e por demissão sem justa causa.</t>
  </si>
  <si>
    <t>Outras Contribuições Federais (2)</t>
  </si>
  <si>
    <t>Contribuição para a Previdência Social (3)</t>
  </si>
  <si>
    <t>(3) - Receitas Correntes INSS + Recuperação de Créditos INSS. Exclui Transferências a terceiros (Sistema "S" e Salário-Educação) e Inclui a Contribuição do INSS sobre faturamento.</t>
  </si>
  <si>
    <t>IRPJ - Lucro Real</t>
  </si>
  <si>
    <t>Contrib. para o INSS - Patronal</t>
  </si>
  <si>
    <t>Previd. dos Estados - Governo</t>
  </si>
  <si>
    <t>Previd. dos Municípios - Governo</t>
  </si>
  <si>
    <t>Contrib. para o INSS - Empregado</t>
  </si>
  <si>
    <t>Cofins - Cumulativo</t>
  </si>
  <si>
    <t>Simples Nacional</t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</si>
  <si>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</si>
  <si>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r>
      <t>Média OCDE</t>
    </r>
    <r>
      <rPr>
        <b/>
        <vertAlign val="superscript"/>
        <sz val="10"/>
        <rFont val="Calibri"/>
        <family val="2"/>
        <scheme val="minor"/>
      </rPr>
      <t>(1)</t>
    </r>
  </si>
  <si>
    <t xml:space="preserve">    Tributos sobre Débitos e Créditos Bancários</t>
  </si>
  <si>
    <t>.</t>
  </si>
  <si>
    <t>2016</t>
  </si>
  <si>
    <t>Receita Tributária por Base de Incidência e Nível de Governo -  2016</t>
  </si>
  <si>
    <t>Receita Tributária por Base de Incidência e Nível de Governo - 2016</t>
  </si>
  <si>
    <t>Receita Tributária Base de Incidência - Detalhe da Agregação - 2007 a 2016</t>
  </si>
  <si>
    <t>Carga Tributária e Variações por Base de Incidência - 2016 x 2015</t>
  </si>
  <si>
    <t>Receita Tributária por Tributo e Competência - 2015 e 2016</t>
  </si>
  <si>
    <t>Receita Tributária por Tributo e Variação em Pontos Percentuais - 2016/2015</t>
  </si>
  <si>
    <t>(1) Média de 31 países da OCDE</t>
  </si>
  <si>
    <t>Fonte: OECD Revenue Statistics. https://stats.oecd.org</t>
  </si>
  <si>
    <t>Evolução da Carga Tributária (% do PIB) - Brasil e Média OCDE (31 países)</t>
  </si>
  <si>
    <t>Belize</t>
  </si>
  <si>
    <t>Cuba</t>
  </si>
  <si>
    <t>Bolívia</t>
  </si>
  <si>
    <t>Trindade e Tobago</t>
  </si>
  <si>
    <t>Receita Tributária por Base de Incidência - 2015 e 2016</t>
  </si>
  <si>
    <t>Faixa de GPS Paga</t>
  </si>
  <si>
    <t>Variações Percentuais 2015 - 2016</t>
  </si>
  <si>
    <t>Qtde Empresas</t>
  </si>
  <si>
    <t>Qtde Média de Vínculos</t>
  </si>
  <si>
    <t>GPS – INSS (1)</t>
  </si>
  <si>
    <t>Massa Salarial (2)</t>
  </si>
  <si>
    <t>De R$ 1,00 a R$ 10.000,00</t>
  </si>
  <si>
    <t>De R4 10.000,01 a R$ 100.000,00</t>
  </si>
  <si>
    <t>De R$ 100.000,01 a R$ 1.000.000,00</t>
  </si>
  <si>
    <t>De R$ 1.000.000,01 a R$ 10.000.000,00</t>
  </si>
  <si>
    <t>De R$ 10.000.000,01 a R$ 100.000.000,00</t>
  </si>
  <si>
    <t>Acima de R$ 100.000.000,00</t>
  </si>
  <si>
    <t>(1) Valor pago em GPS (inclui as parcelas patronal e do servidor).</t>
  </si>
  <si>
    <t>(2) Informada em GFIP.</t>
  </si>
  <si>
    <t>Valor</t>
  </si>
  <si>
    <t>Valores pagos em GPS em 2015 e 2016</t>
  </si>
  <si>
    <t>valores em R$ bilhões</t>
  </si>
  <si>
    <t>Arrecadação Total</t>
  </si>
  <si>
    <t>Tabela 02</t>
  </si>
  <si>
    <t>Tabela 03</t>
  </si>
  <si>
    <t>(1) Foi usado o deflator implícito do PIB para corrigir a arrecadação de 2015.</t>
  </si>
  <si>
    <t>Receita Tributária por Ente Federativo - 2015 e 2016 - Principais Variações em Pontos Percentuais do PIB</t>
  </si>
  <si>
    <t>Tabela 10</t>
  </si>
  <si>
    <t>Carga Tributária Total (% do PIB) 2007 a 2015 - Brasil e Países as América Latina e Caribe</t>
  </si>
  <si>
    <t>Variação 2006 a 2015 (p.p.)</t>
  </si>
  <si>
    <t>Arrecadação RERCT</t>
  </si>
  <si>
    <t>Carga Tributária Bruta – 2015 e 2016</t>
  </si>
  <si>
    <t>Arrecadação Total Líquida de RERCT</t>
  </si>
  <si>
    <t>Arrecadação total 2015 x 2016 com e sem o RERCT (R$ bilhões e %PIB)</t>
  </si>
  <si>
    <t>Arrecadação [R$ milhões]</t>
  </si>
  <si>
    <t>Série Histórica - Evolução da Participação dos Entes Federativos na Arrecadação Total - 2007 a 2016</t>
  </si>
  <si>
    <t>Série Histórica - Evolução da Participação das Bases de Incidência na Arrecadação Total - 2007 a 2016</t>
  </si>
  <si>
    <t>Dado extraído em  14 de agosto de 2017, 13:57, de OECD.Stat</t>
  </si>
  <si>
    <t>Receita Tributária por Tributo e Competência - 2007 a 2016</t>
  </si>
  <si>
    <t>Receita Tributária por Tributo e Competência - 2007 a 2016 - em % do PIB</t>
  </si>
  <si>
    <t>Receita Tributária por Tributo e Competência - 2007 a 2016 - em % da Arrecadação</t>
  </si>
  <si>
    <t>Série Histórica - Receita Tributária por Base de Incidência - 2007 a 2016</t>
  </si>
  <si>
    <t xml:space="preserve">         IRPJ e CSLL</t>
  </si>
  <si>
    <t xml:space="preserve">         Imposto de Renda Retido na Fonte</t>
  </si>
  <si>
    <t xml:space="preserve">         Taxas Federais</t>
  </si>
  <si>
    <t xml:space="preserve">         Cide Combustíveis</t>
  </si>
  <si>
    <t xml:space="preserve">         Outros Tributos Federais</t>
  </si>
  <si>
    <t xml:space="preserve">         Imposto sobre Produtos Industrializados</t>
  </si>
  <si>
    <t xml:space="preserve">         Impostos sobre o Comércio Exterior</t>
  </si>
  <si>
    <t xml:space="preserve">         Contrib. para o PIS/Pasep e Cofins</t>
  </si>
  <si>
    <t xml:space="preserve">         Outros Tributos Estaduais</t>
  </si>
  <si>
    <t xml:space="preserve">         ICMS</t>
  </si>
  <si>
    <t xml:space="preserve">         IPTU</t>
  </si>
  <si>
    <t xml:space="preserve">         Outros Tributos Municipais</t>
  </si>
  <si>
    <t xml:space="preserve">         ISS</t>
  </si>
  <si>
    <t>Carga Tributária de Alguns Paises da OCDE (1) e Brasil - 2014</t>
  </si>
  <si>
    <t>1000 - Renda, Lucros e Ganhos de Capital</t>
  </si>
  <si>
    <t>****************</t>
  </si>
  <si>
    <t>3000 - Folha de Salários (2)</t>
  </si>
  <si>
    <t>4000 - Propriedade</t>
  </si>
  <si>
    <t>5000 - Bens e Serviços</t>
  </si>
  <si>
    <t>6000 - Outros</t>
  </si>
  <si>
    <t>Year</t>
  </si>
  <si>
    <t>Country</t>
  </si>
  <si>
    <t/>
  </si>
  <si>
    <t>Dinamarca</t>
  </si>
  <si>
    <t>França</t>
  </si>
  <si>
    <t>Hungria</t>
  </si>
  <si>
    <t>Áustria</t>
  </si>
  <si>
    <t>Nova Zelândia</t>
  </si>
  <si>
    <t>Reino Unido</t>
  </si>
  <si>
    <t>Bélgica</t>
  </si>
  <si>
    <t>Islândia</t>
  </si>
  <si>
    <t>Eslovênia</t>
  </si>
  <si>
    <t>Canadá</t>
  </si>
  <si>
    <t>Grécia</t>
  </si>
  <si>
    <t>Finlândia</t>
  </si>
  <si>
    <t>República Tcheca</t>
  </si>
  <si>
    <t>Suécia</t>
  </si>
  <si>
    <t>Luxemburgo</t>
  </si>
  <si>
    <t>Itália</t>
  </si>
  <si>
    <t>Coreia do Sul</t>
  </si>
  <si>
    <t>Holanda</t>
  </si>
  <si>
    <t>Israel</t>
  </si>
  <si>
    <t>Estônia</t>
  </si>
  <si>
    <t>Noruega</t>
  </si>
  <si>
    <t>Alemanha</t>
  </si>
  <si>
    <t>Turquia</t>
  </si>
  <si>
    <t>Noroega</t>
  </si>
  <si>
    <t>República Eslováquia</t>
  </si>
  <si>
    <t>Estados Unidos</t>
  </si>
  <si>
    <t>Portugal</t>
  </si>
  <si>
    <t>Japão</t>
  </si>
  <si>
    <t>Espanha</t>
  </si>
  <si>
    <t>Suíça</t>
  </si>
  <si>
    <t>Latívia</t>
  </si>
  <si>
    <t>Irlanda</t>
  </si>
  <si>
    <t>(1) Fonte: OECD Revenue Statistics. https://stats.oecd.org/Index.aspx?DataSetCode=VER</t>
  </si>
  <si>
    <t>(2) Corresponde na OCDE à soma dos códigos 2000 (pevidência) e 3000 (folha de salários).</t>
  </si>
  <si>
    <t>Renda, Lucros e Ganho de Capital</t>
  </si>
  <si>
    <t>Folha Salarial (incl. Previd.)</t>
  </si>
  <si>
    <t>Bens 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</si>
</sst>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@*."/>
    <numFmt numFmtId="167" formatCode="0000"/>
    <numFmt numFmtId="168" formatCode="0.000%"/>
    <numFmt numFmtId="169" formatCode="_(* #,##0.0000_);_(* \(#,##0.0000\);_(* &quot;-&quot;??_);_(@_)"/>
    <numFmt numFmtId="170" formatCode="#,##0.00_ ;[Red]\-#,##0.00\ "/>
    <numFmt numFmtId="171" formatCode="0.00000000%"/>
    <numFmt numFmtId="172" formatCode="_-* #,##0.00000000_-;\-* #,##0.00000000_-;_-* &quot;-&quot;??_-;_-@_-"/>
    <numFmt numFmtId="173" formatCode="_-* #,##0.00\ _€_-;\-* #,##0.00\ _€_-;_-* &quot;-&quot;??\ _€_-;_-@_-"/>
    <numFmt numFmtId="174" formatCode="_-[$€]* #,##0.00_-;\-[$€]* #,##0.00_-;_-[$€]* &quot;-&quot;??_-;_-@_-"/>
    <numFmt numFmtId="175" formatCode="0.0%"/>
    <numFmt numFmtId="176" formatCode="#,##0.00000;[Red]\-#,##0.00000"/>
    <numFmt numFmtId="177" formatCode="0.00000%"/>
    <numFmt numFmtId="178" formatCode="0_);[Red]\(0\)"/>
    <numFmt numFmtId="179" formatCode="##0.0;\-##0.0;0.0;"/>
    <numFmt numFmtId="180" formatCode="\ \.\.;\ \.\.;\ \.\.;\ \.\."/>
    <numFmt numFmtId="181" formatCode="#,##0.0_ ;[Red]\-#,##0.0\ "/>
    <numFmt numFmtId="182" formatCode="#,##0.000_ ;[Red]\-#,##0.000\ "/>
    <numFmt numFmtId="183" formatCode="#,##0_ ;[Red]\-#,##0\ "/>
    <numFmt numFmtId="184" formatCode="0.0"/>
    <numFmt numFmtId="185" formatCode="#,##0.000;[Red]\-#,##0.000"/>
    <numFmt numFmtId="186" formatCode="#,##0.0_ ;\-#,##0.0\ "/>
    <numFmt numFmtId="187" formatCode="#,##0;\(#,##0\)"/>
    <numFmt numFmtId="188" formatCode="#,##0.0000;[Red]\-#,##0.0000"/>
    <numFmt numFmtId="189" formatCode="#,##0.00_ ;\-#,##0.00\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u/>
      <sz val="10"/>
      <name val="Century Gothic"/>
      <family val="2"/>
    </font>
    <font>
      <b/>
      <sz val="8"/>
      <color theme="1"/>
      <name val="Arial"/>
      <family val="2"/>
    </font>
    <font>
      <sz val="7"/>
      <color indexed="8"/>
      <name val="Century Gothic"/>
      <family val="2"/>
    </font>
    <font>
      <sz val="7"/>
      <name val="Arial"/>
      <family val="2"/>
    </font>
    <font>
      <b/>
      <sz val="9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theme="1"/>
      <name val="Century Gothic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sz val="8"/>
      <color theme="4" tint="0.59999389629810485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Verdana"/>
      <family val="2"/>
    </font>
    <font>
      <b/>
      <sz val="8"/>
      <name val="Verdana"/>
      <family val="2"/>
    </font>
    <font>
      <b/>
      <sz val="9"/>
      <color indexed="10"/>
      <name val="Courier New"/>
      <family val="3"/>
    </font>
    <font>
      <sz val="8"/>
      <name val="Verdana"/>
      <family val="2"/>
    </font>
    <font>
      <i/>
      <sz val="8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FFCC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rgb="FF00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C0C0C0"/>
      </left>
      <right style="medium">
        <color theme="1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theme="1"/>
      </right>
      <top style="thin">
        <color rgb="FFC0C0C0"/>
      </top>
      <bottom style="thin">
        <color rgb="FFC0C0C0"/>
      </bottom>
      <diagonal/>
    </border>
  </borders>
  <cellStyleXfs count="52">
    <xf numFmtId="0" fontId="0" fillId="0" borderId="0"/>
    <xf numFmtId="0" fontId="10" fillId="0" borderId="0">
      <alignment vertical="center"/>
    </xf>
    <xf numFmtId="9" fontId="6" fillId="0" borderId="0" applyFill="0" applyBorder="0" applyAlignment="0" applyProtection="0"/>
    <xf numFmtId="43" fontId="6" fillId="0" borderId="0" applyFill="0" applyBorder="0" applyAlignment="0" applyProtection="0"/>
    <xf numFmtId="174" fontId="6" fillId="0" borderId="0" applyFont="0" applyFill="0" applyBorder="0" applyAlignment="0" applyProtection="0"/>
    <xf numFmtId="40" fontId="23" fillId="0" borderId="0">
      <alignment vertical="center"/>
    </xf>
    <xf numFmtId="9" fontId="6" fillId="0" borderId="0" applyFont="0" applyFill="0" applyBorder="0" applyAlignment="0" applyProtection="0"/>
    <xf numFmtId="0" fontId="24" fillId="0" borderId="0"/>
    <xf numFmtId="40" fontId="23" fillId="0" borderId="0">
      <alignment vertical="center"/>
    </xf>
    <xf numFmtId="0" fontId="6" fillId="0" borderId="0"/>
    <xf numFmtId="0" fontId="5" fillId="0" borderId="0"/>
    <xf numFmtId="0" fontId="5" fillId="8" borderId="13" applyNumberFormat="0" applyFont="0" applyAlignment="0" applyProtection="0"/>
    <xf numFmtId="9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24" fillId="0" borderId="0" applyNumberFormat="0" applyFont="0" applyFill="0" applyBorder="0" applyProtection="0">
      <alignment horizontal="left" vertical="center"/>
    </xf>
    <xf numFmtId="0" fontId="6" fillId="0" borderId="14" applyNumberFormat="0" applyFill="0" applyProtection="0">
      <alignment horizontal="left" vertical="center" wrapText="1"/>
    </xf>
    <xf numFmtId="179" fontId="6" fillId="0" borderId="14" applyFill="0" applyProtection="0">
      <alignment horizontal="right" vertical="center" wrapText="1"/>
    </xf>
    <xf numFmtId="180" fontId="6" fillId="0" borderId="14" applyFill="0" applyProtection="0">
      <alignment horizontal="right" vertical="center" wrapText="1"/>
    </xf>
    <xf numFmtId="0" fontId="6" fillId="0" borderId="0" applyNumberFormat="0" applyFill="0" applyBorder="0" applyProtection="0">
      <alignment horizontal="left" vertical="center" wrapText="1"/>
    </xf>
    <xf numFmtId="0" fontId="6" fillId="0" borderId="0" applyNumberFormat="0" applyFill="0" applyBorder="0" applyProtection="0">
      <alignment horizontal="left" vertical="center" wrapText="1"/>
    </xf>
    <xf numFmtId="179" fontId="6" fillId="0" borderId="0" applyFill="0" applyBorder="0" applyProtection="0">
      <alignment horizontal="right" vertical="center" wrapText="1"/>
    </xf>
    <xf numFmtId="180" fontId="6" fillId="0" borderId="0" applyFill="0" applyBorder="0" applyProtection="0">
      <alignment horizontal="right" vertical="center" wrapText="1"/>
    </xf>
    <xf numFmtId="0" fontId="6" fillId="0" borderId="15" applyNumberFormat="0" applyFill="0" applyProtection="0">
      <alignment horizontal="left" vertical="center" wrapText="1"/>
    </xf>
    <xf numFmtId="0" fontId="6" fillId="0" borderId="15" applyNumberFormat="0" applyFill="0" applyProtection="0">
      <alignment horizontal="left" vertical="center" wrapText="1"/>
    </xf>
    <xf numFmtId="179" fontId="6" fillId="0" borderId="15" applyFill="0" applyProtection="0">
      <alignment horizontal="right" vertical="center" wrapText="1"/>
    </xf>
    <xf numFmtId="0" fontId="6" fillId="0" borderId="0" applyNumberFormat="0" applyFill="0" applyBorder="0" applyAlignment="0" applyProtection="0"/>
    <xf numFmtId="180" fontId="6" fillId="0" borderId="15" applyFill="0" applyProtection="0">
      <alignment horizontal="right" vertical="center" wrapText="1"/>
    </xf>
    <xf numFmtId="0" fontId="6" fillId="0" borderId="0" applyNumberFormat="0" applyFill="0" applyBorder="0" applyProtection="0">
      <alignment vertical="center" wrapText="1"/>
    </xf>
    <xf numFmtId="0" fontId="6" fillId="0" borderId="0" applyNumberFormat="0" applyFill="0" applyBorder="0" applyProtection="0">
      <alignment horizontal="left" vertical="center" wrapText="1"/>
    </xf>
    <xf numFmtId="0" fontId="6" fillId="0" borderId="0" applyNumberFormat="0" applyFill="0" applyBorder="0" applyProtection="0">
      <alignment vertical="center" wrapText="1"/>
    </xf>
    <xf numFmtId="0" fontId="6" fillId="0" borderId="0" applyNumberFormat="0" applyFill="0" applyBorder="0" applyProtection="0">
      <alignment horizontal="left" vertical="center" wrapText="1"/>
    </xf>
    <xf numFmtId="0" fontId="6" fillId="0" borderId="0" applyNumberFormat="0" applyFill="0" applyBorder="0" applyProtection="0">
      <alignment vertical="center" wrapText="1"/>
    </xf>
    <xf numFmtId="0" fontId="6" fillId="0" borderId="0" applyNumberFormat="0" applyFill="0" applyBorder="0" applyProtection="0">
      <alignment vertical="center" wrapText="1"/>
    </xf>
    <xf numFmtId="0" fontId="24" fillId="0" borderId="0" applyNumberFormat="0" applyFont="0" applyFill="0" applyBorder="0" applyProtection="0">
      <alignment horizontal="left" vertical="center"/>
    </xf>
    <xf numFmtId="0" fontId="25" fillId="0" borderId="0" applyNumberFormat="0" applyFill="0" applyBorder="0" applyProtection="0">
      <alignment horizontal="left" vertical="center" wrapText="1"/>
    </xf>
    <xf numFmtId="0" fontId="25" fillId="0" borderId="0" applyNumberFormat="0" applyFill="0" applyBorder="0" applyProtection="0">
      <alignment horizontal="left" vertical="center" wrapText="1"/>
    </xf>
    <xf numFmtId="0" fontId="26" fillId="0" borderId="0" applyNumberFormat="0" applyFill="0" applyBorder="0" applyProtection="0">
      <alignment vertical="center" wrapText="1"/>
    </xf>
    <xf numFmtId="0" fontId="24" fillId="0" borderId="16" applyNumberFormat="0" applyFont="0" applyFill="0" applyProtection="0">
      <alignment horizontal="center" vertical="center" wrapText="1"/>
    </xf>
    <xf numFmtId="0" fontId="25" fillId="0" borderId="16" applyNumberFormat="0" applyFill="0" applyProtection="0">
      <alignment horizontal="center" vertical="center" wrapText="1"/>
    </xf>
    <xf numFmtId="0" fontId="25" fillId="0" borderId="16" applyNumberFormat="0" applyFill="0" applyProtection="0">
      <alignment horizontal="center" vertical="center" wrapText="1"/>
    </xf>
    <xf numFmtId="0" fontId="6" fillId="0" borderId="14" applyNumberFormat="0" applyFill="0" applyProtection="0">
      <alignment horizontal="left" vertical="center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ill="0" applyBorder="0" applyAlignment="0" applyProtection="0"/>
    <xf numFmtId="0" fontId="6" fillId="0" borderId="0"/>
    <xf numFmtId="4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22">
    <xf numFmtId="0" fontId="0" fillId="0" borderId="0" xfId="0"/>
    <xf numFmtId="0" fontId="9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0" fontId="11" fillId="0" borderId="0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6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40" fontId="11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170" fontId="9" fillId="0" borderId="0" xfId="0" applyNumberFormat="1" applyFont="1" applyAlignment="1">
      <alignment vertical="center"/>
    </xf>
    <xf numFmtId="0" fontId="16" fillId="0" borderId="0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10" fontId="13" fillId="0" borderId="3" xfId="2" applyNumberFormat="1" applyFont="1" applyBorder="1" applyAlignment="1">
      <alignment horizontal="right" vertical="center" wrapText="1"/>
    </xf>
    <xf numFmtId="10" fontId="13" fillId="0" borderId="0" xfId="2" applyNumberFormat="1" applyFont="1" applyBorder="1" applyAlignment="1">
      <alignment horizontal="right" vertical="center" wrapText="1"/>
    </xf>
    <xf numFmtId="10" fontId="8" fillId="10" borderId="0" xfId="2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center" vertical="center"/>
    </xf>
    <xf numFmtId="10" fontId="9" fillId="0" borderId="0" xfId="0" applyNumberFormat="1" applyFont="1" applyBorder="1" applyAlignment="1">
      <alignment vertical="center"/>
    </xf>
    <xf numFmtId="0" fontId="18" fillId="0" borderId="0" xfId="0" quotePrefix="1" applyFont="1" applyBorder="1" applyAlignment="1">
      <alignment horizontal="left" vertical="center" wrapText="1"/>
    </xf>
    <xf numFmtId="182" fontId="0" fillId="0" borderId="0" xfId="0" applyNumberFormat="1"/>
    <xf numFmtId="167" fontId="18" fillId="0" borderId="0" xfId="0" quotePrefix="1" applyNumberFormat="1" applyFont="1" applyAlignment="1">
      <alignment vertical="center"/>
    </xf>
    <xf numFmtId="9" fontId="9" fillId="0" borderId="0" xfId="2" applyFont="1"/>
    <xf numFmtId="0" fontId="14" fillId="0" borderId="0" xfId="0" applyFont="1" applyBorder="1" applyAlignment="1">
      <alignment horizontal="center" vertical="center"/>
    </xf>
    <xf numFmtId="0" fontId="28" fillId="1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7" fontId="18" fillId="0" borderId="0" xfId="0" quotePrefix="1" applyNumberFormat="1" applyFont="1" applyBorder="1" applyAlignment="1">
      <alignment vertical="center"/>
    </xf>
    <xf numFmtId="167" fontId="18" fillId="0" borderId="0" xfId="0" quotePrefix="1" applyNumberFormat="1" applyFont="1" applyBorder="1" applyAlignment="1">
      <alignment horizontal="left" vertical="center" wrapText="1"/>
    </xf>
    <xf numFmtId="40" fontId="34" fillId="0" borderId="0" xfId="5" applyFont="1">
      <alignment vertical="center"/>
    </xf>
    <xf numFmtId="40" fontId="30" fillId="13" borderId="47" xfId="5" applyFont="1" applyFill="1" applyBorder="1" applyAlignment="1">
      <alignment horizontal="left" vertical="center" wrapText="1"/>
    </xf>
    <xf numFmtId="178" fontId="30" fillId="13" borderId="47" xfId="5" applyNumberFormat="1" applyFont="1" applyFill="1" applyBorder="1" applyAlignment="1">
      <alignment horizontal="center" vertical="center" wrapText="1"/>
    </xf>
    <xf numFmtId="40" fontId="37" fillId="0" borderId="2" xfId="5" applyFont="1" applyBorder="1" applyAlignment="1">
      <alignment horizontal="left" vertical="center" wrapText="1"/>
    </xf>
    <xf numFmtId="40" fontId="37" fillId="0" borderId="2" xfId="5" applyFont="1" applyBorder="1" applyAlignment="1">
      <alignment horizontal="center" vertical="center" wrapText="1"/>
    </xf>
    <xf numFmtId="40" fontId="37" fillId="0" borderId="1" xfId="5" applyFont="1" applyBorder="1" applyAlignment="1">
      <alignment horizontal="left" vertical="center" wrapText="1"/>
    </xf>
    <xf numFmtId="40" fontId="37" fillId="0" borderId="1" xfId="5" applyFont="1" applyBorder="1" applyAlignment="1">
      <alignment horizontal="center" vertical="center" wrapText="1"/>
    </xf>
    <xf numFmtId="40" fontId="38" fillId="11" borderId="47" xfId="5" applyFont="1" applyFill="1" applyBorder="1" applyAlignment="1">
      <alignment horizontal="left" vertical="center" wrapText="1"/>
    </xf>
    <xf numFmtId="10" fontId="38" fillId="11" borderId="47" xfId="6" applyNumberFormat="1" applyFont="1" applyFill="1" applyBorder="1" applyAlignment="1">
      <alignment horizontal="center" vertical="center" wrapText="1"/>
    </xf>
    <xf numFmtId="40" fontId="34" fillId="0" borderId="0" xfId="5" applyFont="1" applyAlignment="1">
      <alignment horizontal="left" vertical="top"/>
    </xf>
    <xf numFmtId="40" fontId="37" fillId="0" borderId="0" xfId="5" applyFont="1" applyAlignment="1">
      <alignment horizontal="left" vertical="top" wrapText="1"/>
    </xf>
    <xf numFmtId="40" fontId="37" fillId="0" borderId="0" xfId="5" applyFont="1">
      <alignment vertical="center"/>
    </xf>
    <xf numFmtId="185" fontId="34" fillId="0" borderId="0" xfId="5" applyNumberFormat="1" applyFont="1">
      <alignment vertical="center"/>
    </xf>
    <xf numFmtId="38" fontId="34" fillId="0" borderId="0" xfId="5" applyNumberFormat="1" applyFont="1" applyAlignment="1">
      <alignment horizontal="center" vertical="center"/>
    </xf>
    <xf numFmtId="40" fontId="34" fillId="5" borderId="0" xfId="5" applyFont="1" applyFill="1">
      <alignment vertical="center"/>
    </xf>
    <xf numFmtId="176" fontId="34" fillId="0" borderId="0" xfId="5" applyNumberFormat="1" applyFont="1">
      <alignment vertical="center"/>
    </xf>
    <xf numFmtId="40" fontId="34" fillId="0" borderId="0" xfId="5" applyFont="1" applyBorder="1">
      <alignment vertical="center"/>
    </xf>
    <xf numFmtId="40" fontId="37" fillId="0" borderId="0" xfId="5" applyFont="1" applyBorder="1">
      <alignment vertical="center"/>
    </xf>
    <xf numFmtId="40" fontId="37" fillId="0" borderId="34" xfId="5" applyFont="1" applyBorder="1">
      <alignment vertical="center"/>
    </xf>
    <xf numFmtId="40" fontId="37" fillId="0" borderId="36" xfId="5" applyFont="1" applyBorder="1">
      <alignment vertical="center"/>
    </xf>
    <xf numFmtId="10" fontId="37" fillId="0" borderId="30" xfId="6" applyNumberFormat="1" applyFont="1" applyBorder="1" applyAlignment="1">
      <alignment vertical="center"/>
    </xf>
    <xf numFmtId="10" fontId="37" fillId="0" borderId="34" xfId="6" applyNumberFormat="1" applyFont="1" applyBorder="1" applyAlignment="1">
      <alignment vertical="center"/>
    </xf>
    <xf numFmtId="40" fontId="37" fillId="0" borderId="17" xfId="5" applyFont="1" applyBorder="1">
      <alignment vertical="center"/>
    </xf>
    <xf numFmtId="40" fontId="37" fillId="0" borderId="30" xfId="5" applyFont="1" applyBorder="1">
      <alignment vertical="center"/>
    </xf>
    <xf numFmtId="40" fontId="37" fillId="0" borderId="33" xfId="5" applyFont="1" applyBorder="1">
      <alignment vertical="center"/>
    </xf>
    <xf numFmtId="40" fontId="38" fillId="11" borderId="33" xfId="5" applyFont="1" applyFill="1" applyBorder="1" applyAlignment="1">
      <alignment vertical="center" wrapText="1"/>
    </xf>
    <xf numFmtId="40" fontId="38" fillId="11" borderId="26" xfId="5" applyFont="1" applyFill="1" applyBorder="1">
      <alignment vertical="center"/>
    </xf>
    <xf numFmtId="10" fontId="38" fillId="11" borderId="42" xfId="6" applyNumberFormat="1" applyFont="1" applyFill="1" applyBorder="1" applyAlignment="1">
      <alignment vertical="center"/>
    </xf>
    <xf numFmtId="10" fontId="38" fillId="11" borderId="31" xfId="6" applyNumberFormat="1" applyFont="1" applyFill="1" applyBorder="1" applyAlignment="1">
      <alignment vertical="center"/>
    </xf>
    <xf numFmtId="40" fontId="49" fillId="0" borderId="0" xfId="5" quotePrefix="1" applyFont="1">
      <alignment vertical="center"/>
    </xf>
    <xf numFmtId="9" fontId="36" fillId="0" borderId="0" xfId="6" applyFont="1" applyAlignment="1">
      <alignment vertical="center"/>
    </xf>
    <xf numFmtId="40" fontId="30" fillId="13" borderId="26" xfId="5" applyFont="1" applyFill="1" applyBorder="1" applyAlignment="1">
      <alignment horizontal="center" vertical="center"/>
    </xf>
    <xf numFmtId="40" fontId="30" fillId="13" borderId="11" xfId="5" applyFont="1" applyFill="1" applyBorder="1" applyAlignment="1">
      <alignment horizontal="center" vertical="center"/>
    </xf>
    <xf numFmtId="0" fontId="32" fillId="0" borderId="0" xfId="0" applyFont="1"/>
    <xf numFmtId="167" fontId="53" fillId="13" borderId="19" xfId="0" applyNumberFormat="1" applyFont="1" applyFill="1" applyBorder="1" applyAlignment="1">
      <alignment horizontal="center" vertical="center" wrapText="1"/>
    </xf>
    <xf numFmtId="0" fontId="53" fillId="13" borderId="18" xfId="0" applyFont="1" applyFill="1" applyBorder="1" applyAlignment="1">
      <alignment horizontal="center" vertical="center"/>
    </xf>
    <xf numFmtId="0" fontId="53" fillId="13" borderId="27" xfId="0" applyFont="1" applyFill="1" applyBorder="1" applyAlignment="1">
      <alignment horizontal="center" vertical="center"/>
    </xf>
    <xf numFmtId="0" fontId="53" fillId="13" borderId="22" xfId="0" applyFont="1" applyFill="1" applyBorder="1" applyAlignment="1">
      <alignment horizontal="center" vertical="center"/>
    </xf>
    <xf numFmtId="10" fontId="43" fillId="11" borderId="18" xfId="2" applyNumberFormat="1" applyFont="1" applyFill="1" applyBorder="1" applyAlignment="1">
      <alignment horizontal="right" vertical="center" wrapText="1"/>
    </xf>
    <xf numFmtId="10" fontId="43" fillId="11" borderId="43" xfId="2" applyNumberFormat="1" applyFont="1" applyFill="1" applyBorder="1" applyAlignment="1">
      <alignment horizontal="right" vertical="center" wrapText="1"/>
    </xf>
    <xf numFmtId="0" fontId="32" fillId="11" borderId="18" xfId="0" applyFont="1" applyFill="1" applyBorder="1"/>
    <xf numFmtId="0" fontId="36" fillId="0" borderId="0" xfId="0" applyFont="1"/>
    <xf numFmtId="0" fontId="36" fillId="0" borderId="0" xfId="0" applyFont="1" applyBorder="1"/>
    <xf numFmtId="167" fontId="46" fillId="13" borderId="19" xfId="0" applyNumberFormat="1" applyFont="1" applyFill="1" applyBorder="1" applyAlignment="1">
      <alignment horizontal="center" vertical="center" wrapText="1"/>
    </xf>
    <xf numFmtId="0" fontId="46" fillId="13" borderId="18" xfId="0" applyFont="1" applyFill="1" applyBorder="1" applyAlignment="1">
      <alignment horizontal="center" vertical="center"/>
    </xf>
    <xf numFmtId="0" fontId="46" fillId="13" borderId="27" xfId="0" applyFont="1" applyFill="1" applyBorder="1" applyAlignment="1">
      <alignment horizontal="center" vertical="center"/>
    </xf>
    <xf numFmtId="0" fontId="46" fillId="13" borderId="43" xfId="0" applyFont="1" applyFill="1" applyBorder="1" applyAlignment="1">
      <alignment horizontal="center" vertical="center"/>
    </xf>
    <xf numFmtId="0" fontId="46" fillId="13" borderId="46" xfId="0" applyFont="1" applyFill="1" applyBorder="1" applyAlignment="1">
      <alignment horizontal="center" vertical="center"/>
    </xf>
    <xf numFmtId="0" fontId="46" fillId="13" borderId="22" xfId="0" applyFont="1" applyFill="1" applyBorder="1" applyAlignment="1">
      <alignment horizontal="center" vertical="center"/>
    </xf>
    <xf numFmtId="167" fontId="57" fillId="0" borderId="0" xfId="0" applyNumberFormat="1" applyFont="1" applyFill="1" applyBorder="1" applyAlignment="1">
      <alignment horizontal="left" vertical="center" wrapText="1"/>
    </xf>
    <xf numFmtId="0" fontId="58" fillId="0" borderId="20" xfId="0" applyFont="1" applyFill="1" applyBorder="1" applyAlignment="1">
      <alignment vertical="center" wrapText="1"/>
    </xf>
    <xf numFmtId="10" fontId="59" fillId="0" borderId="0" xfId="0" applyNumberFormat="1" applyFont="1" applyFill="1" applyBorder="1" applyAlignment="1">
      <alignment vertical="center" wrapText="1"/>
    </xf>
    <xf numFmtId="10" fontId="41" fillId="0" borderId="0" xfId="2" applyNumberFormat="1" applyFont="1" applyFill="1" applyBorder="1" applyAlignment="1">
      <alignment horizontal="right" vertical="center" wrapText="1"/>
    </xf>
    <xf numFmtId="10" fontId="41" fillId="0" borderId="28" xfId="2" applyNumberFormat="1" applyFont="1" applyFill="1" applyBorder="1" applyAlignment="1">
      <alignment horizontal="right" vertical="center" wrapText="1"/>
    </xf>
    <xf numFmtId="10" fontId="41" fillId="0" borderId="45" xfId="2" applyNumberFormat="1" applyFont="1" applyFill="1" applyBorder="1" applyAlignment="1">
      <alignment horizontal="right" vertical="center" wrapText="1"/>
    </xf>
    <xf numFmtId="0" fontId="60" fillId="0" borderId="0" xfId="0" applyFont="1" applyFill="1" applyBorder="1" applyAlignment="1">
      <alignment vertical="center" wrapText="1"/>
    </xf>
    <xf numFmtId="0" fontId="58" fillId="0" borderId="17" xfId="0" applyFont="1" applyFill="1" applyBorder="1" applyAlignment="1">
      <alignment vertical="center" wrapText="1"/>
    </xf>
    <xf numFmtId="10" fontId="58" fillId="0" borderId="0" xfId="0" applyNumberFormat="1" applyFont="1" applyFill="1" applyBorder="1" applyAlignment="1">
      <alignment vertical="center" wrapText="1"/>
    </xf>
    <xf numFmtId="10" fontId="41" fillId="0" borderId="3" xfId="2" applyNumberFormat="1" applyFont="1" applyFill="1" applyBorder="1" applyAlignment="1">
      <alignment horizontal="right" vertical="center" wrapText="1"/>
    </xf>
    <xf numFmtId="10" fontId="39" fillId="11" borderId="18" xfId="2" applyNumberFormat="1" applyFont="1" applyFill="1" applyBorder="1" applyAlignment="1">
      <alignment horizontal="right" vertical="center" wrapText="1"/>
    </xf>
    <xf numFmtId="10" fontId="39" fillId="11" borderId="43" xfId="2" applyNumberFormat="1" applyFont="1" applyFill="1" applyBorder="1" applyAlignment="1">
      <alignment horizontal="right" vertical="center" wrapText="1"/>
    </xf>
    <xf numFmtId="0" fontId="36" fillId="11" borderId="18" xfId="0" applyFont="1" applyFill="1" applyBorder="1"/>
    <xf numFmtId="0" fontId="42" fillId="0" borderId="0" xfId="0" applyFont="1" applyAlignment="1">
      <alignment vertical="center"/>
    </xf>
    <xf numFmtId="167" fontId="4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 wrapText="1"/>
    </xf>
    <xf numFmtId="170" fontId="42" fillId="0" borderId="0" xfId="0" applyNumberFormat="1" applyFont="1" applyAlignment="1">
      <alignment vertical="center"/>
    </xf>
    <xf numFmtId="0" fontId="55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/>
    </xf>
    <xf numFmtId="0" fontId="55" fillId="0" borderId="3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167" fontId="39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167" fontId="60" fillId="0" borderId="0" xfId="0" applyNumberFormat="1" applyFont="1" applyBorder="1" applyAlignment="1">
      <alignment horizontal="left" vertical="center" wrapText="1"/>
    </xf>
    <xf numFmtId="10" fontId="39" fillId="0" borderId="28" xfId="2" applyNumberFormat="1" applyFont="1" applyBorder="1" applyAlignment="1">
      <alignment horizontal="right" vertical="center" wrapText="1"/>
    </xf>
    <xf numFmtId="0" fontId="58" fillId="0" borderId="0" xfId="0" applyFont="1" applyBorder="1" applyAlignment="1">
      <alignment vertical="center" wrapText="1"/>
    </xf>
    <xf numFmtId="10" fontId="41" fillId="0" borderId="0" xfId="0" applyNumberFormat="1" applyFont="1" applyBorder="1" applyAlignment="1">
      <alignment vertical="center"/>
    </xf>
    <xf numFmtId="170" fontId="41" fillId="0" borderId="0" xfId="0" applyNumberFormat="1" applyFont="1" applyBorder="1" applyAlignment="1">
      <alignment vertical="center"/>
    </xf>
    <xf numFmtId="10" fontId="41" fillId="0" borderId="0" xfId="0" applyNumberFormat="1" applyFont="1" applyAlignment="1">
      <alignment vertical="center"/>
    </xf>
    <xf numFmtId="170" fontId="41" fillId="0" borderId="0" xfId="0" applyNumberFormat="1" applyFont="1" applyAlignment="1">
      <alignment vertical="center"/>
    </xf>
    <xf numFmtId="10" fontId="41" fillId="0" borderId="0" xfId="0" applyNumberFormat="1" applyFont="1" applyFill="1" applyBorder="1" applyAlignment="1">
      <alignment vertical="center"/>
    </xf>
    <xf numFmtId="170" fontId="41" fillId="0" borderId="0" xfId="0" applyNumberFormat="1" applyFont="1" applyFill="1" applyAlignment="1">
      <alignment vertical="center"/>
    </xf>
    <xf numFmtId="0" fontId="58" fillId="0" borderId="0" xfId="0" applyFont="1" applyFill="1" applyBorder="1" applyAlignment="1">
      <alignment horizontal="left" vertical="center" wrapText="1"/>
    </xf>
    <xf numFmtId="10" fontId="58" fillId="0" borderId="0" xfId="0" applyNumberFormat="1" applyFont="1" applyFill="1" applyBorder="1" applyAlignment="1">
      <alignment horizontal="right" vertical="center" wrapText="1"/>
    </xf>
    <xf numFmtId="10" fontId="41" fillId="0" borderId="3" xfId="2" applyNumberFormat="1" applyFont="1" applyFill="1" applyBorder="1" applyAlignment="1">
      <alignment horizontal="left" vertical="center"/>
    </xf>
    <xf numFmtId="10" fontId="41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 wrapText="1"/>
    </xf>
    <xf numFmtId="170" fontId="41" fillId="0" borderId="0" xfId="0" applyNumberFormat="1" applyFont="1" applyFill="1" applyBorder="1" applyAlignment="1">
      <alignment vertical="center"/>
    </xf>
    <xf numFmtId="173" fontId="39" fillId="0" borderId="0" xfId="0" applyNumberFormat="1" applyFont="1" applyBorder="1" applyAlignment="1">
      <alignment horizontal="left" vertical="center"/>
    </xf>
    <xf numFmtId="0" fontId="41" fillId="0" borderId="0" xfId="0" applyFont="1" applyFill="1" applyBorder="1" applyAlignment="1">
      <alignment vertical="center"/>
    </xf>
    <xf numFmtId="0" fontId="58" fillId="0" borderId="3" xfId="0" applyFont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0" fontId="52" fillId="13" borderId="52" xfId="0" applyFont="1" applyFill="1" applyBorder="1" applyAlignment="1">
      <alignment horizontal="centerContinuous" vertical="center"/>
    </xf>
    <xf numFmtId="0" fontId="52" fillId="13" borderId="12" xfId="0" applyFont="1" applyFill="1" applyBorder="1" applyAlignment="1">
      <alignment horizontal="center" vertical="center"/>
    </xf>
    <xf numFmtId="0" fontId="47" fillId="13" borderId="3" xfId="0" applyFont="1" applyFill="1" applyBorder="1" applyAlignment="1">
      <alignment horizontal="center" vertical="center"/>
    </xf>
    <xf numFmtId="0" fontId="60" fillId="15" borderId="0" xfId="0" applyFont="1" applyFill="1" applyBorder="1" applyAlignment="1">
      <alignment vertical="center" wrapText="1"/>
    </xf>
    <xf numFmtId="10" fontId="39" fillId="15" borderId="0" xfId="2" applyNumberFormat="1" applyFont="1" applyFill="1" applyBorder="1" applyAlignment="1">
      <alignment horizontal="right" vertical="center" wrapText="1"/>
    </xf>
    <xf numFmtId="170" fontId="39" fillId="15" borderId="0" xfId="2" applyNumberFormat="1" applyFont="1" applyFill="1" applyBorder="1" applyAlignment="1">
      <alignment horizontal="right" vertical="center" wrapText="1"/>
    </xf>
    <xf numFmtId="40" fontId="41" fillId="0" borderId="0" xfId="5" applyFont="1" applyAlignment="1">
      <alignment vertical="center"/>
    </xf>
    <xf numFmtId="40" fontId="51" fillId="0" borderId="3" xfId="5" applyFont="1" applyBorder="1" applyAlignment="1">
      <alignment horizontal="center" vertical="center" wrapText="1"/>
    </xf>
    <xf numFmtId="40" fontId="41" fillId="0" borderId="0" xfId="5" applyFont="1" applyBorder="1" applyAlignment="1">
      <alignment vertical="center"/>
    </xf>
    <xf numFmtId="167" fontId="57" fillId="0" borderId="2" xfId="5" applyNumberFormat="1" applyFont="1" applyFill="1" applyBorder="1" applyAlignment="1">
      <alignment horizontal="center" vertical="center" wrapText="1"/>
    </xf>
    <xf numFmtId="40" fontId="57" fillId="0" borderId="25" xfId="5" applyNumberFormat="1" applyFont="1" applyFill="1" applyBorder="1" applyAlignment="1">
      <alignment horizontal="right" vertical="center" wrapText="1"/>
    </xf>
    <xf numFmtId="40" fontId="57" fillId="0" borderId="5" xfId="5" applyNumberFormat="1" applyFont="1" applyFill="1" applyBorder="1" applyAlignment="1">
      <alignment horizontal="right" vertical="center" wrapText="1"/>
    </xf>
    <xf numFmtId="40" fontId="57" fillId="0" borderId="39" xfId="5" applyNumberFormat="1" applyFont="1" applyFill="1" applyBorder="1" applyAlignment="1">
      <alignment horizontal="right" vertical="center" wrapText="1"/>
    </xf>
    <xf numFmtId="2" fontId="57" fillId="0" borderId="2" xfId="5" applyNumberFormat="1" applyFont="1" applyFill="1" applyBorder="1" applyAlignment="1">
      <alignment horizontal="right" vertical="center" wrapText="1"/>
    </xf>
    <xf numFmtId="167" fontId="63" fillId="0" borderId="0" xfId="5" applyNumberFormat="1" applyFont="1" applyFill="1" applyBorder="1" applyAlignment="1">
      <alignment horizontal="center" vertical="center" wrapText="1"/>
    </xf>
    <xf numFmtId="40" fontId="63" fillId="0" borderId="36" xfId="5" applyNumberFormat="1" applyFont="1" applyFill="1" applyBorder="1" applyAlignment="1">
      <alignment horizontal="right" vertical="center" wrapText="1"/>
    </xf>
    <xf numFmtId="40" fontId="63" fillId="0" borderId="30" xfId="5" applyNumberFormat="1" applyFont="1" applyFill="1" applyBorder="1" applyAlignment="1">
      <alignment horizontal="right" vertical="center" wrapText="1"/>
    </xf>
    <xf numFmtId="40" fontId="63" fillId="0" borderId="34" xfId="5" applyNumberFormat="1" applyFont="1" applyFill="1" applyBorder="1" applyAlignment="1">
      <alignment horizontal="right" vertical="center" wrapText="1"/>
    </xf>
    <xf numFmtId="10" fontId="63" fillId="0" borderId="36" xfId="6" applyNumberFormat="1" applyFont="1" applyFill="1" applyBorder="1" applyAlignment="1">
      <alignment horizontal="right" vertical="center" wrapText="1"/>
    </xf>
    <xf numFmtId="10" fontId="63" fillId="0" borderId="30" xfId="6" applyNumberFormat="1" applyFont="1" applyFill="1" applyBorder="1" applyAlignment="1">
      <alignment horizontal="right" vertical="center" wrapText="1"/>
    </xf>
    <xf numFmtId="40" fontId="63" fillId="0" borderId="0" xfId="5" applyNumberFormat="1" applyFont="1" applyFill="1" applyBorder="1" applyAlignment="1">
      <alignment horizontal="right" vertical="center" wrapText="1"/>
    </xf>
    <xf numFmtId="167" fontId="36" fillId="0" borderId="3" xfId="5" applyNumberFormat="1" applyFont="1" applyFill="1" applyBorder="1" applyAlignment="1">
      <alignment horizontal="center" vertical="center" wrapText="1"/>
    </xf>
    <xf numFmtId="40" fontId="63" fillId="0" borderId="6" xfId="5" applyNumberFormat="1" applyFont="1" applyFill="1" applyBorder="1" applyAlignment="1">
      <alignment horizontal="right" vertical="center" wrapText="1"/>
    </xf>
    <xf numFmtId="40" fontId="63" fillId="0" borderId="7" xfId="5" applyNumberFormat="1" applyFont="1" applyFill="1" applyBorder="1" applyAlignment="1">
      <alignment horizontal="right" vertical="center" wrapText="1"/>
    </xf>
    <xf numFmtId="40" fontId="63" fillId="0" borderId="33" xfId="5" applyNumberFormat="1" applyFont="1" applyFill="1" applyBorder="1" applyAlignment="1">
      <alignment horizontal="right" vertical="center" wrapText="1"/>
    </xf>
    <xf numFmtId="10" fontId="63" fillId="0" borderId="6" xfId="6" applyNumberFormat="1" applyFont="1" applyFill="1" applyBorder="1" applyAlignment="1">
      <alignment horizontal="right" vertical="center" wrapText="1"/>
    </xf>
    <xf numFmtId="10" fontId="63" fillId="0" borderId="7" xfId="6" applyNumberFormat="1" applyFont="1" applyFill="1" applyBorder="1" applyAlignment="1">
      <alignment horizontal="right" vertical="center" wrapText="1"/>
    </xf>
    <xf numFmtId="40" fontId="63" fillId="0" borderId="3" xfId="5" applyNumberFormat="1" applyFont="1" applyFill="1" applyBorder="1" applyAlignment="1">
      <alignment horizontal="right" vertical="center" wrapText="1"/>
    </xf>
    <xf numFmtId="167" fontId="41" fillId="0" borderId="0" xfId="5" applyNumberFormat="1" applyFont="1" applyAlignment="1">
      <alignment horizontal="center" vertical="center"/>
    </xf>
    <xf numFmtId="178" fontId="52" fillId="13" borderId="29" xfId="5" applyNumberFormat="1" applyFont="1" applyFill="1" applyBorder="1" applyAlignment="1">
      <alignment horizontal="centerContinuous" vertical="center"/>
    </xf>
    <xf numFmtId="178" fontId="52" fillId="13" borderId="23" xfId="5" applyNumberFormat="1" applyFont="1" applyFill="1" applyBorder="1" applyAlignment="1">
      <alignment horizontal="centerContinuous" vertical="center"/>
    </xf>
    <xf numFmtId="178" fontId="52" fillId="13" borderId="40" xfId="5" applyNumberFormat="1" applyFont="1" applyFill="1" applyBorder="1" applyAlignment="1">
      <alignment horizontal="centerContinuous" vertical="center"/>
    </xf>
    <xf numFmtId="178" fontId="52" fillId="13" borderId="2" xfId="5" applyNumberFormat="1" applyFont="1" applyFill="1" applyBorder="1" applyAlignment="1">
      <alignment horizontal="centerContinuous" vertical="center"/>
    </xf>
    <xf numFmtId="49" fontId="52" fillId="13" borderId="23" xfId="5" applyNumberFormat="1" applyFont="1" applyFill="1" applyBorder="1" applyAlignment="1">
      <alignment horizontal="centerContinuous" vertical="center" wrapText="1"/>
    </xf>
    <xf numFmtId="49" fontId="52" fillId="13" borderId="24" xfId="5" applyNumberFormat="1" applyFont="1" applyFill="1" applyBorder="1" applyAlignment="1">
      <alignment horizontal="center" vertical="center"/>
    </xf>
    <xf numFmtId="49" fontId="52" fillId="13" borderId="9" xfId="5" applyNumberFormat="1" applyFont="1" applyFill="1" applyBorder="1" applyAlignment="1">
      <alignment horizontal="center" vertical="center"/>
    </xf>
    <xf numFmtId="49" fontId="52" fillId="13" borderId="33" xfId="5" applyNumberFormat="1" applyFont="1" applyFill="1" applyBorder="1" applyAlignment="1">
      <alignment horizontal="center" vertical="center" wrapText="1"/>
    </xf>
    <xf numFmtId="49" fontId="52" fillId="13" borderId="3" xfId="5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right"/>
    </xf>
    <xf numFmtId="167" fontId="55" fillId="12" borderId="17" xfId="0" applyNumberFormat="1" applyFont="1" applyFill="1" applyBorder="1" applyAlignment="1">
      <alignment horizontal="center" vertical="center" wrapText="1"/>
    </xf>
    <xf numFmtId="0" fontId="55" fillId="12" borderId="17" xfId="0" applyFont="1" applyFill="1" applyBorder="1" applyAlignment="1">
      <alignment vertical="center" wrapText="1"/>
    </xf>
    <xf numFmtId="10" fontId="42" fillId="12" borderId="0" xfId="2" applyNumberFormat="1" applyFont="1" applyFill="1" applyBorder="1" applyAlignment="1">
      <alignment horizontal="right" vertical="center" wrapText="1"/>
    </xf>
    <xf numFmtId="10" fontId="42" fillId="12" borderId="45" xfId="2" applyNumberFormat="1" applyFont="1" applyFill="1" applyBorder="1" applyAlignment="1">
      <alignment horizontal="right" vertical="center" wrapText="1"/>
    </xf>
    <xf numFmtId="0" fontId="32" fillId="12" borderId="0" xfId="0" applyFont="1" applyFill="1"/>
    <xf numFmtId="2" fontId="43" fillId="0" borderId="0" xfId="0" applyNumberFormat="1" applyFont="1"/>
    <xf numFmtId="167" fontId="42" fillId="12" borderId="11" xfId="0" applyNumberFormat="1" applyFont="1" applyFill="1" applyBorder="1" applyAlignment="1">
      <alignment horizontal="center" vertical="center" wrapText="1"/>
    </xf>
    <xf numFmtId="0" fontId="42" fillId="12" borderId="11" xfId="0" applyFont="1" applyFill="1" applyBorder="1" applyAlignment="1">
      <alignment vertical="center" wrapText="1"/>
    </xf>
    <xf numFmtId="10" fontId="42" fillId="12" borderId="3" xfId="2" applyNumberFormat="1" applyFont="1" applyFill="1" applyBorder="1" applyAlignment="1">
      <alignment horizontal="right" vertical="center" wrapText="1"/>
    </xf>
    <xf numFmtId="0" fontId="32" fillId="12" borderId="3" xfId="0" applyFont="1" applyFill="1" applyBorder="1"/>
    <xf numFmtId="167" fontId="56" fillId="11" borderId="19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52" fillId="13" borderId="49" xfId="0" applyFont="1" applyFill="1" applyBorder="1" applyAlignment="1">
      <alignment horizontal="center" vertical="center"/>
    </xf>
    <xf numFmtId="0" fontId="66" fillId="13" borderId="11" xfId="0" applyFont="1" applyFill="1" applyBorder="1" applyAlignment="1">
      <alignment vertical="center"/>
    </xf>
    <xf numFmtId="0" fontId="52" fillId="13" borderId="44" xfId="0" applyFont="1" applyFill="1" applyBorder="1" applyAlignment="1">
      <alignment horizontal="center" vertical="center" wrapText="1"/>
    </xf>
    <xf numFmtId="0" fontId="52" fillId="13" borderId="3" xfId="0" applyFont="1" applyFill="1" applyBorder="1" applyAlignment="1">
      <alignment horizontal="center" vertical="center" wrapText="1"/>
    </xf>
    <xf numFmtId="0" fontId="66" fillId="13" borderId="8" xfId="0" applyFont="1" applyFill="1" applyBorder="1" applyAlignment="1">
      <alignment vertical="center"/>
    </xf>
    <xf numFmtId="0" fontId="66" fillId="13" borderId="21" xfId="0" applyFont="1" applyFill="1" applyBorder="1" applyAlignment="1">
      <alignment vertical="center"/>
    </xf>
    <xf numFmtId="0" fontId="40" fillId="0" borderId="17" xfId="0" applyFont="1" applyBorder="1" applyAlignment="1">
      <alignment vertical="center"/>
    </xf>
    <xf numFmtId="181" fontId="40" fillId="0" borderId="41" xfId="0" applyNumberFormat="1" applyFont="1" applyBorder="1" applyAlignment="1">
      <alignment vertical="center"/>
    </xf>
    <xf numFmtId="181" fontId="40" fillId="0" borderId="0" xfId="0" applyNumberFormat="1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0" fillId="0" borderId="11" xfId="0" applyFont="1" applyBorder="1" applyAlignment="1">
      <alignment vertical="center"/>
    </xf>
    <xf numFmtId="181" fontId="40" fillId="0" borderId="44" xfId="0" applyNumberFormat="1" applyFont="1" applyBorder="1" applyAlignment="1">
      <alignment vertical="center"/>
    </xf>
    <xf numFmtId="181" fontId="40" fillId="0" borderId="3" xfId="0" applyNumberFormat="1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181" fontId="41" fillId="0" borderId="0" xfId="2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4" fontId="41" fillId="0" borderId="0" xfId="0" applyNumberFormat="1" applyFont="1" applyBorder="1" applyAlignment="1">
      <alignment vertical="center"/>
    </xf>
    <xf numFmtId="167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right" vertical="center"/>
    </xf>
    <xf numFmtId="40" fontId="41" fillId="0" borderId="0" xfId="0" applyNumberFormat="1" applyFont="1" applyBorder="1" applyAlignment="1">
      <alignment vertical="center"/>
    </xf>
    <xf numFmtId="167" fontId="60" fillId="14" borderId="1" xfId="0" applyNumberFormat="1" applyFont="1" applyFill="1" applyBorder="1" applyAlignment="1">
      <alignment horizontal="center" vertical="center" wrapText="1"/>
    </xf>
    <xf numFmtId="167" fontId="60" fillId="14" borderId="10" xfId="0" applyNumberFormat="1" applyFont="1" applyFill="1" applyBorder="1" applyAlignment="1">
      <alignment horizontal="center" vertical="center" wrapText="1"/>
    </xf>
    <xf numFmtId="49" fontId="39" fillId="14" borderId="1" xfId="0" quotePrefix="1" applyNumberFormat="1" applyFont="1" applyFill="1" applyBorder="1" applyAlignment="1">
      <alignment horizontal="center" vertical="center"/>
    </xf>
    <xf numFmtId="0" fontId="39" fillId="14" borderId="1" xfId="0" quotePrefix="1" applyFont="1" applyFill="1" applyBorder="1" applyAlignment="1">
      <alignment horizontal="center" vertical="center"/>
    </xf>
    <xf numFmtId="167" fontId="60" fillId="0" borderId="1" xfId="0" applyNumberFormat="1" applyFont="1" applyFill="1" applyBorder="1" applyAlignment="1">
      <alignment horizontal="center" vertical="center" wrapText="1"/>
    </xf>
    <xf numFmtId="167" fontId="60" fillId="0" borderId="0" xfId="0" applyNumberFormat="1" applyFont="1" applyFill="1" applyBorder="1" applyAlignment="1">
      <alignment horizontal="center" vertical="center" wrapText="1"/>
    </xf>
    <xf numFmtId="167" fontId="60" fillId="0" borderId="0" xfId="0" applyNumberFormat="1" applyFont="1" applyFill="1" applyBorder="1" applyAlignment="1">
      <alignment horizontal="left" vertical="center" wrapText="1"/>
    </xf>
    <xf numFmtId="170" fontId="39" fillId="0" borderId="1" xfId="0" applyNumberFormat="1" applyFont="1" applyFill="1" applyBorder="1" applyAlignment="1">
      <alignment horizontal="center" vertical="center"/>
    </xf>
    <xf numFmtId="40" fontId="41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167" fontId="60" fillId="15" borderId="0" xfId="0" applyNumberFormat="1" applyFont="1" applyFill="1" applyBorder="1" applyAlignment="1">
      <alignment horizontal="left" vertical="center" wrapText="1"/>
    </xf>
    <xf numFmtId="167" fontId="60" fillId="15" borderId="0" xfId="0" applyNumberFormat="1" applyFont="1" applyFill="1" applyBorder="1" applyAlignment="1">
      <alignment horizontal="center" vertical="center" wrapText="1"/>
    </xf>
    <xf numFmtId="40" fontId="60" fillId="15" borderId="0" xfId="0" applyNumberFormat="1" applyFont="1" applyFill="1" applyBorder="1" applyAlignment="1">
      <alignment horizontal="right" vertical="center" wrapText="1"/>
    </xf>
    <xf numFmtId="10" fontId="36" fillId="0" borderId="0" xfId="2" applyNumberFormat="1" applyFont="1" applyAlignment="1">
      <alignment vertical="center"/>
    </xf>
    <xf numFmtId="167" fontId="60" fillId="0" borderId="0" xfId="0" applyNumberFormat="1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40" fontId="60" fillId="0" borderId="0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center" vertical="center"/>
    </xf>
    <xf numFmtId="40" fontId="41" fillId="0" borderId="0" xfId="0" applyNumberFormat="1" applyFont="1" applyAlignment="1">
      <alignment horizontal="right" vertical="center"/>
    </xf>
    <xf numFmtId="183" fontId="41" fillId="0" borderId="0" xfId="0" applyNumberFormat="1" applyFont="1" applyAlignment="1">
      <alignment vertical="center"/>
    </xf>
    <xf numFmtId="0" fontId="60" fillId="0" borderId="0" xfId="0" applyFont="1" applyBorder="1" applyAlignment="1">
      <alignment vertical="center" wrapText="1"/>
    </xf>
    <xf numFmtId="167" fontId="58" fillId="0" borderId="0" xfId="0" applyNumberFormat="1" applyFont="1" applyBorder="1" applyAlignment="1">
      <alignment horizontal="right" vertical="center" wrapText="1"/>
    </xf>
    <xf numFmtId="167" fontId="58" fillId="0" borderId="0" xfId="0" applyNumberFormat="1" applyFont="1" applyBorder="1" applyAlignment="1">
      <alignment horizontal="center" vertical="center" wrapText="1"/>
    </xf>
    <xf numFmtId="40" fontId="60" fillId="7" borderId="0" xfId="0" applyNumberFormat="1" applyFont="1" applyFill="1" applyBorder="1" applyAlignment="1">
      <alignment horizontal="right" vertical="center" wrapText="1"/>
    </xf>
    <xf numFmtId="167" fontId="60" fillId="0" borderId="0" xfId="0" applyNumberFormat="1" applyFont="1" applyBorder="1" applyAlignment="1">
      <alignment horizontal="right" vertical="center" wrapText="1"/>
    </xf>
    <xf numFmtId="40" fontId="39" fillId="0" borderId="0" xfId="0" applyNumberFormat="1" applyFont="1" applyBorder="1" applyAlignment="1">
      <alignment horizontal="right" vertical="center"/>
    </xf>
    <xf numFmtId="167" fontId="41" fillId="0" borderId="0" xfId="0" applyNumberFormat="1" applyFont="1" applyAlignment="1">
      <alignment horizontal="right" vertical="center"/>
    </xf>
    <xf numFmtId="167" fontId="58" fillId="0" borderId="0" xfId="0" applyNumberFormat="1" applyFont="1" applyFill="1" applyBorder="1" applyAlignment="1">
      <alignment horizontal="right" vertical="center" wrapText="1"/>
    </xf>
    <xf numFmtId="167" fontId="58" fillId="0" borderId="0" xfId="0" applyNumberFormat="1" applyFont="1" applyFill="1" applyBorder="1" applyAlignment="1">
      <alignment horizontal="center" vertical="center" wrapText="1"/>
    </xf>
    <xf numFmtId="40" fontId="39" fillId="0" borderId="0" xfId="0" applyNumberFormat="1" applyFont="1" applyFill="1" applyBorder="1" applyAlignment="1">
      <alignment horizontal="right" vertical="center"/>
    </xf>
    <xf numFmtId="0" fontId="41" fillId="0" borderId="3" xfId="0" applyFont="1" applyBorder="1" applyAlignment="1">
      <alignment vertical="center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left" vertical="center"/>
    </xf>
    <xf numFmtId="40" fontId="41" fillId="0" borderId="3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vertical="center"/>
    </xf>
    <xf numFmtId="0" fontId="39" fillId="14" borderId="1" xfId="0" applyFont="1" applyFill="1" applyBorder="1" applyAlignment="1">
      <alignment horizontal="center" vertical="center"/>
    </xf>
    <xf numFmtId="165" fontId="41" fillId="0" borderId="0" xfId="0" applyNumberFormat="1" applyFont="1" applyBorder="1" applyAlignment="1">
      <alignment horizontal="center" vertical="center"/>
    </xf>
    <xf numFmtId="170" fontId="36" fillId="0" borderId="0" xfId="2" applyNumberFormat="1" applyFont="1" applyAlignment="1">
      <alignment vertical="center"/>
    </xf>
    <xf numFmtId="40" fontId="60" fillId="0" borderId="0" xfId="0" applyNumberFormat="1" applyFont="1" applyFill="1" applyBorder="1" applyAlignment="1">
      <alignment vertical="center" wrapText="1"/>
    </xf>
    <xf numFmtId="40" fontId="39" fillId="0" borderId="0" xfId="0" applyNumberFormat="1" applyFont="1" applyFill="1" applyBorder="1" applyAlignment="1">
      <alignment vertical="center"/>
    </xf>
    <xf numFmtId="40" fontId="39" fillId="0" borderId="0" xfId="0" applyNumberFormat="1" applyFont="1" applyAlignment="1">
      <alignment horizontal="right" vertical="center"/>
    </xf>
    <xf numFmtId="167" fontId="60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40" fontId="39" fillId="0" borderId="0" xfId="0" applyNumberFormat="1" applyFont="1" applyAlignment="1">
      <alignment vertical="center"/>
    </xf>
    <xf numFmtId="167" fontId="58" fillId="0" borderId="3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167" fontId="41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40" fontId="41" fillId="0" borderId="0" xfId="0" applyNumberFormat="1" applyFont="1" applyBorder="1" applyAlignment="1">
      <alignment horizontal="right" vertical="center"/>
    </xf>
    <xf numFmtId="167" fontId="39" fillId="15" borderId="0" xfId="0" applyNumberFormat="1" applyFont="1" applyFill="1" applyBorder="1" applyAlignment="1">
      <alignment horizontal="left" vertical="center" wrapText="1"/>
    </xf>
    <xf numFmtId="167" fontId="39" fillId="15" borderId="0" xfId="0" applyNumberFormat="1" applyFont="1" applyFill="1" applyBorder="1" applyAlignment="1">
      <alignment horizontal="center" vertical="center" wrapText="1"/>
    </xf>
    <xf numFmtId="0" fontId="39" fillId="15" borderId="0" xfId="0" applyFont="1" applyFill="1" applyBorder="1" applyAlignment="1">
      <alignment vertical="center" wrapText="1"/>
    </xf>
    <xf numFmtId="167" fontId="70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167" fontId="70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/>
    </xf>
    <xf numFmtId="167" fontId="58" fillId="0" borderId="3" xfId="0" applyNumberFormat="1" applyFont="1" applyFill="1" applyBorder="1" applyAlignment="1">
      <alignment horizontal="center" vertical="center" wrapText="1"/>
    </xf>
    <xf numFmtId="167" fontId="41" fillId="0" borderId="0" xfId="0" quotePrefix="1" applyNumberFormat="1" applyFont="1" applyAlignment="1">
      <alignment horizontal="left" vertical="center"/>
    </xf>
    <xf numFmtId="0" fontId="70" fillId="0" borderId="0" xfId="0" applyFont="1" applyFill="1" applyAlignment="1">
      <alignment vertical="center"/>
    </xf>
    <xf numFmtId="167" fontId="41" fillId="0" borderId="0" xfId="0" applyNumberFormat="1" applyFont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167" fontId="60" fillId="17" borderId="10" xfId="0" applyNumberFormat="1" applyFont="1" applyFill="1" applyBorder="1" applyAlignment="1">
      <alignment horizontal="center" vertical="center" wrapText="1"/>
    </xf>
    <xf numFmtId="167" fontId="56" fillId="14" borderId="1" xfId="0" applyNumberFormat="1" applyFont="1" applyFill="1" applyBorder="1" applyAlignment="1">
      <alignment horizontal="center" vertical="center" wrapText="1"/>
    </xf>
    <xf numFmtId="167" fontId="56" fillId="0" borderId="1" xfId="0" applyNumberFormat="1" applyFont="1" applyBorder="1" applyAlignment="1">
      <alignment horizontal="left" vertical="center" wrapText="1"/>
    </xf>
    <xf numFmtId="167" fontId="56" fillId="15" borderId="0" xfId="0" applyNumberFormat="1" applyFont="1" applyFill="1" applyBorder="1" applyAlignment="1">
      <alignment horizontal="left" vertical="center" wrapText="1"/>
    </xf>
    <xf numFmtId="0" fontId="56" fillId="15" borderId="0" xfId="0" applyFont="1" applyFill="1" applyBorder="1" applyAlignment="1">
      <alignment vertical="center" wrapText="1"/>
    </xf>
    <xf numFmtId="10" fontId="43" fillId="15" borderId="0" xfId="2" applyNumberFormat="1" applyFont="1" applyFill="1" applyBorder="1" applyAlignment="1">
      <alignment horizontal="right" vertical="center" wrapText="1"/>
    </xf>
    <xf numFmtId="167" fontId="43" fillId="0" borderId="0" xfId="0" applyNumberFormat="1" applyFont="1" applyAlignment="1">
      <alignment horizontal="center" vertical="center"/>
    </xf>
    <xf numFmtId="0" fontId="55" fillId="0" borderId="0" xfId="0" applyFont="1" applyBorder="1" applyAlignment="1">
      <alignment horizontal="left" vertical="center" wrapText="1"/>
    </xf>
    <xf numFmtId="167" fontId="42" fillId="0" borderId="0" xfId="0" applyNumberFormat="1" applyFont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60" fillId="0" borderId="2" xfId="0" applyFont="1" applyFill="1" applyBorder="1" applyAlignment="1">
      <alignment horizontal="right" vertical="center"/>
    </xf>
    <xf numFmtId="0" fontId="41" fillId="0" borderId="0" xfId="0" applyFont="1" applyBorder="1" applyAlignment="1">
      <alignment horizontal="right"/>
    </xf>
    <xf numFmtId="0" fontId="39" fillId="14" borderId="10" xfId="0" applyFont="1" applyFill="1" applyBorder="1" applyAlignment="1">
      <alignment horizontal="center" vertical="center"/>
    </xf>
    <xf numFmtId="167" fontId="60" fillId="0" borderId="1" xfId="0" applyNumberFormat="1" applyFont="1" applyBorder="1" applyAlignment="1">
      <alignment horizontal="left" vertical="center" wrapText="1"/>
    </xf>
    <xf numFmtId="10" fontId="39" fillId="0" borderId="1" xfId="2" applyNumberFormat="1" applyFont="1" applyFill="1" applyBorder="1" applyAlignment="1">
      <alignment horizontal="right" vertical="center" wrapText="1"/>
    </xf>
    <xf numFmtId="10" fontId="39" fillId="2" borderId="0" xfId="2" applyNumberFormat="1" applyFont="1" applyFill="1" applyBorder="1" applyAlignment="1">
      <alignment horizontal="right" vertical="center" wrapText="1"/>
    </xf>
    <xf numFmtId="10" fontId="39" fillId="3" borderId="0" xfId="2" applyNumberFormat="1" applyFont="1" applyFill="1" applyBorder="1" applyAlignment="1">
      <alignment horizontal="right" vertical="center" wrapText="1"/>
    </xf>
    <xf numFmtId="167" fontId="39" fillId="0" borderId="0" xfId="0" applyNumberFormat="1" applyFont="1" applyAlignment="1">
      <alignment horizontal="center" vertical="center"/>
    </xf>
    <xf numFmtId="167" fontId="58" fillId="0" borderId="0" xfId="0" applyNumberFormat="1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 wrapText="1"/>
    </xf>
    <xf numFmtId="10" fontId="41" fillId="0" borderId="0" xfId="2" applyNumberFormat="1" applyFont="1" applyBorder="1" applyAlignment="1">
      <alignment horizontal="right" vertical="center"/>
    </xf>
    <xf numFmtId="10" fontId="41" fillId="0" borderId="0" xfId="2" applyNumberFormat="1" applyFont="1" applyFill="1" applyBorder="1" applyAlignment="1">
      <alignment horizontal="right" vertical="center"/>
    </xf>
    <xf numFmtId="167" fontId="58" fillId="0" borderId="0" xfId="0" applyNumberFormat="1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center"/>
    </xf>
    <xf numFmtId="0" fontId="58" fillId="4" borderId="0" xfId="0" applyFont="1" applyFill="1" applyBorder="1" applyAlignment="1">
      <alignment vertical="center" wrapText="1"/>
    </xf>
    <xf numFmtId="167" fontId="39" fillId="15" borderId="2" xfId="0" applyNumberFormat="1" applyFont="1" applyFill="1" applyBorder="1" applyAlignment="1">
      <alignment horizontal="left" vertical="center" wrapText="1"/>
    </xf>
    <xf numFmtId="0" fontId="39" fillId="15" borderId="2" xfId="0" applyFont="1" applyFill="1" applyBorder="1" applyAlignment="1">
      <alignment vertical="center" wrapText="1"/>
    </xf>
    <xf numFmtId="10" fontId="39" fillId="2" borderId="2" xfId="2" applyNumberFormat="1" applyFont="1" applyFill="1" applyBorder="1" applyAlignment="1">
      <alignment horizontal="right" vertical="center" wrapText="1"/>
    </xf>
    <xf numFmtId="10" fontId="39" fillId="15" borderId="2" xfId="2" applyNumberFormat="1" applyFont="1" applyFill="1" applyBorder="1" applyAlignment="1">
      <alignment horizontal="right" vertical="center" wrapText="1"/>
    </xf>
    <xf numFmtId="38" fontId="41" fillId="0" borderId="0" xfId="0" applyNumberFormat="1" applyFont="1" applyAlignment="1">
      <alignment vertical="center"/>
    </xf>
    <xf numFmtId="0" fontId="58" fillId="0" borderId="2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0" fontId="41" fillId="0" borderId="0" xfId="0" applyNumberFormat="1" applyFont="1" applyFill="1" applyAlignment="1">
      <alignment vertical="center"/>
    </xf>
    <xf numFmtId="167" fontId="39" fillId="15" borderId="3" xfId="0" applyNumberFormat="1" applyFont="1" applyFill="1" applyBorder="1" applyAlignment="1">
      <alignment horizontal="left" vertical="center" wrapText="1"/>
    </xf>
    <xf numFmtId="0" fontId="39" fillId="15" borderId="3" xfId="0" applyFont="1" applyFill="1" applyBorder="1" applyAlignment="1">
      <alignment vertical="center" wrapText="1"/>
    </xf>
    <xf numFmtId="10" fontId="39" fillId="3" borderId="3" xfId="2" applyNumberFormat="1" applyFont="1" applyFill="1" applyBorder="1" applyAlignment="1">
      <alignment horizontal="right" vertical="center" wrapText="1"/>
    </xf>
    <xf numFmtId="10" fontId="39" fillId="15" borderId="3" xfId="2" applyNumberFormat="1" applyFont="1" applyFill="1" applyBorder="1" applyAlignment="1">
      <alignment horizontal="right" vertical="center" wrapText="1"/>
    </xf>
    <xf numFmtId="0" fontId="60" fillId="0" borderId="2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0" fontId="39" fillId="0" borderId="0" xfId="2" applyNumberFormat="1" applyFont="1" applyFill="1" applyBorder="1" applyAlignment="1">
      <alignment horizontal="right" vertical="center" wrapText="1"/>
    </xf>
    <xf numFmtId="3" fontId="39" fillId="0" borderId="0" xfId="0" applyNumberFormat="1" applyFont="1" applyFill="1" applyAlignment="1">
      <alignment vertical="center"/>
    </xf>
    <xf numFmtId="40" fontId="41" fillId="0" borderId="0" xfId="0" applyNumberFormat="1" applyFont="1" applyAlignment="1">
      <alignment vertical="center"/>
    </xf>
    <xf numFmtId="0" fontId="40" fillId="14" borderId="1" xfId="0" applyFont="1" applyFill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61" fillId="14" borderId="2" xfId="0" applyFont="1" applyFill="1" applyBorder="1" applyAlignment="1">
      <alignment horizontal="center" vertical="center"/>
    </xf>
    <xf numFmtId="40" fontId="60" fillId="0" borderId="0" xfId="0" applyNumberFormat="1" applyFont="1" applyBorder="1" applyAlignment="1">
      <alignment horizontal="center" vertical="center" wrapText="1"/>
    </xf>
    <xf numFmtId="40" fontId="60" fillId="0" borderId="1" xfId="0" applyNumberFormat="1" applyFont="1" applyBorder="1" applyAlignment="1">
      <alignment horizontal="right" vertical="center" wrapText="1"/>
    </xf>
    <xf numFmtId="10" fontId="39" fillId="0" borderId="1" xfId="2" applyNumberFormat="1" applyFont="1" applyBorder="1" applyAlignment="1">
      <alignment horizontal="right" vertical="center" wrapText="1"/>
    </xf>
    <xf numFmtId="40" fontId="60" fillId="0" borderId="0" xfId="0" applyNumberFormat="1" applyFont="1" applyBorder="1" applyAlignment="1">
      <alignment horizontal="right" vertical="center" wrapText="1"/>
    </xf>
    <xf numFmtId="165" fontId="41" fillId="0" borderId="0" xfId="0" applyNumberFormat="1" applyFont="1" applyFill="1" applyAlignment="1">
      <alignment vertical="center"/>
    </xf>
    <xf numFmtId="10" fontId="36" fillId="0" borderId="0" xfId="2" applyNumberFormat="1" applyFont="1" applyFill="1" applyAlignment="1">
      <alignment vertical="center"/>
    </xf>
    <xf numFmtId="40" fontId="60" fillId="15" borderId="0" xfId="0" applyNumberFormat="1" applyFont="1" applyFill="1" applyBorder="1" applyAlignment="1">
      <alignment horizontal="center" vertical="center" wrapText="1"/>
    </xf>
    <xf numFmtId="40" fontId="60" fillId="16" borderId="0" xfId="0" applyNumberFormat="1" applyFont="1" applyFill="1" applyBorder="1" applyAlignment="1">
      <alignment horizontal="right" vertical="center" wrapText="1"/>
    </xf>
    <xf numFmtId="40" fontId="60" fillId="0" borderId="0" xfId="0" applyNumberFormat="1" applyFont="1" applyFill="1" applyBorder="1" applyAlignment="1">
      <alignment horizontal="center" vertical="center" wrapText="1"/>
    </xf>
    <xf numFmtId="40" fontId="58" fillId="0" borderId="0" xfId="0" applyNumberFormat="1" applyFont="1" applyFill="1" applyBorder="1" applyAlignment="1">
      <alignment horizontal="center" vertical="center" wrapText="1"/>
    </xf>
    <xf numFmtId="40" fontId="58" fillId="0" borderId="0" xfId="0" applyNumberFormat="1" applyFont="1" applyBorder="1" applyAlignment="1">
      <alignment horizontal="right" vertical="center" wrapText="1"/>
    </xf>
    <xf numFmtId="40" fontId="58" fillId="0" borderId="0" xfId="0" applyNumberFormat="1" applyFont="1" applyFill="1" applyBorder="1" applyAlignment="1">
      <alignment horizontal="right" vertical="center" wrapText="1"/>
    </xf>
    <xf numFmtId="40" fontId="65" fillId="0" borderId="0" xfId="0" applyNumberFormat="1" applyFont="1" applyFill="1" applyBorder="1" applyAlignment="1">
      <alignment horizontal="right" vertical="center" wrapText="1"/>
    </xf>
    <xf numFmtId="2" fontId="41" fillId="0" borderId="0" xfId="0" applyNumberFormat="1" applyFont="1" applyFill="1" applyAlignment="1">
      <alignment vertical="center"/>
    </xf>
    <xf numFmtId="0" fontId="58" fillId="0" borderId="0" xfId="0" applyFont="1" applyFill="1" applyBorder="1" applyAlignment="1">
      <alignment vertical="center"/>
    </xf>
    <xf numFmtId="0" fontId="41" fillId="0" borderId="0" xfId="0" quotePrefix="1" applyFont="1" applyFill="1" applyAlignment="1">
      <alignment vertical="center"/>
    </xf>
    <xf numFmtId="40" fontId="41" fillId="0" borderId="0" xfId="0" applyNumberFormat="1" applyFont="1" applyFill="1" applyBorder="1" applyAlignment="1">
      <alignment horizontal="right" vertical="center"/>
    </xf>
    <xf numFmtId="40" fontId="41" fillId="0" borderId="0" xfId="0" applyNumberFormat="1" applyFont="1" applyBorder="1" applyAlignment="1">
      <alignment horizontal="center" vertical="center"/>
    </xf>
    <xf numFmtId="172" fontId="36" fillId="0" borderId="0" xfId="3" applyNumberFormat="1" applyFont="1" applyFill="1" applyAlignment="1">
      <alignment vertical="center"/>
    </xf>
    <xf numFmtId="40" fontId="41" fillId="0" borderId="0" xfId="0" applyNumberFormat="1" applyFont="1" applyFill="1" applyBorder="1" applyAlignment="1">
      <alignment horizontal="center" vertical="center"/>
    </xf>
    <xf numFmtId="40" fontId="60" fillId="9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40" fontId="65" fillId="0" borderId="0" xfId="0" applyNumberFormat="1" applyFont="1" applyFill="1" applyBorder="1" applyAlignment="1">
      <alignment horizontal="center" vertical="center" wrapText="1"/>
    </xf>
    <xf numFmtId="10" fontId="65" fillId="0" borderId="0" xfId="2" applyNumberFormat="1" applyFont="1" applyFill="1" applyBorder="1" applyAlignment="1">
      <alignment horizontal="right" vertical="center" wrapText="1"/>
    </xf>
    <xf numFmtId="175" fontId="36" fillId="0" borderId="0" xfId="2" applyNumberFormat="1" applyFont="1" applyFill="1" applyAlignment="1">
      <alignment vertical="center"/>
    </xf>
    <xf numFmtId="0" fontId="65" fillId="0" borderId="0" xfId="0" applyFont="1" applyBorder="1" applyAlignment="1">
      <alignment vertical="center" wrapText="1"/>
    </xf>
    <xf numFmtId="167" fontId="41" fillId="0" borderId="3" xfId="0" applyNumberFormat="1" applyFont="1" applyBorder="1" applyAlignment="1">
      <alignment horizontal="center" vertical="center"/>
    </xf>
    <xf numFmtId="40" fontId="58" fillId="0" borderId="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167" fontId="71" fillId="0" borderId="0" xfId="0" quotePrefix="1" applyNumberFormat="1" applyFont="1" applyFill="1" applyBorder="1" applyAlignment="1">
      <alignment horizontal="left" vertical="center" wrapText="1"/>
    </xf>
    <xf numFmtId="166" fontId="39" fillId="0" borderId="0" xfId="0" applyNumberFormat="1" applyFont="1" applyAlignment="1">
      <alignment horizontal="left" vertical="center"/>
    </xf>
    <xf numFmtId="4" fontId="39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vertical="center"/>
    </xf>
    <xf numFmtId="0" fontId="29" fillId="0" borderId="0" xfId="0" applyFont="1" applyFill="1" applyBorder="1"/>
    <xf numFmtId="167" fontId="43" fillId="0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left" vertical="center"/>
    </xf>
    <xf numFmtId="165" fontId="42" fillId="0" borderId="2" xfId="0" applyNumberFormat="1" applyFont="1" applyFill="1" applyBorder="1" applyAlignment="1">
      <alignment horizontal="right" vertical="center"/>
    </xf>
    <xf numFmtId="0" fontId="72" fillId="0" borderId="0" xfId="0" applyFont="1" applyBorder="1" applyAlignment="1">
      <alignment horizontal="right" vertical="center"/>
    </xf>
    <xf numFmtId="0" fontId="54" fillId="14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44" fillId="10" borderId="10" xfId="0" applyFont="1" applyFill="1" applyBorder="1" applyAlignment="1">
      <alignment horizontal="centerContinuous" vertical="center"/>
    </xf>
    <xf numFmtId="0" fontId="44" fillId="14" borderId="10" xfId="0" applyFont="1" applyFill="1" applyBorder="1" applyAlignment="1">
      <alignment horizontal="centerContinuous" vertical="center"/>
    </xf>
    <xf numFmtId="40" fontId="56" fillId="0" borderId="1" xfId="0" applyNumberFormat="1" applyFont="1" applyBorder="1" applyAlignment="1">
      <alignment horizontal="right" vertical="center" wrapText="1"/>
    </xf>
    <xf numFmtId="0" fontId="56" fillId="9" borderId="0" xfId="0" applyFont="1" applyFill="1" applyBorder="1" applyAlignment="1">
      <alignment vertical="center" wrapText="1"/>
    </xf>
    <xf numFmtId="40" fontId="56" fillId="10" borderId="0" xfId="0" applyNumberFormat="1" applyFont="1" applyFill="1" applyBorder="1" applyAlignment="1">
      <alignment horizontal="right" vertical="center" wrapText="1"/>
    </xf>
    <xf numFmtId="40" fontId="56" fillId="15" borderId="0" xfId="0" applyNumberFormat="1" applyFont="1" applyFill="1" applyBorder="1" applyAlignment="1">
      <alignment horizontal="right" vertical="center" wrapText="1"/>
    </xf>
    <xf numFmtId="0" fontId="56" fillId="0" borderId="0" xfId="0" applyFont="1" applyBorder="1" applyAlignment="1">
      <alignment horizontal="left" vertical="center" wrapText="1"/>
    </xf>
    <xf numFmtId="40" fontId="56" fillId="0" borderId="0" xfId="0" applyNumberFormat="1" applyFont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40" fontId="55" fillId="0" borderId="0" xfId="0" applyNumberFormat="1" applyFont="1" applyBorder="1" applyAlignment="1">
      <alignment horizontal="left" vertical="center" wrapText="1"/>
    </xf>
    <xf numFmtId="40" fontId="55" fillId="0" borderId="0" xfId="0" applyNumberFormat="1" applyFont="1" applyBorder="1" applyAlignment="1">
      <alignment horizontal="right" vertical="center" wrapText="1"/>
    </xf>
    <xf numFmtId="40" fontId="55" fillId="0" borderId="0" xfId="0" applyNumberFormat="1" applyFont="1" applyFill="1" applyBorder="1" applyAlignment="1">
      <alignment horizontal="right" vertical="center" wrapText="1"/>
    </xf>
    <xf numFmtId="40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Border="1" applyAlignment="1">
      <alignment vertical="center" wrapText="1"/>
    </xf>
    <xf numFmtId="167" fontId="42" fillId="0" borderId="3" xfId="0" applyNumberFormat="1" applyFont="1" applyBorder="1" applyAlignment="1">
      <alignment horizontal="center" vertical="center"/>
    </xf>
    <xf numFmtId="40" fontId="55" fillId="0" borderId="3" xfId="0" applyNumberFormat="1" applyFont="1" applyBorder="1" applyAlignment="1">
      <alignment horizontal="center" vertical="center" wrapText="1"/>
    </xf>
    <xf numFmtId="40" fontId="55" fillId="0" borderId="3" xfId="0" applyNumberFormat="1" applyFont="1" applyBorder="1" applyAlignment="1">
      <alignment horizontal="right" vertical="center" wrapText="1"/>
    </xf>
    <xf numFmtId="167" fontId="73" fillId="0" borderId="0" xfId="0" quotePrefix="1" applyNumberFormat="1" applyFont="1" applyFill="1" applyBorder="1" applyAlignment="1">
      <alignment horizontal="left" vertical="center" wrapText="1"/>
    </xf>
    <xf numFmtId="167" fontId="72" fillId="0" borderId="0" xfId="0" quotePrefix="1" applyNumberFormat="1" applyFont="1" applyAlignment="1">
      <alignment horizontal="left" vertical="center"/>
    </xf>
    <xf numFmtId="167" fontId="72" fillId="0" borderId="0" xfId="0" quotePrefix="1" applyNumberFormat="1" applyFont="1" applyAlignment="1">
      <alignment vertical="center"/>
    </xf>
    <xf numFmtId="167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left" vertical="center"/>
    </xf>
    <xf numFmtId="10" fontId="44" fillId="0" borderId="2" xfId="0" applyNumberFormat="1" applyFont="1" applyFill="1" applyBorder="1" applyAlignment="1">
      <alignment horizontal="center" vertical="center"/>
    </xf>
    <xf numFmtId="10" fontId="32" fillId="0" borderId="2" xfId="0" applyNumberFormat="1" applyFont="1" applyFill="1" applyBorder="1" applyAlignment="1">
      <alignment horizontal="center" vertical="center"/>
    </xf>
    <xf numFmtId="10" fontId="42" fillId="0" borderId="2" xfId="0" applyNumberFormat="1" applyFont="1" applyFill="1" applyBorder="1" applyAlignment="1">
      <alignment horizontal="center"/>
    </xf>
    <xf numFmtId="167" fontId="54" fillId="14" borderId="1" xfId="0" applyNumberFormat="1" applyFont="1" applyFill="1" applyBorder="1" applyAlignment="1">
      <alignment horizontal="center" vertical="center" wrapText="1"/>
    </xf>
    <xf numFmtId="167" fontId="54" fillId="0" borderId="1" xfId="0" applyNumberFormat="1" applyFont="1" applyBorder="1" applyAlignment="1">
      <alignment horizontal="left" vertical="center" wrapText="1"/>
    </xf>
    <xf numFmtId="10" fontId="43" fillId="0" borderId="1" xfId="2" applyNumberFormat="1" applyFont="1" applyBorder="1" applyAlignment="1">
      <alignment horizontal="right" vertical="center" wrapText="1"/>
    </xf>
    <xf numFmtId="167" fontId="54" fillId="15" borderId="0" xfId="0" applyNumberFormat="1" applyFont="1" applyFill="1" applyBorder="1" applyAlignment="1">
      <alignment horizontal="left" vertical="center" wrapText="1"/>
    </xf>
    <xf numFmtId="10" fontId="43" fillId="10" borderId="0" xfId="2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vertical="center"/>
    </xf>
    <xf numFmtId="10" fontId="43" fillId="0" borderId="0" xfId="2" applyNumberFormat="1" applyFont="1" applyBorder="1" applyAlignment="1">
      <alignment horizontal="right" vertical="center" wrapText="1"/>
    </xf>
    <xf numFmtId="167" fontId="32" fillId="0" borderId="0" xfId="0" applyNumberFormat="1" applyFont="1" applyAlignment="1">
      <alignment horizontal="center" vertical="center"/>
    </xf>
    <xf numFmtId="10" fontId="42" fillId="0" borderId="0" xfId="2" applyNumberFormat="1" applyFont="1" applyBorder="1" applyAlignment="1">
      <alignment horizontal="right" vertical="center" wrapText="1"/>
    </xf>
    <xf numFmtId="167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/>
    </xf>
    <xf numFmtId="167" fontId="57" fillId="14" borderId="1" xfId="0" applyNumberFormat="1" applyFont="1" applyFill="1" applyBorder="1" applyAlignment="1">
      <alignment horizontal="center" vertical="center" wrapText="1"/>
    </xf>
    <xf numFmtId="0" fontId="57" fillId="14" borderId="1" xfId="0" applyFont="1" applyFill="1" applyBorder="1" applyAlignment="1">
      <alignment horizontal="center" vertical="center"/>
    </xf>
    <xf numFmtId="0" fontId="40" fillId="10" borderId="10" xfId="0" applyFont="1" applyFill="1" applyBorder="1" applyAlignment="1">
      <alignment horizontal="centerContinuous" vertical="center"/>
    </xf>
    <xf numFmtId="0" fontId="40" fillId="14" borderId="10" xfId="0" applyFont="1" applyFill="1" applyBorder="1" applyAlignment="1">
      <alignment horizontal="centerContinuous" vertical="center"/>
    </xf>
    <xf numFmtId="167" fontId="57" fillId="0" borderId="1" xfId="0" applyNumberFormat="1" applyFont="1" applyBorder="1" applyAlignment="1">
      <alignment horizontal="left" vertical="center" wrapText="1"/>
    </xf>
    <xf numFmtId="167" fontId="57" fillId="15" borderId="0" xfId="0" applyNumberFormat="1" applyFont="1" applyFill="1" applyBorder="1" applyAlignment="1">
      <alignment horizontal="left" vertical="center" wrapText="1"/>
    </xf>
    <xf numFmtId="10" fontId="39" fillId="10" borderId="0" xfId="2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0" fontId="39" fillId="0" borderId="0" xfId="2" applyNumberFormat="1" applyFont="1" applyBorder="1" applyAlignment="1">
      <alignment horizontal="right" vertical="center" wrapText="1"/>
    </xf>
    <xf numFmtId="167" fontId="36" fillId="0" borderId="0" xfId="0" applyNumberFormat="1" applyFont="1" applyAlignment="1">
      <alignment horizontal="center" vertical="center"/>
    </xf>
    <xf numFmtId="10" fontId="41" fillId="0" borderId="0" xfId="2" applyNumberFormat="1" applyFont="1" applyBorder="1" applyAlignment="1">
      <alignment horizontal="right" vertical="center" wrapText="1"/>
    </xf>
    <xf numFmtId="167" fontId="36" fillId="0" borderId="3" xfId="0" applyNumberFormat="1" applyFont="1" applyBorder="1" applyAlignment="1">
      <alignment horizontal="center" vertical="center"/>
    </xf>
    <xf numFmtId="10" fontId="41" fillId="0" borderId="3" xfId="2" applyNumberFormat="1" applyFont="1" applyBorder="1" applyAlignment="1">
      <alignment horizontal="right" vertical="center" wrapText="1"/>
    </xf>
    <xf numFmtId="167" fontId="69" fillId="0" borderId="0" xfId="0" quotePrefix="1" applyNumberFormat="1" applyFont="1" applyAlignment="1">
      <alignment vertical="center"/>
    </xf>
    <xf numFmtId="167" fontId="69" fillId="0" borderId="0" xfId="0" quotePrefix="1" applyNumberFormat="1" applyFont="1" applyAlignment="1">
      <alignment horizontal="left" vertical="center"/>
    </xf>
    <xf numFmtId="0" fontId="36" fillId="0" borderId="0" xfId="0" applyFont="1" applyFill="1" applyAlignment="1">
      <alignment vertical="center"/>
    </xf>
    <xf numFmtId="3" fontId="39" fillId="0" borderId="0" xfId="0" applyNumberFormat="1" applyFont="1" applyAlignment="1">
      <alignment vertical="center"/>
    </xf>
    <xf numFmtId="167" fontId="32" fillId="0" borderId="3" xfId="0" applyNumberFormat="1" applyFont="1" applyBorder="1" applyAlignment="1">
      <alignment horizontal="center" vertical="center"/>
    </xf>
    <xf numFmtId="10" fontId="42" fillId="0" borderId="3" xfId="2" applyNumberFormat="1" applyFont="1" applyBorder="1" applyAlignment="1">
      <alignment horizontal="right" vertical="center" wrapText="1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175" fontId="41" fillId="0" borderId="0" xfId="2" applyNumberFormat="1" applyFont="1" applyBorder="1" applyAlignment="1">
      <alignment horizontal="right" vertical="center" wrapText="1"/>
    </xf>
    <xf numFmtId="167" fontId="71" fillId="0" borderId="0" xfId="0" quotePrefix="1" applyNumberFormat="1" applyFont="1" applyFill="1" applyBorder="1" applyAlignment="1">
      <alignment vertical="top" wrapText="1"/>
    </xf>
    <xf numFmtId="0" fontId="74" fillId="0" borderId="0" xfId="0" applyFont="1" applyBorder="1" applyAlignment="1">
      <alignment horizontal="center" vertical="center"/>
    </xf>
    <xf numFmtId="165" fontId="39" fillId="0" borderId="0" xfId="0" applyNumberFormat="1" applyFont="1" applyFill="1" applyBorder="1" applyAlignment="1">
      <alignment horizontal="center" vertical="center"/>
    </xf>
    <xf numFmtId="10" fontId="49" fillId="0" borderId="0" xfId="0" applyNumberFormat="1" applyFont="1" applyFill="1" applyBorder="1" applyAlignment="1">
      <alignment horizontal="right" vertical="center"/>
    </xf>
    <xf numFmtId="0" fontId="60" fillId="14" borderId="2" xfId="0" applyFont="1" applyFill="1" applyBorder="1" applyAlignment="1">
      <alignment horizontal="center" vertical="center"/>
    </xf>
    <xf numFmtId="0" fontId="60" fillId="14" borderId="2" xfId="0" applyFont="1" applyFill="1" applyBorder="1" applyAlignment="1">
      <alignment horizontal="center" vertical="center" wrapText="1"/>
    </xf>
    <xf numFmtId="167" fontId="60" fillId="0" borderId="10" xfId="0" applyNumberFormat="1" applyFont="1" applyBorder="1" applyAlignment="1">
      <alignment horizontal="left" vertical="center" wrapText="1"/>
    </xf>
    <xf numFmtId="40" fontId="60" fillId="0" borderId="10" xfId="0" applyNumberFormat="1" applyFont="1" applyBorder="1" applyAlignment="1">
      <alignment horizontal="right" vertical="center" wrapText="1"/>
    </xf>
    <xf numFmtId="10" fontId="39" fillId="0" borderId="10" xfId="2" applyNumberFormat="1" applyFont="1" applyBorder="1" applyAlignment="1">
      <alignment horizontal="right" vertical="center" wrapText="1"/>
    </xf>
    <xf numFmtId="40" fontId="60" fillId="0" borderId="2" xfId="0" applyNumberFormat="1" applyFont="1" applyBorder="1" applyAlignment="1">
      <alignment horizontal="right" vertical="center" wrapText="1"/>
    </xf>
    <xf numFmtId="0" fontId="58" fillId="0" borderId="0" xfId="0" applyFont="1" applyBorder="1" applyAlignment="1">
      <alignment horizontal="center" vertical="center" wrapText="1"/>
    </xf>
    <xf numFmtId="9" fontId="41" fillId="0" borderId="0" xfId="0" applyNumberFormat="1" applyFont="1" applyAlignment="1">
      <alignment vertical="center"/>
    </xf>
    <xf numFmtId="167" fontId="58" fillId="0" borderId="0" xfId="0" quotePrefix="1" applyNumberFormat="1" applyFont="1" applyFill="1" applyBorder="1" applyAlignment="1">
      <alignment vertical="center" wrapText="1"/>
    </xf>
    <xf numFmtId="0" fontId="41" fillId="0" borderId="0" xfId="0" quotePrefix="1" applyFont="1" applyBorder="1" applyAlignment="1">
      <alignment vertical="center"/>
    </xf>
    <xf numFmtId="40" fontId="58" fillId="0" borderId="3" xfId="0" applyNumberFormat="1" applyFont="1" applyBorder="1" applyAlignment="1">
      <alignment horizontal="right" vertical="center" wrapText="1"/>
    </xf>
    <xf numFmtId="10" fontId="68" fillId="0" borderId="3" xfId="2" applyNumberFormat="1" applyFont="1" applyFill="1" applyBorder="1" applyAlignment="1">
      <alignment horizontal="right" vertical="center" wrapText="1"/>
    </xf>
    <xf numFmtId="0" fontId="69" fillId="0" borderId="0" xfId="0" quotePrefix="1" applyFont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horizontal="centerContinuous" vertical="center"/>
    </xf>
    <xf numFmtId="0" fontId="41" fillId="0" borderId="0" xfId="0" applyFont="1" applyFill="1" applyBorder="1" applyAlignment="1">
      <alignment horizontal="centerContinuous" vertical="center"/>
    </xf>
    <xf numFmtId="0" fontId="33" fillId="0" borderId="0" xfId="0" applyFont="1" applyFill="1" applyBorder="1" applyAlignment="1">
      <alignment horizontal="centerContinuous" vertical="center"/>
    </xf>
    <xf numFmtId="167" fontId="39" fillId="0" borderId="0" xfId="0" applyNumberFormat="1" applyFont="1" applyFill="1" applyBorder="1" applyAlignment="1">
      <alignment horizontal="center" vertical="center"/>
    </xf>
    <xf numFmtId="10" fontId="49" fillId="0" borderId="2" xfId="0" applyNumberFormat="1" applyFont="1" applyBorder="1" applyAlignment="1">
      <alignment horizontal="right" vertical="center"/>
    </xf>
    <xf numFmtId="0" fontId="60" fillId="14" borderId="1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8" fillId="14" borderId="2" xfId="0" applyFont="1" applyFill="1" applyBorder="1" applyAlignment="1">
      <alignment horizontal="center" vertical="center"/>
    </xf>
    <xf numFmtId="0" fontId="58" fillId="14" borderId="2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177" fontId="41" fillId="0" borderId="0" xfId="0" applyNumberFormat="1" applyFont="1" applyAlignment="1">
      <alignment vertical="center"/>
    </xf>
    <xf numFmtId="176" fontId="41" fillId="0" borderId="0" xfId="0" applyNumberFormat="1" applyFont="1" applyFill="1" applyBorder="1" applyAlignment="1">
      <alignment vertical="center"/>
    </xf>
    <xf numFmtId="40" fontId="58" fillId="0" borderId="0" xfId="0" applyNumberFormat="1" applyFont="1" applyBorder="1" applyAlignment="1">
      <alignment vertical="center" wrapText="1"/>
    </xf>
    <xf numFmtId="40" fontId="58" fillId="0" borderId="0" xfId="0" applyNumberFormat="1" applyFont="1" applyFill="1" applyBorder="1" applyAlignment="1">
      <alignment vertical="center" wrapText="1"/>
    </xf>
    <xf numFmtId="10" fontId="41" fillId="0" borderId="0" xfId="2" applyNumberFormat="1" applyFont="1" applyAlignment="1">
      <alignment vertical="center"/>
    </xf>
    <xf numFmtId="43" fontId="36" fillId="0" borderId="0" xfId="3" applyFont="1" applyAlignment="1">
      <alignment vertical="center"/>
    </xf>
    <xf numFmtId="9" fontId="41" fillId="0" borderId="0" xfId="2" applyFont="1" applyAlignment="1">
      <alignment vertical="center"/>
    </xf>
    <xf numFmtId="167" fontId="71" fillId="0" borderId="0" xfId="0" quotePrefix="1" applyNumberFormat="1" applyFont="1" applyFill="1" applyBorder="1" applyAlignment="1">
      <alignment horizontal="left" vertical="center"/>
    </xf>
    <xf numFmtId="10" fontId="41" fillId="0" borderId="3" xfId="2" applyNumberFormat="1" applyFont="1" applyBorder="1" applyAlignment="1">
      <alignment horizontal="right" vertical="center"/>
    </xf>
    <xf numFmtId="40" fontId="58" fillId="0" borderId="3" xfId="0" applyNumberFormat="1" applyFont="1" applyBorder="1" applyAlignment="1">
      <alignment vertical="center" wrapText="1"/>
    </xf>
    <xf numFmtId="167" fontId="69" fillId="0" borderId="0" xfId="0" quotePrefix="1" applyNumberFormat="1" applyFont="1" applyFill="1" applyBorder="1" applyAlignment="1">
      <alignment horizontal="left" vertical="center"/>
    </xf>
    <xf numFmtId="167" fontId="69" fillId="0" borderId="0" xfId="0" applyNumberFormat="1" applyFont="1" applyFill="1" applyBorder="1" applyAlignment="1">
      <alignment horizontal="left" vertical="center" wrapText="1"/>
    </xf>
    <xf numFmtId="0" fontId="69" fillId="0" borderId="0" xfId="0" quotePrefix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167" fontId="69" fillId="0" borderId="0" xfId="0" applyNumberFormat="1" applyFont="1" applyAlignment="1">
      <alignment horizontal="left" vertical="center"/>
    </xf>
    <xf numFmtId="167" fontId="69" fillId="0" borderId="0" xfId="0" applyNumberFormat="1" applyFont="1" applyFill="1" applyBorder="1" applyAlignment="1">
      <alignment horizontal="left" vertical="center"/>
    </xf>
    <xf numFmtId="167" fontId="69" fillId="0" borderId="0" xfId="0" applyNumberFormat="1" applyFont="1" applyAlignment="1">
      <alignment horizontal="left" vertical="center" wrapText="1"/>
    </xf>
    <xf numFmtId="0" fontId="41" fillId="12" borderId="0" xfId="0" applyFont="1" applyFill="1" applyBorder="1" applyAlignment="1">
      <alignment vertical="center"/>
    </xf>
    <xf numFmtId="10" fontId="39" fillId="14" borderId="10" xfId="2" applyNumberFormat="1" applyFont="1" applyFill="1" applyBorder="1" applyAlignment="1">
      <alignment horizontal="right" vertical="center" wrapText="1"/>
    </xf>
    <xf numFmtId="167" fontId="29" fillId="0" borderId="1" xfId="0" applyNumberFormat="1" applyFont="1" applyBorder="1" applyAlignment="1">
      <alignment horizontal="left" vertical="center" wrapText="1"/>
    </xf>
    <xf numFmtId="0" fontId="75" fillId="15" borderId="3" xfId="0" applyFont="1" applyFill="1" applyBorder="1" applyAlignment="1">
      <alignment vertical="center" wrapText="1"/>
    </xf>
    <xf numFmtId="40" fontId="60" fillId="15" borderId="3" xfId="0" applyNumberFormat="1" applyFont="1" applyFill="1" applyBorder="1" applyAlignment="1">
      <alignment horizontal="right" vertical="center" wrapText="1"/>
    </xf>
    <xf numFmtId="40" fontId="39" fillId="15" borderId="3" xfId="0" applyNumberFormat="1" applyFont="1" applyFill="1" applyBorder="1" applyAlignment="1">
      <alignment horizontal="right" vertical="center" wrapText="1"/>
    </xf>
    <xf numFmtId="0" fontId="49" fillId="0" borderId="2" xfId="0" applyFont="1" applyBorder="1" applyAlignment="1">
      <alignment horizontal="right" vertical="center"/>
    </xf>
    <xf numFmtId="165" fontId="41" fillId="0" borderId="0" xfId="0" applyNumberFormat="1" applyFont="1" applyBorder="1" applyAlignment="1">
      <alignment horizontal="left" vertical="center"/>
    </xf>
    <xf numFmtId="167" fontId="60" fillId="14" borderId="2" xfId="0" applyNumberFormat="1" applyFont="1" applyFill="1" applyBorder="1" applyAlignment="1">
      <alignment horizontal="center" vertical="center" wrapText="1"/>
    </xf>
    <xf numFmtId="169" fontId="41" fillId="0" borderId="0" xfId="0" applyNumberFormat="1" applyFont="1" applyFill="1" applyBorder="1" applyAlignment="1">
      <alignment horizontal="left" vertical="center"/>
    </xf>
    <xf numFmtId="165" fontId="41" fillId="0" borderId="0" xfId="0" applyNumberFormat="1" applyFont="1" applyFill="1" applyBorder="1" applyAlignment="1">
      <alignment horizontal="left" vertical="center"/>
    </xf>
    <xf numFmtId="0" fontId="41" fillId="0" borderId="0" xfId="0" applyNumberFormat="1" applyFont="1" applyAlignment="1">
      <alignment vertical="center"/>
    </xf>
    <xf numFmtId="4" fontId="76" fillId="15" borderId="3" xfId="2" applyNumberFormat="1" applyFont="1" applyFill="1" applyBorder="1" applyAlignment="1">
      <alignment horizontal="right" vertical="center" wrapText="1"/>
    </xf>
    <xf numFmtId="4" fontId="39" fillId="15" borderId="3" xfId="2" applyNumberFormat="1" applyFont="1" applyFill="1" applyBorder="1" applyAlignment="1">
      <alignment horizontal="right" vertical="center" wrapText="1"/>
    </xf>
    <xf numFmtId="0" fontId="41" fillId="0" borderId="0" xfId="0" quotePrefix="1" applyFont="1" applyAlignment="1">
      <alignment vertical="center"/>
    </xf>
    <xf numFmtId="10" fontId="76" fillId="15" borderId="2" xfId="2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0" fontId="39" fillId="0" borderId="0" xfId="0" quotePrefix="1" applyFont="1" applyAlignment="1">
      <alignment vertical="center"/>
    </xf>
    <xf numFmtId="40" fontId="74" fillId="0" borderId="0" xfId="0" applyNumberFormat="1" applyFont="1" applyFill="1" applyBorder="1" applyAlignment="1">
      <alignment horizontal="centerContinuous" vertical="center"/>
    </xf>
    <xf numFmtId="40" fontId="74" fillId="0" borderId="0" xfId="0" applyNumberFormat="1" applyFont="1" applyBorder="1" applyAlignment="1">
      <alignment horizontal="centerContinuous" vertical="center"/>
    </xf>
    <xf numFmtId="40" fontId="60" fillId="0" borderId="1" xfId="0" applyNumberFormat="1" applyFont="1" applyFill="1" applyBorder="1" applyAlignment="1">
      <alignment horizontal="right" vertical="center" wrapText="1"/>
    </xf>
    <xf numFmtId="40" fontId="60" fillId="3" borderId="0" xfId="0" applyNumberFormat="1" applyFont="1" applyFill="1" applyBorder="1" applyAlignment="1">
      <alignment horizontal="right" vertical="center" wrapText="1"/>
    </xf>
    <xf numFmtId="40" fontId="60" fillId="3" borderId="3" xfId="0" applyNumberFormat="1" applyFont="1" applyFill="1" applyBorder="1" applyAlignment="1">
      <alignment horizontal="right" vertical="center" wrapText="1"/>
    </xf>
    <xf numFmtId="38" fontId="41" fillId="0" borderId="0" xfId="0" applyNumberFormat="1" applyFont="1" applyFill="1" applyAlignment="1">
      <alignment vertical="center"/>
    </xf>
    <xf numFmtId="0" fontId="39" fillId="14" borderId="10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center" vertical="center"/>
    </xf>
    <xf numFmtId="167" fontId="58" fillId="0" borderId="3" xfId="0" applyNumberFormat="1" applyFont="1" applyBorder="1" applyAlignment="1">
      <alignment horizontal="right" vertical="center" wrapText="1"/>
    </xf>
    <xf numFmtId="167" fontId="60" fillId="0" borderId="3" xfId="0" applyNumberFormat="1" applyFont="1" applyFill="1" applyBorder="1" applyAlignment="1">
      <alignment horizontal="right" vertical="center" wrapText="1"/>
    </xf>
    <xf numFmtId="167" fontId="60" fillId="17" borderId="52" xfId="0" applyNumberFormat="1" applyFont="1" applyFill="1" applyBorder="1" applyAlignment="1">
      <alignment horizontal="center" vertical="center" wrapText="1"/>
    </xf>
    <xf numFmtId="0" fontId="39" fillId="17" borderId="52" xfId="0" applyFont="1" applyFill="1" applyBorder="1" applyAlignment="1">
      <alignment horizontal="center" vertical="center"/>
    </xf>
    <xf numFmtId="0" fontId="47" fillId="13" borderId="3" xfId="0" applyFont="1" applyFill="1" applyBorder="1" applyAlignment="1">
      <alignment horizontal="center" vertical="center"/>
    </xf>
    <xf numFmtId="167" fontId="71" fillId="0" borderId="0" xfId="0" quotePrefix="1" applyNumberFormat="1" applyFont="1" applyFill="1" applyBorder="1" applyAlignment="1">
      <alignment horizontal="left" vertical="center" wrapText="1"/>
    </xf>
    <xf numFmtId="0" fontId="40" fillId="14" borderId="1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67" fontId="69" fillId="0" borderId="0" xfId="0" quotePrefix="1" applyNumberFormat="1" applyFont="1" applyAlignment="1">
      <alignment horizontal="left" vertical="center"/>
    </xf>
    <xf numFmtId="0" fontId="74" fillId="0" borderId="0" xfId="0" applyFont="1" applyBorder="1" applyAlignment="1">
      <alignment horizontal="center" vertical="center"/>
    </xf>
    <xf numFmtId="0" fontId="39" fillId="14" borderId="10" xfId="0" applyFont="1" applyFill="1" applyBorder="1" applyAlignment="1">
      <alignment horizontal="center" vertical="center"/>
    </xf>
    <xf numFmtId="0" fontId="60" fillId="14" borderId="2" xfId="0" applyFont="1" applyFill="1" applyBorder="1" applyAlignment="1">
      <alignment horizontal="center" vertical="center"/>
    </xf>
    <xf numFmtId="0" fontId="69" fillId="0" borderId="0" xfId="0" quotePrefix="1" applyFont="1" applyBorder="1" applyAlignment="1">
      <alignment horizontal="left" vertical="center" wrapText="1"/>
    </xf>
    <xf numFmtId="0" fontId="39" fillId="6" borderId="10" xfId="0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right"/>
    </xf>
    <xf numFmtId="0" fontId="58" fillId="0" borderId="2" xfId="0" applyFont="1" applyFill="1" applyBorder="1" applyAlignment="1">
      <alignment horizontal="right" vertical="center"/>
    </xf>
    <xf numFmtId="0" fontId="44" fillId="6" borderId="10" xfId="0" applyFont="1" applyFill="1" applyBorder="1" applyAlignment="1">
      <alignment horizontal="centerContinuous" vertical="center"/>
    </xf>
    <xf numFmtId="40" fontId="56" fillId="6" borderId="1" xfId="0" applyNumberFormat="1" applyFont="1" applyFill="1" applyBorder="1" applyAlignment="1">
      <alignment horizontal="right" vertical="center" wrapText="1"/>
    </xf>
    <xf numFmtId="40" fontId="56" fillId="7" borderId="0" xfId="0" applyNumberFormat="1" applyFont="1" applyFill="1" applyBorder="1" applyAlignment="1">
      <alignment horizontal="right" vertical="center" wrapText="1"/>
    </xf>
    <xf numFmtId="40" fontId="56" fillId="6" borderId="0" xfId="0" applyNumberFormat="1" applyFont="1" applyFill="1" applyBorder="1" applyAlignment="1">
      <alignment horizontal="right" vertical="center" wrapText="1"/>
    </xf>
    <xf numFmtId="40" fontId="55" fillId="6" borderId="0" xfId="0" applyNumberFormat="1" applyFont="1" applyFill="1" applyBorder="1" applyAlignment="1">
      <alignment horizontal="right" vertical="center" wrapText="1"/>
    </xf>
    <xf numFmtId="40" fontId="55" fillId="6" borderId="3" xfId="0" applyNumberFormat="1" applyFont="1" applyFill="1" applyBorder="1" applyAlignment="1">
      <alignment horizontal="right" vertical="center" wrapText="1"/>
    </xf>
    <xf numFmtId="40" fontId="38" fillId="11" borderId="53" xfId="5" applyFont="1" applyFill="1" applyBorder="1">
      <alignment vertical="center"/>
    </xf>
    <xf numFmtId="40" fontId="38" fillId="11" borderId="54" xfId="5" applyNumberFormat="1" applyFont="1" applyFill="1" applyBorder="1">
      <alignment vertical="center"/>
    </xf>
    <xf numFmtId="40" fontId="38" fillId="11" borderId="55" xfId="5" applyFont="1" applyFill="1" applyBorder="1">
      <alignment vertical="center"/>
    </xf>
    <xf numFmtId="40" fontId="37" fillId="0" borderId="41" xfId="5" applyFont="1" applyBorder="1">
      <alignment vertical="center"/>
    </xf>
    <xf numFmtId="0" fontId="46" fillId="18" borderId="18" xfId="0" applyFont="1" applyFill="1" applyBorder="1" applyAlignment="1">
      <alignment horizontal="center" vertical="center"/>
    </xf>
    <xf numFmtId="10" fontId="39" fillId="18" borderId="18" xfId="2" applyNumberFormat="1" applyFont="1" applyFill="1" applyBorder="1" applyAlignment="1">
      <alignment horizontal="right" vertical="center" wrapText="1"/>
    </xf>
    <xf numFmtId="170" fontId="41" fillId="0" borderId="0" xfId="3" applyNumberFormat="1" applyFont="1" applyBorder="1" applyAlignment="1">
      <alignment vertical="center"/>
    </xf>
    <xf numFmtId="170" fontId="41" fillId="0" borderId="0" xfId="3" applyNumberFormat="1" applyFont="1" applyAlignment="1">
      <alignment vertical="center"/>
    </xf>
    <xf numFmtId="43" fontId="39" fillId="0" borderId="28" xfId="3" applyFont="1" applyBorder="1" applyAlignment="1">
      <alignment vertical="center"/>
    </xf>
    <xf numFmtId="43" fontId="39" fillId="15" borderId="0" xfId="3" applyFont="1" applyFill="1" applyBorder="1" applyAlignment="1">
      <alignment vertical="center" wrapText="1"/>
    </xf>
    <xf numFmtId="170" fontId="41" fillId="0" borderId="3" xfId="3" applyNumberFormat="1" applyFont="1" applyBorder="1" applyAlignment="1">
      <alignment vertical="center"/>
    </xf>
    <xf numFmtId="10" fontId="39" fillId="16" borderId="0" xfId="2" applyNumberFormat="1" applyFont="1" applyFill="1" applyBorder="1" applyAlignment="1">
      <alignment horizontal="right" vertical="center" wrapText="1"/>
    </xf>
    <xf numFmtId="40" fontId="60" fillId="16" borderId="3" xfId="0" applyNumberFormat="1" applyFont="1" applyFill="1" applyBorder="1" applyAlignment="1">
      <alignment horizontal="right" vertical="center" wrapText="1"/>
    </xf>
    <xf numFmtId="10" fontId="39" fillId="16" borderId="3" xfId="2" applyNumberFormat="1" applyFont="1" applyFill="1" applyBorder="1" applyAlignment="1">
      <alignment horizontal="right" vertical="center" wrapText="1"/>
    </xf>
    <xf numFmtId="10" fontId="39" fillId="14" borderId="2" xfId="2" applyNumberFormat="1" applyFont="1" applyFill="1" applyBorder="1" applyAlignment="1">
      <alignment horizontal="right" vertical="center" wrapText="1"/>
    </xf>
    <xf numFmtId="167" fontId="57" fillId="0" borderId="2" xfId="5" applyNumberFormat="1" applyFont="1" applyFill="1" applyBorder="1" applyAlignment="1">
      <alignment horizontal="left" vertical="center" wrapText="1"/>
    </xf>
    <xf numFmtId="40" fontId="63" fillId="0" borderId="0" xfId="5" applyFont="1" applyFill="1" applyBorder="1" applyAlignment="1">
      <alignment vertical="center" wrapText="1"/>
    </xf>
    <xf numFmtId="40" fontId="36" fillId="0" borderId="3" xfId="5" applyFont="1" applyFill="1" applyBorder="1" applyAlignment="1">
      <alignment vertical="center" wrapText="1"/>
    </xf>
    <xf numFmtId="10" fontId="57" fillId="0" borderId="58" xfId="6" applyNumberFormat="1" applyFont="1" applyFill="1" applyBorder="1" applyAlignment="1">
      <alignment horizontal="right" vertical="center" wrapText="1"/>
    </xf>
    <xf numFmtId="10" fontId="63" fillId="0" borderId="59" xfId="6" applyNumberFormat="1" applyFont="1" applyFill="1" applyBorder="1" applyAlignment="1">
      <alignment horizontal="right" vertical="center" wrapText="1"/>
    </xf>
    <xf numFmtId="10" fontId="63" fillId="0" borderId="60" xfId="6" applyNumberFormat="1" applyFont="1" applyFill="1" applyBorder="1" applyAlignment="1">
      <alignment horizontal="right" vertical="center" wrapText="1"/>
    </xf>
    <xf numFmtId="10" fontId="57" fillId="0" borderId="57" xfId="6" applyNumberFormat="1" applyFont="1" applyFill="1" applyBorder="1" applyAlignment="1">
      <alignment horizontal="right" vertical="center" wrapText="1"/>
    </xf>
    <xf numFmtId="10" fontId="57" fillId="0" borderId="4" xfId="6" applyNumberFormat="1" applyFont="1" applyFill="1" applyBorder="1" applyAlignment="1">
      <alignment horizontal="right" vertical="center" wrapText="1"/>
    </xf>
    <xf numFmtId="10" fontId="63" fillId="0" borderId="17" xfId="6" applyNumberFormat="1" applyFont="1" applyFill="1" applyBorder="1" applyAlignment="1">
      <alignment horizontal="right" vertical="center" wrapText="1"/>
    </xf>
    <xf numFmtId="10" fontId="63" fillId="0" borderId="11" xfId="6" applyNumberFormat="1" applyFont="1" applyFill="1" applyBorder="1" applyAlignment="1">
      <alignment horizontal="right" vertical="center" wrapText="1"/>
    </xf>
    <xf numFmtId="10" fontId="57" fillId="0" borderId="61" xfId="6" applyNumberFormat="1" applyFont="1" applyFill="1" applyBorder="1" applyAlignment="1">
      <alignment horizontal="right" vertical="center" wrapText="1"/>
    </xf>
    <xf numFmtId="0" fontId="53" fillId="13" borderId="55" xfId="0" applyFont="1" applyFill="1" applyBorder="1" applyAlignment="1">
      <alignment horizontal="center" vertical="center"/>
    </xf>
    <xf numFmtId="10" fontId="42" fillId="12" borderId="56" xfId="2" applyNumberFormat="1" applyFont="1" applyFill="1" applyBorder="1" applyAlignment="1">
      <alignment horizontal="right" vertical="center" wrapText="1"/>
    </xf>
    <xf numFmtId="10" fontId="42" fillId="0" borderId="2" xfId="0" applyNumberFormat="1" applyFont="1" applyFill="1" applyBorder="1" applyAlignment="1">
      <alignment horizontal="right"/>
    </xf>
    <xf numFmtId="167" fontId="71" fillId="0" borderId="0" xfId="0" quotePrefix="1" applyNumberFormat="1" applyFont="1" applyFill="1" applyBorder="1" applyAlignment="1">
      <alignment horizontal="left" vertical="center" wrapText="1"/>
    </xf>
    <xf numFmtId="167" fontId="69" fillId="0" borderId="0" xfId="0" quotePrefix="1" applyNumberFormat="1" applyFont="1" applyAlignment="1">
      <alignment horizontal="left" vertical="center"/>
    </xf>
    <xf numFmtId="186" fontId="41" fillId="0" borderId="0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vertical="top" wrapText="1"/>
    </xf>
    <xf numFmtId="0" fontId="36" fillId="0" borderId="1" xfId="0" applyFont="1" applyBorder="1" applyAlignment="1">
      <alignment vertical="center"/>
    </xf>
    <xf numFmtId="181" fontId="36" fillId="0" borderId="0" xfId="0" applyNumberFormat="1" applyFont="1" applyBorder="1" applyAlignment="1">
      <alignment vertical="center"/>
    </xf>
    <xf numFmtId="0" fontId="69" fillId="0" borderId="0" xfId="0" quotePrefix="1" applyFont="1" applyBorder="1" applyAlignment="1">
      <alignment horizontal="left" vertical="center"/>
    </xf>
    <xf numFmtId="0" fontId="36" fillId="0" borderId="0" xfId="0" applyFont="1" applyAlignment="1"/>
    <xf numFmtId="0" fontId="74" fillId="0" borderId="0" xfId="0" applyFont="1" applyBorder="1" applyAlignment="1">
      <alignment vertical="center"/>
    </xf>
    <xf numFmtId="167" fontId="71" fillId="0" borderId="0" xfId="0" quotePrefix="1" applyNumberFormat="1" applyFont="1" applyFill="1" applyBorder="1" applyAlignment="1">
      <alignment vertical="center" wrapText="1"/>
    </xf>
    <xf numFmtId="40" fontId="41" fillId="0" borderId="56" xfId="0" applyNumberFormat="1" applyFont="1" applyBorder="1" applyAlignment="1">
      <alignment horizontal="right" vertical="center"/>
    </xf>
    <xf numFmtId="0" fontId="28" fillId="12" borderId="0" xfId="0" applyFont="1" applyFill="1" applyBorder="1" applyAlignment="1">
      <alignment horizontal="center" vertical="center"/>
    </xf>
    <xf numFmtId="167" fontId="69" fillId="0" borderId="0" xfId="0" quotePrefix="1" applyNumberFormat="1" applyFont="1" applyAlignment="1">
      <alignment horizontal="left" vertical="center"/>
    </xf>
    <xf numFmtId="0" fontId="78" fillId="0" borderId="0" xfId="49" applyFont="1" applyAlignment="1">
      <alignment vertical="center"/>
    </xf>
    <xf numFmtId="0" fontId="65" fillId="0" borderId="0" xfId="49" applyFont="1" applyAlignment="1">
      <alignment horizontal="right" vertical="center"/>
    </xf>
    <xf numFmtId="0" fontId="79" fillId="19" borderId="17" xfId="49" applyFont="1" applyFill="1" applyBorder="1" applyAlignment="1">
      <alignment horizontal="left" vertical="center" wrapText="1"/>
    </xf>
    <xf numFmtId="183" fontId="79" fillId="19" borderId="0" xfId="49" applyNumberFormat="1" applyFont="1" applyFill="1" applyBorder="1" applyAlignment="1">
      <alignment horizontal="right" vertical="center" wrapText="1"/>
    </xf>
    <xf numFmtId="170" fontId="79" fillId="19" borderId="0" xfId="49" applyNumberFormat="1" applyFont="1" applyFill="1" applyBorder="1" applyAlignment="1">
      <alignment horizontal="right" vertical="center" wrapText="1"/>
    </xf>
    <xf numFmtId="170" fontId="79" fillId="19" borderId="17" xfId="49" applyNumberFormat="1" applyFont="1" applyFill="1" applyBorder="1" applyAlignment="1">
      <alignment horizontal="right" vertical="center" wrapText="1"/>
    </xf>
    <xf numFmtId="9" fontId="79" fillId="19" borderId="0" xfId="50" applyFont="1" applyFill="1" applyBorder="1" applyAlignment="1">
      <alignment horizontal="right" vertical="center" wrapText="1"/>
    </xf>
    <xf numFmtId="187" fontId="79" fillId="19" borderId="0" xfId="49" applyNumberFormat="1" applyFont="1" applyFill="1" applyBorder="1" applyAlignment="1">
      <alignment horizontal="right" vertical="center" wrapText="1"/>
    </xf>
    <xf numFmtId="3" fontId="79" fillId="19" borderId="0" xfId="49" applyNumberFormat="1" applyFont="1" applyFill="1" applyBorder="1" applyAlignment="1">
      <alignment horizontal="right" vertical="center" wrapText="1"/>
    </xf>
    <xf numFmtId="4" fontId="79" fillId="19" borderId="0" xfId="49" applyNumberFormat="1" applyFont="1" applyFill="1" applyBorder="1" applyAlignment="1">
      <alignment horizontal="right" vertical="center" wrapText="1"/>
    </xf>
    <xf numFmtId="4" fontId="79" fillId="19" borderId="17" xfId="49" applyNumberFormat="1" applyFont="1" applyFill="1" applyBorder="1" applyAlignment="1">
      <alignment horizontal="right" vertical="center" wrapText="1"/>
    </xf>
    <xf numFmtId="4" fontId="79" fillId="19" borderId="4" xfId="49" applyNumberFormat="1" applyFont="1" applyFill="1" applyBorder="1" applyAlignment="1">
      <alignment horizontal="right" vertical="center" wrapText="1"/>
    </xf>
    <xf numFmtId="0" fontId="80" fillId="0" borderId="0" xfId="49" quotePrefix="1" applyFont="1" applyAlignment="1">
      <alignment vertical="center"/>
    </xf>
    <xf numFmtId="168" fontId="78" fillId="0" borderId="0" xfId="50" applyNumberFormat="1" applyFont="1" applyAlignment="1">
      <alignment vertical="center"/>
    </xf>
    <xf numFmtId="175" fontId="78" fillId="0" borderId="0" xfId="50" applyNumberFormat="1" applyFont="1" applyAlignment="1">
      <alignment vertical="center"/>
    </xf>
    <xf numFmtId="9" fontId="78" fillId="0" borderId="0" xfId="50" applyFont="1" applyAlignment="1">
      <alignment vertical="center"/>
    </xf>
    <xf numFmtId="49" fontId="81" fillId="0" borderId="0" xfId="49" applyNumberFormat="1" applyFont="1" applyAlignment="1">
      <alignment vertical="center"/>
    </xf>
    <xf numFmtId="0" fontId="81" fillId="0" borderId="0" xfId="49" applyFont="1" applyAlignment="1">
      <alignment vertical="center"/>
    </xf>
    <xf numFmtId="0" fontId="2" fillId="0" borderId="0" xfId="49"/>
    <xf numFmtId="164" fontId="0" fillId="0" borderId="0" xfId="51" applyFont="1" applyFill="1" applyBorder="1"/>
    <xf numFmtId="0" fontId="47" fillId="13" borderId="52" xfId="49" applyFont="1" applyFill="1" applyBorder="1" applyAlignment="1">
      <alignment horizontal="centerContinuous" vertical="center" wrapText="1"/>
    </xf>
    <xf numFmtId="0" fontId="82" fillId="13" borderId="52" xfId="49" applyFont="1" applyFill="1" applyBorder="1" applyAlignment="1">
      <alignment horizontal="centerContinuous" vertical="center"/>
    </xf>
    <xf numFmtId="0" fontId="47" fillId="13" borderId="51" xfId="49" applyFont="1" applyFill="1" applyBorder="1" applyAlignment="1">
      <alignment horizontal="centerContinuous" vertical="center" wrapText="1"/>
    </xf>
    <xf numFmtId="0" fontId="47" fillId="13" borderId="3" xfId="49" applyFont="1" applyFill="1" applyBorder="1" applyAlignment="1">
      <alignment horizontal="center" vertical="center" wrapText="1"/>
    </xf>
    <xf numFmtId="0" fontId="47" fillId="13" borderId="11" xfId="49" applyFont="1" applyFill="1" applyBorder="1" applyAlignment="1">
      <alignment horizontal="center" vertical="center" wrapText="1"/>
    </xf>
    <xf numFmtId="0" fontId="64" fillId="0" borderId="21" xfId="49" applyFont="1" applyFill="1" applyBorder="1" applyAlignment="1">
      <alignment horizontal="center" vertical="center"/>
    </xf>
    <xf numFmtId="183" fontId="64" fillId="0" borderId="21" xfId="49" applyNumberFormat="1" applyFont="1" applyFill="1" applyBorder="1" applyAlignment="1">
      <alignment vertical="center"/>
    </xf>
    <xf numFmtId="170" fontId="64" fillId="0" borderId="21" xfId="49" applyNumberFormat="1" applyFont="1" applyFill="1" applyBorder="1" applyAlignment="1">
      <alignment vertical="center"/>
    </xf>
    <xf numFmtId="170" fontId="64" fillId="0" borderId="8" xfId="49" applyNumberFormat="1" applyFont="1" applyFill="1" applyBorder="1" applyAlignment="1">
      <alignment vertical="center"/>
    </xf>
    <xf numFmtId="9" fontId="64" fillId="0" borderId="21" xfId="50" applyFont="1" applyFill="1" applyBorder="1" applyAlignment="1">
      <alignment vertical="center"/>
    </xf>
    <xf numFmtId="0" fontId="83" fillId="13" borderId="49" xfId="49" applyFont="1" applyFill="1" applyBorder="1"/>
    <xf numFmtId="0" fontId="83" fillId="13" borderId="11" xfId="49" applyFont="1" applyFill="1" applyBorder="1"/>
    <xf numFmtId="0" fontId="83" fillId="13" borderId="44" xfId="49" applyFont="1" applyFill="1" applyBorder="1" applyAlignment="1">
      <alignment horizontal="center"/>
    </xf>
    <xf numFmtId="0" fontId="83" fillId="13" borderId="11" xfId="49" applyFont="1" applyFill="1" applyBorder="1" applyAlignment="1">
      <alignment horizontal="center"/>
    </xf>
    <xf numFmtId="0" fontId="83" fillId="13" borderId="3" xfId="49" applyFont="1" applyFill="1" applyBorder="1" applyAlignment="1">
      <alignment horizontal="center"/>
    </xf>
    <xf numFmtId="0" fontId="65" fillId="0" borderId="0" xfId="49" applyFont="1" applyAlignment="1">
      <alignment horizontal="right"/>
    </xf>
    <xf numFmtId="40" fontId="40" fillId="0" borderId="0" xfId="5" applyFont="1" applyBorder="1" applyAlignment="1">
      <alignment vertical="center"/>
    </xf>
    <xf numFmtId="40" fontId="48" fillId="0" borderId="0" xfId="5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52" fillId="13" borderId="3" xfId="0" applyFont="1" applyFill="1" applyBorder="1" applyAlignment="1">
      <alignment vertical="center" wrapText="1"/>
    </xf>
    <xf numFmtId="184" fontId="41" fillId="0" borderId="0" xfId="0" applyNumberFormat="1" applyFont="1" applyFill="1" applyBorder="1" applyAlignment="1">
      <alignment vertical="top" wrapText="1"/>
    </xf>
    <xf numFmtId="0" fontId="39" fillId="0" borderId="0" xfId="0" applyFont="1" applyFill="1" applyBorder="1" applyAlignment="1">
      <alignment vertical="top" wrapText="1"/>
    </xf>
    <xf numFmtId="184" fontId="39" fillId="0" borderId="0" xfId="0" applyNumberFormat="1" applyFont="1" applyFill="1" applyBorder="1" applyAlignment="1">
      <alignment vertical="top" wrapText="1"/>
    </xf>
    <xf numFmtId="186" fontId="39" fillId="0" borderId="0" xfId="0" applyNumberFormat="1" applyFont="1" applyFill="1" applyBorder="1" applyAlignment="1">
      <alignment horizontal="right"/>
    </xf>
    <xf numFmtId="181" fontId="39" fillId="0" borderId="0" xfId="2" applyNumberFormat="1" applyFont="1" applyFill="1" applyBorder="1" applyAlignment="1">
      <alignment horizontal="center" vertical="center"/>
    </xf>
    <xf numFmtId="0" fontId="84" fillId="12" borderId="0" xfId="0" applyFont="1" applyFill="1" applyBorder="1" applyAlignment="1">
      <alignment horizontal="center" vertical="center"/>
    </xf>
    <xf numFmtId="0" fontId="45" fillId="13" borderId="0" xfId="0" applyFont="1" applyFill="1" applyBorder="1" applyAlignment="1">
      <alignment vertical="center"/>
    </xf>
    <xf numFmtId="0" fontId="46" fillId="13" borderId="0" xfId="0" applyFont="1" applyFill="1" applyBorder="1" applyAlignment="1">
      <alignment horizontal="center" vertical="center"/>
    </xf>
    <xf numFmtId="0" fontId="46" fillId="13" borderId="0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right"/>
    </xf>
    <xf numFmtId="167" fontId="72" fillId="0" borderId="0" xfId="0" quotePrefix="1" applyNumberFormat="1" applyFont="1" applyAlignment="1"/>
    <xf numFmtId="167" fontId="60" fillId="11" borderId="19" xfId="0" applyNumberFormat="1" applyFont="1" applyFill="1" applyBorder="1" applyAlignment="1">
      <alignment horizontal="center" vertical="center" wrapText="1"/>
    </xf>
    <xf numFmtId="186" fontId="36" fillId="0" borderId="0" xfId="0" applyNumberFormat="1" applyFont="1" applyAlignment="1">
      <alignment vertical="center"/>
    </xf>
    <xf numFmtId="0" fontId="1" fillId="0" borderId="17" xfId="49" applyFont="1" applyBorder="1"/>
    <xf numFmtId="4" fontId="1" fillId="0" borderId="0" xfId="49" applyNumberFormat="1" applyFont="1"/>
    <xf numFmtId="0" fontId="1" fillId="0" borderId="11" xfId="49" applyFont="1" applyBorder="1"/>
    <xf numFmtId="4" fontId="1" fillId="0" borderId="44" xfId="49" applyNumberFormat="1" applyFont="1" applyBorder="1"/>
    <xf numFmtId="170" fontId="37" fillId="0" borderId="0" xfId="51" applyNumberFormat="1" applyFont="1"/>
    <xf numFmtId="170" fontId="37" fillId="0" borderId="3" xfId="51" applyNumberFormat="1" applyFont="1" applyBorder="1"/>
    <xf numFmtId="4" fontId="1" fillId="0" borderId="41" xfId="49" applyNumberFormat="1" applyFont="1" applyBorder="1" applyAlignment="1">
      <alignment horizontal="right"/>
    </xf>
    <xf numFmtId="10" fontId="1" fillId="0" borderId="17" xfId="49" applyNumberFormat="1" applyFont="1" applyBorder="1" applyAlignment="1">
      <alignment horizontal="right"/>
    </xf>
    <xf numFmtId="10" fontId="37" fillId="0" borderId="17" xfId="50" applyNumberFormat="1" applyFont="1" applyBorder="1" applyAlignment="1">
      <alignment horizontal="right"/>
    </xf>
    <xf numFmtId="2" fontId="1" fillId="0" borderId="41" xfId="49" applyNumberFormat="1" applyFont="1" applyBorder="1" applyAlignment="1">
      <alignment horizontal="right"/>
    </xf>
    <xf numFmtId="10" fontId="1" fillId="0" borderId="11" xfId="49" applyNumberFormat="1" applyFont="1" applyBorder="1" applyAlignment="1">
      <alignment horizontal="right"/>
    </xf>
    <xf numFmtId="4" fontId="1" fillId="0" borderId="44" xfId="49" applyNumberFormat="1" applyFont="1" applyBorder="1" applyAlignment="1">
      <alignment horizontal="right"/>
    </xf>
    <xf numFmtId="10" fontId="37" fillId="0" borderId="11" xfId="50" applyNumberFormat="1" applyFont="1" applyBorder="1" applyAlignment="1">
      <alignment horizontal="right"/>
    </xf>
    <xf numFmtId="170" fontId="37" fillId="0" borderId="44" xfId="3" applyNumberFormat="1" applyFont="1" applyBorder="1" applyAlignment="1">
      <alignment horizontal="right"/>
    </xf>
    <xf numFmtId="170" fontId="1" fillId="0" borderId="41" xfId="49" applyNumberFormat="1" applyFont="1" applyBorder="1" applyAlignment="1">
      <alignment horizontal="right"/>
    </xf>
    <xf numFmtId="9" fontId="85" fillId="19" borderId="62" xfId="50" applyFont="1" applyFill="1" applyBorder="1" applyAlignment="1">
      <alignment horizontal="right" vertical="center" wrapText="1"/>
    </xf>
    <xf numFmtId="9" fontId="85" fillId="19" borderId="21" xfId="50" applyFont="1" applyFill="1" applyBorder="1" applyAlignment="1">
      <alignment horizontal="right" vertical="center" wrapText="1"/>
    </xf>
    <xf numFmtId="0" fontId="69" fillId="0" borderId="0" xfId="0" quotePrefix="1" applyFont="1" applyBorder="1" applyAlignment="1">
      <alignment vertical="center" wrapText="1"/>
    </xf>
    <xf numFmtId="0" fontId="69" fillId="0" borderId="0" xfId="0" applyFont="1" applyBorder="1" applyAlignment="1">
      <alignment horizontal="left" vertical="center" wrapText="1"/>
    </xf>
    <xf numFmtId="167" fontId="60" fillId="14" borderId="1" xfId="0" applyNumberFormat="1" applyFont="1" applyFill="1" applyBorder="1" applyAlignment="1">
      <alignment horizontal="center" vertical="center" wrapText="1"/>
    </xf>
    <xf numFmtId="10" fontId="6" fillId="12" borderId="0" xfId="2" applyNumberFormat="1" applyFill="1" applyAlignment="1">
      <alignment vertical="center"/>
    </xf>
    <xf numFmtId="40" fontId="34" fillId="12" borderId="0" xfId="5" applyFont="1" applyFill="1">
      <alignment vertical="center"/>
    </xf>
    <xf numFmtId="188" fontId="34" fillId="12" borderId="0" xfId="5" applyNumberFormat="1" applyFont="1" applyFill="1">
      <alignment vertical="center"/>
    </xf>
    <xf numFmtId="185" fontId="34" fillId="12" borderId="0" xfId="5" applyNumberFormat="1" applyFont="1" applyFill="1">
      <alignment vertical="center"/>
    </xf>
    <xf numFmtId="0" fontId="14" fillId="12" borderId="0" xfId="0" applyFont="1" applyFill="1" applyBorder="1" applyAlignment="1">
      <alignment vertical="center"/>
    </xf>
    <xf numFmtId="0" fontId="15" fillId="12" borderId="0" xfId="0" applyFont="1" applyFill="1" applyBorder="1" applyAlignment="1">
      <alignment horizontal="center" vertical="center"/>
    </xf>
    <xf numFmtId="0" fontId="0" fillId="12" borderId="0" xfId="0" applyFill="1"/>
    <xf numFmtId="167" fontId="14" fillId="12" borderId="0" xfId="0" applyNumberFormat="1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horizontal="left" vertical="center"/>
    </xf>
    <xf numFmtId="0" fontId="13" fillId="12" borderId="0" xfId="0" applyFont="1" applyFill="1" applyBorder="1" applyAlignment="1">
      <alignment horizontal="center" vertical="center"/>
    </xf>
    <xf numFmtId="170" fontId="13" fillId="12" borderId="0" xfId="0" applyNumberFormat="1" applyFont="1" applyFill="1" applyBorder="1" applyAlignment="1">
      <alignment vertical="center"/>
    </xf>
    <xf numFmtId="10" fontId="13" fillId="12" borderId="0" xfId="0" applyNumberFormat="1" applyFont="1" applyFill="1" applyBorder="1" applyAlignment="1">
      <alignment vertical="center"/>
    </xf>
    <xf numFmtId="0" fontId="19" fillId="12" borderId="0" xfId="0" applyFont="1" applyFill="1" applyBorder="1" applyAlignment="1">
      <alignment horizontal="center" vertical="center"/>
    </xf>
    <xf numFmtId="40" fontId="11" fillId="12" borderId="0" xfId="0" applyNumberFormat="1" applyFont="1" applyFill="1" applyBorder="1" applyAlignment="1">
      <alignment horizontal="center" vertical="center" wrapText="1"/>
    </xf>
    <xf numFmtId="167" fontId="11" fillId="20" borderId="0" xfId="0" applyNumberFormat="1" applyFont="1" applyFill="1" applyBorder="1" applyAlignment="1">
      <alignment horizontal="left" vertical="center" wrapText="1"/>
    </xf>
    <xf numFmtId="0" fontId="11" fillId="20" borderId="0" xfId="0" applyFont="1" applyFill="1" applyBorder="1" applyAlignment="1">
      <alignment vertical="center" wrapText="1"/>
    </xf>
    <xf numFmtId="40" fontId="11" fillId="20" borderId="0" xfId="0" applyNumberFormat="1" applyFont="1" applyFill="1" applyBorder="1" applyAlignment="1">
      <alignment horizontal="center" vertical="center" wrapText="1"/>
    </xf>
    <xf numFmtId="40" fontId="11" fillId="12" borderId="0" xfId="0" applyNumberFormat="1" applyFont="1" applyFill="1" applyBorder="1" applyAlignment="1">
      <alignment horizontal="right" vertical="center" wrapText="1"/>
    </xf>
    <xf numFmtId="10" fontId="14" fillId="20" borderId="0" xfId="2" applyNumberFormat="1" applyFont="1" applyFill="1" applyBorder="1" applyAlignment="1">
      <alignment horizontal="right" vertical="center" wrapText="1"/>
    </xf>
    <xf numFmtId="0" fontId="12" fillId="12" borderId="0" xfId="0" applyFont="1" applyFill="1" applyBorder="1" applyAlignment="1">
      <alignment vertical="center" wrapText="1"/>
    </xf>
    <xf numFmtId="40" fontId="12" fillId="12" borderId="0" xfId="0" applyNumberFormat="1" applyFont="1" applyFill="1" applyBorder="1" applyAlignment="1">
      <alignment horizontal="center" vertical="center" wrapText="1"/>
    </xf>
    <xf numFmtId="40" fontId="12" fillId="12" borderId="0" xfId="0" applyNumberFormat="1" applyFont="1" applyFill="1" applyBorder="1" applyAlignment="1">
      <alignment horizontal="right" vertical="center" wrapText="1"/>
    </xf>
    <xf numFmtId="10" fontId="13" fillId="12" borderId="0" xfId="2" applyNumberFormat="1" applyFont="1" applyFill="1" applyBorder="1" applyAlignment="1">
      <alignment horizontal="right" vertical="center" wrapText="1"/>
    </xf>
    <xf numFmtId="167" fontId="8" fillId="12" borderId="0" xfId="0" applyNumberFormat="1" applyFont="1" applyFill="1" applyAlignment="1">
      <alignment horizontal="center" vertical="center"/>
    </xf>
    <xf numFmtId="170" fontId="8" fillId="12" borderId="0" xfId="0" applyNumberFormat="1" applyFont="1" applyFill="1" applyAlignment="1">
      <alignment vertical="center"/>
    </xf>
    <xf numFmtId="167" fontId="9" fillId="12" borderId="0" xfId="0" applyNumberFormat="1" applyFont="1" applyFill="1" applyAlignment="1">
      <alignment horizontal="center" vertical="center"/>
    </xf>
    <xf numFmtId="10" fontId="13" fillId="12" borderId="0" xfId="2" applyNumberFormat="1" applyFont="1" applyFill="1" applyBorder="1" applyAlignment="1">
      <alignment horizontal="right" vertical="center"/>
    </xf>
    <xf numFmtId="40" fontId="13" fillId="12" borderId="0" xfId="0" applyNumberFormat="1" applyFont="1" applyFill="1" applyBorder="1" applyAlignment="1">
      <alignment horizontal="center" vertical="center"/>
    </xf>
    <xf numFmtId="40" fontId="27" fillId="12" borderId="0" xfId="0" applyNumberFormat="1" applyFont="1" applyFill="1" applyBorder="1" applyAlignment="1">
      <alignment horizontal="right" vertical="center" wrapText="1"/>
    </xf>
    <xf numFmtId="167" fontId="9" fillId="12" borderId="0" xfId="0" applyNumberFormat="1" applyFont="1" applyFill="1" applyBorder="1" applyAlignment="1">
      <alignment horizontal="center" vertical="center"/>
    </xf>
    <xf numFmtId="0" fontId="18" fillId="12" borderId="0" xfId="0" quotePrefix="1" applyFont="1" applyFill="1" applyBorder="1" applyAlignment="1">
      <alignment horizontal="left" vertical="center"/>
    </xf>
    <xf numFmtId="0" fontId="9" fillId="12" borderId="0" xfId="0" applyFont="1" applyFill="1" applyAlignment="1">
      <alignment vertical="center"/>
    </xf>
    <xf numFmtId="0" fontId="9" fillId="12" borderId="0" xfId="0" applyFont="1" applyFill="1" applyAlignment="1">
      <alignment horizontal="center" vertical="center"/>
    </xf>
    <xf numFmtId="182" fontId="0" fillId="12" borderId="0" xfId="0" applyNumberFormat="1" applyFill="1"/>
    <xf numFmtId="167" fontId="18" fillId="12" borderId="0" xfId="0" quotePrefix="1" applyNumberFormat="1" applyFont="1" applyFill="1" applyAlignment="1">
      <alignment horizontal="left" vertical="center"/>
    </xf>
    <xf numFmtId="0" fontId="18" fillId="12" borderId="0" xfId="0" applyFont="1" applyFill="1" applyAlignment="1">
      <alignment vertical="center"/>
    </xf>
    <xf numFmtId="0" fontId="18" fillId="12" borderId="0" xfId="0" applyFont="1" applyFill="1" applyAlignment="1">
      <alignment horizontal="center" vertical="center"/>
    </xf>
    <xf numFmtId="40" fontId="18" fillId="12" borderId="0" xfId="0" applyNumberFormat="1" applyFont="1" applyFill="1" applyAlignment="1">
      <alignment vertical="center"/>
    </xf>
    <xf numFmtId="167" fontId="17" fillId="12" borderId="0" xfId="0" quotePrefix="1" applyNumberFormat="1" applyFont="1" applyFill="1" applyBorder="1" applyAlignment="1">
      <alignment horizontal="left" vertical="center"/>
    </xf>
    <xf numFmtId="167" fontId="17" fillId="12" borderId="0" xfId="0" quotePrefix="1" applyNumberFormat="1" applyFont="1" applyFill="1" applyBorder="1" applyAlignment="1">
      <alignment horizontal="left" vertical="center" wrapText="1"/>
    </xf>
    <xf numFmtId="166" fontId="8" fillId="12" borderId="0" xfId="0" applyNumberFormat="1" applyFont="1" applyFill="1" applyAlignment="1">
      <alignment horizontal="left" vertical="center"/>
    </xf>
    <xf numFmtId="4" fontId="8" fillId="12" borderId="0" xfId="0" applyNumberFormat="1" applyFont="1" applyFill="1" applyAlignment="1">
      <alignment horizontal="center" vertical="center"/>
    </xf>
    <xf numFmtId="4" fontId="8" fillId="12" borderId="0" xfId="0" applyNumberFormat="1" applyFont="1" applyFill="1" applyAlignment="1">
      <alignment vertical="center"/>
    </xf>
    <xf numFmtId="40" fontId="0" fillId="12" borderId="0" xfId="0" applyNumberFormat="1" applyFill="1"/>
    <xf numFmtId="167" fontId="11" fillId="12" borderId="0" xfId="0" applyNumberFormat="1" applyFont="1" applyFill="1" applyBorder="1" applyAlignment="1">
      <alignment horizontal="left" vertical="center" wrapText="1"/>
    </xf>
    <xf numFmtId="10" fontId="14" fillId="12" borderId="0" xfId="2" applyNumberFormat="1" applyFont="1" applyFill="1" applyBorder="1" applyAlignment="1">
      <alignment horizontal="right" vertical="center" wrapText="1"/>
    </xf>
    <xf numFmtId="0" fontId="21" fillId="12" borderId="0" xfId="0" applyFont="1" applyFill="1" applyBorder="1" applyAlignment="1">
      <alignment horizontal="center" vertical="center"/>
    </xf>
    <xf numFmtId="173" fontId="39" fillId="12" borderId="0" xfId="0" applyNumberFormat="1" applyFont="1" applyFill="1" applyBorder="1" applyAlignment="1">
      <alignment horizontal="left" vertical="center"/>
    </xf>
    <xf numFmtId="10" fontId="39" fillId="12" borderId="0" xfId="0" applyNumberFormat="1" applyFont="1" applyFill="1" applyBorder="1" applyAlignment="1">
      <alignment vertical="center"/>
    </xf>
    <xf numFmtId="170" fontId="39" fillId="12" borderId="0" xfId="0" applyNumberFormat="1" applyFont="1" applyFill="1" applyBorder="1" applyAlignment="1">
      <alignment vertical="center"/>
    </xf>
    <xf numFmtId="170" fontId="41" fillId="12" borderId="0" xfId="0" applyNumberFormat="1" applyFont="1" applyFill="1" applyBorder="1" applyAlignment="1">
      <alignment vertical="center"/>
    </xf>
    <xf numFmtId="0" fontId="58" fillId="12" borderId="0" xfId="0" applyFont="1" applyFill="1" applyBorder="1" applyAlignment="1">
      <alignment vertical="center" wrapText="1"/>
    </xf>
    <xf numFmtId="0" fontId="58" fillId="12" borderId="0" xfId="0" applyFont="1" applyFill="1" applyBorder="1" applyAlignment="1">
      <alignment horizontal="left" vertical="center" wrapText="1"/>
    </xf>
    <xf numFmtId="10" fontId="41" fillId="12" borderId="0" xfId="2" applyNumberFormat="1" applyFont="1" applyFill="1" applyBorder="1" applyAlignment="1">
      <alignment horizontal="left" vertical="center"/>
    </xf>
    <xf numFmtId="170" fontId="8" fillId="12" borderId="0" xfId="0" applyNumberFormat="1" applyFont="1" applyFill="1" applyBorder="1" applyAlignment="1">
      <alignment vertical="center"/>
    </xf>
    <xf numFmtId="10" fontId="41" fillId="12" borderId="0" xfId="0" applyNumberFormat="1" applyFont="1" applyFill="1" applyBorder="1" applyAlignment="1">
      <alignment vertical="center"/>
    </xf>
    <xf numFmtId="0" fontId="42" fillId="12" borderId="0" xfId="0" applyFont="1" applyFill="1" applyBorder="1" applyAlignment="1">
      <alignment vertical="center"/>
    </xf>
    <xf numFmtId="0" fontId="42" fillId="12" borderId="0" xfId="0" applyFont="1" applyFill="1" applyBorder="1" applyAlignment="1">
      <alignment horizontal="center" vertical="center"/>
    </xf>
    <xf numFmtId="170" fontId="42" fillId="12" borderId="0" xfId="0" applyNumberFormat="1" applyFont="1" applyFill="1" applyBorder="1" applyAlignment="1">
      <alignment vertical="center"/>
    </xf>
    <xf numFmtId="0" fontId="13" fillId="12" borderId="0" xfId="0" applyFont="1" applyFill="1" applyBorder="1" applyAlignment="1">
      <alignment vertical="center"/>
    </xf>
    <xf numFmtId="0" fontId="22" fillId="12" borderId="0" xfId="0" applyFont="1" applyFill="1" applyBorder="1" applyAlignment="1">
      <alignment vertical="center"/>
    </xf>
    <xf numFmtId="10" fontId="9" fillId="12" borderId="0" xfId="2" applyNumberFormat="1" applyFont="1" applyFill="1" applyBorder="1" applyAlignment="1">
      <alignment horizontal="right" vertical="center"/>
    </xf>
    <xf numFmtId="0" fontId="36" fillId="12" borderId="0" xfId="0" applyFont="1" applyFill="1" applyBorder="1"/>
    <xf numFmtId="165" fontId="39" fillId="12" borderId="0" xfId="0" applyNumberFormat="1" applyFont="1" applyFill="1" applyBorder="1" applyAlignment="1">
      <alignment horizontal="center" vertical="center"/>
    </xf>
    <xf numFmtId="170" fontId="58" fillId="0" borderId="0" xfId="0" applyNumberFormat="1" applyFont="1" applyBorder="1" applyAlignment="1">
      <alignment vertical="center" wrapText="1"/>
    </xf>
    <xf numFmtId="167" fontId="60" fillId="12" borderId="0" xfId="0" applyNumberFormat="1" applyFont="1" applyFill="1" applyBorder="1" applyAlignment="1">
      <alignment horizontal="center" vertical="center" wrapText="1"/>
    </xf>
    <xf numFmtId="165" fontId="41" fillId="12" borderId="0" xfId="0" applyNumberFormat="1" applyFont="1" applyFill="1" applyBorder="1" applyAlignment="1">
      <alignment vertical="center"/>
    </xf>
    <xf numFmtId="10" fontId="39" fillId="12" borderId="0" xfId="2" applyNumberFormat="1" applyFont="1" applyFill="1" applyBorder="1" applyAlignment="1">
      <alignment horizontal="right" vertical="center" wrapText="1"/>
    </xf>
    <xf numFmtId="40" fontId="41" fillId="12" borderId="0" xfId="0" applyNumberFormat="1" applyFont="1" applyFill="1" applyAlignment="1">
      <alignment vertical="center"/>
    </xf>
    <xf numFmtId="171" fontId="34" fillId="12" borderId="0" xfId="2" applyNumberFormat="1" applyFont="1" applyFill="1" applyBorder="1" applyAlignment="1">
      <alignment vertical="center"/>
    </xf>
    <xf numFmtId="0" fontId="41" fillId="12" borderId="0" xfId="0" applyFont="1" applyFill="1" applyBorder="1" applyAlignment="1">
      <alignment horizontal="center" vertical="center"/>
    </xf>
    <xf numFmtId="165" fontId="39" fillId="12" borderId="0" xfId="0" applyNumberFormat="1" applyFont="1" applyFill="1" applyBorder="1" applyAlignment="1">
      <alignment horizontal="left" vertical="center"/>
    </xf>
    <xf numFmtId="168" fontId="65" fillId="12" borderId="0" xfId="0" applyNumberFormat="1" applyFont="1" applyFill="1" applyBorder="1" applyAlignment="1">
      <alignment horizontal="left" vertical="center"/>
    </xf>
    <xf numFmtId="0" fontId="60" fillId="12" borderId="0" xfId="0" applyFont="1" applyFill="1" applyBorder="1" applyAlignment="1">
      <alignment vertical="center" wrapText="1"/>
    </xf>
    <xf numFmtId="0" fontId="39" fillId="12" borderId="0" xfId="0" applyFont="1" applyFill="1" applyBorder="1" applyAlignment="1">
      <alignment horizontal="center" vertical="center"/>
    </xf>
    <xf numFmtId="166" fontId="39" fillId="12" borderId="0" xfId="0" applyNumberFormat="1" applyFont="1" applyFill="1" applyBorder="1" applyAlignment="1">
      <alignment horizontal="left" vertical="center"/>
    </xf>
    <xf numFmtId="3" fontId="39" fillId="12" borderId="0" xfId="0" applyNumberFormat="1" applyFont="1" applyFill="1" applyBorder="1" applyAlignment="1">
      <alignment vertical="center"/>
    </xf>
    <xf numFmtId="0" fontId="65" fillId="12" borderId="0" xfId="0" applyFont="1" applyFill="1" applyBorder="1" applyAlignment="1">
      <alignment vertical="center"/>
    </xf>
    <xf numFmtId="0" fontId="65" fillId="12" borderId="0" xfId="0" applyFont="1" applyFill="1" applyBorder="1" applyAlignment="1">
      <alignment horizontal="center" vertical="center"/>
    </xf>
    <xf numFmtId="165" fontId="65" fillId="12" borderId="0" xfId="0" applyNumberFormat="1" applyFont="1" applyFill="1" applyBorder="1" applyAlignment="1">
      <alignment horizontal="center" vertical="center"/>
    </xf>
    <xf numFmtId="0" fontId="41" fillId="12" borderId="0" xfId="0" applyFont="1" applyFill="1" applyAlignment="1">
      <alignment vertical="center"/>
    </xf>
    <xf numFmtId="40" fontId="36" fillId="0" borderId="0" xfId="5" applyFont="1" applyBorder="1" applyAlignment="1">
      <alignment horizontal="right" wrapText="1"/>
    </xf>
    <xf numFmtId="40" fontId="40" fillId="0" borderId="0" xfId="5" applyFont="1" applyAlignment="1">
      <alignment horizontal="center" vertical="top" wrapText="1"/>
    </xf>
    <xf numFmtId="40" fontId="35" fillId="0" borderId="0" xfId="5" applyFont="1" applyAlignment="1">
      <alignment horizontal="center" vertical="center" wrapText="1"/>
    </xf>
    <xf numFmtId="0" fontId="83" fillId="13" borderId="50" xfId="49" applyFont="1" applyFill="1" applyBorder="1" applyAlignment="1">
      <alignment horizontal="center"/>
    </xf>
    <xf numFmtId="0" fontId="83" fillId="13" borderId="51" xfId="49" applyFont="1" applyFill="1" applyBorder="1" applyAlignment="1">
      <alignment horizontal="center"/>
    </xf>
    <xf numFmtId="0" fontId="83" fillId="13" borderId="52" xfId="49" applyFont="1" applyFill="1" applyBorder="1" applyAlignment="1">
      <alignment horizontal="center"/>
    </xf>
    <xf numFmtId="0" fontId="51" fillId="0" borderId="0" xfId="49" applyFont="1" applyAlignment="1">
      <alignment horizontal="center"/>
    </xf>
    <xf numFmtId="0" fontId="35" fillId="0" borderId="0" xfId="49" applyFont="1" applyAlignment="1">
      <alignment horizontal="center"/>
    </xf>
    <xf numFmtId="40" fontId="40" fillId="0" borderId="0" xfId="5" applyFont="1" applyBorder="1" applyAlignment="1">
      <alignment horizontal="center" vertical="center"/>
    </xf>
    <xf numFmtId="40" fontId="48" fillId="0" borderId="0" xfId="5" applyFont="1" applyBorder="1" applyAlignment="1">
      <alignment horizontal="center" vertical="center"/>
    </xf>
    <xf numFmtId="40" fontId="30" fillId="13" borderId="38" xfId="5" applyFont="1" applyFill="1" applyBorder="1" applyAlignment="1">
      <alignment horizontal="center" vertical="center" wrapText="1"/>
    </xf>
    <xf numFmtId="40" fontId="30" fillId="13" borderId="6" xfId="5" applyFont="1" applyFill="1" applyBorder="1" applyAlignment="1">
      <alignment horizontal="center" vertical="center" wrapText="1"/>
    </xf>
    <xf numFmtId="40" fontId="30" fillId="13" borderId="37" xfId="5" applyFont="1" applyFill="1" applyBorder="1" applyAlignment="1">
      <alignment horizontal="center" vertical="center"/>
    </xf>
    <xf numFmtId="40" fontId="30" fillId="13" borderId="7" xfId="5" applyFont="1" applyFill="1" applyBorder="1" applyAlignment="1">
      <alignment horizontal="center" vertical="center"/>
    </xf>
    <xf numFmtId="40" fontId="30" fillId="13" borderId="32" xfId="5" applyFont="1" applyFill="1" applyBorder="1" applyAlignment="1">
      <alignment horizontal="center" vertical="center" wrapText="1"/>
    </xf>
    <xf numFmtId="40" fontId="30" fillId="13" borderId="33" xfId="5" applyFont="1" applyFill="1" applyBorder="1" applyAlignment="1">
      <alignment horizontal="center" vertical="center" wrapText="1"/>
    </xf>
    <xf numFmtId="178" fontId="30" fillId="13" borderId="35" xfId="5" applyNumberFormat="1" applyFont="1" applyFill="1" applyBorder="1" applyAlignment="1">
      <alignment horizontal="center" vertical="center"/>
    </xf>
    <xf numFmtId="178" fontId="30" fillId="13" borderId="55" xfId="5" applyNumberFormat="1" applyFont="1" applyFill="1" applyBorder="1" applyAlignment="1">
      <alignment horizontal="center" vertical="center"/>
    </xf>
    <xf numFmtId="178" fontId="30" fillId="13" borderId="27" xfId="5" applyNumberFormat="1" applyFont="1" applyFill="1" applyBorder="1" applyAlignment="1">
      <alignment horizontal="center" vertical="center"/>
    </xf>
    <xf numFmtId="178" fontId="30" fillId="13" borderId="31" xfId="5" applyNumberFormat="1" applyFont="1" applyFill="1" applyBorder="1" applyAlignment="1">
      <alignment horizontal="center" vertical="center"/>
    </xf>
    <xf numFmtId="40" fontId="30" fillId="13" borderId="34" xfId="5" applyFont="1" applyFill="1" applyBorder="1" applyAlignment="1">
      <alignment horizontal="center" vertical="center" wrapText="1"/>
    </xf>
    <xf numFmtId="40" fontId="30" fillId="13" borderId="35" xfId="5" applyFont="1" applyFill="1" applyBorder="1" applyAlignment="1">
      <alignment horizontal="center" vertical="center"/>
    </xf>
    <xf numFmtId="40" fontId="30" fillId="13" borderId="53" xfId="5" applyFont="1" applyFill="1" applyBorder="1" applyAlignment="1">
      <alignment horizontal="center" vertical="center"/>
    </xf>
    <xf numFmtId="40" fontId="30" fillId="13" borderId="37" xfId="5" applyFont="1" applyFill="1" applyBorder="1" applyAlignment="1">
      <alignment horizontal="center" vertical="center" wrapText="1"/>
    </xf>
    <xf numFmtId="40" fontId="30" fillId="13" borderId="7" xfId="5" applyFont="1" applyFill="1" applyBorder="1" applyAlignment="1">
      <alignment horizontal="center" vertical="center" wrapText="1"/>
    </xf>
    <xf numFmtId="40" fontId="30" fillId="13" borderId="56" xfId="5" applyFont="1" applyFill="1" applyBorder="1" applyAlignment="1">
      <alignment horizontal="center" vertical="center" wrapText="1"/>
    </xf>
    <xf numFmtId="40" fontId="30" fillId="13" borderId="3" xfId="5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/>
    </xf>
    <xf numFmtId="167" fontId="11" fillId="12" borderId="0" xfId="0" applyNumberFormat="1" applyFont="1" applyFill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/>
    </xf>
    <xf numFmtId="0" fontId="47" fillId="13" borderId="45" xfId="0" applyFont="1" applyFill="1" applyBorder="1" applyAlignment="1">
      <alignment horizontal="center" vertical="center"/>
    </xf>
    <xf numFmtId="0" fontId="47" fillId="13" borderId="3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21" fillId="12" borderId="0" xfId="0" applyFont="1" applyFill="1" applyBorder="1" applyAlignment="1">
      <alignment horizontal="center" vertical="center"/>
    </xf>
    <xf numFmtId="40" fontId="62" fillId="0" borderId="0" xfId="5" applyFont="1" applyBorder="1" applyAlignment="1">
      <alignment horizontal="center" vertical="center" wrapText="1"/>
    </xf>
    <xf numFmtId="167" fontId="52" fillId="13" borderId="0" xfId="5" applyNumberFormat="1" applyFont="1" applyFill="1" applyBorder="1" applyAlignment="1">
      <alignment horizontal="center" vertical="center" wrapText="1"/>
    </xf>
    <xf numFmtId="167" fontId="52" fillId="13" borderId="3" xfId="5" applyNumberFormat="1" applyFont="1" applyFill="1" applyBorder="1" applyAlignment="1">
      <alignment horizontal="center" vertical="center" wrapText="1"/>
    </xf>
    <xf numFmtId="40" fontId="52" fillId="13" borderId="32" xfId="5" applyFont="1" applyFill="1" applyBorder="1" applyAlignment="1">
      <alignment horizontal="center" vertical="center"/>
    </xf>
    <xf numFmtId="40" fontId="52" fillId="13" borderId="3" xfId="5" applyFont="1" applyFill="1" applyBorder="1" applyAlignment="1">
      <alignment horizontal="center" vertical="center"/>
    </xf>
    <xf numFmtId="0" fontId="47" fillId="13" borderId="49" xfId="49" applyFont="1" applyFill="1" applyBorder="1" applyAlignment="1">
      <alignment horizontal="center" vertical="center" wrapText="1"/>
    </xf>
    <xf numFmtId="0" fontId="47" fillId="13" borderId="11" xfId="49" applyFont="1" applyFill="1" applyBorder="1" applyAlignment="1">
      <alignment horizontal="center" vertical="center" wrapText="1"/>
    </xf>
    <xf numFmtId="0" fontId="64" fillId="0" borderId="0" xfId="49" applyFont="1" applyAlignment="1">
      <alignment horizontal="center" vertical="center"/>
    </xf>
    <xf numFmtId="0" fontId="62" fillId="0" borderId="0" xfId="49" applyFont="1" applyAlignment="1">
      <alignment horizontal="center" vertical="center"/>
    </xf>
    <xf numFmtId="0" fontId="51" fillId="0" borderId="0" xfId="49" applyFont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52" fillId="13" borderId="50" xfId="0" applyFont="1" applyFill="1" applyBorder="1" applyAlignment="1">
      <alignment horizontal="center" vertical="center" wrapText="1"/>
    </xf>
    <xf numFmtId="0" fontId="52" fillId="13" borderId="48" xfId="0" applyFont="1" applyFill="1" applyBorder="1" applyAlignment="1">
      <alignment horizontal="center" vertical="center" wrapText="1"/>
    </xf>
    <xf numFmtId="0" fontId="52" fillId="13" borderId="5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 wrapText="1"/>
    </xf>
    <xf numFmtId="0" fontId="69" fillId="0" borderId="1" xfId="0" applyFont="1" applyBorder="1" applyAlignment="1">
      <alignment horizontal="left" vertical="center" wrapText="1"/>
    </xf>
    <xf numFmtId="0" fontId="28" fillId="12" borderId="0" xfId="0" applyFont="1" applyFill="1" applyBorder="1" applyAlignment="1">
      <alignment horizontal="center" vertical="center"/>
    </xf>
    <xf numFmtId="0" fontId="84" fillId="12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69" fillId="0" borderId="56" xfId="0" quotePrefix="1" applyFont="1" applyBorder="1" applyAlignment="1">
      <alignment horizontal="left" vertical="center" wrapText="1"/>
    </xf>
    <xf numFmtId="167" fontId="71" fillId="0" borderId="0" xfId="0" quotePrefix="1" applyNumberFormat="1" applyFont="1" applyFill="1" applyBorder="1" applyAlignment="1">
      <alignment horizontal="left" vertical="center" wrapText="1"/>
    </xf>
    <xf numFmtId="167" fontId="69" fillId="0" borderId="0" xfId="0" quotePrefix="1" applyNumberFormat="1" applyFont="1" applyAlignment="1">
      <alignment horizontal="left" vertical="center"/>
    </xf>
    <xf numFmtId="0" fontId="40" fillId="14" borderId="10" xfId="0" applyFont="1" applyFill="1" applyBorder="1" applyAlignment="1">
      <alignment horizontal="center" vertical="center"/>
    </xf>
    <xf numFmtId="167" fontId="60" fillId="14" borderId="1" xfId="0" applyNumberFormat="1" applyFont="1" applyFill="1" applyBorder="1" applyAlignment="1">
      <alignment horizontal="center" vertical="center" wrapText="1"/>
    </xf>
    <xf numFmtId="167" fontId="60" fillId="14" borderId="2" xfId="0" applyNumberFormat="1" applyFont="1" applyFill="1" applyBorder="1" applyAlignment="1">
      <alignment horizontal="center" vertical="center" wrapText="1"/>
    </xf>
    <xf numFmtId="0" fontId="57" fillId="14" borderId="1" xfId="0" applyFont="1" applyFill="1" applyBorder="1" applyAlignment="1">
      <alignment horizontal="center" vertical="center"/>
    </xf>
    <xf numFmtId="0" fontId="57" fillId="14" borderId="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72" fillId="0" borderId="56" xfId="0" quotePrefix="1" applyFont="1" applyBorder="1" applyAlignment="1">
      <alignment horizontal="left" wrapText="1"/>
    </xf>
    <xf numFmtId="167" fontId="72" fillId="0" borderId="0" xfId="0" quotePrefix="1" applyNumberFormat="1" applyFont="1" applyAlignment="1">
      <alignment horizontal="left" wrapText="1"/>
    </xf>
    <xf numFmtId="0" fontId="72" fillId="0" borderId="56" xfId="0" quotePrefix="1" applyFont="1" applyBorder="1" applyAlignment="1">
      <alignment horizontal="left" vertical="center" wrapText="1"/>
    </xf>
    <xf numFmtId="167" fontId="72" fillId="0" borderId="0" xfId="0" quotePrefix="1" applyNumberFormat="1" applyFont="1" applyAlignment="1">
      <alignment horizontal="left" vertical="center" wrapText="1"/>
    </xf>
    <xf numFmtId="167" fontId="69" fillId="0" borderId="0" xfId="0" quotePrefix="1" applyNumberFormat="1" applyFont="1" applyAlignment="1">
      <alignment horizontal="left" vertical="center" wrapText="1"/>
    </xf>
    <xf numFmtId="0" fontId="39" fillId="14" borderId="10" xfId="0" applyFont="1" applyFill="1" applyBorder="1" applyAlignment="1">
      <alignment horizontal="center" vertical="center"/>
    </xf>
    <xf numFmtId="0" fontId="60" fillId="14" borderId="1" xfId="0" applyFont="1" applyFill="1" applyBorder="1" applyAlignment="1">
      <alignment horizontal="center" vertical="center"/>
    </xf>
    <xf numFmtId="0" fontId="60" fillId="14" borderId="2" xfId="0" applyFont="1" applyFill="1" applyBorder="1" applyAlignment="1">
      <alignment horizontal="center" vertical="center"/>
    </xf>
    <xf numFmtId="167" fontId="69" fillId="0" borderId="0" xfId="0" applyNumberFormat="1" applyFont="1" applyAlignment="1">
      <alignment horizontal="left" vertical="center"/>
    </xf>
    <xf numFmtId="167" fontId="69" fillId="0" borderId="56" xfId="0" quotePrefix="1" applyNumberFormat="1" applyFont="1" applyBorder="1" applyAlignment="1">
      <alignment horizontal="left" vertical="center"/>
    </xf>
    <xf numFmtId="167" fontId="69" fillId="0" borderId="0" xfId="0" applyNumberFormat="1" applyFont="1" applyBorder="1" applyAlignment="1">
      <alignment horizontal="left" vertical="center" wrapText="1"/>
    </xf>
    <xf numFmtId="0" fontId="69" fillId="0" borderId="0" xfId="0" quotePrefix="1" applyFont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167" fontId="60" fillId="14" borderId="10" xfId="0" applyNumberFormat="1" applyFont="1" applyFill="1" applyBorder="1" applyAlignment="1">
      <alignment horizontal="center" vertical="center" wrapText="1"/>
    </xf>
    <xf numFmtId="167" fontId="60" fillId="14" borderId="10" xfId="0" applyNumberFormat="1" applyFont="1" applyFill="1" applyBorder="1" applyAlignment="1">
      <alignment horizontal="center" vertical="center"/>
    </xf>
    <xf numFmtId="167" fontId="28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ill="1" applyBorder="1"/>
    <xf numFmtId="0" fontId="86" fillId="0" borderId="63" xfId="0" applyFont="1" applyFill="1" applyBorder="1"/>
    <xf numFmtId="0" fontId="87" fillId="21" borderId="47" xfId="0" applyFont="1" applyFill="1" applyBorder="1" applyAlignment="1">
      <alignment horizontal="centerContinuous"/>
    </xf>
    <xf numFmtId="0" fontId="87" fillId="0" borderId="0" xfId="0" applyFont="1" applyFill="1" applyBorder="1" applyAlignment="1">
      <alignment horizontal="centerContinuous"/>
    </xf>
    <xf numFmtId="0" fontId="7" fillId="0" borderId="63" xfId="0" applyFont="1" applyFill="1" applyBorder="1"/>
    <xf numFmtId="0" fontId="87" fillId="21" borderId="47" xfId="0" applyFont="1" applyFill="1" applyBorder="1" applyAlignment="1">
      <alignment horizontal="left"/>
    </xf>
    <xf numFmtId="0" fontId="88" fillId="22" borderId="64" xfId="0" applyFont="1" applyFill="1" applyBorder="1" applyAlignment="1">
      <alignment horizontal="right" vertical="center" wrapText="1"/>
    </xf>
    <xf numFmtId="0" fontId="88" fillId="22" borderId="65" xfId="0" applyFont="1" applyFill="1" applyBorder="1" applyAlignment="1">
      <alignment horizontal="center" vertical="top" wrapText="1"/>
    </xf>
    <xf numFmtId="0" fontId="88" fillId="0" borderId="0" xfId="0" applyFont="1" applyFill="1" applyBorder="1" applyAlignment="1">
      <alignment horizontal="center" vertical="top" wrapText="1"/>
    </xf>
    <xf numFmtId="0" fontId="88" fillId="22" borderId="64" xfId="0" applyFont="1" applyFill="1" applyBorder="1" applyAlignment="1">
      <alignment horizontal="center" vertical="top" wrapText="1"/>
    </xf>
    <xf numFmtId="0" fontId="89" fillId="23" borderId="66" xfId="0" applyFont="1" applyFill="1" applyBorder="1" applyAlignment="1">
      <alignment wrapText="1"/>
    </xf>
    <xf numFmtId="0" fontId="90" fillId="24" borderId="67" xfId="0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0" fontId="89" fillId="23" borderId="68" xfId="0" applyFont="1" applyFill="1" applyBorder="1" applyAlignment="1">
      <alignment wrapText="1"/>
    </xf>
    <xf numFmtId="0" fontId="90" fillId="24" borderId="68" xfId="0" applyFont="1" applyFill="1" applyBorder="1" applyAlignment="1">
      <alignment horizontal="center"/>
    </xf>
    <xf numFmtId="0" fontId="90" fillId="24" borderId="66" xfId="0" applyFont="1" applyFill="1" applyBorder="1" applyAlignment="1">
      <alignment horizontal="center"/>
    </xf>
    <xf numFmtId="0" fontId="91" fillId="23" borderId="66" xfId="0" applyFont="1" applyFill="1" applyBorder="1" applyAlignment="1">
      <alignment vertical="top" wrapText="1"/>
    </xf>
    <xf numFmtId="186" fontId="9" fillId="0" borderId="66" xfId="0" applyNumberFormat="1" applyFont="1" applyBorder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6" fontId="9" fillId="25" borderId="66" xfId="0" applyNumberFormat="1" applyFont="1" applyFill="1" applyBorder="1" applyAlignment="1">
      <alignment horizontal="right"/>
    </xf>
    <xf numFmtId="0" fontId="89" fillId="23" borderId="66" xfId="0" applyFont="1" applyFill="1" applyBorder="1" applyAlignment="1">
      <alignment vertical="top" wrapText="1"/>
    </xf>
    <xf numFmtId="186" fontId="8" fillId="0" borderId="66" xfId="0" applyNumberFormat="1" applyFont="1" applyBorder="1" applyAlignment="1">
      <alignment horizontal="right"/>
    </xf>
    <xf numFmtId="184" fontId="8" fillId="0" borderId="0" xfId="0" applyNumberFormat="1" applyFont="1" applyFill="1" applyBorder="1" applyAlignment="1">
      <alignment horizontal="right"/>
    </xf>
    <xf numFmtId="189" fontId="8" fillId="25" borderId="66" xfId="0" applyNumberFormat="1" applyFont="1" applyFill="1" applyBorder="1" applyAlignment="1">
      <alignment horizontal="right"/>
    </xf>
    <xf numFmtId="0" fontId="91" fillId="23" borderId="0" xfId="0" applyFont="1" applyFill="1" applyBorder="1" applyAlignment="1">
      <alignment vertical="top" wrapText="1"/>
    </xf>
    <xf numFmtId="186" fontId="9" fillId="0" borderId="0" xfId="0" applyNumberFormat="1" applyFont="1" applyBorder="1" applyAlignment="1">
      <alignment horizontal="right"/>
    </xf>
    <xf numFmtId="0" fontId="92" fillId="0" borderId="0" xfId="0" quotePrefix="1" applyFont="1" applyFill="1" applyBorder="1" applyAlignment="1">
      <alignment vertical="top"/>
    </xf>
    <xf numFmtId="0" fontId="6" fillId="0" borderId="0" xfId="0" applyFont="1"/>
    <xf numFmtId="0" fontId="6" fillId="0" borderId="0" xfId="0" applyFont="1" applyFill="1" applyBorder="1"/>
  </cellXfs>
  <cellStyles count="52">
    <cellStyle name="Capítulo" xfId="1"/>
    <cellStyle name="Euro" xfId="4"/>
    <cellStyle name="Moeda 2" xfId="46"/>
    <cellStyle name="Normal" xfId="0" builtinId="0"/>
    <cellStyle name="Normal 2" xfId="5"/>
    <cellStyle name="Normal 2 2" xfId="45"/>
    <cellStyle name="Normal 3" xfId="7"/>
    <cellStyle name="Normal 3 2" xfId="8"/>
    <cellStyle name="Normal 4" xfId="9"/>
    <cellStyle name="Normal 5" xfId="10"/>
    <cellStyle name="Normal 6" xfId="47"/>
    <cellStyle name="Normal 7" xfId="49"/>
    <cellStyle name="Nota 2" xfId="11"/>
    <cellStyle name="Porcentagem" xfId="2" builtinId="5"/>
    <cellStyle name="Porcentagem 2" xfId="6"/>
    <cellStyle name="Porcentagem 3" xfId="12"/>
    <cellStyle name="Porcentagem 4" xfId="48"/>
    <cellStyle name="Porcentagem 5" xfId="50"/>
    <cellStyle name="Separador de milhares 2" xfId="13"/>
    <cellStyle name="ss1" xfId="14"/>
    <cellStyle name="ss10" xfId="15"/>
    <cellStyle name="ss11" xfId="16"/>
    <cellStyle name="ss12" xfId="17"/>
    <cellStyle name="ss13" xfId="18"/>
    <cellStyle name="ss14" xfId="19"/>
    <cellStyle name="ss15" xfId="20"/>
    <cellStyle name="ss16" xfId="21"/>
    <cellStyle name="ss17" xfId="22"/>
    <cellStyle name="ss18" xfId="23"/>
    <cellStyle name="ss19" xfId="24"/>
    <cellStyle name="ss2" xfId="25"/>
    <cellStyle name="ss20" xfId="26"/>
    <cellStyle name="ss21" xfId="27"/>
    <cellStyle name="ss22" xfId="28"/>
    <cellStyle name="ss23" xfId="29"/>
    <cellStyle name="ss24" xfId="30"/>
    <cellStyle name="ss25" xfId="31"/>
    <cellStyle name="ss26" xfId="32"/>
    <cellStyle name="ss27" xfId="33"/>
    <cellStyle name="ss3" xfId="34"/>
    <cellStyle name="ss4" xfId="35"/>
    <cellStyle name="ss5" xfId="36"/>
    <cellStyle name="ss6" xfId="37"/>
    <cellStyle name="ss7" xfId="38"/>
    <cellStyle name="ss8" xfId="39"/>
    <cellStyle name="ss9" xfId="40"/>
    <cellStyle name="Vírgula" xfId="3" builtinId="3"/>
    <cellStyle name="Vírgula 2" xfId="41"/>
    <cellStyle name="Vírgula 2 2" xfId="42"/>
    <cellStyle name="Vírgula 3" xfId="43"/>
    <cellStyle name="Vírgula 4" xfId="44"/>
    <cellStyle name="Vírgula 5" xfId="51"/>
  </cellStyles>
  <dxfs count="4"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0.xml"/><Relationship Id="rId34" Type="http://schemas.openxmlformats.org/officeDocument/2006/relationships/chartsheet" Target="chartsheets/sheet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33" Type="http://schemas.openxmlformats.org/officeDocument/2006/relationships/chartsheet" Target="chartsheets/sheet8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chartsheet" Target="chartsheets/sheet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chartsheet" Target="chartsheets/sheet7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chartsheet" Target="chartsheets/sheet3.xml"/><Relationship Id="rId36" Type="http://schemas.openxmlformats.org/officeDocument/2006/relationships/externalLink" Target="externalLinks/externalLink1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8.xml"/><Relationship Id="rId31" Type="http://schemas.openxmlformats.org/officeDocument/2006/relationships/chartsheet" Target="chartsheets/sheet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chartsheet" Target="chartsheets/sheet2.xml"/><Relationship Id="rId30" Type="http://schemas.openxmlformats.org/officeDocument/2006/relationships/chartsheet" Target="chartsheets/sheet5.xml"/><Relationship Id="rId35" Type="http://schemas.openxmlformats.org/officeDocument/2006/relationships/worksheet" Target="worksheets/sheet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</a:rPr>
              <a:t> Gráfico 01 - Carga Tributária total</a:t>
            </a:r>
            <a:r>
              <a:rPr lang="pt-BR" sz="1200" baseline="0">
                <a:solidFill>
                  <a:sysClr val="windowText" lastClr="000000"/>
                </a:solidFill>
              </a:rPr>
              <a:t> </a:t>
            </a:r>
            <a:r>
              <a:rPr lang="pt-BR" sz="1200">
                <a:solidFill>
                  <a:sysClr val="windowText" lastClr="000000"/>
                </a:solidFill>
              </a:rPr>
              <a:t>2016 em % do PIB, com e sem RERCT</a:t>
            </a:r>
            <a:endParaRPr lang="pt-BR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471990224302874"/>
          <c:y val="2.6578071793070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60255905511811"/>
          <c:y val="0.16083333333333336"/>
          <c:w val="0.85341885389326333"/>
          <c:h val="0.625863954505686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Tab_02_Gr_01!$B$8</c:f>
              <c:strCache>
                <c:ptCount val="1"/>
                <c:pt idx="0">
                  <c:v>Arrecadação 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Tab_02_Gr_01!$E$6:$F$6</c:f>
              <c:numCache>
                <c:formatCode>General</c:formatCode>
                <c:ptCount val="2"/>
                <c:pt idx="0">
                  <c:v>2016</c:v>
                </c:pt>
              </c:numCache>
            </c:numRef>
          </c:cat>
          <c:val>
            <c:numRef>
              <c:f>Tab_02_Gr_01!$F$8</c:f>
              <c:numCache>
                <c:formatCode>0.00%</c:formatCode>
                <c:ptCount val="1"/>
                <c:pt idx="0">
                  <c:v>0.3238441679108332</c:v>
                </c:pt>
              </c:numCache>
            </c:numRef>
          </c:val>
        </c:ser>
        <c:ser>
          <c:idx val="1"/>
          <c:order val="1"/>
          <c:tx>
            <c:strRef>
              <c:f>Tab_02_Gr_01!$B$10</c:f>
              <c:strCache>
                <c:ptCount val="1"/>
                <c:pt idx="0">
                  <c:v>Arrecadação Total Líquida de RERCT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Tab_02_Gr_01!$E$6:$F$6</c:f>
              <c:numCache>
                <c:formatCode>General</c:formatCode>
                <c:ptCount val="2"/>
                <c:pt idx="0">
                  <c:v>2016</c:v>
                </c:pt>
              </c:numCache>
            </c:numRef>
          </c:cat>
          <c:val>
            <c:numRef>
              <c:f>Tab_02_Gr_01!$F$10</c:f>
              <c:numCache>
                <c:formatCode>0.00%</c:formatCode>
                <c:ptCount val="1"/>
                <c:pt idx="0">
                  <c:v>0.32008555742404471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85487328"/>
        <c:axId val="185487888"/>
      </c:barChart>
      <c:catAx>
        <c:axId val="185487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487888"/>
        <c:crosses val="autoZero"/>
        <c:auto val="1"/>
        <c:lblAlgn val="ctr"/>
        <c:lblOffset val="100"/>
        <c:noMultiLvlLbl val="0"/>
      </c:catAx>
      <c:valAx>
        <c:axId val="185487888"/>
        <c:scaling>
          <c:orientation val="minMax"/>
          <c:min val="0.30000000000000004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854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09 - Carga Tributária - Brasil e Países da América Latina e Caribe (2015)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5849379590831216E-2"/>
          <c:y val="9.6662034069556854E-2"/>
          <c:w val="0.8870186083835947"/>
          <c:h val="0.5986691975976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[1]Tab_10!$B$3</c:f>
              <c:strCache>
                <c:ptCount val="1"/>
                <c:pt idx="0">
                  <c:v>Carga Tributária Total (% do PIB) 2007 a 2015 - Brasil e Países as América Latina e Caribe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"/>
              <c:spPr>
                <a:solidFill>
                  <a:schemeClr val="lt1"/>
                </a:solidFill>
                <a:ln w="25400" cap="flat" cmpd="sng" algn="ctr">
                  <a:solidFill>
                    <a:schemeClr val="accent1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[1]Tab_10!$B$6:$B$29</c:f>
              <c:strCache>
                <c:ptCount val="24"/>
                <c:pt idx="0">
                  <c:v>Equador</c:v>
                </c:pt>
                <c:pt idx="1">
                  <c:v>Argentina</c:v>
                </c:pt>
                <c:pt idx="2">
                  <c:v>Bolívia</c:v>
                </c:pt>
                <c:pt idx="3">
                  <c:v>México</c:v>
                </c:pt>
                <c:pt idx="4">
                  <c:v>Venezuela</c:v>
                </c:pt>
                <c:pt idx="5">
                  <c:v>Bahamas</c:v>
                </c:pt>
                <c:pt idx="6">
                  <c:v>Nicarágua</c:v>
                </c:pt>
                <c:pt idx="7">
                  <c:v>Paraguai</c:v>
                </c:pt>
                <c:pt idx="8">
                  <c:v>Belize</c:v>
                </c:pt>
                <c:pt idx="9">
                  <c:v>Costa Rica</c:v>
                </c:pt>
                <c:pt idx="10">
                  <c:v>Honduras</c:v>
                </c:pt>
                <c:pt idx="11">
                  <c:v>El Salvador</c:v>
                </c:pt>
                <c:pt idx="12">
                  <c:v>Uruguai</c:v>
                </c:pt>
                <c:pt idx="13">
                  <c:v>Colômbia</c:v>
                </c:pt>
                <c:pt idx="14">
                  <c:v>Jamaica</c:v>
                </c:pt>
                <c:pt idx="15">
                  <c:v>Barbados</c:v>
                </c:pt>
                <c:pt idx="16">
                  <c:v>Trindade e Tobago</c:v>
                </c:pt>
                <c:pt idx="17">
                  <c:v>Panamá</c:v>
                </c:pt>
                <c:pt idx="18">
                  <c:v>República Dominicana</c:v>
                </c:pt>
                <c:pt idx="19">
                  <c:v>Peru</c:v>
                </c:pt>
                <c:pt idx="20">
                  <c:v>Brasil</c:v>
                </c:pt>
                <c:pt idx="21">
                  <c:v>Chile</c:v>
                </c:pt>
                <c:pt idx="22">
                  <c:v>Guatemala</c:v>
                </c:pt>
                <c:pt idx="23">
                  <c:v>Cuba</c:v>
                </c:pt>
              </c:strCache>
            </c:strRef>
          </c:cat>
          <c:val>
            <c:numRef>
              <c:f>[1]Tab_10!$L$6:$L$29</c:f>
              <c:numCache>
                <c:formatCode>General</c:formatCode>
                <c:ptCount val="24"/>
                <c:pt idx="0">
                  <c:v>20.995000000000001</c:v>
                </c:pt>
                <c:pt idx="1">
                  <c:v>32.052999999999997</c:v>
                </c:pt>
                <c:pt idx="2">
                  <c:v>24.66</c:v>
                </c:pt>
                <c:pt idx="3">
                  <c:v>17.437999999999999</c:v>
                </c:pt>
                <c:pt idx="4">
                  <c:v>20.913</c:v>
                </c:pt>
                <c:pt idx="5">
                  <c:v>19.882999999999999</c:v>
                </c:pt>
                <c:pt idx="6">
                  <c:v>20.905000000000001</c:v>
                </c:pt>
                <c:pt idx="7">
                  <c:v>17.908999999999999</c:v>
                </c:pt>
                <c:pt idx="8">
                  <c:v>25.693000000000001</c:v>
                </c:pt>
                <c:pt idx="9">
                  <c:v>23.128</c:v>
                </c:pt>
                <c:pt idx="10">
                  <c:v>21.212</c:v>
                </c:pt>
                <c:pt idx="11">
                  <c:v>17.341000000000001</c:v>
                </c:pt>
                <c:pt idx="12">
                  <c:v>26.957999999999998</c:v>
                </c:pt>
                <c:pt idx="13">
                  <c:v>20.760999999999999</c:v>
                </c:pt>
                <c:pt idx="14">
                  <c:v>25.635999999999999</c:v>
                </c:pt>
                <c:pt idx="15">
                  <c:v>31.289000000000001</c:v>
                </c:pt>
                <c:pt idx="16">
                  <c:v>30.872</c:v>
                </c:pt>
                <c:pt idx="17">
                  <c:v>16.202000000000002</c:v>
                </c:pt>
                <c:pt idx="18">
                  <c:v>13.702999999999999</c:v>
                </c:pt>
                <c:pt idx="19">
                  <c:v>17.081</c:v>
                </c:pt>
                <c:pt idx="20">
                  <c:v>32.113401223787569</c:v>
                </c:pt>
                <c:pt idx="21">
                  <c:v>20.649000000000001</c:v>
                </c:pt>
                <c:pt idx="22">
                  <c:v>12.356</c:v>
                </c:pt>
                <c:pt idx="23">
                  <c:v>38.551000000000002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2474672"/>
        <c:axId val="402475232"/>
      </c:barChart>
      <c:catAx>
        <c:axId val="4024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475232"/>
        <c:crosses val="autoZero"/>
        <c:auto val="1"/>
        <c:lblAlgn val="ctr"/>
        <c:lblOffset val="100"/>
        <c:noMultiLvlLbl val="0"/>
      </c:catAx>
      <c:valAx>
        <c:axId val="4024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 do PIB</a:t>
                </a:r>
              </a:p>
            </c:rich>
          </c:tx>
          <c:layout>
            <c:manualLayout>
              <c:xMode val="edge"/>
              <c:yMode val="edge"/>
              <c:x val="1.3873927031381638E-2"/>
              <c:y val="0.40397781568053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247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09 - Carga Tributária - Brasil e Países da América Latina e Caribe (2015)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5849379590831216E-2"/>
          <c:y val="9.6662034069556854E-2"/>
          <c:w val="0.8870186083835947"/>
          <c:h val="0.5986691975976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Tab_10!$B$3</c:f>
              <c:strCache>
                <c:ptCount val="1"/>
                <c:pt idx="0">
                  <c:v>Carga Tributária Total (% do PIB) 2007 a 2015 - Brasil e Países as América Latina e Caribe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0"/>
              <c:layout/>
              <c:tx>
                <c:rich>
                  <a:bodyPr/>
                  <a:lstStyle/>
                  <a:p>
                    <a:fld id="{DD60694B-C921-4177-BBED-0EA9CD42E75A}" type="VALUE">
                      <a:rPr lang="en-US" baseline="0">
                        <a:solidFill>
                          <a:srgbClr val="00B05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Tab_10!$B$6:$B$29</c:f>
              <c:strCache>
                <c:ptCount val="24"/>
                <c:pt idx="0">
                  <c:v>Equador</c:v>
                </c:pt>
                <c:pt idx="1">
                  <c:v>Argentina</c:v>
                </c:pt>
                <c:pt idx="2">
                  <c:v>Bolívia</c:v>
                </c:pt>
                <c:pt idx="3">
                  <c:v>México</c:v>
                </c:pt>
                <c:pt idx="4">
                  <c:v>Venezuela</c:v>
                </c:pt>
                <c:pt idx="5">
                  <c:v>Bahamas</c:v>
                </c:pt>
                <c:pt idx="6">
                  <c:v>Nicarágua</c:v>
                </c:pt>
                <c:pt idx="7">
                  <c:v>Paraguai</c:v>
                </c:pt>
                <c:pt idx="8">
                  <c:v>Belize</c:v>
                </c:pt>
                <c:pt idx="9">
                  <c:v>Costa Rica</c:v>
                </c:pt>
                <c:pt idx="10">
                  <c:v>Honduras</c:v>
                </c:pt>
                <c:pt idx="11">
                  <c:v>El Salvador</c:v>
                </c:pt>
                <c:pt idx="12">
                  <c:v>Uruguai</c:v>
                </c:pt>
                <c:pt idx="13">
                  <c:v>Colômbia</c:v>
                </c:pt>
                <c:pt idx="14">
                  <c:v>Jamaica</c:v>
                </c:pt>
                <c:pt idx="15">
                  <c:v>Barbados</c:v>
                </c:pt>
                <c:pt idx="16">
                  <c:v>Trindade e Tobago</c:v>
                </c:pt>
                <c:pt idx="17">
                  <c:v>Panamá</c:v>
                </c:pt>
                <c:pt idx="18">
                  <c:v>República Dominicana</c:v>
                </c:pt>
                <c:pt idx="19">
                  <c:v>Peru</c:v>
                </c:pt>
                <c:pt idx="20">
                  <c:v>Brasil</c:v>
                </c:pt>
                <c:pt idx="21">
                  <c:v>Chile</c:v>
                </c:pt>
                <c:pt idx="22">
                  <c:v>Guatemala</c:v>
                </c:pt>
                <c:pt idx="23">
                  <c:v>Cuba</c:v>
                </c:pt>
              </c:strCache>
            </c:strRef>
          </c:cat>
          <c:val>
            <c:numRef>
              <c:f>Tab_10!$L$6:$L$29</c:f>
              <c:numCache>
                <c:formatCode>#,##0.0_ ;\-#,##0.0\ </c:formatCode>
                <c:ptCount val="24"/>
                <c:pt idx="0">
                  <c:v>20.995000000000001</c:v>
                </c:pt>
                <c:pt idx="1">
                  <c:v>32.052999999999997</c:v>
                </c:pt>
                <c:pt idx="2">
                  <c:v>24.66</c:v>
                </c:pt>
                <c:pt idx="3">
                  <c:v>17.437999999999999</c:v>
                </c:pt>
                <c:pt idx="4">
                  <c:v>20.913</c:v>
                </c:pt>
                <c:pt idx="5">
                  <c:v>19.882999999999999</c:v>
                </c:pt>
                <c:pt idx="6">
                  <c:v>20.905000000000001</c:v>
                </c:pt>
                <c:pt idx="7">
                  <c:v>17.908999999999999</c:v>
                </c:pt>
                <c:pt idx="8">
                  <c:v>25.693000000000001</c:v>
                </c:pt>
                <c:pt idx="9">
                  <c:v>23.128</c:v>
                </c:pt>
                <c:pt idx="10">
                  <c:v>21.212</c:v>
                </c:pt>
                <c:pt idx="11">
                  <c:v>17.341000000000001</c:v>
                </c:pt>
                <c:pt idx="12">
                  <c:v>26.957999999999998</c:v>
                </c:pt>
                <c:pt idx="13">
                  <c:v>20.760999999999999</c:v>
                </c:pt>
                <c:pt idx="14">
                  <c:v>25.635999999999999</c:v>
                </c:pt>
                <c:pt idx="15">
                  <c:v>31.289000000000001</c:v>
                </c:pt>
                <c:pt idx="16">
                  <c:v>30.872</c:v>
                </c:pt>
                <c:pt idx="17">
                  <c:v>16.202000000000002</c:v>
                </c:pt>
                <c:pt idx="18">
                  <c:v>13.702999999999999</c:v>
                </c:pt>
                <c:pt idx="19">
                  <c:v>17.081</c:v>
                </c:pt>
                <c:pt idx="20">
                  <c:v>32.113401223787569</c:v>
                </c:pt>
                <c:pt idx="21">
                  <c:v>20.649000000000001</c:v>
                </c:pt>
                <c:pt idx="22">
                  <c:v>12.356</c:v>
                </c:pt>
                <c:pt idx="23">
                  <c:v>38.551000000000002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7043680"/>
        <c:axId val="187044240"/>
      </c:barChart>
      <c:catAx>
        <c:axId val="1870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44240"/>
        <c:crosses val="autoZero"/>
        <c:auto val="1"/>
        <c:lblAlgn val="ctr"/>
        <c:lblOffset val="100"/>
        <c:noMultiLvlLbl val="0"/>
      </c:catAx>
      <c:valAx>
        <c:axId val="18704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 do PIB</a:t>
                </a:r>
              </a:p>
            </c:rich>
          </c:tx>
          <c:layout>
            <c:manualLayout>
              <c:xMode val="edge"/>
              <c:yMode val="edge"/>
              <c:x val="1.3873927031381638E-2"/>
              <c:y val="0.40397781568053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Gráfico 02 - Evolução da Carga Tributária no</a:t>
            </a:r>
            <a:r>
              <a:rPr lang="pt-BR" sz="1600" baseline="0"/>
              <a:t> Brasil -</a:t>
            </a:r>
            <a:r>
              <a:rPr lang="pt-BR" sz="1600"/>
              <a:t> 2002 a</a:t>
            </a:r>
            <a:r>
              <a:rPr lang="pt-BR" sz="1600" baseline="0"/>
              <a:t> 2016 (%PIB)</a:t>
            </a:r>
          </a:p>
        </c:rich>
      </c:tx>
      <c:layout>
        <c:manualLayout>
          <c:xMode val="edge"/>
          <c:yMode val="edge"/>
          <c:x val="0.25475293849138425"/>
          <c:y val="2.959830866807610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99232226580236E-2"/>
          <c:y val="3.5298814444972258E-2"/>
          <c:w val="0.91333585442989407"/>
          <c:h val="0.7904051139573785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8968569788991429E-2"/>
                  <c:y val="-5.488169717306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949006697719086E-2"/>
                  <c:y val="3.59691047040163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3294233490462E-2"/>
                      <c:h val="3.9412851596482147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0507283387095185E-3"/>
                  <c:y val="1.3029012970606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7328472383899549E-2"/>
                  <c:y val="-3.6798196482021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183981162917488E-2"/>
                  <c:y val="-5.4881709721637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107567950711593E-2"/>
                  <c:y val="-3.8553724481611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293997563994406E-2"/>
                  <c:y val="-3.5361991537523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78854144035442E-2"/>
                  <c:y val="3.6196990542446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068354897703838E-2"/>
                  <c:y val="3.184444590877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619204829285267E-2"/>
                  <c:y val="-2.8000255591564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8961363540908872E-2"/>
                  <c:y val="3.5239187777930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9497684031718794E-2"/>
                  <c:y val="-2.6046211487376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[1]TFONTE!$H$8:$V$8</c:f>
              <c:strCach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strCache>
            </c:strRef>
          </c:cat>
          <c:val>
            <c:numRef>
              <c:f>[1]TFONTE!$H$6:$V$6</c:f>
              <c:numCache>
                <c:formatCode>General</c:formatCode>
                <c:ptCount val="15"/>
                <c:pt idx="0">
                  <c:v>0.32095991236236943</c:v>
                </c:pt>
                <c:pt idx="1">
                  <c:v>0.31373408782964002</c:v>
                </c:pt>
                <c:pt idx="2">
                  <c:v>0.32379633911146521</c:v>
                </c:pt>
                <c:pt idx="3">
                  <c:v>0.33568221354561567</c:v>
                </c:pt>
                <c:pt idx="4">
                  <c:v>0.3331764484849834</c:v>
                </c:pt>
                <c:pt idx="5">
                  <c:v>0.33662798951925227</c:v>
                </c:pt>
                <c:pt idx="6">
                  <c:v>0.33521659814999855</c:v>
                </c:pt>
                <c:pt idx="7">
                  <c:v>0.3225727781364055</c:v>
                </c:pt>
                <c:pt idx="8">
                  <c:v>0.32501827335409239</c:v>
                </c:pt>
                <c:pt idx="9">
                  <c:v>0.33360902570700335</c:v>
                </c:pt>
                <c:pt idx="10">
                  <c:v>0.32632278432163175</c:v>
                </c:pt>
                <c:pt idx="11">
                  <c:v>0.32560433244325288</c:v>
                </c:pt>
                <c:pt idx="12">
                  <c:v>0</c:v>
                </c:pt>
                <c:pt idx="13">
                  <c:v>0.32113401223787569</c:v>
                </c:pt>
                <c:pt idx="14">
                  <c:v>0.3238441679108332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72832"/>
        <c:axId val="352473392"/>
      </c:lineChart>
      <c:catAx>
        <c:axId val="3524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2473392"/>
        <c:crosses val="autoZero"/>
        <c:auto val="1"/>
        <c:lblAlgn val="ctr"/>
        <c:lblOffset val="100"/>
        <c:noMultiLvlLbl val="0"/>
      </c:catAx>
      <c:valAx>
        <c:axId val="352473392"/>
        <c:scaling>
          <c:orientation val="minMax"/>
          <c:max val="0.34500000000000008"/>
          <c:min val="0.31000000000000005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2472832"/>
        <c:crossesAt val="1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03 - Carga Tributária no Brasil e nos Países da OCDE (2015)</a:t>
            </a:r>
          </a:p>
        </c:rich>
      </c:tx>
      <c:layout>
        <c:manualLayout>
          <c:xMode val="edge"/>
          <c:yMode val="edge"/>
          <c:x val="0.21067726800645725"/>
          <c:y val="6.3235297046563086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599059039114596"/>
          <c:y val="0.11245713522693607"/>
          <c:w val="0.85423083564117819"/>
          <c:h val="0.88324507437115485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2"/>
              <c:layout/>
              <c:tx>
                <c:rich>
                  <a:bodyPr/>
                  <a:lstStyle/>
                  <a:p>
                    <a:fld id="{C7E9AB77-CC7E-4B96-A743-366218E4C71B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[1]DG!$B$7:$B$39</c:f>
              <c:strCache>
                <c:ptCount val="33"/>
                <c:pt idx="0">
                  <c:v>Dinamarca</c:v>
                </c:pt>
                <c:pt idx="1">
                  <c:v>França</c:v>
                </c:pt>
                <c:pt idx="2">
                  <c:v>Bélgica</c:v>
                </c:pt>
                <c:pt idx="3">
                  <c:v>Finlândia</c:v>
                </c:pt>
                <c:pt idx="4">
                  <c:v>Áustria</c:v>
                </c:pt>
                <c:pt idx="5">
                  <c:v>Itália</c:v>
                </c:pt>
                <c:pt idx="6">
                  <c:v>Suécia</c:v>
                </c:pt>
                <c:pt idx="7">
                  <c:v>Hungria</c:v>
                </c:pt>
                <c:pt idx="8">
                  <c:v>Noroega</c:v>
                </c:pt>
                <c:pt idx="9">
                  <c:v>Holanda</c:v>
                </c:pt>
                <c:pt idx="10">
                  <c:v>Islândia</c:v>
                </c:pt>
                <c:pt idx="11">
                  <c:v>Luxemburgo</c:v>
                </c:pt>
                <c:pt idx="12">
                  <c:v>Alemanha</c:v>
                </c:pt>
                <c:pt idx="13">
                  <c:v>Grécia</c:v>
                </c:pt>
                <c:pt idx="14">
                  <c:v>Eslovênia</c:v>
                </c:pt>
                <c:pt idx="15">
                  <c:v>Portugal</c:v>
                </c:pt>
                <c:pt idx="16">
                  <c:v>Espanha</c:v>
                </c:pt>
                <c:pt idx="17">
                  <c:v>Estônia</c:v>
                </c:pt>
                <c:pt idx="18">
                  <c:v>República Tcheca</c:v>
                </c:pt>
                <c:pt idx="19">
                  <c:v>Nova Zelândia</c:v>
                </c:pt>
                <c:pt idx="20">
                  <c:v>Reino Unido</c:v>
                </c:pt>
                <c:pt idx="21">
                  <c:v>República Eslováquia</c:v>
                </c:pt>
                <c:pt idx="22">
                  <c:v>Brasil</c:v>
                </c:pt>
                <c:pt idx="23">
                  <c:v>Canadá</c:v>
                </c:pt>
                <c:pt idx="24">
                  <c:v>Israel</c:v>
                </c:pt>
                <c:pt idx="25">
                  <c:v>Turquia</c:v>
                </c:pt>
                <c:pt idx="26">
                  <c:v>Latívia</c:v>
                </c:pt>
                <c:pt idx="27">
                  <c:v>Suíça</c:v>
                </c:pt>
                <c:pt idx="28">
                  <c:v>Estados Unidos</c:v>
                </c:pt>
                <c:pt idx="29">
                  <c:v>Coreia do Sul</c:v>
                </c:pt>
                <c:pt idx="30">
                  <c:v>Irlanda</c:v>
                </c:pt>
                <c:pt idx="31">
                  <c:v>Chile</c:v>
                </c:pt>
                <c:pt idx="32">
                  <c:v>México</c:v>
                </c:pt>
              </c:strCache>
            </c:strRef>
          </c:cat>
          <c:val>
            <c:numRef>
              <c:f>[1]DG!$C$7:$C$39</c:f>
              <c:numCache>
                <c:formatCode>General</c:formatCode>
                <c:ptCount val="33"/>
                <c:pt idx="0">
                  <c:v>46.622</c:v>
                </c:pt>
                <c:pt idx="1">
                  <c:v>45.503999999999998</c:v>
                </c:pt>
                <c:pt idx="2">
                  <c:v>44.807000000000002</c:v>
                </c:pt>
                <c:pt idx="3">
                  <c:v>43.988</c:v>
                </c:pt>
                <c:pt idx="4">
                  <c:v>43.456000000000003</c:v>
                </c:pt>
                <c:pt idx="5">
                  <c:v>43.335000000000001</c:v>
                </c:pt>
                <c:pt idx="6">
                  <c:v>43.335000000000001</c:v>
                </c:pt>
                <c:pt idx="7">
                  <c:v>39.395000000000003</c:v>
                </c:pt>
                <c:pt idx="8">
                  <c:v>38.064999999999998</c:v>
                </c:pt>
                <c:pt idx="9">
                  <c:v>37.750999999999998</c:v>
                </c:pt>
                <c:pt idx="10">
                  <c:v>37.116</c:v>
                </c:pt>
                <c:pt idx="11">
                  <c:v>36.957000000000001</c:v>
                </c:pt>
                <c:pt idx="12">
                  <c:v>36.936999999999998</c:v>
                </c:pt>
                <c:pt idx="13">
                  <c:v>36.78</c:v>
                </c:pt>
                <c:pt idx="14">
                  <c:v>36.598999999999997</c:v>
                </c:pt>
                <c:pt idx="15">
                  <c:v>34.488999999999997</c:v>
                </c:pt>
                <c:pt idx="16">
                  <c:v>33.848999999999997</c:v>
                </c:pt>
                <c:pt idx="17">
                  <c:v>33.594000000000001</c:v>
                </c:pt>
                <c:pt idx="18">
                  <c:v>33.47</c:v>
                </c:pt>
                <c:pt idx="19">
                  <c:v>32.759</c:v>
                </c:pt>
                <c:pt idx="20">
                  <c:v>32.515999999999998</c:v>
                </c:pt>
                <c:pt idx="21">
                  <c:v>32.25</c:v>
                </c:pt>
                <c:pt idx="22">
                  <c:v>32.113401223787598</c:v>
                </c:pt>
                <c:pt idx="23">
                  <c:v>31.940999999999999</c:v>
                </c:pt>
                <c:pt idx="24">
                  <c:v>31.373999999999999</c:v>
                </c:pt>
                <c:pt idx="25">
                  <c:v>30.030999999999999</c:v>
                </c:pt>
                <c:pt idx="26">
                  <c:v>29.001000000000001</c:v>
                </c:pt>
                <c:pt idx="27">
                  <c:v>27.890999999999998</c:v>
                </c:pt>
                <c:pt idx="28">
                  <c:v>26.358000000000001</c:v>
                </c:pt>
                <c:pt idx="29">
                  <c:v>25.251000000000001</c:v>
                </c:pt>
                <c:pt idx="30">
                  <c:v>23.594000000000001</c:v>
                </c:pt>
                <c:pt idx="31">
                  <c:v>20.699000000000002</c:v>
                </c:pt>
                <c:pt idx="32">
                  <c:v>17.437999999999999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36945328"/>
        <c:axId val="336945888"/>
      </c:barChart>
      <c:catAx>
        <c:axId val="336945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6945888"/>
        <c:crosses val="autoZero"/>
        <c:auto val="1"/>
        <c:lblAlgn val="ctr"/>
        <c:lblOffset val="100"/>
        <c:noMultiLvlLbl val="0"/>
      </c:catAx>
      <c:valAx>
        <c:axId val="336945888"/>
        <c:scaling>
          <c:orientation val="minMax"/>
          <c:max val="52"/>
          <c:min val="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694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04 - Carga Tributária sobre a Renda, Lucro e Ganho de Capital - Brasil e Países da OCDE (2015)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412891333312257"/>
          <c:y val="0.13586572229703106"/>
          <c:w val="0.84782975443393283"/>
          <c:h val="0.83448538644670356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9"/>
            <c:invertIfNegative val="0"/>
            <c:bubble3D val="0"/>
          </c:dPt>
          <c:dPt>
            <c:idx val="30"/>
            <c:invertIfNegative val="0"/>
            <c:bubble3D val="0"/>
          </c:dPt>
          <c:dPt>
            <c:idx val="3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41EA159D-A74D-4D47-BDE7-FF90D75D1614}" type="VALUE"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[1]DG!$E$7:$E$40</c:f>
              <c:strCache>
                <c:ptCount val="34"/>
                <c:pt idx="0">
                  <c:v>Dinamarca</c:v>
                </c:pt>
                <c:pt idx="1">
                  <c:v>Nova Zelândia</c:v>
                </c:pt>
                <c:pt idx="2">
                  <c:v>Islândia</c:v>
                </c:pt>
                <c:pt idx="3">
                  <c:v>Bélgica</c:v>
                </c:pt>
                <c:pt idx="4">
                  <c:v>Finlândia</c:v>
                </c:pt>
                <c:pt idx="5">
                  <c:v>Suécia</c:v>
                </c:pt>
                <c:pt idx="6">
                  <c:v>Canadá</c:v>
                </c:pt>
                <c:pt idx="7">
                  <c:v>Noruega</c:v>
                </c:pt>
                <c:pt idx="8">
                  <c:v>Itália</c:v>
                </c:pt>
                <c:pt idx="9">
                  <c:v>Luxemburgo</c:v>
                </c:pt>
                <c:pt idx="10">
                  <c:v>Áustria</c:v>
                </c:pt>
                <c:pt idx="11">
                  <c:v>Suíça</c:v>
                </c:pt>
                <c:pt idx="12">
                  <c:v>Estados Unidos</c:v>
                </c:pt>
                <c:pt idx="13">
                  <c:v>Alemanha</c:v>
                </c:pt>
                <c:pt idx="14">
                  <c:v>Reino Unido</c:v>
                </c:pt>
                <c:pt idx="15">
                  <c:v>França</c:v>
                </c:pt>
                <c:pt idx="16">
                  <c:v>Portugal</c:v>
                </c:pt>
                <c:pt idx="17">
                  <c:v>Holanda</c:v>
                </c:pt>
                <c:pt idx="18">
                  <c:v>Japão</c:v>
                </c:pt>
                <c:pt idx="19">
                  <c:v>Irlanda</c:v>
                </c:pt>
                <c:pt idx="20">
                  <c:v>Israel</c:v>
                </c:pt>
                <c:pt idx="21">
                  <c:v>Espanha</c:v>
                </c:pt>
                <c:pt idx="22">
                  <c:v>Grécia</c:v>
                </c:pt>
                <c:pt idx="23">
                  <c:v>Estônia</c:v>
                </c:pt>
                <c:pt idx="24">
                  <c:v>Coreia do Sul</c:v>
                </c:pt>
                <c:pt idx="25">
                  <c:v>Chile</c:v>
                </c:pt>
                <c:pt idx="26">
                  <c:v>Latívia</c:v>
                </c:pt>
                <c:pt idx="27">
                  <c:v>República Tcheca</c:v>
                </c:pt>
                <c:pt idx="28">
                  <c:v>República Eslováquia</c:v>
                </c:pt>
                <c:pt idx="29">
                  <c:v>Hungria</c:v>
                </c:pt>
                <c:pt idx="30">
                  <c:v>México</c:v>
                </c:pt>
                <c:pt idx="31">
                  <c:v>Eslovênia</c:v>
                </c:pt>
                <c:pt idx="32">
                  <c:v>Turquia</c:v>
                </c:pt>
                <c:pt idx="33">
                  <c:v>Brasil</c:v>
                </c:pt>
              </c:strCache>
            </c:strRef>
          </c:cat>
          <c:val>
            <c:numRef>
              <c:f>[1]DG!$F$7:$F$40</c:f>
              <c:numCache>
                <c:formatCode>General</c:formatCode>
                <c:ptCount val="34"/>
                <c:pt idx="0">
                  <c:v>29.167000000000002</c:v>
                </c:pt>
                <c:pt idx="1">
                  <c:v>18.12</c:v>
                </c:pt>
                <c:pt idx="2">
                  <c:v>17.489999999999998</c:v>
                </c:pt>
                <c:pt idx="3">
                  <c:v>16.004000000000001</c:v>
                </c:pt>
                <c:pt idx="4">
                  <c:v>15.477</c:v>
                </c:pt>
                <c:pt idx="5">
                  <c:v>15.461</c:v>
                </c:pt>
                <c:pt idx="6">
                  <c:v>15.193</c:v>
                </c:pt>
                <c:pt idx="7">
                  <c:v>14.956</c:v>
                </c:pt>
                <c:pt idx="8">
                  <c:v>13.872999999999999</c:v>
                </c:pt>
                <c:pt idx="9">
                  <c:v>13.426</c:v>
                </c:pt>
                <c:pt idx="10">
                  <c:v>13.188000000000001</c:v>
                </c:pt>
                <c:pt idx="11">
                  <c:v>12.965999999999999</c:v>
                </c:pt>
                <c:pt idx="12">
                  <c:v>12.94</c:v>
                </c:pt>
                <c:pt idx="13">
                  <c:v>11.622</c:v>
                </c:pt>
                <c:pt idx="14">
                  <c:v>11.516</c:v>
                </c:pt>
                <c:pt idx="15">
                  <c:v>10.691000000000001</c:v>
                </c:pt>
                <c:pt idx="16">
                  <c:v>10.476000000000001</c:v>
                </c:pt>
                <c:pt idx="17">
                  <c:v>10.473000000000001</c:v>
                </c:pt>
                <c:pt idx="18">
                  <c:v>10.363</c:v>
                </c:pt>
                <c:pt idx="19">
                  <c:v>10.186999999999999</c:v>
                </c:pt>
                <c:pt idx="20">
                  <c:v>9.8889999999999993</c:v>
                </c:pt>
                <c:pt idx="21">
                  <c:v>9.7249999999999996</c:v>
                </c:pt>
                <c:pt idx="22">
                  <c:v>8.6780000000000008</c:v>
                </c:pt>
                <c:pt idx="23">
                  <c:v>7.8529999999999998</c:v>
                </c:pt>
                <c:pt idx="24">
                  <c:v>7.6449999999999996</c:v>
                </c:pt>
                <c:pt idx="25">
                  <c:v>7.5330000000000004</c:v>
                </c:pt>
                <c:pt idx="26">
                  <c:v>7.52</c:v>
                </c:pt>
                <c:pt idx="27">
                  <c:v>7.1710000000000003</c:v>
                </c:pt>
                <c:pt idx="28">
                  <c:v>6.907</c:v>
                </c:pt>
                <c:pt idx="29">
                  <c:v>6.8639999999999999</c:v>
                </c:pt>
                <c:pt idx="30">
                  <c:v>6.8070000000000004</c:v>
                </c:pt>
                <c:pt idx="31">
                  <c:v>6.6260000000000003</c:v>
                </c:pt>
                <c:pt idx="32">
                  <c:v>6.101</c:v>
                </c:pt>
                <c:pt idx="33">
                  <c:v>5.8722544474875242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2499488"/>
        <c:axId val="351779664"/>
      </c:barChart>
      <c:catAx>
        <c:axId val="1924994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1779664"/>
        <c:crosses val="autoZero"/>
        <c:auto val="1"/>
        <c:lblAlgn val="ctr"/>
        <c:lblOffset val="100"/>
        <c:noMultiLvlLbl val="0"/>
      </c:catAx>
      <c:valAx>
        <c:axId val="351779664"/>
        <c:scaling>
          <c:orientation val="minMax"/>
          <c:max val="35"/>
          <c:min val="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49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05 - Carga Tributária sobre a Folha de Salários (Inclui Previdência) - Brasil e Países da OCDE (2015)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939410868171635"/>
          <c:y val="0.13164474166352169"/>
          <c:w val="0.84782975443393283"/>
          <c:h val="0.83448538644670356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B1D16BFB-0931-4853-B237-AB543DCC761F}" type="VALUE"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[1]DG!$H$7:$H$38</c:f>
              <c:strCache>
                <c:ptCount val="32"/>
                <c:pt idx="0">
                  <c:v>França</c:v>
                </c:pt>
                <c:pt idx="1">
                  <c:v>Áustria</c:v>
                </c:pt>
                <c:pt idx="2">
                  <c:v>Eslovênia</c:v>
                </c:pt>
                <c:pt idx="3">
                  <c:v>República Tcheca</c:v>
                </c:pt>
                <c:pt idx="4">
                  <c:v>Suécia</c:v>
                </c:pt>
                <c:pt idx="5">
                  <c:v>Bélgica</c:v>
                </c:pt>
                <c:pt idx="6">
                  <c:v>Holanda</c:v>
                </c:pt>
                <c:pt idx="7">
                  <c:v>Alemanha</c:v>
                </c:pt>
                <c:pt idx="8">
                  <c:v>República Eslováquia</c:v>
                </c:pt>
                <c:pt idx="9">
                  <c:v>Hungria</c:v>
                </c:pt>
                <c:pt idx="10">
                  <c:v>Itália</c:v>
                </c:pt>
                <c:pt idx="11">
                  <c:v>Finlândia</c:v>
                </c:pt>
                <c:pt idx="12">
                  <c:v>Espanha</c:v>
                </c:pt>
                <c:pt idx="13">
                  <c:v>Estônia</c:v>
                </c:pt>
                <c:pt idx="14">
                  <c:v>Luxemburgo</c:v>
                </c:pt>
                <c:pt idx="15">
                  <c:v>Grécia</c:v>
                </c:pt>
                <c:pt idx="16">
                  <c:v>Noruega</c:v>
                </c:pt>
                <c:pt idx="17">
                  <c:v>Portugal</c:v>
                </c:pt>
                <c:pt idx="18">
                  <c:v>Turquia</c:v>
                </c:pt>
                <c:pt idx="19">
                  <c:v>Brasil</c:v>
                </c:pt>
                <c:pt idx="20">
                  <c:v>Latívia</c:v>
                </c:pt>
                <c:pt idx="21">
                  <c:v>Suíça</c:v>
                </c:pt>
                <c:pt idx="22">
                  <c:v>Coreia do Sul</c:v>
                </c:pt>
                <c:pt idx="23">
                  <c:v>Israel</c:v>
                </c:pt>
                <c:pt idx="24">
                  <c:v>Estados Unidos</c:v>
                </c:pt>
                <c:pt idx="25">
                  <c:v>Reino Unido</c:v>
                </c:pt>
                <c:pt idx="26">
                  <c:v>Canadá</c:v>
                </c:pt>
                <c:pt idx="27">
                  <c:v>Irlanda</c:v>
                </c:pt>
                <c:pt idx="28">
                  <c:v>Islândia</c:v>
                </c:pt>
                <c:pt idx="29">
                  <c:v>Chile</c:v>
                </c:pt>
                <c:pt idx="30">
                  <c:v>Dinamarca</c:v>
                </c:pt>
                <c:pt idx="31">
                  <c:v>Nova Zelândia</c:v>
                </c:pt>
              </c:strCache>
            </c:strRef>
          </c:cat>
          <c:val>
            <c:numRef>
              <c:f>[1]DG!$I$7:$I$38</c:f>
              <c:numCache>
                <c:formatCode>General</c:formatCode>
                <c:ptCount val="32"/>
                <c:pt idx="0">
                  <c:v>18.458000000000002</c:v>
                </c:pt>
                <c:pt idx="1">
                  <c:v>17.738</c:v>
                </c:pt>
                <c:pt idx="2">
                  <c:v>14.596</c:v>
                </c:pt>
                <c:pt idx="3">
                  <c:v>14.484999999999999</c:v>
                </c:pt>
                <c:pt idx="4">
                  <c:v>14.372999999999999</c:v>
                </c:pt>
                <c:pt idx="5">
                  <c:v>14.286000000000001</c:v>
                </c:pt>
                <c:pt idx="6">
                  <c:v>14.247</c:v>
                </c:pt>
                <c:pt idx="7">
                  <c:v>14.003</c:v>
                </c:pt>
                <c:pt idx="8">
                  <c:v>13.798999999999999</c:v>
                </c:pt>
                <c:pt idx="9">
                  <c:v>13.718999999999999</c:v>
                </c:pt>
                <c:pt idx="10">
                  <c:v>13.073</c:v>
                </c:pt>
                <c:pt idx="11">
                  <c:v>12.737</c:v>
                </c:pt>
                <c:pt idx="12">
                  <c:v>11.391999999999999</c:v>
                </c:pt>
                <c:pt idx="13">
                  <c:v>11.193</c:v>
                </c:pt>
                <c:pt idx="14">
                  <c:v>10.689</c:v>
                </c:pt>
                <c:pt idx="15">
                  <c:v>10.683999999999999</c:v>
                </c:pt>
                <c:pt idx="16">
                  <c:v>10.420999999999999</c:v>
                </c:pt>
                <c:pt idx="17">
                  <c:v>9.016</c:v>
                </c:pt>
                <c:pt idx="18">
                  <c:v>8.7210000000000001</c:v>
                </c:pt>
                <c:pt idx="19">
                  <c:v>8.3771511513256449</c:v>
                </c:pt>
                <c:pt idx="20">
                  <c:v>8.3390000000000004</c:v>
                </c:pt>
                <c:pt idx="21">
                  <c:v>6.8659999999999997</c:v>
                </c:pt>
                <c:pt idx="22">
                  <c:v>6.7889999999999997</c:v>
                </c:pt>
                <c:pt idx="23">
                  <c:v>6.3710000000000004</c:v>
                </c:pt>
                <c:pt idx="24">
                  <c:v>6.242</c:v>
                </c:pt>
                <c:pt idx="25">
                  <c:v>6.0579999999999998</c:v>
                </c:pt>
                <c:pt idx="26">
                  <c:v>5.5250000000000004</c:v>
                </c:pt>
                <c:pt idx="27">
                  <c:v>4.0579999999999998</c:v>
                </c:pt>
                <c:pt idx="28">
                  <c:v>3.952</c:v>
                </c:pt>
                <c:pt idx="29">
                  <c:v>1.4339999999999999</c:v>
                </c:pt>
                <c:pt idx="30">
                  <c:v>0.36299999999999999</c:v>
                </c:pt>
                <c:pt idx="3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92888032"/>
        <c:axId val="368724464"/>
      </c:barChart>
      <c:catAx>
        <c:axId val="39288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8724464"/>
        <c:crosses val="autoZero"/>
        <c:auto val="1"/>
        <c:lblAlgn val="ctr"/>
        <c:lblOffset val="100"/>
        <c:noMultiLvlLbl val="0"/>
      </c:catAx>
      <c:valAx>
        <c:axId val="368724464"/>
        <c:scaling>
          <c:orientation val="minMax"/>
          <c:max val="20"/>
          <c:min val="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88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06 - Carga Tributária sobre a Propriedade - Brasil e Países da OCDE (2015)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729068537861984"/>
          <c:y val="0.14430638875127239"/>
          <c:w val="0.84782975443393283"/>
          <c:h val="0.83448538644670356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D97C2CDC-83B6-4E3E-913C-A2E6C05C5683}" type="VALUE"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[1]DG!$K$7:$K$39</c:f>
              <c:strCache>
                <c:ptCount val="33"/>
                <c:pt idx="0">
                  <c:v>França</c:v>
                </c:pt>
                <c:pt idx="1">
                  <c:v>Reino Unido</c:v>
                </c:pt>
                <c:pt idx="2">
                  <c:v>Canadá</c:v>
                </c:pt>
                <c:pt idx="3">
                  <c:v>Bélgica</c:v>
                </c:pt>
                <c:pt idx="4">
                  <c:v>Luxemburgo</c:v>
                </c:pt>
                <c:pt idx="5">
                  <c:v>Coreia do Sul</c:v>
                </c:pt>
                <c:pt idx="6">
                  <c:v>Israel</c:v>
                </c:pt>
                <c:pt idx="7">
                  <c:v>Itália</c:v>
                </c:pt>
                <c:pt idx="8">
                  <c:v>Estados Unidos</c:v>
                </c:pt>
                <c:pt idx="9">
                  <c:v>Japão</c:v>
                </c:pt>
                <c:pt idx="10">
                  <c:v>Espanha</c:v>
                </c:pt>
                <c:pt idx="11">
                  <c:v>Nova Zelândia</c:v>
                </c:pt>
                <c:pt idx="12">
                  <c:v>Islândia</c:v>
                </c:pt>
                <c:pt idx="13">
                  <c:v>Grécia</c:v>
                </c:pt>
                <c:pt idx="14">
                  <c:v>Dinamarca</c:v>
                </c:pt>
                <c:pt idx="15">
                  <c:v>Suíça</c:v>
                </c:pt>
                <c:pt idx="16">
                  <c:v>Irlanda</c:v>
                </c:pt>
                <c:pt idx="17">
                  <c:v>Turquia</c:v>
                </c:pt>
                <c:pt idx="18">
                  <c:v>Finlândia</c:v>
                </c:pt>
                <c:pt idx="19">
                  <c:v>Holanda</c:v>
                </c:pt>
                <c:pt idx="20">
                  <c:v>Brasil</c:v>
                </c:pt>
                <c:pt idx="21">
                  <c:v>Portugal</c:v>
                </c:pt>
                <c:pt idx="22">
                  <c:v>Hungria</c:v>
                </c:pt>
                <c:pt idx="23">
                  <c:v>Noruega</c:v>
                </c:pt>
                <c:pt idx="24">
                  <c:v>Alemanha</c:v>
                </c:pt>
                <c:pt idx="25">
                  <c:v>Suécia</c:v>
                </c:pt>
                <c:pt idx="26">
                  <c:v>Latívia</c:v>
                </c:pt>
                <c:pt idx="27">
                  <c:v>Chile</c:v>
                </c:pt>
                <c:pt idx="28">
                  <c:v>Eslovênia</c:v>
                </c:pt>
                <c:pt idx="29">
                  <c:v>Áustria</c:v>
                </c:pt>
                <c:pt idx="30">
                  <c:v>República Eslováquia</c:v>
                </c:pt>
                <c:pt idx="31">
                  <c:v>República Tcheca</c:v>
                </c:pt>
                <c:pt idx="32">
                  <c:v>Estônia</c:v>
                </c:pt>
              </c:strCache>
            </c:strRef>
          </c:cat>
          <c:val>
            <c:numRef>
              <c:f>[1]DG!$L$7:$L$39</c:f>
              <c:numCache>
                <c:formatCode>General</c:formatCode>
                <c:ptCount val="33"/>
                <c:pt idx="0">
                  <c:v>4.0650000000000004</c:v>
                </c:pt>
                <c:pt idx="1">
                  <c:v>4.0650000000000004</c:v>
                </c:pt>
                <c:pt idx="2">
                  <c:v>3.7669999999999999</c:v>
                </c:pt>
                <c:pt idx="3">
                  <c:v>3.516</c:v>
                </c:pt>
                <c:pt idx="4">
                  <c:v>3.2890000000000001</c:v>
                </c:pt>
                <c:pt idx="5">
                  <c:v>3.12</c:v>
                </c:pt>
                <c:pt idx="6">
                  <c:v>3.097</c:v>
                </c:pt>
                <c:pt idx="7">
                  <c:v>2.7949999999999999</c:v>
                </c:pt>
                <c:pt idx="8">
                  <c:v>2.7440000000000002</c:v>
                </c:pt>
                <c:pt idx="9">
                  <c:v>2.6070000000000002</c:v>
                </c:pt>
                <c:pt idx="10">
                  <c:v>2.3929999999999998</c:v>
                </c:pt>
                <c:pt idx="11">
                  <c:v>2.0270000000000001</c:v>
                </c:pt>
                <c:pt idx="12">
                  <c:v>1.988</c:v>
                </c:pt>
                <c:pt idx="13">
                  <c:v>1.9550000000000001</c:v>
                </c:pt>
                <c:pt idx="14">
                  <c:v>1.9530000000000001</c:v>
                </c:pt>
                <c:pt idx="15">
                  <c:v>1.8660000000000001</c:v>
                </c:pt>
                <c:pt idx="16">
                  <c:v>1.5069999999999999</c:v>
                </c:pt>
                <c:pt idx="17">
                  <c:v>1.464</c:v>
                </c:pt>
                <c:pt idx="18">
                  <c:v>1.4430000000000001</c:v>
                </c:pt>
                <c:pt idx="19">
                  <c:v>1.4379999999999999</c:v>
                </c:pt>
                <c:pt idx="20">
                  <c:v>1.426077862567056</c:v>
                </c:pt>
                <c:pt idx="21">
                  <c:v>1.319</c:v>
                </c:pt>
                <c:pt idx="22">
                  <c:v>1.296</c:v>
                </c:pt>
                <c:pt idx="23">
                  <c:v>1.115</c:v>
                </c:pt>
                <c:pt idx="24">
                  <c:v>1.077</c:v>
                </c:pt>
                <c:pt idx="25">
                  <c:v>1.056</c:v>
                </c:pt>
                <c:pt idx="26">
                  <c:v>0.99</c:v>
                </c:pt>
                <c:pt idx="27">
                  <c:v>0.90300000000000002</c:v>
                </c:pt>
                <c:pt idx="28">
                  <c:v>0.625</c:v>
                </c:pt>
                <c:pt idx="29">
                  <c:v>0.57899999999999996</c:v>
                </c:pt>
                <c:pt idx="30">
                  <c:v>0.42899999999999999</c:v>
                </c:pt>
                <c:pt idx="31">
                  <c:v>0.373</c:v>
                </c:pt>
                <c:pt idx="32">
                  <c:v>0.28299999999999997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64443008"/>
        <c:axId val="364442448"/>
      </c:barChart>
      <c:catAx>
        <c:axId val="364443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442448"/>
        <c:crosses val="autoZero"/>
        <c:auto val="1"/>
        <c:lblAlgn val="ctr"/>
        <c:lblOffset val="100"/>
        <c:noMultiLvlLbl val="0"/>
      </c:catAx>
      <c:valAx>
        <c:axId val="364442448"/>
        <c:scaling>
          <c:orientation val="minMax"/>
          <c:max val="5"/>
          <c:min val="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44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07 - Carga Tributária sobre Bens e Serviços - Brasil e Países da OCDE (2015)</a:t>
            </a:r>
          </a:p>
        </c:rich>
      </c:tx>
      <c:layout>
        <c:manualLayout>
          <c:xMode val="edge"/>
          <c:yMode val="edge"/>
          <c:x val="0.18249769122812123"/>
          <c:y val="8.4971757762914418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939409930887469"/>
          <c:y val="0.14219722580592284"/>
          <c:w val="0.84782975443393283"/>
          <c:h val="0.83448538644670356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5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fld id="{59659518-801A-4D01-B5C1-D22FA406BB5F}" type="VALUE"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[1]DG!$N$7:$N$39</c:f>
              <c:strCache>
                <c:ptCount val="33"/>
                <c:pt idx="0">
                  <c:v>Hungria</c:v>
                </c:pt>
                <c:pt idx="1">
                  <c:v>Brasil</c:v>
                </c:pt>
                <c:pt idx="2">
                  <c:v>Grécia</c:v>
                </c:pt>
                <c:pt idx="3">
                  <c:v>Dinamarca</c:v>
                </c:pt>
                <c:pt idx="4">
                  <c:v>Eslovênia</c:v>
                </c:pt>
                <c:pt idx="5">
                  <c:v>Finlândia</c:v>
                </c:pt>
                <c:pt idx="6">
                  <c:v>Estônia</c:v>
                </c:pt>
                <c:pt idx="7">
                  <c:v>Turquia</c:v>
                </c:pt>
                <c:pt idx="8">
                  <c:v>Portugal</c:v>
                </c:pt>
                <c:pt idx="9">
                  <c:v>Nova Zelândia</c:v>
                </c:pt>
                <c:pt idx="10">
                  <c:v>Suécia</c:v>
                </c:pt>
                <c:pt idx="11">
                  <c:v>Israel</c:v>
                </c:pt>
                <c:pt idx="12">
                  <c:v>Latívia</c:v>
                </c:pt>
                <c:pt idx="13">
                  <c:v>Islândia</c:v>
                </c:pt>
                <c:pt idx="14">
                  <c:v>Itália</c:v>
                </c:pt>
                <c:pt idx="15">
                  <c:v>Áustria</c:v>
                </c:pt>
                <c:pt idx="16">
                  <c:v>Noruega</c:v>
                </c:pt>
                <c:pt idx="17">
                  <c:v>República Tcheca</c:v>
                </c:pt>
                <c:pt idx="18">
                  <c:v>Chile</c:v>
                </c:pt>
                <c:pt idx="19">
                  <c:v>Holanda</c:v>
                </c:pt>
                <c:pt idx="20">
                  <c:v>França</c:v>
                </c:pt>
                <c:pt idx="21">
                  <c:v>República Eslováquia</c:v>
                </c:pt>
                <c:pt idx="22">
                  <c:v>Reino Unido</c:v>
                </c:pt>
                <c:pt idx="23">
                  <c:v>Bélgica</c:v>
                </c:pt>
                <c:pt idx="24">
                  <c:v>Alemanha</c:v>
                </c:pt>
                <c:pt idx="25">
                  <c:v>Espanha</c:v>
                </c:pt>
                <c:pt idx="26">
                  <c:v>Luxemburgo</c:v>
                </c:pt>
                <c:pt idx="27">
                  <c:v>Irlanda</c:v>
                </c:pt>
                <c:pt idx="28">
                  <c:v>Canadá</c:v>
                </c:pt>
                <c:pt idx="29">
                  <c:v>Coreia do Sul</c:v>
                </c:pt>
                <c:pt idx="30">
                  <c:v>Japão</c:v>
                </c:pt>
                <c:pt idx="31">
                  <c:v>Suíça</c:v>
                </c:pt>
                <c:pt idx="32">
                  <c:v>Estados Unidos</c:v>
                </c:pt>
              </c:strCache>
            </c:strRef>
          </c:cat>
          <c:val>
            <c:numRef>
              <c:f>[1]DG!$O$7:$O$39</c:f>
              <c:numCache>
                <c:formatCode>General</c:formatCode>
                <c:ptCount val="33"/>
                <c:pt idx="0">
                  <c:v>17.233000000000001</c:v>
                </c:pt>
                <c:pt idx="1">
                  <c:v>15.842007957533749</c:v>
                </c:pt>
                <c:pt idx="2">
                  <c:v>15.462999999999999</c:v>
                </c:pt>
                <c:pt idx="3">
                  <c:v>14.959</c:v>
                </c:pt>
                <c:pt idx="4">
                  <c:v>14.618</c:v>
                </c:pt>
                <c:pt idx="5">
                  <c:v>14.212999999999999</c:v>
                </c:pt>
                <c:pt idx="6">
                  <c:v>14.098000000000001</c:v>
                </c:pt>
                <c:pt idx="7">
                  <c:v>13.297000000000001</c:v>
                </c:pt>
                <c:pt idx="8">
                  <c:v>13.292999999999999</c:v>
                </c:pt>
                <c:pt idx="9">
                  <c:v>12.612</c:v>
                </c:pt>
                <c:pt idx="10">
                  <c:v>12.263</c:v>
                </c:pt>
                <c:pt idx="11">
                  <c:v>12.016999999999999</c:v>
                </c:pt>
                <c:pt idx="12">
                  <c:v>11.987</c:v>
                </c:pt>
                <c:pt idx="13">
                  <c:v>11.833</c:v>
                </c:pt>
                <c:pt idx="14">
                  <c:v>11.739000000000001</c:v>
                </c:pt>
                <c:pt idx="15">
                  <c:v>11.673</c:v>
                </c:pt>
                <c:pt idx="16">
                  <c:v>11.573</c:v>
                </c:pt>
                <c:pt idx="17">
                  <c:v>11.26</c:v>
                </c:pt>
                <c:pt idx="18">
                  <c:v>11.177</c:v>
                </c:pt>
                <c:pt idx="19">
                  <c:v>11.17</c:v>
                </c:pt>
                <c:pt idx="20">
                  <c:v>11.082000000000001</c:v>
                </c:pt>
                <c:pt idx="21">
                  <c:v>10.962</c:v>
                </c:pt>
                <c:pt idx="22">
                  <c:v>10.712</c:v>
                </c:pt>
                <c:pt idx="23">
                  <c:v>10.657</c:v>
                </c:pt>
                <c:pt idx="24">
                  <c:v>10.057</c:v>
                </c:pt>
                <c:pt idx="25">
                  <c:v>9.8710000000000004</c:v>
                </c:pt>
                <c:pt idx="26">
                  <c:v>9.4659999999999993</c:v>
                </c:pt>
                <c:pt idx="27">
                  <c:v>7.7060000000000004</c:v>
                </c:pt>
                <c:pt idx="28">
                  <c:v>7.415</c:v>
                </c:pt>
                <c:pt idx="29">
                  <c:v>7.0789999999999997</c:v>
                </c:pt>
                <c:pt idx="30">
                  <c:v>6.7569999999999997</c:v>
                </c:pt>
                <c:pt idx="31">
                  <c:v>6.0780000000000003</c:v>
                </c:pt>
                <c:pt idx="32">
                  <c:v>4.431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95143584"/>
        <c:axId val="395137984"/>
      </c:barChart>
      <c:catAx>
        <c:axId val="395143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137984"/>
        <c:crosses val="autoZero"/>
        <c:auto val="1"/>
        <c:lblAlgn val="ctr"/>
        <c:lblOffset val="100"/>
        <c:noMultiLvlLbl val="0"/>
      </c:catAx>
      <c:valAx>
        <c:axId val="395137984"/>
        <c:scaling>
          <c:orientation val="minMax"/>
          <c:max val="20"/>
          <c:min val="0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14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200" b="1" i="0" u="none" strike="noStrike" kern="1200" spc="0" baseline="0">
                <a:solidFill>
                  <a:srgbClr val="1F497D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pt-BR" sz="1200"/>
              <a:t>Gráfico 08 - Carga Tributária por Base de Incidência - Brasil e Países da OCDE (2015)</a:t>
            </a:r>
          </a:p>
        </c:rich>
      </c:tx>
      <c:layout>
        <c:manualLayout>
          <c:xMode val="edge"/>
          <c:yMode val="edge"/>
          <c:x val="0.23122269857775496"/>
          <c:y val="1.4870057608510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200" b="1" i="0" u="none" strike="noStrike" kern="1200" spc="0" baseline="0">
              <a:solidFill>
                <a:srgbClr val="1F497D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390127136847921"/>
          <c:y val="6.0602812535780703E-2"/>
          <c:w val="0.86717964317936957"/>
          <c:h val="0.813788780467295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[1]DG!$C$48</c:f>
              <c:strCache>
                <c:ptCount val="1"/>
                <c:pt idx="0">
                  <c:v>Renda, Lucros e Ganho de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</c:dPt>
          <c:cat>
            <c:strRef>
              <c:f>[1]DG!$B$49:$B$80</c:f>
              <c:strCache>
                <c:ptCount val="32"/>
                <c:pt idx="0">
                  <c:v>Dinamarca</c:v>
                </c:pt>
                <c:pt idx="1">
                  <c:v>França</c:v>
                </c:pt>
                <c:pt idx="2">
                  <c:v>Bélgica</c:v>
                </c:pt>
                <c:pt idx="3">
                  <c:v>Finlândia</c:v>
                </c:pt>
                <c:pt idx="4">
                  <c:v>Áustria</c:v>
                </c:pt>
                <c:pt idx="5">
                  <c:v>Itália</c:v>
                </c:pt>
                <c:pt idx="6">
                  <c:v>Suécia</c:v>
                </c:pt>
                <c:pt idx="7">
                  <c:v>Hungria</c:v>
                </c:pt>
                <c:pt idx="8">
                  <c:v>Noruega</c:v>
                </c:pt>
                <c:pt idx="9">
                  <c:v>Holanda</c:v>
                </c:pt>
                <c:pt idx="10">
                  <c:v>Islândia</c:v>
                </c:pt>
                <c:pt idx="11">
                  <c:v>Luxemburgo</c:v>
                </c:pt>
                <c:pt idx="12">
                  <c:v>Alemanha</c:v>
                </c:pt>
                <c:pt idx="13">
                  <c:v>Grécia</c:v>
                </c:pt>
                <c:pt idx="14">
                  <c:v>Eslovênia</c:v>
                </c:pt>
                <c:pt idx="15">
                  <c:v>Portugal</c:v>
                </c:pt>
                <c:pt idx="16">
                  <c:v>Espanha</c:v>
                </c:pt>
                <c:pt idx="17">
                  <c:v>Estônia</c:v>
                </c:pt>
                <c:pt idx="18">
                  <c:v>República Tcheca</c:v>
                </c:pt>
                <c:pt idx="19">
                  <c:v>Nova Zelândia</c:v>
                </c:pt>
                <c:pt idx="20">
                  <c:v>Reino Unido</c:v>
                </c:pt>
                <c:pt idx="21">
                  <c:v>República Eslováquia</c:v>
                </c:pt>
                <c:pt idx="22">
                  <c:v>Brasil</c:v>
                </c:pt>
                <c:pt idx="23">
                  <c:v>Canadá</c:v>
                </c:pt>
                <c:pt idx="24">
                  <c:v>Israel</c:v>
                </c:pt>
                <c:pt idx="25">
                  <c:v>Turquia</c:v>
                </c:pt>
                <c:pt idx="26">
                  <c:v>Latívia</c:v>
                </c:pt>
                <c:pt idx="27">
                  <c:v>Suíça</c:v>
                </c:pt>
                <c:pt idx="28">
                  <c:v>Estados Unidos</c:v>
                </c:pt>
                <c:pt idx="29">
                  <c:v>Coreia do Sul</c:v>
                </c:pt>
                <c:pt idx="30">
                  <c:v>Irlanda</c:v>
                </c:pt>
                <c:pt idx="31">
                  <c:v>Chile</c:v>
                </c:pt>
              </c:strCache>
            </c:strRef>
          </c:cat>
          <c:val>
            <c:numRef>
              <c:f>[1]DG!$C$49:$C$80</c:f>
              <c:numCache>
                <c:formatCode>General</c:formatCode>
                <c:ptCount val="32"/>
                <c:pt idx="0">
                  <c:v>29.167000000000002</c:v>
                </c:pt>
                <c:pt idx="1">
                  <c:v>10.691000000000001</c:v>
                </c:pt>
                <c:pt idx="2">
                  <c:v>16.004000000000001</c:v>
                </c:pt>
                <c:pt idx="3">
                  <c:v>15.477</c:v>
                </c:pt>
                <c:pt idx="4">
                  <c:v>13.188000000000001</c:v>
                </c:pt>
                <c:pt idx="5">
                  <c:v>13.872999999999999</c:v>
                </c:pt>
                <c:pt idx="6">
                  <c:v>15.461</c:v>
                </c:pt>
                <c:pt idx="7">
                  <c:v>6.8639999999999999</c:v>
                </c:pt>
                <c:pt idx="8">
                  <c:v>14.956</c:v>
                </c:pt>
                <c:pt idx="9">
                  <c:v>10.473000000000001</c:v>
                </c:pt>
                <c:pt idx="10">
                  <c:v>17.489999999999998</c:v>
                </c:pt>
                <c:pt idx="11">
                  <c:v>13.426</c:v>
                </c:pt>
                <c:pt idx="12">
                  <c:v>11.622</c:v>
                </c:pt>
                <c:pt idx="13">
                  <c:v>8.6780000000000008</c:v>
                </c:pt>
                <c:pt idx="14">
                  <c:v>6.6260000000000003</c:v>
                </c:pt>
                <c:pt idx="15">
                  <c:v>10.476000000000001</c:v>
                </c:pt>
                <c:pt idx="16">
                  <c:v>9.7249999999999996</c:v>
                </c:pt>
                <c:pt idx="17">
                  <c:v>7.8529999999999998</c:v>
                </c:pt>
                <c:pt idx="18">
                  <c:v>7.1710000000000003</c:v>
                </c:pt>
                <c:pt idx="19">
                  <c:v>18.12</c:v>
                </c:pt>
                <c:pt idx="20">
                  <c:v>11.516</c:v>
                </c:pt>
                <c:pt idx="21">
                  <c:v>6.907</c:v>
                </c:pt>
                <c:pt idx="22">
                  <c:v>5.8722544474875242</c:v>
                </c:pt>
                <c:pt idx="23">
                  <c:v>15.193</c:v>
                </c:pt>
                <c:pt idx="24">
                  <c:v>9.8889999999999993</c:v>
                </c:pt>
                <c:pt idx="25">
                  <c:v>6.101</c:v>
                </c:pt>
                <c:pt idx="26">
                  <c:v>7.52</c:v>
                </c:pt>
                <c:pt idx="27">
                  <c:v>12.965999999999999</c:v>
                </c:pt>
                <c:pt idx="28">
                  <c:v>12.94</c:v>
                </c:pt>
                <c:pt idx="29">
                  <c:v>7.6449999999999996</c:v>
                </c:pt>
                <c:pt idx="30">
                  <c:v>10.186999999999999</c:v>
                </c:pt>
                <c:pt idx="31">
                  <c:v>7.5330000000000004</c:v>
                </c:pt>
              </c:numCache>
            </c:numRef>
          </c:val>
        </c:ser>
        <c:ser>
          <c:idx val="1"/>
          <c:order val="1"/>
          <c:tx>
            <c:strRef>
              <c:f>[1]DG!$D$48</c:f>
              <c:strCache>
                <c:ptCount val="1"/>
                <c:pt idx="0">
                  <c:v>Folha Salarial (incl. Previd.)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[1]DG!$B$49:$B$80</c:f>
              <c:strCache>
                <c:ptCount val="32"/>
                <c:pt idx="0">
                  <c:v>Dinamarca</c:v>
                </c:pt>
                <c:pt idx="1">
                  <c:v>França</c:v>
                </c:pt>
                <c:pt idx="2">
                  <c:v>Bélgica</c:v>
                </c:pt>
                <c:pt idx="3">
                  <c:v>Finlândia</c:v>
                </c:pt>
                <c:pt idx="4">
                  <c:v>Áustria</c:v>
                </c:pt>
                <c:pt idx="5">
                  <c:v>Itália</c:v>
                </c:pt>
                <c:pt idx="6">
                  <c:v>Suécia</c:v>
                </c:pt>
                <c:pt idx="7">
                  <c:v>Hungria</c:v>
                </c:pt>
                <c:pt idx="8">
                  <c:v>Noruega</c:v>
                </c:pt>
                <c:pt idx="9">
                  <c:v>Holanda</c:v>
                </c:pt>
                <c:pt idx="10">
                  <c:v>Islândia</c:v>
                </c:pt>
                <c:pt idx="11">
                  <c:v>Luxemburgo</c:v>
                </c:pt>
                <c:pt idx="12">
                  <c:v>Alemanha</c:v>
                </c:pt>
                <c:pt idx="13">
                  <c:v>Grécia</c:v>
                </c:pt>
                <c:pt idx="14">
                  <c:v>Eslovênia</c:v>
                </c:pt>
                <c:pt idx="15">
                  <c:v>Portugal</c:v>
                </c:pt>
                <c:pt idx="16">
                  <c:v>Espanha</c:v>
                </c:pt>
                <c:pt idx="17">
                  <c:v>Estônia</c:v>
                </c:pt>
                <c:pt idx="18">
                  <c:v>República Tcheca</c:v>
                </c:pt>
                <c:pt idx="19">
                  <c:v>Nova Zelândia</c:v>
                </c:pt>
                <c:pt idx="20">
                  <c:v>Reino Unido</c:v>
                </c:pt>
                <c:pt idx="21">
                  <c:v>República Eslováquia</c:v>
                </c:pt>
                <c:pt idx="22">
                  <c:v>Brasil</c:v>
                </c:pt>
                <c:pt idx="23">
                  <c:v>Canadá</c:v>
                </c:pt>
                <c:pt idx="24">
                  <c:v>Israel</c:v>
                </c:pt>
                <c:pt idx="25">
                  <c:v>Turquia</c:v>
                </c:pt>
                <c:pt idx="26">
                  <c:v>Latívia</c:v>
                </c:pt>
                <c:pt idx="27">
                  <c:v>Suíça</c:v>
                </c:pt>
                <c:pt idx="28">
                  <c:v>Estados Unidos</c:v>
                </c:pt>
                <c:pt idx="29">
                  <c:v>Coreia do Sul</c:v>
                </c:pt>
                <c:pt idx="30">
                  <c:v>Irlanda</c:v>
                </c:pt>
                <c:pt idx="31">
                  <c:v>Chile</c:v>
                </c:pt>
              </c:strCache>
            </c:strRef>
          </c:cat>
          <c:val>
            <c:numRef>
              <c:f>[1]DG!$D$49:$D$80</c:f>
              <c:numCache>
                <c:formatCode>General</c:formatCode>
                <c:ptCount val="32"/>
                <c:pt idx="0">
                  <c:v>0.36299999999999999</c:v>
                </c:pt>
                <c:pt idx="1">
                  <c:v>18.458000000000002</c:v>
                </c:pt>
                <c:pt idx="2">
                  <c:v>14.286000000000001</c:v>
                </c:pt>
                <c:pt idx="3">
                  <c:v>12.737</c:v>
                </c:pt>
                <c:pt idx="4">
                  <c:v>17.738</c:v>
                </c:pt>
                <c:pt idx="5">
                  <c:v>13.073</c:v>
                </c:pt>
                <c:pt idx="6">
                  <c:v>14.372999999999999</c:v>
                </c:pt>
                <c:pt idx="7">
                  <c:v>13.718999999999999</c:v>
                </c:pt>
                <c:pt idx="8">
                  <c:v>10.420999999999999</c:v>
                </c:pt>
                <c:pt idx="9">
                  <c:v>14.247</c:v>
                </c:pt>
                <c:pt idx="10">
                  <c:v>3.952</c:v>
                </c:pt>
                <c:pt idx="11">
                  <c:v>10.689</c:v>
                </c:pt>
                <c:pt idx="12">
                  <c:v>14.003</c:v>
                </c:pt>
                <c:pt idx="13">
                  <c:v>10.683999999999999</c:v>
                </c:pt>
                <c:pt idx="14">
                  <c:v>14.596</c:v>
                </c:pt>
                <c:pt idx="15">
                  <c:v>9.016</c:v>
                </c:pt>
                <c:pt idx="16">
                  <c:v>11.391999999999999</c:v>
                </c:pt>
                <c:pt idx="17">
                  <c:v>11.193</c:v>
                </c:pt>
                <c:pt idx="18">
                  <c:v>14.484999999999999</c:v>
                </c:pt>
                <c:pt idx="19">
                  <c:v>0</c:v>
                </c:pt>
                <c:pt idx="20">
                  <c:v>6.0579999999999998</c:v>
                </c:pt>
                <c:pt idx="21">
                  <c:v>13.798999999999999</c:v>
                </c:pt>
                <c:pt idx="22">
                  <c:v>8.3771511513256449</c:v>
                </c:pt>
                <c:pt idx="23">
                  <c:v>5.5250000000000004</c:v>
                </c:pt>
                <c:pt idx="24">
                  <c:v>6.3710000000000004</c:v>
                </c:pt>
                <c:pt idx="25">
                  <c:v>8.7210000000000001</c:v>
                </c:pt>
                <c:pt idx="26">
                  <c:v>8.3390000000000004</c:v>
                </c:pt>
                <c:pt idx="27">
                  <c:v>6.8659999999999997</c:v>
                </c:pt>
                <c:pt idx="28">
                  <c:v>6.242</c:v>
                </c:pt>
                <c:pt idx="29">
                  <c:v>6.7889999999999997</c:v>
                </c:pt>
                <c:pt idx="30">
                  <c:v>4.0579999999999998</c:v>
                </c:pt>
                <c:pt idx="31">
                  <c:v>1.4339999999999999</c:v>
                </c:pt>
              </c:numCache>
            </c:numRef>
          </c:val>
        </c:ser>
        <c:ser>
          <c:idx val="2"/>
          <c:order val="2"/>
          <c:tx>
            <c:strRef>
              <c:f>[1]DG!$E$48</c:f>
              <c:strCache>
                <c:ptCount val="1"/>
                <c:pt idx="0">
                  <c:v>Propriedade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[1]DG!$B$49:$B$80</c:f>
              <c:strCache>
                <c:ptCount val="32"/>
                <c:pt idx="0">
                  <c:v>Dinamarca</c:v>
                </c:pt>
                <c:pt idx="1">
                  <c:v>França</c:v>
                </c:pt>
                <c:pt idx="2">
                  <c:v>Bélgica</c:v>
                </c:pt>
                <c:pt idx="3">
                  <c:v>Finlândia</c:v>
                </c:pt>
                <c:pt idx="4">
                  <c:v>Áustria</c:v>
                </c:pt>
                <c:pt idx="5">
                  <c:v>Itália</c:v>
                </c:pt>
                <c:pt idx="6">
                  <c:v>Suécia</c:v>
                </c:pt>
                <c:pt idx="7">
                  <c:v>Hungria</c:v>
                </c:pt>
                <c:pt idx="8">
                  <c:v>Noruega</c:v>
                </c:pt>
                <c:pt idx="9">
                  <c:v>Holanda</c:v>
                </c:pt>
                <c:pt idx="10">
                  <c:v>Islândia</c:v>
                </c:pt>
                <c:pt idx="11">
                  <c:v>Luxemburgo</c:v>
                </c:pt>
                <c:pt idx="12">
                  <c:v>Alemanha</c:v>
                </c:pt>
                <c:pt idx="13">
                  <c:v>Grécia</c:v>
                </c:pt>
                <c:pt idx="14">
                  <c:v>Eslovênia</c:v>
                </c:pt>
                <c:pt idx="15">
                  <c:v>Portugal</c:v>
                </c:pt>
                <c:pt idx="16">
                  <c:v>Espanha</c:v>
                </c:pt>
                <c:pt idx="17">
                  <c:v>Estônia</c:v>
                </c:pt>
                <c:pt idx="18">
                  <c:v>República Tcheca</c:v>
                </c:pt>
                <c:pt idx="19">
                  <c:v>Nova Zelândia</c:v>
                </c:pt>
                <c:pt idx="20">
                  <c:v>Reino Unido</c:v>
                </c:pt>
                <c:pt idx="21">
                  <c:v>República Eslováquia</c:v>
                </c:pt>
                <c:pt idx="22">
                  <c:v>Brasil</c:v>
                </c:pt>
                <c:pt idx="23">
                  <c:v>Canadá</c:v>
                </c:pt>
                <c:pt idx="24">
                  <c:v>Israel</c:v>
                </c:pt>
                <c:pt idx="25">
                  <c:v>Turquia</c:v>
                </c:pt>
                <c:pt idx="26">
                  <c:v>Latívia</c:v>
                </c:pt>
                <c:pt idx="27">
                  <c:v>Suíça</c:v>
                </c:pt>
                <c:pt idx="28">
                  <c:v>Estados Unidos</c:v>
                </c:pt>
                <c:pt idx="29">
                  <c:v>Coreia do Sul</c:v>
                </c:pt>
                <c:pt idx="30">
                  <c:v>Irlanda</c:v>
                </c:pt>
                <c:pt idx="31">
                  <c:v>Chile</c:v>
                </c:pt>
              </c:strCache>
            </c:strRef>
          </c:cat>
          <c:val>
            <c:numRef>
              <c:f>[1]DG!$E$49:$E$80</c:f>
              <c:numCache>
                <c:formatCode>General</c:formatCode>
                <c:ptCount val="32"/>
                <c:pt idx="0">
                  <c:v>1.9530000000000001</c:v>
                </c:pt>
                <c:pt idx="1">
                  <c:v>4.0650000000000004</c:v>
                </c:pt>
                <c:pt idx="2">
                  <c:v>3.516</c:v>
                </c:pt>
                <c:pt idx="3">
                  <c:v>1.4430000000000001</c:v>
                </c:pt>
                <c:pt idx="4">
                  <c:v>0.57899999999999996</c:v>
                </c:pt>
                <c:pt idx="5">
                  <c:v>2.7949999999999999</c:v>
                </c:pt>
                <c:pt idx="6">
                  <c:v>1.056</c:v>
                </c:pt>
                <c:pt idx="7">
                  <c:v>1.296</c:v>
                </c:pt>
                <c:pt idx="8">
                  <c:v>1.115</c:v>
                </c:pt>
                <c:pt idx="9">
                  <c:v>1.4379999999999999</c:v>
                </c:pt>
                <c:pt idx="10">
                  <c:v>1.988</c:v>
                </c:pt>
                <c:pt idx="11">
                  <c:v>3.2890000000000001</c:v>
                </c:pt>
                <c:pt idx="12">
                  <c:v>1.077</c:v>
                </c:pt>
                <c:pt idx="13">
                  <c:v>1.9550000000000001</c:v>
                </c:pt>
                <c:pt idx="14">
                  <c:v>0.625</c:v>
                </c:pt>
                <c:pt idx="15">
                  <c:v>1.319</c:v>
                </c:pt>
                <c:pt idx="16">
                  <c:v>2.3929999999999998</c:v>
                </c:pt>
                <c:pt idx="17">
                  <c:v>0.28299999999999997</c:v>
                </c:pt>
                <c:pt idx="18">
                  <c:v>0.373</c:v>
                </c:pt>
                <c:pt idx="19">
                  <c:v>2.0270000000000001</c:v>
                </c:pt>
                <c:pt idx="20">
                  <c:v>4.0650000000000004</c:v>
                </c:pt>
                <c:pt idx="21">
                  <c:v>0.42899999999999999</c:v>
                </c:pt>
                <c:pt idx="22">
                  <c:v>1.426077862567056</c:v>
                </c:pt>
                <c:pt idx="23">
                  <c:v>3.7669999999999999</c:v>
                </c:pt>
                <c:pt idx="24">
                  <c:v>3.097</c:v>
                </c:pt>
                <c:pt idx="25">
                  <c:v>1.464</c:v>
                </c:pt>
                <c:pt idx="26">
                  <c:v>0.99</c:v>
                </c:pt>
                <c:pt idx="27">
                  <c:v>1.8660000000000001</c:v>
                </c:pt>
                <c:pt idx="28">
                  <c:v>2.7440000000000002</c:v>
                </c:pt>
                <c:pt idx="29">
                  <c:v>3.12</c:v>
                </c:pt>
                <c:pt idx="30">
                  <c:v>1.5069999999999999</c:v>
                </c:pt>
                <c:pt idx="31">
                  <c:v>0.90300000000000002</c:v>
                </c:pt>
              </c:numCache>
            </c:numRef>
          </c:val>
        </c:ser>
        <c:ser>
          <c:idx val="3"/>
          <c:order val="3"/>
          <c:tx>
            <c:strRef>
              <c:f>[1]DG!$F$48</c:f>
              <c:strCache>
                <c:ptCount val="1"/>
                <c:pt idx="0">
                  <c:v>Bens e serviços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[1]DG!$B$49:$B$80</c:f>
              <c:strCache>
                <c:ptCount val="32"/>
                <c:pt idx="0">
                  <c:v>Dinamarca</c:v>
                </c:pt>
                <c:pt idx="1">
                  <c:v>França</c:v>
                </c:pt>
                <c:pt idx="2">
                  <c:v>Bélgica</c:v>
                </c:pt>
                <c:pt idx="3">
                  <c:v>Finlândia</c:v>
                </c:pt>
                <c:pt idx="4">
                  <c:v>Áustria</c:v>
                </c:pt>
                <c:pt idx="5">
                  <c:v>Itália</c:v>
                </c:pt>
                <c:pt idx="6">
                  <c:v>Suécia</c:v>
                </c:pt>
                <c:pt idx="7">
                  <c:v>Hungria</c:v>
                </c:pt>
                <c:pt idx="8">
                  <c:v>Noruega</c:v>
                </c:pt>
                <c:pt idx="9">
                  <c:v>Holanda</c:v>
                </c:pt>
                <c:pt idx="10">
                  <c:v>Islândia</c:v>
                </c:pt>
                <c:pt idx="11">
                  <c:v>Luxemburgo</c:v>
                </c:pt>
                <c:pt idx="12">
                  <c:v>Alemanha</c:v>
                </c:pt>
                <c:pt idx="13">
                  <c:v>Grécia</c:v>
                </c:pt>
                <c:pt idx="14">
                  <c:v>Eslovênia</c:v>
                </c:pt>
                <c:pt idx="15">
                  <c:v>Portugal</c:v>
                </c:pt>
                <c:pt idx="16">
                  <c:v>Espanha</c:v>
                </c:pt>
                <c:pt idx="17">
                  <c:v>Estônia</c:v>
                </c:pt>
                <c:pt idx="18">
                  <c:v>República Tcheca</c:v>
                </c:pt>
                <c:pt idx="19">
                  <c:v>Nova Zelândia</c:v>
                </c:pt>
                <c:pt idx="20">
                  <c:v>Reino Unido</c:v>
                </c:pt>
                <c:pt idx="21">
                  <c:v>República Eslováquia</c:v>
                </c:pt>
                <c:pt idx="22">
                  <c:v>Brasil</c:v>
                </c:pt>
                <c:pt idx="23">
                  <c:v>Canadá</c:v>
                </c:pt>
                <c:pt idx="24">
                  <c:v>Israel</c:v>
                </c:pt>
                <c:pt idx="25">
                  <c:v>Turquia</c:v>
                </c:pt>
                <c:pt idx="26">
                  <c:v>Latívia</c:v>
                </c:pt>
                <c:pt idx="27">
                  <c:v>Suíça</c:v>
                </c:pt>
                <c:pt idx="28">
                  <c:v>Estados Unidos</c:v>
                </c:pt>
                <c:pt idx="29">
                  <c:v>Coreia do Sul</c:v>
                </c:pt>
                <c:pt idx="30">
                  <c:v>Irlanda</c:v>
                </c:pt>
                <c:pt idx="31">
                  <c:v>Chile</c:v>
                </c:pt>
              </c:strCache>
            </c:strRef>
          </c:cat>
          <c:val>
            <c:numRef>
              <c:f>[1]DG!$F$49:$F$80</c:f>
              <c:numCache>
                <c:formatCode>General</c:formatCode>
                <c:ptCount val="32"/>
                <c:pt idx="0">
                  <c:v>14.959</c:v>
                </c:pt>
                <c:pt idx="1">
                  <c:v>11.082000000000001</c:v>
                </c:pt>
                <c:pt idx="2">
                  <c:v>10.657</c:v>
                </c:pt>
                <c:pt idx="3">
                  <c:v>14.212999999999999</c:v>
                </c:pt>
                <c:pt idx="4">
                  <c:v>11.673</c:v>
                </c:pt>
                <c:pt idx="5">
                  <c:v>11.739000000000001</c:v>
                </c:pt>
                <c:pt idx="6">
                  <c:v>12.263</c:v>
                </c:pt>
                <c:pt idx="7">
                  <c:v>17.233000000000001</c:v>
                </c:pt>
                <c:pt idx="8">
                  <c:v>11.573</c:v>
                </c:pt>
                <c:pt idx="9">
                  <c:v>11.17</c:v>
                </c:pt>
                <c:pt idx="10">
                  <c:v>11.833</c:v>
                </c:pt>
                <c:pt idx="11">
                  <c:v>9.4659999999999993</c:v>
                </c:pt>
                <c:pt idx="12">
                  <c:v>10.057</c:v>
                </c:pt>
                <c:pt idx="13">
                  <c:v>15.462999999999999</c:v>
                </c:pt>
                <c:pt idx="14">
                  <c:v>14.618</c:v>
                </c:pt>
                <c:pt idx="15">
                  <c:v>13.292999999999999</c:v>
                </c:pt>
                <c:pt idx="16">
                  <c:v>9.8710000000000004</c:v>
                </c:pt>
                <c:pt idx="17">
                  <c:v>14.098000000000001</c:v>
                </c:pt>
                <c:pt idx="18">
                  <c:v>11.26</c:v>
                </c:pt>
                <c:pt idx="19">
                  <c:v>12.612</c:v>
                </c:pt>
                <c:pt idx="20">
                  <c:v>10.712</c:v>
                </c:pt>
                <c:pt idx="21">
                  <c:v>10.962</c:v>
                </c:pt>
                <c:pt idx="22">
                  <c:v>15.842007957533749</c:v>
                </c:pt>
                <c:pt idx="23">
                  <c:v>7.415</c:v>
                </c:pt>
                <c:pt idx="24">
                  <c:v>12.016999999999999</c:v>
                </c:pt>
                <c:pt idx="25">
                  <c:v>13.297000000000001</c:v>
                </c:pt>
                <c:pt idx="26">
                  <c:v>11.987</c:v>
                </c:pt>
                <c:pt idx="27">
                  <c:v>6.0780000000000003</c:v>
                </c:pt>
                <c:pt idx="28">
                  <c:v>4.431</c:v>
                </c:pt>
                <c:pt idx="29">
                  <c:v>7.0789999999999997</c:v>
                </c:pt>
                <c:pt idx="30">
                  <c:v>7.7060000000000004</c:v>
                </c:pt>
                <c:pt idx="31">
                  <c:v>11.177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1208176"/>
        <c:axId val="391908160"/>
      </c:barChart>
      <c:catAx>
        <c:axId val="40120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908160"/>
        <c:crosses val="autoZero"/>
        <c:auto val="1"/>
        <c:lblAlgn val="ctr"/>
        <c:lblOffset val="100"/>
        <c:noMultiLvlLbl val="0"/>
      </c:catAx>
      <c:valAx>
        <c:axId val="39190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100" b="1" i="0" u="none" strike="noStrike" kern="1200" baseline="0">
                <a:solidFill>
                  <a:srgbClr val="1F497D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40120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200" b="1" i="0" u="none" strike="noStrike" kern="1200" baseline="0">
              <a:solidFill>
                <a:srgbClr val="1F497D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pt-BR" sz="1200" b="1" i="0" u="none" strike="noStrike" kern="1200" baseline="0">
          <a:solidFill>
            <a:srgbClr val="1F497D"/>
          </a:solidFill>
          <a:latin typeface="Century Gothic" panose="020B0502020202020204" pitchFamily="34" charset="0"/>
          <a:ea typeface="+mn-ea"/>
          <a:cs typeface="+mn-cs"/>
        </a:defRPr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6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10</xdr:row>
      <xdr:rowOff>104775</xdr:rowOff>
    </xdr:from>
    <xdr:to>
      <xdr:col>7</xdr:col>
      <xdr:colOff>666751</xdr:colOff>
      <xdr:row>24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265" cy="601755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0.72884</cdr:x>
      <cdr:y>0.91061</cdr:y>
    </cdr:from>
    <cdr:to>
      <cdr:x>0.98673</cdr:x>
      <cdr:y>0.98159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7032064" y="5479677"/>
          <a:ext cx="2488207" cy="427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Fonte:  Elaboração própria com base em dados da OCDE (OCDE Revenue Statistic</a:t>
          </a:r>
          <a:r>
            <a:rPr lang="pt-BR" sz="900" baseline="0">
              <a:effectLst/>
              <a:latin typeface="+mn-lt"/>
              <a:ea typeface="+mn-ea"/>
              <a:cs typeface="+mn-cs"/>
            </a:rPr>
            <a:t> 2017</a:t>
          </a:r>
          <a:r>
            <a:rPr lang="pt-BR" sz="900">
              <a:effectLst/>
              <a:latin typeface="+mn-lt"/>
              <a:ea typeface="+mn-ea"/>
              <a:cs typeface="+mn-cs"/>
            </a:rPr>
            <a:t>).</a:t>
          </a:r>
          <a:endParaRPr lang="pt-BR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9732" cy="6021161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0.73392</cdr:x>
      <cdr:y>0.92181</cdr:y>
    </cdr:from>
    <cdr:to>
      <cdr:x>0.99177</cdr:x>
      <cdr:y>0.98988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082150" y="5550354"/>
          <a:ext cx="2488207" cy="40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Fonte:  Elaboração própria com base em dados da OCDE (OCDE Revenue Statistic</a:t>
          </a:r>
          <a:r>
            <a:rPr lang="pt-BR" sz="900" baseline="0">
              <a:effectLst/>
              <a:latin typeface="+mn-lt"/>
              <a:ea typeface="+mn-ea"/>
              <a:cs typeface="+mn-cs"/>
            </a:rPr>
            <a:t> 2017</a:t>
          </a:r>
          <a:r>
            <a:rPr lang="pt-BR" sz="900">
              <a:effectLst/>
              <a:latin typeface="+mn-lt"/>
              <a:ea typeface="+mn-ea"/>
              <a:cs typeface="+mn-cs"/>
            </a:rPr>
            <a:t>).</a:t>
          </a:r>
          <a:endParaRPr lang="pt-BR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8265" cy="601755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0.72884</cdr:x>
      <cdr:y>0.91719</cdr:y>
    </cdr:from>
    <cdr:to>
      <cdr:x>0.98673</cdr:x>
      <cdr:y>0.98531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032065" y="5519270"/>
          <a:ext cx="2488207" cy="40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Fonte:  Elaboração própria com base em dados da OCDE (OCDE Revenue Statistic</a:t>
          </a:r>
          <a:r>
            <a:rPr lang="pt-BR" sz="900" baseline="0">
              <a:effectLst/>
              <a:latin typeface="+mn-lt"/>
              <a:ea typeface="+mn-ea"/>
              <a:cs typeface="+mn-cs"/>
            </a:rPr>
            <a:t> 2017</a:t>
          </a:r>
          <a:r>
            <a:rPr lang="pt-BR" sz="900">
              <a:effectLst/>
              <a:latin typeface="+mn-lt"/>
              <a:ea typeface="+mn-ea"/>
              <a:cs typeface="+mn-cs"/>
            </a:rPr>
            <a:t>).</a:t>
          </a: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48265" cy="601755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0.01426</cdr:x>
      <cdr:y>0.93761</cdr:y>
    </cdr:from>
    <cdr:to>
      <cdr:x>0.98982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7416" y="5633936"/>
          <a:ext cx="9400948" cy="374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b="0" i="1"/>
            <a:t>Exceto Brasil, fonte: OECD. Revenue Statistics in Latin America and Caribbean.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0.23484</cdr:x>
      <cdr:y>0.36803</cdr:y>
    </cdr:from>
    <cdr:to>
      <cdr:x>0.38414</cdr:x>
      <cdr:y>0.72491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38275" y="9429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0.22551</cdr:x>
      <cdr:y>0.34944</cdr:y>
    </cdr:from>
    <cdr:to>
      <cdr:x>0.37481</cdr:x>
      <cdr:y>0.44238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381125" y="89535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0.30949</cdr:x>
      <cdr:y>0.31227</cdr:y>
    </cdr:from>
    <cdr:to>
      <cdr:x>0.45879</cdr:x>
      <cdr:y>0.43494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895475" y="8001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 b="1">
              <a:solidFill>
                <a:schemeClr val="bg1"/>
              </a:solidFill>
            </a:rPr>
            <a:t>Sem RERCT</a:t>
          </a:r>
        </a:p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0.34837</cdr:x>
      <cdr:y>0.60967</cdr:y>
    </cdr:from>
    <cdr:to>
      <cdr:x>0.49767</cdr:x>
      <cdr:y>0.96654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133600" y="15621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0.30534</cdr:x>
      <cdr:y>0.51053</cdr:y>
    </cdr:from>
    <cdr:to>
      <cdr:x>0.45464</cdr:x>
      <cdr:y>0.63321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70075" y="1308100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400" b="1">
              <a:solidFill>
                <a:schemeClr val="bg1"/>
              </a:solidFill>
            </a:rPr>
            <a:t>Com RERCT</a:t>
          </a:r>
        </a:p>
        <a:p xmlns:a="http://schemas.openxmlformats.org/drawingml/2006/main">
          <a:endParaRPr lang="pt-B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1235" cy="60133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0.01426</cdr:x>
      <cdr:y>0.93761</cdr:y>
    </cdr:from>
    <cdr:to>
      <cdr:x>0.98982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7416" y="5633936"/>
          <a:ext cx="9400948" cy="374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b="0" i="1"/>
            <a:t>Exceto Brasil, fonte: OECD. Revenue Statistics in Latin America and Caribbean.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0.71037</cdr:x>
      <cdr:y>0.93197</cdr:y>
    </cdr:from>
    <cdr:to>
      <cdr:x>0.9683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852781" y="5615227"/>
          <a:ext cx="2488207" cy="40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Fonte:  Elaboração própria com base em dados da OCDE (OCDE Revenue Statistic</a:t>
          </a:r>
          <a:r>
            <a:rPr lang="pt-BR" sz="900" baseline="0">
              <a:effectLst/>
              <a:latin typeface="+mn-lt"/>
              <a:ea typeface="+mn-ea"/>
              <a:cs typeface="+mn-cs"/>
            </a:rPr>
            <a:t> 2017</a:t>
          </a:r>
          <a:r>
            <a:rPr lang="pt-BR" sz="900">
              <a:effectLst/>
              <a:latin typeface="+mn-lt"/>
              <a:ea typeface="+mn-ea"/>
              <a:cs typeface="+mn-cs"/>
            </a:rPr>
            <a:t>).</a:t>
          </a:r>
          <a:endParaRPr lang="pt-B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265" cy="601755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0.72472</cdr:x>
      <cdr:y>0.91344</cdr:y>
    </cdr:from>
    <cdr:to>
      <cdr:x>0.98258</cdr:x>
      <cdr:y>0.98138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992275" y="5496667"/>
          <a:ext cx="2487902" cy="408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Fonte:  Elaboração própria com base em dados da OCDE (OCDE Revenue Statistic</a:t>
          </a:r>
          <a:r>
            <a:rPr lang="pt-BR" sz="900" baseline="0">
              <a:effectLst/>
              <a:latin typeface="+mn-lt"/>
              <a:ea typeface="+mn-ea"/>
              <a:cs typeface="+mn-cs"/>
            </a:rPr>
            <a:t> 2017</a:t>
          </a:r>
          <a:r>
            <a:rPr lang="pt-BR" sz="900">
              <a:effectLst/>
              <a:latin typeface="+mn-lt"/>
              <a:ea typeface="+mn-ea"/>
              <a:cs typeface="+mn-cs"/>
            </a:rPr>
            <a:t>).</a:t>
          </a:r>
          <a:endParaRPr lang="pt-B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TB%202016%20gr&#225;ficos%20-%20Publicaca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ONTE"/>
      <sheetName val="Gr_02"/>
      <sheetName val="Gr_03"/>
      <sheetName val="Gr_04"/>
      <sheetName val="Gr_05"/>
      <sheetName val="Gr_06"/>
      <sheetName val="Gr_07"/>
      <sheetName val="Gr_08"/>
      <sheetName val="Gr_09"/>
      <sheetName val="Tab_10"/>
      <sheetName val="DG"/>
    </sheetNames>
    <sheetDataSet>
      <sheetData sheetId="0">
        <row r="6">
          <cell r="H6">
            <v>0.32095991236236943</v>
          </cell>
          <cell r="I6">
            <v>0.31373408782964002</v>
          </cell>
          <cell r="J6">
            <v>0.32379633911146521</v>
          </cell>
          <cell r="K6">
            <v>0.33568221354561567</v>
          </cell>
          <cell r="L6">
            <v>0.3331764484849834</v>
          </cell>
          <cell r="M6">
            <v>0.33662798951925227</v>
          </cell>
          <cell r="N6">
            <v>0.33521659814999855</v>
          </cell>
          <cell r="O6">
            <v>0.3225727781364055</v>
          </cell>
          <cell r="P6">
            <v>0.32501827335409239</v>
          </cell>
          <cell r="Q6">
            <v>0.33360902570700335</v>
          </cell>
          <cell r="R6">
            <v>0.32632278432163175</v>
          </cell>
          <cell r="S6">
            <v>0.32560433244325288</v>
          </cell>
          <cell r="T6" t="e">
            <v>#VALUE!</v>
          </cell>
          <cell r="U6">
            <v>0.32113401223787569</v>
          </cell>
          <cell r="V6">
            <v>0.3238441679108332</v>
          </cell>
        </row>
        <row r="8">
          <cell r="B8" t="str">
            <v>Categorias</v>
          </cell>
          <cell r="C8" t="str">
            <v>Subitens</v>
          </cell>
          <cell r="D8" t="str">
            <v>Cod_Agreg</v>
          </cell>
          <cell r="E8" t="str">
            <v>Ente_Feder</v>
          </cell>
          <cell r="F8" t="str">
            <v>Receita Tributária</v>
          </cell>
          <cell r="G8" t="str">
            <v>RT_Adm</v>
          </cell>
          <cell r="H8" t="str">
            <v>2002</v>
          </cell>
          <cell r="I8" t="str">
            <v>2003</v>
          </cell>
          <cell r="J8" t="str">
            <v>2004</v>
          </cell>
          <cell r="K8" t="str">
            <v>2005</v>
          </cell>
          <cell r="L8" t="str">
            <v>2006</v>
          </cell>
          <cell r="M8" t="str">
            <v>2007</v>
          </cell>
          <cell r="N8" t="str">
            <v>2008</v>
          </cell>
          <cell r="O8" t="str">
            <v>2009</v>
          </cell>
          <cell r="P8" t="str">
            <v>2010</v>
          </cell>
          <cell r="Q8" t="str">
            <v>2011</v>
          </cell>
          <cell r="R8" t="str">
            <v>2012</v>
          </cell>
          <cell r="S8" t="str">
            <v>2013</v>
          </cell>
          <cell r="T8" t="str">
            <v>2014</v>
          </cell>
          <cell r="U8" t="str">
            <v>2015</v>
          </cell>
          <cell r="V8" t="str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Carga Tributária Total (% do PIB) 2007 a 2015 - Brasil e Países as América Latina e Caribe</v>
          </cell>
        </row>
        <row r="6">
          <cell r="B6" t="str">
            <v>Equador</v>
          </cell>
          <cell r="L6">
            <v>20.995000000000001</v>
          </cell>
        </row>
        <row r="7">
          <cell r="B7" t="str">
            <v>Argentina</v>
          </cell>
          <cell r="L7">
            <v>32.052999999999997</v>
          </cell>
        </row>
        <row r="8">
          <cell r="B8" t="str">
            <v>Bolívia</v>
          </cell>
          <cell r="L8">
            <v>24.66</v>
          </cell>
        </row>
        <row r="9">
          <cell r="B9" t="str">
            <v>México</v>
          </cell>
          <cell r="L9">
            <v>17.437999999999999</v>
          </cell>
        </row>
        <row r="10">
          <cell r="B10" t="str">
            <v>Venezuela</v>
          </cell>
          <cell r="L10">
            <v>20.913</v>
          </cell>
        </row>
        <row r="11">
          <cell r="B11" t="str">
            <v>Bahamas</v>
          </cell>
          <cell r="L11">
            <v>19.882999999999999</v>
          </cell>
        </row>
        <row r="12">
          <cell r="B12" t="str">
            <v>Nicarágua</v>
          </cell>
          <cell r="L12">
            <v>20.905000000000001</v>
          </cell>
        </row>
        <row r="13">
          <cell r="B13" t="str">
            <v>Paraguai</v>
          </cell>
          <cell r="L13">
            <v>17.908999999999999</v>
          </cell>
        </row>
        <row r="14">
          <cell r="B14" t="str">
            <v>Belize</v>
          </cell>
          <cell r="L14">
            <v>25.693000000000001</v>
          </cell>
        </row>
        <row r="15">
          <cell r="B15" t="str">
            <v>Costa Rica</v>
          </cell>
          <cell r="L15">
            <v>23.128</v>
          </cell>
        </row>
        <row r="16">
          <cell r="B16" t="str">
            <v>Honduras</v>
          </cell>
          <cell r="L16">
            <v>21.212</v>
          </cell>
        </row>
        <row r="17">
          <cell r="B17" t="str">
            <v>El Salvador</v>
          </cell>
          <cell r="L17">
            <v>17.341000000000001</v>
          </cell>
        </row>
        <row r="18">
          <cell r="B18" t="str">
            <v>Uruguai</v>
          </cell>
          <cell r="L18">
            <v>26.957999999999998</v>
          </cell>
        </row>
        <row r="19">
          <cell r="B19" t="str">
            <v>Colômbia</v>
          </cell>
          <cell r="L19">
            <v>20.760999999999999</v>
          </cell>
        </row>
        <row r="20">
          <cell r="B20" t="str">
            <v>Jamaica</v>
          </cell>
          <cell r="L20">
            <v>25.635999999999999</v>
          </cell>
        </row>
        <row r="21">
          <cell r="B21" t="str">
            <v>Barbados</v>
          </cell>
          <cell r="L21">
            <v>31.289000000000001</v>
          </cell>
        </row>
        <row r="22">
          <cell r="B22" t="str">
            <v>Trindade e Tobago</v>
          </cell>
          <cell r="L22">
            <v>30.872</v>
          </cell>
        </row>
        <row r="23">
          <cell r="B23" t="str">
            <v>Panamá</v>
          </cell>
          <cell r="L23">
            <v>16.202000000000002</v>
          </cell>
        </row>
        <row r="24">
          <cell r="B24" t="str">
            <v>República Dominicana</v>
          </cell>
          <cell r="L24">
            <v>13.702999999999999</v>
          </cell>
        </row>
        <row r="25">
          <cell r="B25" t="str">
            <v>Peru</v>
          </cell>
          <cell r="L25">
            <v>17.081</v>
          </cell>
        </row>
        <row r="26">
          <cell r="B26" t="str">
            <v>Brasil</v>
          </cell>
          <cell r="L26">
            <v>32.113401223787569</v>
          </cell>
        </row>
        <row r="27">
          <cell r="B27" t="str">
            <v>Chile</v>
          </cell>
          <cell r="L27">
            <v>20.649000000000001</v>
          </cell>
        </row>
        <row r="28">
          <cell r="B28" t="str">
            <v>Guatemala</v>
          </cell>
          <cell r="L28">
            <v>12.356</v>
          </cell>
        </row>
        <row r="29">
          <cell r="B29" t="str">
            <v>Cuba</v>
          </cell>
          <cell r="L29">
            <v>38.551000000000002</v>
          </cell>
        </row>
      </sheetData>
      <sheetData sheetId="10">
        <row r="7">
          <cell r="B7" t="str">
            <v>Dinamarca</v>
          </cell>
          <cell r="C7">
            <v>46.622</v>
          </cell>
          <cell r="E7" t="str">
            <v>Dinamarca</v>
          </cell>
          <cell r="F7">
            <v>29.167000000000002</v>
          </cell>
          <cell r="H7" t="str">
            <v>França</v>
          </cell>
          <cell r="I7">
            <v>18.458000000000002</v>
          </cell>
          <cell r="K7" t="str">
            <v>França</v>
          </cell>
          <cell r="L7">
            <v>4.0650000000000004</v>
          </cell>
          <cell r="N7" t="str">
            <v>Hungria</v>
          </cell>
          <cell r="O7">
            <v>17.233000000000001</v>
          </cell>
        </row>
        <row r="8">
          <cell r="B8" t="str">
            <v>França</v>
          </cell>
          <cell r="C8">
            <v>45.503999999999998</v>
          </cell>
          <cell r="E8" t="str">
            <v>Nova Zelândia</v>
          </cell>
          <cell r="F8">
            <v>18.12</v>
          </cell>
          <cell r="H8" t="str">
            <v>Áustria</v>
          </cell>
          <cell r="I8">
            <v>17.738</v>
          </cell>
          <cell r="K8" t="str">
            <v>Reino Unido</v>
          </cell>
          <cell r="L8">
            <v>4.0650000000000004</v>
          </cell>
          <cell r="N8" t="str">
            <v>Brasil</v>
          </cell>
          <cell r="O8">
            <v>15.842007957533749</v>
          </cell>
        </row>
        <row r="9">
          <cell r="B9" t="str">
            <v>Bélgica</v>
          </cell>
          <cell r="C9">
            <v>44.807000000000002</v>
          </cell>
          <cell r="E9" t="str">
            <v>Islândia</v>
          </cell>
          <cell r="F9">
            <v>17.489999999999998</v>
          </cell>
          <cell r="H9" t="str">
            <v>Eslovênia</v>
          </cell>
          <cell r="I9">
            <v>14.596</v>
          </cell>
          <cell r="K9" t="str">
            <v>Canadá</v>
          </cell>
          <cell r="L9">
            <v>3.7669999999999999</v>
          </cell>
          <cell r="N9" t="str">
            <v>Grécia</v>
          </cell>
          <cell r="O9">
            <v>15.462999999999999</v>
          </cell>
        </row>
        <row r="10">
          <cell r="B10" t="str">
            <v>Finlândia</v>
          </cell>
          <cell r="C10">
            <v>43.988</v>
          </cell>
          <cell r="E10" t="str">
            <v>Bélgica</v>
          </cell>
          <cell r="F10">
            <v>16.004000000000001</v>
          </cell>
          <cell r="H10" t="str">
            <v>República Tcheca</v>
          </cell>
          <cell r="I10">
            <v>14.484999999999999</v>
          </cell>
          <cell r="K10" t="str">
            <v>Bélgica</v>
          </cell>
          <cell r="L10">
            <v>3.516</v>
          </cell>
          <cell r="N10" t="str">
            <v>Dinamarca</v>
          </cell>
          <cell r="O10">
            <v>14.959</v>
          </cell>
        </row>
        <row r="11">
          <cell r="B11" t="str">
            <v>Áustria</v>
          </cell>
          <cell r="C11">
            <v>43.456000000000003</v>
          </cell>
          <cell r="E11" t="str">
            <v>Finlândia</v>
          </cell>
          <cell r="F11">
            <v>15.477</v>
          </cell>
          <cell r="H11" t="str">
            <v>Suécia</v>
          </cell>
          <cell r="I11">
            <v>14.372999999999999</v>
          </cell>
          <cell r="K11" t="str">
            <v>Luxemburgo</v>
          </cell>
          <cell r="L11">
            <v>3.2890000000000001</v>
          </cell>
          <cell r="N11" t="str">
            <v>Eslovênia</v>
          </cell>
          <cell r="O11">
            <v>14.618</v>
          </cell>
        </row>
        <row r="12">
          <cell r="B12" t="str">
            <v>Itália</v>
          </cell>
          <cell r="C12">
            <v>43.335000000000001</v>
          </cell>
          <cell r="E12" t="str">
            <v>Suécia</v>
          </cell>
          <cell r="F12">
            <v>15.461</v>
          </cell>
          <cell r="H12" t="str">
            <v>Bélgica</v>
          </cell>
          <cell r="I12">
            <v>14.286000000000001</v>
          </cell>
          <cell r="K12" t="str">
            <v>Coreia do Sul</v>
          </cell>
          <cell r="L12">
            <v>3.12</v>
          </cell>
          <cell r="N12" t="str">
            <v>Finlândia</v>
          </cell>
          <cell r="O12">
            <v>14.212999999999999</v>
          </cell>
        </row>
        <row r="13">
          <cell r="B13" t="str">
            <v>Suécia</v>
          </cell>
          <cell r="C13">
            <v>43.335000000000001</v>
          </cell>
          <cell r="E13" t="str">
            <v>Canadá</v>
          </cell>
          <cell r="F13">
            <v>15.193</v>
          </cell>
          <cell r="H13" t="str">
            <v>Holanda</v>
          </cell>
          <cell r="I13">
            <v>14.247</v>
          </cell>
          <cell r="K13" t="str">
            <v>Israel</v>
          </cell>
          <cell r="L13">
            <v>3.097</v>
          </cell>
          <cell r="N13" t="str">
            <v>Estônia</v>
          </cell>
          <cell r="O13">
            <v>14.098000000000001</v>
          </cell>
        </row>
        <row r="14">
          <cell r="B14" t="str">
            <v>Hungria</v>
          </cell>
          <cell r="C14">
            <v>39.395000000000003</v>
          </cell>
          <cell r="E14" t="str">
            <v>Noruega</v>
          </cell>
          <cell r="F14">
            <v>14.956</v>
          </cell>
          <cell r="H14" t="str">
            <v>Alemanha</v>
          </cell>
          <cell r="I14">
            <v>14.003</v>
          </cell>
          <cell r="K14" t="str">
            <v>Itália</v>
          </cell>
          <cell r="L14">
            <v>2.7949999999999999</v>
          </cell>
          <cell r="N14" t="str">
            <v>Turquia</v>
          </cell>
          <cell r="O14">
            <v>13.297000000000001</v>
          </cell>
        </row>
        <row r="15">
          <cell r="B15" t="str">
            <v>Noroega</v>
          </cell>
          <cell r="C15">
            <v>38.064999999999998</v>
          </cell>
          <cell r="E15" t="str">
            <v>Itália</v>
          </cell>
          <cell r="F15">
            <v>13.872999999999999</v>
          </cell>
          <cell r="H15" t="str">
            <v>República Eslováquia</v>
          </cell>
          <cell r="I15">
            <v>13.798999999999999</v>
          </cell>
          <cell r="K15" t="str">
            <v>Estados Unidos</v>
          </cell>
          <cell r="L15">
            <v>2.7440000000000002</v>
          </cell>
          <cell r="N15" t="str">
            <v>Portugal</v>
          </cell>
          <cell r="O15">
            <v>13.292999999999999</v>
          </cell>
        </row>
        <row r="16">
          <cell r="B16" t="str">
            <v>Holanda</v>
          </cell>
          <cell r="C16">
            <v>37.750999999999998</v>
          </cell>
          <cell r="E16" t="str">
            <v>Luxemburgo</v>
          </cell>
          <cell r="F16">
            <v>13.426</v>
          </cell>
          <cell r="H16" t="str">
            <v>Hungria</v>
          </cell>
          <cell r="I16">
            <v>13.718999999999999</v>
          </cell>
          <cell r="K16" t="str">
            <v>Japão</v>
          </cell>
          <cell r="L16">
            <v>2.6070000000000002</v>
          </cell>
          <cell r="N16" t="str">
            <v>Nova Zelândia</v>
          </cell>
          <cell r="O16">
            <v>12.612</v>
          </cell>
        </row>
        <row r="17">
          <cell r="B17" t="str">
            <v>Islândia</v>
          </cell>
          <cell r="C17">
            <v>37.116</v>
          </cell>
          <cell r="E17" t="str">
            <v>Áustria</v>
          </cell>
          <cell r="F17">
            <v>13.188000000000001</v>
          </cell>
          <cell r="H17" t="str">
            <v>Itália</v>
          </cell>
          <cell r="I17">
            <v>13.073</v>
          </cell>
          <cell r="K17" t="str">
            <v>Espanha</v>
          </cell>
          <cell r="L17">
            <v>2.3929999999999998</v>
          </cell>
          <cell r="N17" t="str">
            <v>Suécia</v>
          </cell>
          <cell r="O17">
            <v>12.263</v>
          </cell>
        </row>
        <row r="18">
          <cell r="B18" t="str">
            <v>Luxemburgo</v>
          </cell>
          <cell r="C18">
            <v>36.957000000000001</v>
          </cell>
          <cell r="E18" t="str">
            <v>Suíça</v>
          </cell>
          <cell r="F18">
            <v>12.965999999999999</v>
          </cell>
          <cell r="H18" t="str">
            <v>Finlândia</v>
          </cell>
          <cell r="I18">
            <v>12.737</v>
          </cell>
          <cell r="K18" t="str">
            <v>Nova Zelândia</v>
          </cell>
          <cell r="L18">
            <v>2.0270000000000001</v>
          </cell>
          <cell r="N18" t="str">
            <v>Israel</v>
          </cell>
          <cell r="O18">
            <v>12.016999999999999</v>
          </cell>
        </row>
        <row r="19">
          <cell r="B19" t="str">
            <v>Alemanha</v>
          </cell>
          <cell r="C19">
            <v>36.936999999999998</v>
          </cell>
          <cell r="E19" t="str">
            <v>Estados Unidos</v>
          </cell>
          <cell r="F19">
            <v>12.94</v>
          </cell>
          <cell r="H19" t="str">
            <v>Espanha</v>
          </cell>
          <cell r="I19">
            <v>11.391999999999999</v>
          </cell>
          <cell r="K19" t="str">
            <v>Islândia</v>
          </cell>
          <cell r="L19">
            <v>1.988</v>
          </cell>
          <cell r="N19" t="str">
            <v>Latívia</v>
          </cell>
          <cell r="O19">
            <v>11.987</v>
          </cell>
        </row>
        <row r="20">
          <cell r="B20" t="str">
            <v>Grécia</v>
          </cell>
          <cell r="C20">
            <v>36.78</v>
          </cell>
          <cell r="E20" t="str">
            <v>Alemanha</v>
          </cell>
          <cell r="F20">
            <v>11.622</v>
          </cell>
          <cell r="H20" t="str">
            <v>Estônia</v>
          </cell>
          <cell r="I20">
            <v>11.193</v>
          </cell>
          <cell r="K20" t="str">
            <v>Grécia</v>
          </cell>
          <cell r="L20">
            <v>1.9550000000000001</v>
          </cell>
          <cell r="N20" t="str">
            <v>Islândia</v>
          </cell>
          <cell r="O20">
            <v>11.833</v>
          </cell>
        </row>
        <row r="21">
          <cell r="B21" t="str">
            <v>Eslovênia</v>
          </cell>
          <cell r="C21">
            <v>36.598999999999997</v>
          </cell>
          <cell r="E21" t="str">
            <v>Reino Unido</v>
          </cell>
          <cell r="F21">
            <v>11.516</v>
          </cell>
          <cell r="H21" t="str">
            <v>Luxemburgo</v>
          </cell>
          <cell r="I21">
            <v>10.689</v>
          </cell>
          <cell r="K21" t="str">
            <v>Dinamarca</v>
          </cell>
          <cell r="L21">
            <v>1.9530000000000001</v>
          </cell>
          <cell r="N21" t="str">
            <v>Itália</v>
          </cell>
          <cell r="O21">
            <v>11.739000000000001</v>
          </cell>
        </row>
        <row r="22">
          <cell r="B22" t="str">
            <v>Portugal</v>
          </cell>
          <cell r="C22">
            <v>34.488999999999997</v>
          </cell>
          <cell r="E22" t="str">
            <v>França</v>
          </cell>
          <cell r="F22">
            <v>10.691000000000001</v>
          </cell>
          <cell r="H22" t="str">
            <v>Grécia</v>
          </cell>
          <cell r="I22">
            <v>10.683999999999999</v>
          </cell>
          <cell r="K22" t="str">
            <v>Suíça</v>
          </cell>
          <cell r="L22">
            <v>1.8660000000000001</v>
          </cell>
          <cell r="N22" t="str">
            <v>Áustria</v>
          </cell>
          <cell r="O22">
            <v>11.673</v>
          </cell>
        </row>
        <row r="23">
          <cell r="B23" t="str">
            <v>Espanha</v>
          </cell>
          <cell r="C23">
            <v>33.848999999999997</v>
          </cell>
          <cell r="E23" t="str">
            <v>Portugal</v>
          </cell>
          <cell r="F23">
            <v>10.476000000000001</v>
          </cell>
          <cell r="H23" t="str">
            <v>Noruega</v>
          </cell>
          <cell r="I23">
            <v>10.420999999999999</v>
          </cell>
          <cell r="K23" t="str">
            <v>Irlanda</v>
          </cell>
          <cell r="L23">
            <v>1.5069999999999999</v>
          </cell>
          <cell r="N23" t="str">
            <v>Noruega</v>
          </cell>
          <cell r="O23">
            <v>11.573</v>
          </cell>
        </row>
        <row r="24">
          <cell r="B24" t="str">
            <v>Estônia</v>
          </cell>
          <cell r="C24">
            <v>33.594000000000001</v>
          </cell>
          <cell r="E24" t="str">
            <v>Holanda</v>
          </cell>
          <cell r="F24">
            <v>10.473000000000001</v>
          </cell>
          <cell r="H24" t="str">
            <v>Portugal</v>
          </cell>
          <cell r="I24">
            <v>9.016</v>
          </cell>
          <cell r="K24" t="str">
            <v>Turquia</v>
          </cell>
          <cell r="L24">
            <v>1.464</v>
          </cell>
          <cell r="N24" t="str">
            <v>República Tcheca</v>
          </cell>
          <cell r="O24">
            <v>11.26</v>
          </cell>
        </row>
        <row r="25">
          <cell r="B25" t="str">
            <v>República Tcheca</v>
          </cell>
          <cell r="C25">
            <v>33.47</v>
          </cell>
          <cell r="E25" t="str">
            <v>Japão</v>
          </cell>
          <cell r="F25">
            <v>10.363</v>
          </cell>
          <cell r="H25" t="str">
            <v>Turquia</v>
          </cell>
          <cell r="I25">
            <v>8.7210000000000001</v>
          </cell>
          <cell r="K25" t="str">
            <v>Finlândia</v>
          </cell>
          <cell r="L25">
            <v>1.4430000000000001</v>
          </cell>
          <cell r="N25" t="str">
            <v>Chile</v>
          </cell>
          <cell r="O25">
            <v>11.177</v>
          </cell>
        </row>
        <row r="26">
          <cell r="B26" t="str">
            <v>Nova Zelândia</v>
          </cell>
          <cell r="C26">
            <v>32.759</v>
          </cell>
          <cell r="E26" t="str">
            <v>Irlanda</v>
          </cell>
          <cell r="F26">
            <v>10.186999999999999</v>
          </cell>
          <cell r="H26" t="str">
            <v>Brasil</v>
          </cell>
          <cell r="I26">
            <v>8.3771511513256449</v>
          </cell>
          <cell r="K26" t="str">
            <v>Holanda</v>
          </cell>
          <cell r="L26">
            <v>1.4379999999999999</v>
          </cell>
          <cell r="N26" t="str">
            <v>Holanda</v>
          </cell>
          <cell r="O26">
            <v>11.17</v>
          </cell>
        </row>
        <row r="27">
          <cell r="B27" t="str">
            <v>Reino Unido</v>
          </cell>
          <cell r="C27">
            <v>32.515999999999998</v>
          </cell>
          <cell r="E27" t="str">
            <v>Israel</v>
          </cell>
          <cell r="F27">
            <v>9.8889999999999993</v>
          </cell>
          <cell r="H27" t="str">
            <v>Latívia</v>
          </cell>
          <cell r="I27">
            <v>8.3390000000000004</v>
          </cell>
          <cell r="K27" t="str">
            <v>Brasil</v>
          </cell>
          <cell r="L27">
            <v>1.426077862567056</v>
          </cell>
          <cell r="N27" t="str">
            <v>França</v>
          </cell>
          <cell r="O27">
            <v>11.082000000000001</v>
          </cell>
        </row>
        <row r="28">
          <cell r="B28" t="str">
            <v>República Eslováquia</v>
          </cell>
          <cell r="C28">
            <v>32.25</v>
          </cell>
          <cell r="E28" t="str">
            <v>Espanha</v>
          </cell>
          <cell r="F28">
            <v>9.7249999999999996</v>
          </cell>
          <cell r="H28" t="str">
            <v>Suíça</v>
          </cell>
          <cell r="I28">
            <v>6.8659999999999997</v>
          </cell>
          <cell r="K28" t="str">
            <v>Portugal</v>
          </cell>
          <cell r="L28">
            <v>1.319</v>
          </cell>
          <cell r="N28" t="str">
            <v>República Eslováquia</v>
          </cell>
          <cell r="O28">
            <v>10.962</v>
          </cell>
        </row>
        <row r="29">
          <cell r="B29" t="str">
            <v>Brasil</v>
          </cell>
          <cell r="C29">
            <v>32.113401223787598</v>
          </cell>
          <cell r="E29" t="str">
            <v>Grécia</v>
          </cell>
          <cell r="F29">
            <v>8.6780000000000008</v>
          </cell>
          <cell r="H29" t="str">
            <v>Coreia do Sul</v>
          </cell>
          <cell r="I29">
            <v>6.7889999999999997</v>
          </cell>
          <cell r="K29" t="str">
            <v>Hungria</v>
          </cell>
          <cell r="L29">
            <v>1.296</v>
          </cell>
          <cell r="N29" t="str">
            <v>Reino Unido</v>
          </cell>
          <cell r="O29">
            <v>10.712</v>
          </cell>
        </row>
        <row r="30">
          <cell r="B30" t="str">
            <v>Canadá</v>
          </cell>
          <cell r="C30">
            <v>31.940999999999999</v>
          </cell>
          <cell r="E30" t="str">
            <v>Estônia</v>
          </cell>
          <cell r="F30">
            <v>7.8529999999999998</v>
          </cell>
          <cell r="H30" t="str">
            <v>Israel</v>
          </cell>
          <cell r="I30">
            <v>6.3710000000000004</v>
          </cell>
          <cell r="K30" t="str">
            <v>Noruega</v>
          </cell>
          <cell r="L30">
            <v>1.115</v>
          </cell>
          <cell r="N30" t="str">
            <v>Bélgica</v>
          </cell>
          <cell r="O30">
            <v>10.657</v>
          </cell>
        </row>
        <row r="31">
          <cell r="B31" t="str">
            <v>Israel</v>
          </cell>
          <cell r="C31">
            <v>31.373999999999999</v>
          </cell>
          <cell r="E31" t="str">
            <v>Coreia do Sul</v>
          </cell>
          <cell r="F31">
            <v>7.6449999999999996</v>
          </cell>
          <cell r="H31" t="str">
            <v>Estados Unidos</v>
          </cell>
          <cell r="I31">
            <v>6.242</v>
          </cell>
          <cell r="K31" t="str">
            <v>Alemanha</v>
          </cell>
          <cell r="L31">
            <v>1.077</v>
          </cell>
          <cell r="N31" t="str">
            <v>Alemanha</v>
          </cell>
          <cell r="O31">
            <v>10.057</v>
          </cell>
        </row>
        <row r="32">
          <cell r="B32" t="str">
            <v>Turquia</v>
          </cell>
          <cell r="C32">
            <v>30.030999999999999</v>
          </cell>
          <cell r="E32" t="str">
            <v>Chile</v>
          </cell>
          <cell r="F32">
            <v>7.5330000000000004</v>
          </cell>
          <cell r="H32" t="str">
            <v>Reino Unido</v>
          </cell>
          <cell r="I32">
            <v>6.0579999999999998</v>
          </cell>
          <cell r="K32" t="str">
            <v>Suécia</v>
          </cell>
          <cell r="L32">
            <v>1.056</v>
          </cell>
          <cell r="N32" t="str">
            <v>Espanha</v>
          </cell>
          <cell r="O32">
            <v>9.8710000000000004</v>
          </cell>
        </row>
        <row r="33">
          <cell r="B33" t="str">
            <v>Latívia</v>
          </cell>
          <cell r="C33">
            <v>29.001000000000001</v>
          </cell>
          <cell r="E33" t="str">
            <v>Latívia</v>
          </cell>
          <cell r="F33">
            <v>7.52</v>
          </cell>
          <cell r="H33" t="str">
            <v>Canadá</v>
          </cell>
          <cell r="I33">
            <v>5.5250000000000004</v>
          </cell>
          <cell r="K33" t="str">
            <v>Latívia</v>
          </cell>
          <cell r="L33">
            <v>0.99</v>
          </cell>
          <cell r="N33" t="str">
            <v>Luxemburgo</v>
          </cell>
          <cell r="O33">
            <v>9.4659999999999993</v>
          </cell>
        </row>
        <row r="34">
          <cell r="B34" t="str">
            <v>Suíça</v>
          </cell>
          <cell r="C34">
            <v>27.890999999999998</v>
          </cell>
          <cell r="E34" t="str">
            <v>República Tcheca</v>
          </cell>
          <cell r="F34">
            <v>7.1710000000000003</v>
          </cell>
          <cell r="H34" t="str">
            <v>Irlanda</v>
          </cell>
          <cell r="I34">
            <v>4.0579999999999998</v>
          </cell>
          <cell r="K34" t="str">
            <v>Chile</v>
          </cell>
          <cell r="L34">
            <v>0.90300000000000002</v>
          </cell>
          <cell r="N34" t="str">
            <v>Irlanda</v>
          </cell>
          <cell r="O34">
            <v>7.7060000000000004</v>
          </cell>
        </row>
        <row r="35">
          <cell r="B35" t="str">
            <v>Estados Unidos</v>
          </cell>
          <cell r="C35">
            <v>26.358000000000001</v>
          </cell>
          <cell r="E35" t="str">
            <v>República Eslováquia</v>
          </cell>
          <cell r="F35">
            <v>6.907</v>
          </cell>
          <cell r="H35" t="str">
            <v>Islândia</v>
          </cell>
          <cell r="I35">
            <v>3.952</v>
          </cell>
          <cell r="K35" t="str">
            <v>Eslovênia</v>
          </cell>
          <cell r="L35">
            <v>0.625</v>
          </cell>
          <cell r="N35" t="str">
            <v>Canadá</v>
          </cell>
          <cell r="O35">
            <v>7.415</v>
          </cell>
        </row>
        <row r="36">
          <cell r="B36" t="str">
            <v>Coreia do Sul</v>
          </cell>
          <cell r="C36">
            <v>25.251000000000001</v>
          </cell>
          <cell r="E36" t="str">
            <v>Hungria</v>
          </cell>
          <cell r="F36">
            <v>6.8639999999999999</v>
          </cell>
          <cell r="H36" t="str">
            <v>Chile</v>
          </cell>
          <cell r="I36">
            <v>1.4339999999999999</v>
          </cell>
          <cell r="K36" t="str">
            <v>Áustria</v>
          </cell>
          <cell r="L36">
            <v>0.57899999999999996</v>
          </cell>
          <cell r="N36" t="str">
            <v>Coreia do Sul</v>
          </cell>
          <cell r="O36">
            <v>7.0789999999999997</v>
          </cell>
        </row>
        <row r="37">
          <cell r="B37" t="str">
            <v>Irlanda</v>
          </cell>
          <cell r="C37">
            <v>23.594000000000001</v>
          </cell>
          <cell r="E37" t="str">
            <v>México</v>
          </cell>
          <cell r="F37">
            <v>6.8070000000000004</v>
          </cell>
          <cell r="H37" t="str">
            <v>Dinamarca</v>
          </cell>
          <cell r="I37">
            <v>0.36299999999999999</v>
          </cell>
          <cell r="K37" t="str">
            <v>República Eslováquia</v>
          </cell>
          <cell r="L37">
            <v>0.42899999999999999</v>
          </cell>
          <cell r="N37" t="str">
            <v>Japão</v>
          </cell>
          <cell r="O37">
            <v>6.7569999999999997</v>
          </cell>
        </row>
        <row r="38">
          <cell r="B38" t="str">
            <v>Chile</v>
          </cell>
          <cell r="C38">
            <v>20.699000000000002</v>
          </cell>
          <cell r="E38" t="str">
            <v>Eslovênia</v>
          </cell>
          <cell r="F38">
            <v>6.6260000000000003</v>
          </cell>
          <cell r="H38" t="str">
            <v>Nova Zelândia</v>
          </cell>
          <cell r="I38">
            <v>0</v>
          </cell>
          <cell r="K38" t="str">
            <v>República Tcheca</v>
          </cell>
          <cell r="L38">
            <v>0.373</v>
          </cell>
          <cell r="N38" t="str">
            <v>Suíça</v>
          </cell>
          <cell r="O38">
            <v>6.0780000000000003</v>
          </cell>
        </row>
        <row r="39">
          <cell r="B39" t="str">
            <v>México</v>
          </cell>
          <cell r="C39">
            <v>17.437999999999999</v>
          </cell>
          <cell r="E39" t="str">
            <v>Turquia</v>
          </cell>
          <cell r="F39">
            <v>6.101</v>
          </cell>
          <cell r="K39" t="str">
            <v>Estônia</v>
          </cell>
          <cell r="L39">
            <v>0.28299999999999997</v>
          </cell>
          <cell r="N39" t="str">
            <v>Estados Unidos</v>
          </cell>
          <cell r="O39">
            <v>4.431</v>
          </cell>
        </row>
        <row r="40">
          <cell r="E40" t="str">
            <v>Brasil</v>
          </cell>
          <cell r="F40">
            <v>5.8722544474875242</v>
          </cell>
        </row>
        <row r="48">
          <cell r="C48" t="str">
            <v>Renda, Lucros e Ganho de Capital</v>
          </cell>
          <cell r="D48" t="str">
            <v>Folha Salarial (incl. Previd.)</v>
          </cell>
          <cell r="E48" t="str">
            <v>Propriedade</v>
          </cell>
          <cell r="F48" t="str">
            <v>Bens e serviços</v>
          </cell>
        </row>
        <row r="49">
          <cell r="B49" t="str">
            <v>Dinamarca</v>
          </cell>
          <cell r="C49">
            <v>29.167000000000002</v>
          </cell>
          <cell r="D49">
            <v>0.36299999999999999</v>
          </cell>
          <cell r="E49">
            <v>1.9530000000000001</v>
          </cell>
          <cell r="F49">
            <v>14.959</v>
          </cell>
        </row>
        <row r="50">
          <cell r="B50" t="str">
            <v>França</v>
          </cell>
          <cell r="C50">
            <v>10.691000000000001</v>
          </cell>
          <cell r="D50">
            <v>18.458000000000002</v>
          </cell>
          <cell r="E50">
            <v>4.0650000000000004</v>
          </cell>
          <cell r="F50">
            <v>11.082000000000001</v>
          </cell>
        </row>
        <row r="51">
          <cell r="B51" t="str">
            <v>Bélgica</v>
          </cell>
          <cell r="C51">
            <v>16.004000000000001</v>
          </cell>
          <cell r="D51">
            <v>14.286000000000001</v>
          </cell>
          <cell r="E51">
            <v>3.516</v>
          </cell>
          <cell r="F51">
            <v>10.657</v>
          </cell>
        </row>
        <row r="52">
          <cell r="B52" t="str">
            <v>Finlândia</v>
          </cell>
          <cell r="C52">
            <v>15.477</v>
          </cell>
          <cell r="D52">
            <v>12.737</v>
          </cell>
          <cell r="E52">
            <v>1.4430000000000001</v>
          </cell>
          <cell r="F52">
            <v>14.212999999999999</v>
          </cell>
        </row>
        <row r="53">
          <cell r="B53" t="str">
            <v>Áustria</v>
          </cell>
          <cell r="C53">
            <v>13.188000000000001</v>
          </cell>
          <cell r="D53">
            <v>17.738</v>
          </cell>
          <cell r="E53">
            <v>0.57899999999999996</v>
          </cell>
          <cell r="F53">
            <v>11.673</v>
          </cell>
        </row>
        <row r="54">
          <cell r="B54" t="str">
            <v>Itália</v>
          </cell>
          <cell r="C54">
            <v>13.872999999999999</v>
          </cell>
          <cell r="D54">
            <v>13.073</v>
          </cell>
          <cell r="E54">
            <v>2.7949999999999999</v>
          </cell>
          <cell r="F54">
            <v>11.739000000000001</v>
          </cell>
        </row>
        <row r="55">
          <cell r="B55" t="str">
            <v>Suécia</v>
          </cell>
          <cell r="C55">
            <v>15.461</v>
          </cell>
          <cell r="D55">
            <v>14.372999999999999</v>
          </cell>
          <cell r="E55">
            <v>1.056</v>
          </cell>
          <cell r="F55">
            <v>12.263</v>
          </cell>
        </row>
        <row r="56">
          <cell r="B56" t="str">
            <v>Hungria</v>
          </cell>
          <cell r="C56">
            <v>6.8639999999999999</v>
          </cell>
          <cell r="D56">
            <v>13.718999999999999</v>
          </cell>
          <cell r="E56">
            <v>1.296</v>
          </cell>
          <cell r="F56">
            <v>17.233000000000001</v>
          </cell>
        </row>
        <row r="57">
          <cell r="B57" t="str">
            <v>Noruega</v>
          </cell>
          <cell r="C57">
            <v>14.956</v>
          </cell>
          <cell r="D57">
            <v>10.420999999999999</v>
          </cell>
          <cell r="E57">
            <v>1.115</v>
          </cell>
          <cell r="F57">
            <v>11.573</v>
          </cell>
        </row>
        <row r="58">
          <cell r="B58" t="str">
            <v>Holanda</v>
          </cell>
          <cell r="C58">
            <v>10.473000000000001</v>
          </cell>
          <cell r="D58">
            <v>14.247</v>
          </cell>
          <cell r="E58">
            <v>1.4379999999999999</v>
          </cell>
          <cell r="F58">
            <v>11.17</v>
          </cell>
        </row>
        <row r="59">
          <cell r="B59" t="str">
            <v>Islândia</v>
          </cell>
          <cell r="C59">
            <v>17.489999999999998</v>
          </cell>
          <cell r="D59">
            <v>3.952</v>
          </cell>
          <cell r="E59">
            <v>1.988</v>
          </cell>
          <cell r="F59">
            <v>11.833</v>
          </cell>
        </row>
        <row r="60">
          <cell r="B60" t="str">
            <v>Luxemburgo</v>
          </cell>
          <cell r="C60">
            <v>13.426</v>
          </cell>
          <cell r="D60">
            <v>10.689</v>
          </cell>
          <cell r="E60">
            <v>3.2890000000000001</v>
          </cell>
          <cell r="F60">
            <v>9.4659999999999993</v>
          </cell>
        </row>
        <row r="61">
          <cell r="B61" t="str">
            <v>Alemanha</v>
          </cell>
          <cell r="C61">
            <v>11.622</v>
          </cell>
          <cell r="D61">
            <v>14.003</v>
          </cell>
          <cell r="E61">
            <v>1.077</v>
          </cell>
          <cell r="F61">
            <v>10.057</v>
          </cell>
        </row>
        <row r="62">
          <cell r="B62" t="str">
            <v>Grécia</v>
          </cell>
          <cell r="C62">
            <v>8.6780000000000008</v>
          </cell>
          <cell r="D62">
            <v>10.683999999999999</v>
          </cell>
          <cell r="E62">
            <v>1.9550000000000001</v>
          </cell>
          <cell r="F62">
            <v>15.462999999999999</v>
          </cell>
        </row>
        <row r="63">
          <cell r="B63" t="str">
            <v>Eslovênia</v>
          </cell>
          <cell r="C63">
            <v>6.6260000000000003</v>
          </cell>
          <cell r="D63">
            <v>14.596</v>
          </cell>
          <cell r="E63">
            <v>0.625</v>
          </cell>
          <cell r="F63">
            <v>14.618</v>
          </cell>
        </row>
        <row r="64">
          <cell r="B64" t="str">
            <v>Portugal</v>
          </cell>
          <cell r="C64">
            <v>10.476000000000001</v>
          </cell>
          <cell r="D64">
            <v>9.016</v>
          </cell>
          <cell r="E64">
            <v>1.319</v>
          </cell>
          <cell r="F64">
            <v>13.292999999999999</v>
          </cell>
        </row>
        <row r="65">
          <cell r="B65" t="str">
            <v>Espanha</v>
          </cell>
          <cell r="C65">
            <v>9.7249999999999996</v>
          </cell>
          <cell r="D65">
            <v>11.391999999999999</v>
          </cell>
          <cell r="E65">
            <v>2.3929999999999998</v>
          </cell>
          <cell r="F65">
            <v>9.8710000000000004</v>
          </cell>
        </row>
        <row r="66">
          <cell r="B66" t="str">
            <v>Estônia</v>
          </cell>
          <cell r="C66">
            <v>7.8529999999999998</v>
          </cell>
          <cell r="D66">
            <v>11.193</v>
          </cell>
          <cell r="E66">
            <v>0.28299999999999997</v>
          </cell>
          <cell r="F66">
            <v>14.098000000000001</v>
          </cell>
        </row>
        <row r="67">
          <cell r="B67" t="str">
            <v>República Tcheca</v>
          </cell>
          <cell r="C67">
            <v>7.1710000000000003</v>
          </cell>
          <cell r="D67">
            <v>14.484999999999999</v>
          </cell>
          <cell r="E67">
            <v>0.373</v>
          </cell>
          <cell r="F67">
            <v>11.26</v>
          </cell>
        </row>
        <row r="68">
          <cell r="B68" t="str">
            <v>Nova Zelândia</v>
          </cell>
          <cell r="C68">
            <v>18.12</v>
          </cell>
          <cell r="D68">
            <v>0</v>
          </cell>
          <cell r="E68">
            <v>2.0270000000000001</v>
          </cell>
          <cell r="F68">
            <v>12.612</v>
          </cell>
        </row>
        <row r="69">
          <cell r="B69" t="str">
            <v>Reino Unido</v>
          </cell>
          <cell r="C69">
            <v>11.516</v>
          </cell>
          <cell r="D69">
            <v>6.0579999999999998</v>
          </cell>
          <cell r="E69">
            <v>4.0650000000000004</v>
          </cell>
          <cell r="F69">
            <v>10.712</v>
          </cell>
        </row>
        <row r="70">
          <cell r="B70" t="str">
            <v>República Eslováquia</v>
          </cell>
          <cell r="C70">
            <v>6.907</v>
          </cell>
          <cell r="D70">
            <v>13.798999999999999</v>
          </cell>
          <cell r="E70">
            <v>0.42899999999999999</v>
          </cell>
          <cell r="F70">
            <v>10.962</v>
          </cell>
        </row>
        <row r="71">
          <cell r="B71" t="str">
            <v>Brasil</v>
          </cell>
          <cell r="C71">
            <v>5.8722544474875242</v>
          </cell>
          <cell r="D71">
            <v>8.3771511513256449</v>
          </cell>
          <cell r="E71">
            <v>1.426077862567056</v>
          </cell>
          <cell r="F71">
            <v>15.842007957533749</v>
          </cell>
        </row>
        <row r="72">
          <cell r="B72" t="str">
            <v>Canadá</v>
          </cell>
          <cell r="C72">
            <v>15.193</v>
          </cell>
          <cell r="D72">
            <v>5.5250000000000004</v>
          </cell>
          <cell r="E72">
            <v>3.7669999999999999</v>
          </cell>
          <cell r="F72">
            <v>7.415</v>
          </cell>
        </row>
        <row r="73">
          <cell r="B73" t="str">
            <v>Israel</v>
          </cell>
          <cell r="C73">
            <v>9.8889999999999993</v>
          </cell>
          <cell r="D73">
            <v>6.3710000000000004</v>
          </cell>
          <cell r="E73">
            <v>3.097</v>
          </cell>
          <cell r="F73">
            <v>12.016999999999999</v>
          </cell>
        </row>
        <row r="74">
          <cell r="B74" t="str">
            <v>Turquia</v>
          </cell>
          <cell r="C74">
            <v>6.101</v>
          </cell>
          <cell r="D74">
            <v>8.7210000000000001</v>
          </cell>
          <cell r="E74">
            <v>1.464</v>
          </cell>
          <cell r="F74">
            <v>13.297000000000001</v>
          </cell>
        </row>
        <row r="75">
          <cell r="B75" t="str">
            <v>Latívia</v>
          </cell>
          <cell r="C75">
            <v>7.52</v>
          </cell>
          <cell r="D75">
            <v>8.3390000000000004</v>
          </cell>
          <cell r="E75">
            <v>0.99</v>
          </cell>
          <cell r="F75">
            <v>11.987</v>
          </cell>
        </row>
        <row r="76">
          <cell r="B76" t="str">
            <v>Suíça</v>
          </cell>
          <cell r="C76">
            <v>12.965999999999999</v>
          </cell>
          <cell r="D76">
            <v>6.8659999999999997</v>
          </cell>
          <cell r="E76">
            <v>1.8660000000000001</v>
          </cell>
          <cell r="F76">
            <v>6.0780000000000003</v>
          </cell>
        </row>
        <row r="77">
          <cell r="B77" t="str">
            <v>Estados Unidos</v>
          </cell>
          <cell r="C77">
            <v>12.94</v>
          </cell>
          <cell r="D77">
            <v>6.242</v>
          </cell>
          <cell r="E77">
            <v>2.7440000000000002</v>
          </cell>
          <cell r="F77">
            <v>4.431</v>
          </cell>
        </row>
        <row r="78">
          <cell r="B78" t="str">
            <v>Coreia do Sul</v>
          </cell>
          <cell r="C78">
            <v>7.6449999999999996</v>
          </cell>
          <cell r="D78">
            <v>6.7889999999999997</v>
          </cell>
          <cell r="E78">
            <v>3.12</v>
          </cell>
          <cell r="F78">
            <v>7.0789999999999997</v>
          </cell>
        </row>
        <row r="79">
          <cell r="B79" t="str">
            <v>Irlanda</v>
          </cell>
          <cell r="C79">
            <v>10.186999999999999</v>
          </cell>
          <cell r="D79">
            <v>4.0579999999999998</v>
          </cell>
          <cell r="E79">
            <v>1.5069999999999999</v>
          </cell>
          <cell r="F79">
            <v>7.7060000000000004</v>
          </cell>
        </row>
        <row r="80">
          <cell r="B80" t="str">
            <v>Chile</v>
          </cell>
          <cell r="C80">
            <v>7.5330000000000004</v>
          </cell>
          <cell r="D80">
            <v>1.4339999999999999</v>
          </cell>
          <cell r="E80">
            <v>0.90300000000000002</v>
          </cell>
          <cell r="F80">
            <v>11.177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REV&amp;Coords=%5bGOV%5d.%5bNES%5d,%5bTAX%5d.%5b1000%5d,%5bVAR%5d.%5bTAXGDP%5d,%5bCOU%5d.%5bJPN%5d,%5bYEA%5d.%5b2015%5d&amp;ShowOnWeb=true" TargetMode="External"/><Relationship Id="rId13" Type="http://schemas.openxmlformats.org/officeDocument/2006/relationships/hyperlink" Target="http://stats.oecd.org/OECDStat_Metadata/ShowMetadata.ashx?Dataset=REV&amp;Coords=%5bCOU%5d.%5bDEU%5d&amp;ShowOnWeb=true&amp;Lang=en" TargetMode="External"/><Relationship Id="rId18" Type="http://schemas.openxmlformats.org/officeDocument/2006/relationships/hyperlink" Target="http://stats.oecd.org/OECDStat_Metadata/ShowMetadata.ashx?Dataset=REV&amp;Coords=%5bGOV%5d.%5bNES%5d,%5bTAX%5d.%5b6000%5d,%5bVAR%5d.%5bTAXGDP%5d,%5bCOU%5d.%5bJPN%5d,%5bYEA%5d.%5b2015%5d&amp;ShowOnWeb=true" TargetMode="External"/><Relationship Id="rId3" Type="http://schemas.openxmlformats.org/officeDocument/2006/relationships/hyperlink" Target="http://stats.oecd.org/OECDStat_Metadata/ShowMetadata.ashx?Dataset=REV&amp;Coords=%5bGOV%5d.%5bNES%5d,%5bTAX%5d.%5bTOTALTAX%5d,%5bVAR%5d.%5bTAXGDP%5d,%5bCOU%5d.%5bHUN%5d,%5bYEA%5d.%5b2015%5d&amp;ShowOnWeb=true" TargetMode="External"/><Relationship Id="rId21" Type="http://schemas.openxmlformats.org/officeDocument/2006/relationships/hyperlink" Target="http://stats.oecd.org/OECDStat_Metadata/ShowMetadata.ashx?Dataset=REV&amp;Coords=%5bGOV%5d.%5bNES%5d,%5bTAX%5d.%5b5000%5d,%5bVAR%5d.%5bTAXGDP%5d,%5bCOU%5d.%5bHUN%5d,%5bYEA%5d.%5b2015%5d&amp;ShowOnWeb=true" TargetMode="External"/><Relationship Id="rId7" Type="http://schemas.openxmlformats.org/officeDocument/2006/relationships/hyperlink" Target="http://stats.oecd.org/OECDStat_Metadata/ShowMetadata.ashx?Dataset=REV&amp;Coords=%5bGOV%5d.%5bNES%5d,%5bTAX%5d.%5b1000%5d,%5bVAR%5d.%5bTAXGDP%5d,%5bCOU%5d.%5bHUN%5d,%5bYEA%5d.%5b2015%5d&amp;ShowOnWeb=true" TargetMode="External"/><Relationship Id="rId12" Type="http://schemas.openxmlformats.org/officeDocument/2006/relationships/hyperlink" Target="http://stats.oecd.org/OECDStat_Metadata/ShowMetadata.ashx?Dataset=REV&amp;Coords=%5bCOU%5d.%5bISR%5d&amp;ShowOnWeb=true&amp;Lang=en" TargetMode="External"/><Relationship Id="rId17" Type="http://schemas.openxmlformats.org/officeDocument/2006/relationships/hyperlink" Target="http://stats.oecd.org/OECDStat_Metadata/ShowMetadata.ashx?Dataset=REV&amp;Coords=%5bGOV%5d.%5bNES%5d,%5bTAX%5d.%5b6000%5d,%5bVAR%5d.%5bTAXGDP%5d,%5bCOU%5d.%5bHUN%5d,%5bYEA%5d.%5b2015%5d&amp;ShowOnWeb=true" TargetMode="External"/><Relationship Id="rId25" Type="http://schemas.openxmlformats.org/officeDocument/2006/relationships/hyperlink" Target="http://stats.oecd.org/OECDStat_Metadata/ShowMetadata.ashx?Dataset=REV&amp;Coords=%5bGOV%5d.%5bNES%5d,%5bTAX%5d.%5b1000%5d,%5bVAR%5d.%5bTAXGDP%5d,%5bCOU%5d.%5bMEX%5d,%5bYEA%5d.%5b2015%5d&amp;ShowOnWeb=true" TargetMode="External"/><Relationship Id="rId2" Type="http://schemas.openxmlformats.org/officeDocument/2006/relationships/hyperlink" Target="http://stats.oecd.org/OECDStat_Metadata/ShowMetadata.ashx?Dataset=REV&amp;Coords=%5bCOU%5d.%5bISR%5d&amp;ShowOnWeb=true&amp;Lang=en" TargetMode="External"/><Relationship Id="rId16" Type="http://schemas.openxmlformats.org/officeDocument/2006/relationships/hyperlink" Target="http://stats.oecd.org/OECDStat_Metadata/ShowMetadata.ashx?Dataset=REV&amp;Coords=%5bCOU%5d.%5bISR%5d&amp;ShowOnWeb=true&amp;Lang=en" TargetMode="External"/><Relationship Id="rId20" Type="http://schemas.openxmlformats.org/officeDocument/2006/relationships/hyperlink" Target="http://stats.oecd.org/OECDStat_Metadata/ShowMetadata.ashx?Dataset=REV&amp;Coords=%5bGOV%5d.%5bNES%5d,%5bTAX%5d.%5b4000%5d,%5bVAR%5d.%5bTAXGDP%5d,%5bCOU%5d.%5bJPN%5d,%5bYEA%5d.%5b2015%5d&amp;ShowOnWeb=true" TargetMode="External"/><Relationship Id="rId1" Type="http://schemas.openxmlformats.org/officeDocument/2006/relationships/hyperlink" Target="http://stats.oecd.org/OECDStat_Metadata/ShowMetadata.ashx?Dataset=REV&amp;Coords=%5bCOU%5d.%5bDEU%5d&amp;ShowOnWeb=true&amp;Lang=en" TargetMode="External"/><Relationship Id="rId6" Type="http://schemas.openxmlformats.org/officeDocument/2006/relationships/hyperlink" Target="http://stats.oecd.org/OECDStat_Metadata/ShowMetadata.ashx?Dataset=REV&amp;Coords=%5bCOU%5d.%5bISR%5d&amp;ShowOnWeb=true&amp;Lang=en" TargetMode="External"/><Relationship Id="rId11" Type="http://schemas.openxmlformats.org/officeDocument/2006/relationships/hyperlink" Target="http://stats.oecd.org/OECDStat_Metadata/ShowMetadata.ashx?Dataset=REV&amp;Coords=%5bCOU%5d.%5bDEU%5d&amp;ShowOnWeb=true&amp;Lang=en" TargetMode="External"/><Relationship Id="rId24" Type="http://schemas.openxmlformats.org/officeDocument/2006/relationships/hyperlink" Target="http://stats.oecd.org/OECDStat_Metadata/ShowMetadata.ashx?Dataset=REV&amp;Coords=%5bCOU%5d.%5bISR%5d&amp;ShowOnWeb=true&amp;Lang=en" TargetMode="External"/><Relationship Id="rId5" Type="http://schemas.openxmlformats.org/officeDocument/2006/relationships/hyperlink" Target="http://stats.oecd.org/OECDStat_Metadata/ShowMetadata.ashx?Dataset=REV&amp;Coords=%5bCOU%5d.%5bDEU%5d&amp;ShowOnWeb=true&amp;Lang=en" TargetMode="External"/><Relationship Id="rId15" Type="http://schemas.openxmlformats.org/officeDocument/2006/relationships/hyperlink" Target="http://stats.oecd.org/OECDStat_Metadata/ShowMetadata.ashx?Dataset=REV&amp;Coords=%5bCOU%5d.%5bDEU%5d&amp;ShowOnWeb=true&amp;Lang=en" TargetMode="External"/><Relationship Id="rId23" Type="http://schemas.openxmlformats.org/officeDocument/2006/relationships/hyperlink" Target="http://stats.oecd.org/OECDStat_Metadata/ShowMetadata.ashx?Dataset=REV&amp;Coords=%5bCOU%5d.%5bDEU%5d&amp;ShowOnWeb=true&amp;Lang=en" TargetMode="External"/><Relationship Id="rId10" Type="http://schemas.openxmlformats.org/officeDocument/2006/relationships/hyperlink" Target="http://stats.oecd.org/OECDStat_Metadata/ShowMetadata.ashx?Dataset=REV&amp;Coords=%5bCOU%5d.%5bISR%5d&amp;ShowOnWeb=true&amp;Lang=en" TargetMode="External"/><Relationship Id="rId19" Type="http://schemas.openxmlformats.org/officeDocument/2006/relationships/hyperlink" Target="http://stats.oecd.org/OECDStat_Metadata/ShowMetadata.ashx?Dataset=REV&amp;Coords=%5bGOV%5d.%5bNES%5d,%5bTAX%5d.%5b4000%5d,%5bVAR%5d.%5bTAXGDP%5d,%5bCOU%5d.%5bHUN%5d,%5bYEA%5d.%5b2015%5d&amp;ShowOnWeb=true" TargetMode="External"/><Relationship Id="rId4" Type="http://schemas.openxmlformats.org/officeDocument/2006/relationships/hyperlink" Target="http://stats.oecd.org/OECDStat_Metadata/ShowMetadata.ashx?Dataset=REV&amp;Coords=%5bGOV%5d.%5bNES%5d,%5bTAX%5d.%5bTOTALTAX%5d,%5bVAR%5d.%5bTAXGDP%5d,%5bCOU%5d.%5bMEX%5d,%5bYEA%5d.%5b2015%5d&amp;ShowOnWeb=true" TargetMode="External"/><Relationship Id="rId9" Type="http://schemas.openxmlformats.org/officeDocument/2006/relationships/hyperlink" Target="http://stats.oecd.org/OECDStat_Metadata/ShowMetadata.ashx?Dataset=REV&amp;Coords=%5bCOU%5d.%5bDEU%5d&amp;ShowOnWeb=true&amp;Lang=en" TargetMode="External"/><Relationship Id="rId14" Type="http://schemas.openxmlformats.org/officeDocument/2006/relationships/hyperlink" Target="http://stats.oecd.org/OECDStat_Metadata/ShowMetadata.ashx?Dataset=REV&amp;Coords=%5bCOU%5d.%5bISR%5d&amp;ShowOnWeb=true&amp;Lang=en" TargetMode="External"/><Relationship Id="rId22" Type="http://schemas.openxmlformats.org/officeDocument/2006/relationships/hyperlink" Target="http://stats.oecd.org/OECDStat_Metadata/ShowMetadata.ashx?Dataset=REV&amp;Coords=%5bGOV%5d.%5bNES%5d,%5bTAX%5d.%5b5000%5d,%5bVAR%5d.%5bTAXGDP%5d,%5bCOU%5d.%5bJPN%5d,%5bYEA%5d.%5b2015%5d&amp;ShowOnWeb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B2:F16"/>
  <sheetViews>
    <sheetView showGridLines="0" topLeftCell="A7" workbookViewId="0">
      <selection activeCell="L10" sqref="L10"/>
    </sheetView>
  </sheetViews>
  <sheetFormatPr defaultRowHeight="12" x14ac:dyDescent="0.2"/>
  <cols>
    <col min="1" max="1" width="3.7109375" style="39" customWidth="1"/>
    <col min="2" max="2" width="35.140625" style="39" bestFit="1" customWidth="1"/>
    <col min="3" max="3" width="13.140625" style="39" hidden="1" customWidth="1"/>
    <col min="4" max="4" width="13.140625" style="39" bestFit="1" customWidth="1"/>
    <col min="5" max="5" width="9.140625" style="39" customWidth="1"/>
    <col min="6" max="16384" width="9.140625" style="39"/>
  </cols>
  <sheetData>
    <row r="2" spans="2:6" ht="12.75" customHeight="1" x14ac:dyDescent="0.2">
      <c r="B2" s="709" t="s">
        <v>399</v>
      </c>
      <c r="C2" s="709"/>
      <c r="D2" s="709"/>
      <c r="E2" s="709"/>
    </row>
    <row r="3" spans="2:6" ht="25.5" customHeight="1" x14ac:dyDescent="0.2">
      <c r="B3" s="710" t="s">
        <v>474</v>
      </c>
      <c r="C3" s="710"/>
      <c r="D3" s="710"/>
      <c r="E3" s="710"/>
    </row>
    <row r="4" spans="2:6" ht="13.5" customHeight="1" thickBot="1" x14ac:dyDescent="0.25">
      <c r="B4" s="708" t="s">
        <v>278</v>
      </c>
      <c r="C4" s="708"/>
      <c r="D4" s="708"/>
      <c r="E4" s="708"/>
    </row>
    <row r="5" spans="2:6" ht="29.25" customHeight="1" thickBot="1" x14ac:dyDescent="0.25">
      <c r="B5" s="40" t="s">
        <v>277</v>
      </c>
      <c r="C5" s="41">
        <v>2013</v>
      </c>
      <c r="D5" s="41">
        <v>2015</v>
      </c>
      <c r="E5" s="41">
        <v>2016</v>
      </c>
    </row>
    <row r="6" spans="2:6" ht="23.25" customHeight="1" x14ac:dyDescent="0.2">
      <c r="B6" s="42" t="s">
        <v>276</v>
      </c>
      <c r="C6" s="43">
        <v>5331.6189999999997</v>
      </c>
      <c r="D6" s="43">
        <v>5995.7870000000003</v>
      </c>
      <c r="E6" s="43">
        <v>6259.2280000000001</v>
      </c>
    </row>
    <row r="7" spans="2:6" ht="23.25" customHeight="1" thickBot="1" x14ac:dyDescent="0.25">
      <c r="B7" s="44" t="s">
        <v>275</v>
      </c>
      <c r="C7" s="45">
        <v>1735.9982453367636</v>
      </c>
      <c r="D7" s="45">
        <v>1925.4511358336961</v>
      </c>
      <c r="E7" s="45">
        <v>2027.0144834241887</v>
      </c>
    </row>
    <row r="8" spans="2:6" ht="22.5" customHeight="1" thickBot="1" x14ac:dyDescent="0.25">
      <c r="B8" s="46" t="s">
        <v>274</v>
      </c>
      <c r="C8" s="47">
        <v>0.32560433244325293</v>
      </c>
      <c r="D8" s="47">
        <v>0.32113401223787569</v>
      </c>
      <c r="E8" s="47">
        <v>0.3238441679108332</v>
      </c>
    </row>
    <row r="9" spans="2:6" ht="15" x14ac:dyDescent="0.2">
      <c r="B9" s="48" t="s">
        <v>273</v>
      </c>
      <c r="C9" s="49"/>
      <c r="D9" s="50"/>
    </row>
    <row r="12" spans="2:6" x14ac:dyDescent="0.2">
      <c r="C12" s="39" t="s">
        <v>369</v>
      </c>
      <c r="F12" s="51"/>
    </row>
    <row r="13" spans="2:6" x14ac:dyDescent="0.2">
      <c r="C13" s="52">
        <v>2013</v>
      </c>
      <c r="D13" s="52"/>
      <c r="E13" s="52"/>
    </row>
    <row r="14" spans="2:6" ht="12.75" x14ac:dyDescent="0.2">
      <c r="C14" s="53">
        <v>0</v>
      </c>
      <c r="D14" s="627"/>
      <c r="E14" s="627"/>
    </row>
    <row r="15" spans="2:6" x14ac:dyDescent="0.2">
      <c r="C15" s="54"/>
    </row>
    <row r="16" spans="2:6" x14ac:dyDescent="0.2">
      <c r="C16" s="54"/>
    </row>
  </sheetData>
  <mergeCells count="3">
    <mergeCell ref="B4:E4"/>
    <mergeCell ref="B2:E2"/>
    <mergeCell ref="B3:E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4"/>
  <sheetViews>
    <sheetView showGridLines="0" workbookViewId="0">
      <selection activeCell="E13" sqref="E13"/>
    </sheetView>
  </sheetViews>
  <sheetFormatPr defaultRowHeight="12.75" x14ac:dyDescent="0.2"/>
  <cols>
    <col min="1" max="1" width="4.5703125" style="186" customWidth="1"/>
    <col min="2" max="2" width="17.28515625" style="186" bestFit="1" customWidth="1"/>
    <col min="3" max="3" width="6.85546875" style="186" customWidth="1"/>
    <col min="4" max="12" width="6.7109375" style="186" customWidth="1"/>
    <col min="13" max="13" width="8.140625" style="186" bestFit="1" customWidth="1"/>
    <col min="14" max="19" width="6" style="186" customWidth="1"/>
    <col min="20" max="20" width="13" style="186" customWidth="1"/>
    <col min="21" max="21" width="10.5703125" style="186" customWidth="1"/>
    <col min="22" max="36" width="5.85546875" style="186" customWidth="1"/>
    <col min="37" max="37" width="6" style="186" customWidth="1"/>
    <col min="38" max="45" width="5.7109375" style="186" customWidth="1"/>
    <col min="46" max="46" width="6" style="186" customWidth="1"/>
    <col min="47" max="54" width="5.85546875" style="186" customWidth="1"/>
    <col min="55" max="55" width="6" style="186" customWidth="1"/>
    <col min="56" max="64" width="6.140625" style="186" customWidth="1"/>
    <col min="65" max="16384" width="9.140625" style="186"/>
  </cols>
  <sheetData>
    <row r="2" spans="2:64" ht="18.75" customHeight="1" x14ac:dyDescent="0.2">
      <c r="B2" s="762" t="s">
        <v>470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35"/>
      <c r="O2" s="35"/>
      <c r="P2" s="35"/>
      <c r="Q2" s="35"/>
      <c r="R2" s="35"/>
      <c r="S2" s="35"/>
      <c r="AL2" s="203"/>
      <c r="AM2" s="203"/>
      <c r="AN2" s="203"/>
      <c r="AO2" s="203"/>
      <c r="AP2" s="203"/>
      <c r="AQ2" s="203"/>
      <c r="AR2" s="203"/>
      <c r="AS2" s="203"/>
      <c r="BD2" s="203"/>
      <c r="BE2" s="203"/>
      <c r="BF2" s="203"/>
      <c r="BG2" s="203"/>
      <c r="BH2" s="203"/>
      <c r="BI2" s="203"/>
      <c r="BJ2" s="203"/>
      <c r="BK2" s="203"/>
      <c r="BL2" s="203"/>
    </row>
    <row r="3" spans="2:64" ht="12.75" customHeight="1" x14ac:dyDescent="0.2">
      <c r="B3" s="763" t="s">
        <v>471</v>
      </c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35"/>
      <c r="O3" s="35"/>
      <c r="P3" s="35"/>
      <c r="Q3" s="35"/>
      <c r="R3" s="35"/>
      <c r="S3" s="35"/>
      <c r="AH3" s="203"/>
      <c r="AI3" s="203"/>
      <c r="AJ3" s="203"/>
      <c r="AK3" s="203"/>
      <c r="AL3" s="203"/>
      <c r="AM3" s="203"/>
      <c r="AN3" s="203"/>
      <c r="AO3" s="203"/>
      <c r="AZ3" s="203"/>
      <c r="BA3" s="203"/>
      <c r="BB3" s="203"/>
      <c r="BC3" s="203"/>
      <c r="BD3" s="203"/>
      <c r="BE3" s="203"/>
      <c r="BF3" s="203"/>
      <c r="BG3" s="203"/>
      <c r="BH3" s="203"/>
    </row>
    <row r="4" spans="2:64" ht="12.75" customHeight="1" x14ac:dyDescent="0.2"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52"/>
      <c r="O4" s="552"/>
      <c r="P4" s="552"/>
      <c r="Q4" s="552"/>
      <c r="R4" s="552"/>
      <c r="S4" s="552"/>
      <c r="AH4" s="203"/>
      <c r="AI4" s="203"/>
      <c r="AJ4" s="203"/>
      <c r="AK4" s="203"/>
      <c r="AL4" s="203"/>
      <c r="AM4" s="203"/>
      <c r="AN4" s="203"/>
      <c r="AO4" s="203"/>
      <c r="AZ4" s="203"/>
      <c r="BA4" s="203"/>
      <c r="BB4" s="203"/>
      <c r="BC4" s="203"/>
      <c r="BD4" s="203"/>
      <c r="BE4" s="203"/>
      <c r="BF4" s="203"/>
      <c r="BG4" s="203"/>
      <c r="BH4" s="203"/>
    </row>
    <row r="5" spans="2:64" ht="33" customHeight="1" x14ac:dyDescent="0.2">
      <c r="B5" s="600"/>
      <c r="C5" s="600">
        <v>2006</v>
      </c>
      <c r="D5" s="600">
        <v>2007</v>
      </c>
      <c r="E5" s="601">
        <v>2008</v>
      </c>
      <c r="F5" s="601">
        <v>2009</v>
      </c>
      <c r="G5" s="601">
        <v>2010</v>
      </c>
      <c r="H5" s="601">
        <v>2011</v>
      </c>
      <c r="I5" s="601">
        <v>2012</v>
      </c>
      <c r="J5" s="601">
        <v>2013</v>
      </c>
      <c r="K5" s="601">
        <v>2014</v>
      </c>
      <c r="L5" s="601">
        <v>2015</v>
      </c>
      <c r="M5" s="602" t="s">
        <v>472</v>
      </c>
      <c r="N5" s="197"/>
      <c r="O5" s="197"/>
      <c r="P5" s="197"/>
      <c r="Q5" s="197"/>
      <c r="R5" s="197"/>
      <c r="S5" s="197"/>
      <c r="T5" s="197"/>
    </row>
    <row r="6" spans="2:64" x14ac:dyDescent="0.2">
      <c r="B6" s="544" t="s">
        <v>363</v>
      </c>
      <c r="C6" s="594">
        <v>12.72</v>
      </c>
      <c r="D6" s="543">
        <v>13.16</v>
      </c>
      <c r="E6" s="543">
        <v>14.333</v>
      </c>
      <c r="F6" s="543">
        <v>15.215999999999999</v>
      </c>
      <c r="G6" s="543">
        <v>16.631</v>
      </c>
      <c r="H6" s="543">
        <v>17.684000000000001</v>
      </c>
      <c r="I6" s="543">
        <v>19.765999999999998</v>
      </c>
      <c r="J6" s="543">
        <v>19.585000000000001</v>
      </c>
      <c r="K6" s="543">
        <v>19.213000000000001</v>
      </c>
      <c r="L6" s="543">
        <v>20.995000000000001</v>
      </c>
      <c r="M6" s="204">
        <v>8.2750000000000004</v>
      </c>
      <c r="N6" s="197"/>
      <c r="O6" s="197"/>
      <c r="P6" s="197"/>
      <c r="Q6" s="197"/>
      <c r="R6" s="197"/>
      <c r="S6" s="197"/>
      <c r="T6" s="197"/>
    </row>
    <row r="7" spans="2:64" x14ac:dyDescent="0.2">
      <c r="B7" s="544" t="s">
        <v>361</v>
      </c>
      <c r="C7" s="594">
        <v>25.079000000000001</v>
      </c>
      <c r="D7" s="543">
        <v>26.367999999999999</v>
      </c>
      <c r="E7" s="543">
        <v>27.623999999999999</v>
      </c>
      <c r="F7" s="543">
        <v>28.923999999999999</v>
      </c>
      <c r="G7" s="543">
        <v>29.067</v>
      </c>
      <c r="H7" s="543">
        <v>29.298999999999999</v>
      </c>
      <c r="I7" s="543">
        <v>30.635000000000002</v>
      </c>
      <c r="J7" s="543">
        <v>31.178999999999998</v>
      </c>
      <c r="K7" s="543">
        <v>31.109000000000002</v>
      </c>
      <c r="L7" s="543">
        <v>32.052999999999997</v>
      </c>
      <c r="M7" s="204">
        <v>6.9739999999999966</v>
      </c>
      <c r="N7" s="197"/>
      <c r="O7" s="546"/>
      <c r="P7" s="197"/>
      <c r="Q7" s="197"/>
      <c r="R7" s="197"/>
      <c r="S7" s="197"/>
      <c r="T7" s="197"/>
    </row>
    <row r="8" spans="2:64" x14ac:dyDescent="0.2">
      <c r="B8" s="544" t="s">
        <v>445</v>
      </c>
      <c r="C8" s="594">
        <v>19.268999999999998</v>
      </c>
      <c r="D8" s="543">
        <v>19.827000000000002</v>
      </c>
      <c r="E8" s="543">
        <v>21.161999999999999</v>
      </c>
      <c r="F8" s="543">
        <v>21.670999999999999</v>
      </c>
      <c r="G8" s="543">
        <v>20.257000000000001</v>
      </c>
      <c r="H8" s="543">
        <v>22.091000000000001</v>
      </c>
      <c r="I8" s="543">
        <v>22.503</v>
      </c>
      <c r="J8" s="543">
        <v>23.315000000000001</v>
      </c>
      <c r="K8" s="543">
        <v>23.768999999999998</v>
      </c>
      <c r="L8" s="543">
        <v>24.66</v>
      </c>
      <c r="M8" s="204">
        <v>5.3910000000000018</v>
      </c>
      <c r="N8" s="197"/>
      <c r="O8" s="197"/>
      <c r="P8" s="197"/>
      <c r="Q8" s="197"/>
      <c r="R8" s="197"/>
      <c r="S8" s="197"/>
      <c r="T8" s="197"/>
    </row>
    <row r="9" spans="2:64" x14ac:dyDescent="0.2">
      <c r="B9" s="544" t="s">
        <v>397</v>
      </c>
      <c r="C9" s="594">
        <v>12.831</v>
      </c>
      <c r="D9" s="543">
        <v>13.215</v>
      </c>
      <c r="E9" s="543">
        <v>13.789</v>
      </c>
      <c r="F9" s="543">
        <v>13.577999999999999</v>
      </c>
      <c r="G9" s="543">
        <v>14.115</v>
      </c>
      <c r="H9" s="543">
        <v>14.032</v>
      </c>
      <c r="I9" s="543">
        <v>13.92</v>
      </c>
      <c r="J9" s="543">
        <v>14.617000000000001</v>
      </c>
      <c r="K9" s="543">
        <v>15.153</v>
      </c>
      <c r="L9" s="543">
        <v>17.437999999999999</v>
      </c>
      <c r="M9" s="204">
        <v>4.6069999999999993</v>
      </c>
      <c r="N9" s="197"/>
      <c r="O9" s="197"/>
      <c r="P9" s="197"/>
      <c r="Q9" s="197"/>
      <c r="R9" s="197"/>
      <c r="S9" s="197"/>
      <c r="T9" s="197"/>
    </row>
    <row r="10" spans="2:64" x14ac:dyDescent="0.2">
      <c r="B10" s="544" t="s">
        <v>367</v>
      </c>
      <c r="C10" s="594">
        <v>16.338000000000001</v>
      </c>
      <c r="D10" s="543">
        <v>16.815000000000001</v>
      </c>
      <c r="E10" s="543">
        <v>14.137</v>
      </c>
      <c r="F10" s="543">
        <v>14.282</v>
      </c>
      <c r="G10" s="543">
        <v>11.846</v>
      </c>
      <c r="H10" s="543">
        <v>13.536</v>
      </c>
      <c r="I10" s="543">
        <v>14.192</v>
      </c>
      <c r="J10" s="543">
        <v>14.492000000000001</v>
      </c>
      <c r="K10" s="543">
        <v>18.95</v>
      </c>
      <c r="L10" s="543">
        <v>20.913</v>
      </c>
      <c r="M10" s="204">
        <v>4.5749999999999993</v>
      </c>
      <c r="N10" s="197"/>
      <c r="O10" s="197"/>
      <c r="P10" s="197"/>
      <c r="Q10" s="197"/>
      <c r="R10" s="197"/>
      <c r="S10" s="197"/>
      <c r="T10" s="197"/>
    </row>
    <row r="11" spans="2:64" x14ac:dyDescent="0.2">
      <c r="B11" s="544" t="s">
        <v>387</v>
      </c>
      <c r="C11" s="594">
        <v>15.605</v>
      </c>
      <c r="D11" s="543">
        <v>16.347000000000001</v>
      </c>
      <c r="E11" s="543">
        <v>17.248999999999999</v>
      </c>
      <c r="F11" s="543">
        <v>16.492999999999999</v>
      </c>
      <c r="G11" s="543">
        <v>16.138000000000002</v>
      </c>
      <c r="H11" s="543">
        <v>18.852</v>
      </c>
      <c r="I11" s="543">
        <v>17.617000000000001</v>
      </c>
      <c r="J11" s="543">
        <v>16.954999999999998</v>
      </c>
      <c r="K11" s="543">
        <v>17.302</v>
      </c>
      <c r="L11" s="543">
        <v>19.882999999999999</v>
      </c>
      <c r="M11" s="204">
        <v>4.2779999999999987</v>
      </c>
      <c r="N11" s="197"/>
      <c r="O11" s="197"/>
      <c r="P11" s="197"/>
      <c r="Q11" s="197"/>
      <c r="R11" s="197"/>
      <c r="S11" s="197"/>
      <c r="T11" s="197"/>
    </row>
    <row r="12" spans="2:64" x14ac:dyDescent="0.2">
      <c r="B12" s="544" t="s">
        <v>393</v>
      </c>
      <c r="C12" s="594">
        <v>17.067</v>
      </c>
      <c r="D12" s="543">
        <v>17.332000000000001</v>
      </c>
      <c r="E12" s="543">
        <v>16.837</v>
      </c>
      <c r="F12" s="543">
        <v>16.933</v>
      </c>
      <c r="G12" s="543">
        <v>18.009</v>
      </c>
      <c r="H12" s="543">
        <v>18.826000000000001</v>
      </c>
      <c r="I12" s="543">
        <v>19.581</v>
      </c>
      <c r="J12" s="543">
        <v>19.893999999999998</v>
      </c>
      <c r="K12" s="543">
        <v>20.364999999999998</v>
      </c>
      <c r="L12" s="543">
        <v>20.905000000000001</v>
      </c>
      <c r="M12" s="204">
        <v>3.838000000000001</v>
      </c>
      <c r="N12" s="197"/>
      <c r="O12" s="197"/>
      <c r="P12" s="197"/>
      <c r="Q12" s="197"/>
      <c r="R12" s="197"/>
      <c r="S12" s="197"/>
      <c r="T12" s="197"/>
    </row>
    <row r="13" spans="2:64" x14ac:dyDescent="0.2">
      <c r="B13" s="544" t="s">
        <v>364</v>
      </c>
      <c r="C13" s="594">
        <v>14.176</v>
      </c>
      <c r="D13" s="543">
        <v>13.927</v>
      </c>
      <c r="E13" s="543">
        <v>14.553000000000001</v>
      </c>
      <c r="F13" s="543">
        <v>16.084</v>
      </c>
      <c r="G13" s="543">
        <v>16.472000000000001</v>
      </c>
      <c r="H13" s="543">
        <v>16.850000000000001</v>
      </c>
      <c r="I13" s="543">
        <v>17.699000000000002</v>
      </c>
      <c r="J13" s="543">
        <v>16.411999999999999</v>
      </c>
      <c r="K13" s="543">
        <v>17.760000000000002</v>
      </c>
      <c r="L13" s="543">
        <v>17.908999999999999</v>
      </c>
      <c r="M13" s="204">
        <v>3.7329999999999988</v>
      </c>
      <c r="N13" s="197"/>
      <c r="O13" s="197"/>
      <c r="P13" s="197"/>
      <c r="Q13" s="197"/>
      <c r="R13" s="197"/>
      <c r="S13" s="197"/>
      <c r="T13" s="197"/>
    </row>
    <row r="14" spans="2:64" x14ac:dyDescent="0.2">
      <c r="B14" s="544" t="s">
        <v>443</v>
      </c>
      <c r="C14" s="594">
        <v>22.532</v>
      </c>
      <c r="D14" s="543">
        <v>25.385999999999999</v>
      </c>
      <c r="E14" s="543">
        <v>24.126999999999999</v>
      </c>
      <c r="F14" s="543">
        <v>25.41</v>
      </c>
      <c r="G14" s="543">
        <v>26.617000000000001</v>
      </c>
      <c r="H14" s="543">
        <v>25.053999999999998</v>
      </c>
      <c r="I14" s="543">
        <v>24.974</v>
      </c>
      <c r="J14" s="543">
        <v>25.696999999999999</v>
      </c>
      <c r="K14" s="543">
        <v>25.782</v>
      </c>
      <c r="L14" s="543">
        <v>25.693000000000001</v>
      </c>
      <c r="M14" s="204">
        <v>3.1610000000000014</v>
      </c>
      <c r="N14" s="197"/>
      <c r="O14" s="197"/>
      <c r="P14" s="197"/>
      <c r="Q14" s="197"/>
      <c r="R14" s="197"/>
      <c r="S14" s="197"/>
      <c r="T14" s="197"/>
    </row>
    <row r="15" spans="2:64" x14ac:dyDescent="0.2">
      <c r="B15" s="544" t="s">
        <v>388</v>
      </c>
      <c r="C15" s="594">
        <v>20.097000000000001</v>
      </c>
      <c r="D15" s="543">
        <v>21.428999999999998</v>
      </c>
      <c r="E15" s="543">
        <v>22.134</v>
      </c>
      <c r="F15" s="543">
        <v>20.626000000000001</v>
      </c>
      <c r="G15" s="543">
        <v>20.321999999999999</v>
      </c>
      <c r="H15" s="543">
        <v>20.75</v>
      </c>
      <c r="I15" s="543">
        <v>20.736999999999998</v>
      </c>
      <c r="J15" s="543">
        <v>22.452000000000002</v>
      </c>
      <c r="K15" s="543">
        <v>22.513999999999999</v>
      </c>
      <c r="L15" s="543">
        <v>23.128</v>
      </c>
      <c r="M15" s="204">
        <v>3.0309999999999988</v>
      </c>
      <c r="N15" s="197"/>
      <c r="O15" s="197"/>
      <c r="P15" s="197"/>
      <c r="Q15" s="197"/>
      <c r="R15" s="197"/>
      <c r="S15" s="197"/>
      <c r="T15" s="197"/>
    </row>
    <row r="16" spans="2:64" x14ac:dyDescent="0.2">
      <c r="B16" s="544" t="s">
        <v>391</v>
      </c>
      <c r="C16" s="594">
        <v>18.260000000000002</v>
      </c>
      <c r="D16" s="543">
        <v>19.593</v>
      </c>
      <c r="E16" s="543">
        <v>19.555</v>
      </c>
      <c r="F16" s="543">
        <v>17.792000000000002</v>
      </c>
      <c r="G16" s="543">
        <v>18.062999999999999</v>
      </c>
      <c r="H16" s="543">
        <v>17.54</v>
      </c>
      <c r="I16" s="543">
        <v>18.364000000000001</v>
      </c>
      <c r="J16" s="543">
        <v>19.029</v>
      </c>
      <c r="K16" s="543">
        <v>20.585000000000001</v>
      </c>
      <c r="L16" s="543">
        <v>21.212</v>
      </c>
      <c r="M16" s="204">
        <v>2.9519999999999982</v>
      </c>
      <c r="N16" s="197"/>
      <c r="O16" s="197"/>
      <c r="P16" s="197"/>
      <c r="Q16" s="197"/>
      <c r="R16" s="197"/>
      <c r="S16" s="197"/>
      <c r="T16" s="197"/>
    </row>
    <row r="17" spans="2:20" x14ac:dyDescent="0.2">
      <c r="B17" s="544" t="s">
        <v>389</v>
      </c>
      <c r="C17" s="594">
        <v>15.064</v>
      </c>
      <c r="D17" s="543">
        <v>15.198</v>
      </c>
      <c r="E17" s="543">
        <v>15.121</v>
      </c>
      <c r="F17" s="543">
        <v>14.356999999999999</v>
      </c>
      <c r="G17" s="543">
        <v>15.103</v>
      </c>
      <c r="H17" s="543">
        <v>15.351000000000001</v>
      </c>
      <c r="I17" s="543">
        <v>16.076000000000001</v>
      </c>
      <c r="J17" s="543">
        <v>16.995999999999999</v>
      </c>
      <c r="K17" s="543">
        <v>17.245999999999999</v>
      </c>
      <c r="L17" s="543">
        <v>17.341000000000001</v>
      </c>
      <c r="M17" s="204">
        <v>2.277000000000001</v>
      </c>
      <c r="N17" s="197"/>
      <c r="O17" s="197"/>
      <c r="P17" s="197"/>
      <c r="Q17" s="197"/>
      <c r="R17" s="197"/>
      <c r="S17" s="197"/>
      <c r="T17" s="197"/>
    </row>
    <row r="18" spans="2:20" x14ac:dyDescent="0.2">
      <c r="B18" s="544" t="s">
        <v>366</v>
      </c>
      <c r="C18" s="594">
        <v>25.146000000000001</v>
      </c>
      <c r="D18" s="543">
        <v>24.895</v>
      </c>
      <c r="E18" s="543">
        <v>26.016999999999999</v>
      </c>
      <c r="F18" s="543">
        <v>25.741</v>
      </c>
      <c r="G18" s="543">
        <v>26.094999999999999</v>
      </c>
      <c r="H18" s="543">
        <v>26.452999999999999</v>
      </c>
      <c r="I18" s="543">
        <v>26.768999999999998</v>
      </c>
      <c r="J18" s="543">
        <v>27.356999999999999</v>
      </c>
      <c r="K18" s="543">
        <v>27.204000000000001</v>
      </c>
      <c r="L18" s="543">
        <v>26.957999999999998</v>
      </c>
      <c r="M18" s="204">
        <v>1.8119999999999976</v>
      </c>
      <c r="N18" s="197"/>
      <c r="O18" s="197"/>
      <c r="P18" s="197"/>
      <c r="Q18" s="197"/>
      <c r="R18" s="197"/>
      <c r="S18" s="197"/>
      <c r="T18" s="197"/>
    </row>
    <row r="19" spans="2:20" x14ac:dyDescent="0.2">
      <c r="B19" s="544" t="s">
        <v>362</v>
      </c>
      <c r="C19" s="594">
        <v>19.068999999999999</v>
      </c>
      <c r="D19" s="543">
        <v>19.094000000000001</v>
      </c>
      <c r="E19" s="543">
        <v>18.797999999999998</v>
      </c>
      <c r="F19" s="543">
        <v>18.606999999999999</v>
      </c>
      <c r="G19" s="543">
        <v>17.975999999999999</v>
      </c>
      <c r="H19" s="543">
        <v>18.823</v>
      </c>
      <c r="I19" s="543">
        <v>19.731000000000002</v>
      </c>
      <c r="J19" s="543">
        <v>20.077000000000002</v>
      </c>
      <c r="K19" s="543">
        <v>20.376000000000001</v>
      </c>
      <c r="L19" s="543">
        <v>20.760999999999999</v>
      </c>
      <c r="M19" s="204">
        <v>1.6920000000000002</v>
      </c>
      <c r="N19" s="197"/>
      <c r="O19" s="197"/>
      <c r="P19" s="197"/>
      <c r="Q19" s="197"/>
      <c r="R19" s="197"/>
      <c r="S19" s="197"/>
      <c r="T19" s="197"/>
    </row>
    <row r="20" spans="2:20" x14ac:dyDescent="0.2">
      <c r="B20" s="544" t="s">
        <v>396</v>
      </c>
      <c r="C20" s="594">
        <v>24.094000000000001</v>
      </c>
      <c r="D20" s="543">
        <v>24.777000000000001</v>
      </c>
      <c r="E20" s="543">
        <v>25.05</v>
      </c>
      <c r="F20" s="543">
        <v>24.869</v>
      </c>
      <c r="G20" s="543">
        <v>24.908999999999999</v>
      </c>
      <c r="H20" s="543">
        <v>24.507999999999999</v>
      </c>
      <c r="I20" s="543">
        <v>24.533000000000001</v>
      </c>
      <c r="J20" s="543">
        <v>24.943000000000001</v>
      </c>
      <c r="K20" s="543">
        <v>24.709</v>
      </c>
      <c r="L20" s="543">
        <v>25.635999999999999</v>
      </c>
      <c r="M20" s="204">
        <v>1.541999999999998</v>
      </c>
      <c r="N20" s="197"/>
      <c r="O20" s="197"/>
      <c r="P20" s="197"/>
      <c r="Q20" s="197"/>
      <c r="R20" s="197"/>
      <c r="S20" s="197"/>
      <c r="T20" s="197"/>
    </row>
    <row r="21" spans="2:20" x14ac:dyDescent="0.2">
      <c r="B21" s="544" t="s">
        <v>395</v>
      </c>
      <c r="C21" s="594">
        <v>30.539000000000001</v>
      </c>
      <c r="D21" s="543">
        <v>30.225999999999999</v>
      </c>
      <c r="E21" s="543">
        <v>31.145</v>
      </c>
      <c r="F21" s="543">
        <v>30.539000000000001</v>
      </c>
      <c r="G21" s="543">
        <v>30.577000000000002</v>
      </c>
      <c r="H21" s="543">
        <v>32.368000000000002</v>
      </c>
      <c r="I21" s="543">
        <v>33.113999999999997</v>
      </c>
      <c r="J21" s="543">
        <v>29.469000000000001</v>
      </c>
      <c r="K21" s="543">
        <v>30.364999999999998</v>
      </c>
      <c r="L21" s="543">
        <v>31.289000000000001</v>
      </c>
      <c r="M21" s="204">
        <v>0.75</v>
      </c>
      <c r="N21" s="197"/>
      <c r="O21" s="197"/>
      <c r="P21" s="197"/>
      <c r="Q21" s="197"/>
      <c r="R21" s="197"/>
      <c r="S21" s="197"/>
      <c r="T21" s="197"/>
    </row>
    <row r="22" spans="2:20" x14ac:dyDescent="0.2">
      <c r="B22" s="544" t="s">
        <v>446</v>
      </c>
      <c r="C22" s="594">
        <v>30.206</v>
      </c>
      <c r="D22" s="543">
        <v>26.221</v>
      </c>
      <c r="E22" s="543">
        <v>29.425000000000001</v>
      </c>
      <c r="F22" s="543">
        <v>28.210999999999999</v>
      </c>
      <c r="G22" s="543">
        <v>27.331</v>
      </c>
      <c r="H22" s="543">
        <v>26.597999999999999</v>
      </c>
      <c r="I22" s="543">
        <v>27.422000000000001</v>
      </c>
      <c r="J22" s="543">
        <v>27.597000000000001</v>
      </c>
      <c r="K22" s="543">
        <v>29.984000000000002</v>
      </c>
      <c r="L22" s="543">
        <v>30.872</v>
      </c>
      <c r="M22" s="204">
        <v>0.66600000000000037</v>
      </c>
      <c r="N22" s="197"/>
      <c r="O22" s="197"/>
      <c r="P22" s="197"/>
      <c r="Q22" s="197"/>
      <c r="R22" s="197"/>
      <c r="S22" s="197"/>
      <c r="T22" s="197"/>
    </row>
    <row r="23" spans="2:20" x14ac:dyDescent="0.2">
      <c r="B23" s="544" t="s">
        <v>394</v>
      </c>
      <c r="C23" s="594">
        <v>15.852</v>
      </c>
      <c r="D23" s="543">
        <v>16.48</v>
      </c>
      <c r="E23" s="543">
        <v>16.364999999999998</v>
      </c>
      <c r="F23" s="543">
        <v>16.363</v>
      </c>
      <c r="G23" s="543">
        <v>17.334</v>
      </c>
      <c r="H23" s="543">
        <v>16.969000000000001</v>
      </c>
      <c r="I23" s="543">
        <v>17.448</v>
      </c>
      <c r="J23" s="543">
        <v>17.439</v>
      </c>
      <c r="K23" s="543">
        <v>16.146999999999998</v>
      </c>
      <c r="L23" s="543">
        <v>16.202000000000002</v>
      </c>
      <c r="M23" s="204">
        <v>0.35000000000000142</v>
      </c>
      <c r="N23" s="197"/>
      <c r="O23" s="197"/>
      <c r="P23" s="197"/>
      <c r="Q23" s="197"/>
      <c r="R23" s="197"/>
      <c r="S23" s="197"/>
      <c r="T23" s="197"/>
    </row>
    <row r="24" spans="2:20" x14ac:dyDescent="0.2">
      <c r="B24" s="544" t="s">
        <v>392</v>
      </c>
      <c r="C24" s="594">
        <v>13.56</v>
      </c>
      <c r="D24" s="543">
        <v>14.962</v>
      </c>
      <c r="E24" s="543">
        <v>14.242000000000001</v>
      </c>
      <c r="F24" s="543">
        <v>12.74</v>
      </c>
      <c r="G24" s="543">
        <v>12.324</v>
      </c>
      <c r="H24" s="543">
        <v>12.311999999999999</v>
      </c>
      <c r="I24" s="543">
        <v>13.129</v>
      </c>
      <c r="J24" s="543">
        <v>13.887</v>
      </c>
      <c r="K24" s="543">
        <v>14.111000000000001</v>
      </c>
      <c r="L24" s="543">
        <v>13.702999999999999</v>
      </c>
      <c r="M24" s="204">
        <v>0.14299999999999891</v>
      </c>
      <c r="N24" s="197"/>
      <c r="O24" s="197"/>
      <c r="P24" s="197"/>
      <c r="Q24" s="197"/>
      <c r="R24" s="197"/>
      <c r="S24" s="197"/>
      <c r="T24" s="197"/>
    </row>
    <row r="25" spans="2:20" x14ac:dyDescent="0.2">
      <c r="B25" s="544" t="s">
        <v>365</v>
      </c>
      <c r="C25" s="594">
        <v>18.023</v>
      </c>
      <c r="D25" s="543">
        <v>18.527999999999999</v>
      </c>
      <c r="E25" s="543">
        <v>18.838000000000001</v>
      </c>
      <c r="F25" s="543">
        <v>16.994</v>
      </c>
      <c r="G25" s="543">
        <v>17.878</v>
      </c>
      <c r="H25" s="543">
        <v>18.637</v>
      </c>
      <c r="I25" s="543">
        <v>19.251000000000001</v>
      </c>
      <c r="J25" s="543">
        <v>18.824000000000002</v>
      </c>
      <c r="K25" s="543">
        <v>18.795000000000002</v>
      </c>
      <c r="L25" s="543">
        <v>17.081</v>
      </c>
      <c r="M25" s="204">
        <v>-0.94200000000000017</v>
      </c>
      <c r="N25" s="197"/>
      <c r="O25" s="197"/>
      <c r="P25" s="197"/>
      <c r="Q25" s="197"/>
      <c r="R25" s="197"/>
      <c r="S25" s="197"/>
      <c r="T25" s="197"/>
    </row>
    <row r="26" spans="2:20" x14ac:dyDescent="0.2">
      <c r="B26" s="595" t="s">
        <v>298</v>
      </c>
      <c r="C26" s="596">
        <v>33.31764484849834</v>
      </c>
      <c r="D26" s="597">
        <v>33.688143721968054</v>
      </c>
      <c r="E26" s="597">
        <v>33.543269951997594</v>
      </c>
      <c r="F26" s="597">
        <v>32.280227172113101</v>
      </c>
      <c r="G26" s="597">
        <v>32.515903085550455</v>
      </c>
      <c r="H26" s="597">
        <v>33.370426209593148</v>
      </c>
      <c r="I26" s="597">
        <v>32.638855681227099</v>
      </c>
      <c r="J26" s="597">
        <v>32.562291750984521</v>
      </c>
      <c r="K26" s="597">
        <v>31.862259760517354</v>
      </c>
      <c r="L26" s="597">
        <v>32.113401223787569</v>
      </c>
      <c r="M26" s="598">
        <v>-1.2042436247107702</v>
      </c>
      <c r="N26" s="197"/>
      <c r="O26" s="197"/>
      <c r="P26" s="197"/>
      <c r="Q26" s="197"/>
      <c r="R26" s="197"/>
      <c r="S26" s="197"/>
      <c r="T26" s="197"/>
    </row>
    <row r="27" spans="2:20" ht="12.75" customHeight="1" x14ac:dyDescent="0.2">
      <c r="B27" s="544" t="s">
        <v>297</v>
      </c>
      <c r="C27" s="594">
        <v>21.995000000000001</v>
      </c>
      <c r="D27" s="543">
        <v>22.779</v>
      </c>
      <c r="E27" s="543">
        <v>21.407</v>
      </c>
      <c r="F27" s="543">
        <v>17.376999999999999</v>
      </c>
      <c r="G27" s="543">
        <v>19.681000000000001</v>
      </c>
      <c r="H27" s="543">
        <v>21.234999999999999</v>
      </c>
      <c r="I27" s="543">
        <v>21.48</v>
      </c>
      <c r="J27" s="543">
        <v>19.952999999999999</v>
      </c>
      <c r="K27" s="543">
        <v>19.75</v>
      </c>
      <c r="L27" s="543">
        <v>20.649000000000001</v>
      </c>
      <c r="M27" s="204">
        <v>-1.3460000000000001</v>
      </c>
      <c r="N27" s="197"/>
      <c r="O27" s="197"/>
      <c r="P27" s="197"/>
      <c r="Q27" s="197"/>
      <c r="R27" s="197"/>
      <c r="S27" s="197"/>
    </row>
    <row r="28" spans="2:20" x14ac:dyDescent="0.2">
      <c r="B28" s="544" t="s">
        <v>390</v>
      </c>
      <c r="C28" s="594">
        <v>13.768000000000001</v>
      </c>
      <c r="D28" s="543">
        <v>13.907999999999999</v>
      </c>
      <c r="E28" s="543">
        <v>12.913</v>
      </c>
      <c r="F28" s="543">
        <v>12.228999999999999</v>
      </c>
      <c r="G28" s="543">
        <v>12.366</v>
      </c>
      <c r="H28" s="543">
        <v>12.772</v>
      </c>
      <c r="I28" s="543">
        <v>12.896000000000001</v>
      </c>
      <c r="J28" s="543">
        <v>13.000999999999999</v>
      </c>
      <c r="K28" s="543">
        <v>12.669</v>
      </c>
      <c r="L28" s="543">
        <v>12.356</v>
      </c>
      <c r="M28" s="204">
        <v>-1.4120000000000008</v>
      </c>
    </row>
    <row r="29" spans="2:20" x14ac:dyDescent="0.2">
      <c r="B29" s="544" t="s">
        <v>444</v>
      </c>
      <c r="C29" s="594">
        <v>45.542999999999999</v>
      </c>
      <c r="D29" s="543">
        <v>44.573</v>
      </c>
      <c r="E29" s="543">
        <v>41.661999999999999</v>
      </c>
      <c r="F29" s="543">
        <v>41.064999999999998</v>
      </c>
      <c r="G29" s="543">
        <v>37.621000000000002</v>
      </c>
      <c r="H29" s="543">
        <v>38.423000000000002</v>
      </c>
      <c r="I29" s="543">
        <v>39.741999999999997</v>
      </c>
      <c r="J29" s="543">
        <v>37.335999999999999</v>
      </c>
      <c r="K29" s="543">
        <v>37.488</v>
      </c>
      <c r="L29" s="543">
        <v>38.551000000000002</v>
      </c>
      <c r="M29" s="204">
        <v>-6.9919999999999973</v>
      </c>
    </row>
    <row r="30" spans="2:20" ht="13.5" customHeight="1" x14ac:dyDescent="0.2">
      <c r="B30" s="761" t="s">
        <v>480</v>
      </c>
      <c r="C30" s="761"/>
      <c r="D30" s="761"/>
      <c r="E30" s="761"/>
      <c r="F30" s="761"/>
      <c r="G30" s="761"/>
      <c r="H30" s="761"/>
      <c r="I30" s="761"/>
      <c r="J30" s="761"/>
      <c r="K30" s="761"/>
      <c r="L30" s="761"/>
      <c r="M30" s="545"/>
    </row>
    <row r="31" spans="2:20" ht="13.5" customHeight="1" x14ac:dyDescent="0.2"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197"/>
    </row>
    <row r="32" spans="2:20" ht="13.5" customHeight="1" x14ac:dyDescent="0.2"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197"/>
    </row>
    <row r="34" spans="12:12" x14ac:dyDescent="0.2">
      <c r="L34" s="606"/>
    </row>
  </sheetData>
  <sortState ref="B5:M30">
    <sortCondition descending="1" ref="M5:M30"/>
  </sortState>
  <mergeCells count="3">
    <mergeCell ref="B30:L30"/>
    <mergeCell ref="B2:M2"/>
    <mergeCell ref="B3:M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B2:R70"/>
  <sheetViews>
    <sheetView showGridLines="0" workbookViewId="0">
      <selection activeCell="K53" sqref="K53"/>
    </sheetView>
  </sheetViews>
  <sheetFormatPr defaultColWidth="11.42578125" defaultRowHeight="12.75" x14ac:dyDescent="0.2"/>
  <cols>
    <col min="1" max="1" width="3.140625" style="109" customWidth="1"/>
    <col min="2" max="2" width="2" style="205" customWidth="1"/>
    <col min="3" max="3" width="34" style="109" customWidth="1"/>
    <col min="4" max="4" width="4.140625" style="228" hidden="1" customWidth="1"/>
    <col min="5" max="5" width="11.7109375" style="109" customWidth="1"/>
    <col min="6" max="6" width="7.7109375" style="109" customWidth="1"/>
    <col min="7" max="7" width="8.7109375" style="109" customWidth="1"/>
    <col min="8" max="8" width="3" style="109" customWidth="1"/>
    <col min="9" max="9" width="11.7109375" style="109" customWidth="1"/>
    <col min="10" max="10" width="7.7109375" style="109" customWidth="1"/>
    <col min="11" max="11" width="8.7109375" style="109" customWidth="1"/>
    <col min="12" max="12" width="3.140625" style="109" customWidth="1"/>
    <col min="13" max="14" width="8.7109375" style="109" customWidth="1"/>
    <col min="15" max="15" width="12" style="80" customWidth="1"/>
    <col min="16" max="16" width="6.5703125" style="109" customWidth="1"/>
    <col min="17" max="16384" width="11.42578125" style="109"/>
  </cols>
  <sheetData>
    <row r="2" spans="2:18" s="111" customFormat="1" x14ac:dyDescent="0.2">
      <c r="B2" s="764" t="s">
        <v>243</v>
      </c>
      <c r="C2" s="764"/>
      <c r="D2" s="764"/>
      <c r="E2" s="764"/>
      <c r="F2" s="764"/>
      <c r="G2" s="764"/>
      <c r="H2" s="764"/>
      <c r="I2" s="764"/>
      <c r="J2" s="764"/>
      <c r="K2" s="764"/>
      <c r="L2" s="497"/>
      <c r="M2" s="497"/>
      <c r="N2" s="497"/>
      <c r="O2" s="80"/>
    </row>
    <row r="3" spans="2:18" s="111" customFormat="1" ht="14.25" customHeight="1" x14ac:dyDescent="0.2">
      <c r="B3" s="773" t="s">
        <v>438</v>
      </c>
      <c r="C3" s="773"/>
      <c r="D3" s="773"/>
      <c r="E3" s="773"/>
      <c r="F3" s="773"/>
      <c r="G3" s="773"/>
      <c r="H3" s="773"/>
      <c r="I3" s="773"/>
      <c r="J3" s="773"/>
      <c r="K3" s="773"/>
      <c r="L3" s="496"/>
      <c r="M3" s="496"/>
      <c r="N3" s="496"/>
      <c r="O3" s="80"/>
    </row>
    <row r="4" spans="2:18" s="111" customFormat="1" x14ac:dyDescent="0.2">
      <c r="B4" s="110"/>
      <c r="C4" s="256"/>
      <c r="D4" s="303"/>
      <c r="O4" s="80"/>
      <c r="Q4" s="127"/>
    </row>
    <row r="5" spans="2:18" s="111" customFormat="1" ht="15.75" customHeight="1" x14ac:dyDescent="0.2">
      <c r="B5" s="769"/>
      <c r="C5" s="771" t="s">
        <v>242</v>
      </c>
      <c r="D5" s="315"/>
      <c r="E5" s="768">
        <v>2015</v>
      </c>
      <c r="F5" s="768"/>
      <c r="G5" s="768"/>
      <c r="H5" s="495"/>
      <c r="I5" s="768">
        <v>2016</v>
      </c>
      <c r="J5" s="768"/>
      <c r="K5" s="768"/>
      <c r="L5" s="80"/>
      <c r="M5" s="316"/>
      <c r="N5" s="674"/>
      <c r="O5" s="674"/>
    </row>
    <row r="6" spans="2:18" s="111" customFormat="1" ht="15.75" customHeight="1" x14ac:dyDescent="0.2">
      <c r="B6" s="770"/>
      <c r="C6" s="772"/>
      <c r="D6" s="317"/>
      <c r="E6" s="317" t="s">
        <v>1</v>
      </c>
      <c r="F6" s="317" t="s">
        <v>82</v>
      </c>
      <c r="G6" s="317" t="s">
        <v>151</v>
      </c>
      <c r="H6" s="317"/>
      <c r="I6" s="317" t="s">
        <v>1</v>
      </c>
      <c r="J6" s="317" t="s">
        <v>82</v>
      </c>
      <c r="K6" s="317" t="s">
        <v>151</v>
      </c>
      <c r="L6" s="80"/>
      <c r="M6" s="316"/>
      <c r="N6" s="682"/>
      <c r="O6" s="682"/>
    </row>
    <row r="7" spans="2:18" ht="19.5" customHeight="1" x14ac:dyDescent="0.2">
      <c r="B7" s="285"/>
      <c r="C7" s="285" t="s">
        <v>24</v>
      </c>
      <c r="D7" s="318"/>
      <c r="E7" s="319">
        <v>1925451.1358336962</v>
      </c>
      <c r="F7" s="320">
        <v>0.32113401223787574</v>
      </c>
      <c r="G7" s="320">
        <v>1</v>
      </c>
      <c r="H7" s="320"/>
      <c r="I7" s="319">
        <v>2027014.48342419</v>
      </c>
      <c r="J7" s="320">
        <v>0.32384416791083342</v>
      </c>
      <c r="K7" s="320">
        <v>1</v>
      </c>
      <c r="L7" s="80"/>
      <c r="M7" s="322"/>
      <c r="N7" s="323"/>
      <c r="O7" s="109"/>
    </row>
    <row r="8" spans="2:18" ht="16.5" customHeight="1" x14ac:dyDescent="0.2">
      <c r="B8" s="221"/>
      <c r="C8" s="134" t="s">
        <v>241</v>
      </c>
      <c r="D8" s="324"/>
      <c r="E8" s="325">
        <v>1316253.82556655</v>
      </c>
      <c r="F8" s="135">
        <v>0.21952978409115434</v>
      </c>
      <c r="G8" s="135">
        <v>0.68360801324445375</v>
      </c>
      <c r="H8" s="135"/>
      <c r="I8" s="325">
        <v>1383758.7165021901</v>
      </c>
      <c r="J8" s="135">
        <v>0.22107498185114682</v>
      </c>
      <c r="K8" s="135">
        <v>0.68265852455313369</v>
      </c>
      <c r="L8" s="80"/>
      <c r="M8" s="120"/>
      <c r="N8" s="120"/>
      <c r="O8" s="109"/>
    </row>
    <row r="9" spans="2:18" s="253" customFormat="1" ht="15" customHeight="1" x14ac:dyDescent="0.2">
      <c r="B9" s="289"/>
      <c r="C9" s="226" t="s">
        <v>240</v>
      </c>
      <c r="D9" s="326"/>
      <c r="E9" s="321">
        <v>475738.08805303002</v>
      </c>
      <c r="F9" s="312">
        <v>7.9345395033717847E-2</v>
      </c>
      <c r="G9" s="312">
        <v>0.24707876465898543</v>
      </c>
      <c r="H9" s="312"/>
      <c r="I9" s="321">
        <v>509056.90814397001</v>
      </c>
      <c r="J9" s="312">
        <v>8.1329024624757246E-2</v>
      </c>
      <c r="K9" s="312">
        <v>0.2511362954269728</v>
      </c>
      <c r="L9" s="80"/>
      <c r="M9" s="295"/>
      <c r="N9" s="295"/>
    </row>
    <row r="10" spans="2:18" ht="15" customHeight="1" x14ac:dyDescent="0.2">
      <c r="B10" s="289"/>
      <c r="C10" s="291" t="s">
        <v>239</v>
      </c>
      <c r="D10" s="327"/>
      <c r="E10" s="328">
        <v>341964.78847935004</v>
      </c>
      <c r="F10" s="91">
        <v>5.703417891251808E-2</v>
      </c>
      <c r="G10" s="91">
        <v>0.17760242372044593</v>
      </c>
      <c r="H10" s="91"/>
      <c r="I10" s="328">
        <v>386789.22638447001</v>
      </c>
      <c r="J10" s="91">
        <v>6.1795037085159703E-2</v>
      </c>
      <c r="K10" s="91">
        <v>0.19081719916035117</v>
      </c>
      <c r="L10" s="80"/>
      <c r="M10" s="322"/>
      <c r="N10" s="322"/>
      <c r="O10" s="109"/>
    </row>
    <row r="11" spans="2:18" ht="15" customHeight="1" x14ac:dyDescent="0.2">
      <c r="B11" s="289"/>
      <c r="C11" s="125" t="s">
        <v>238</v>
      </c>
      <c r="D11" s="327" t="s">
        <v>178</v>
      </c>
      <c r="E11" s="330">
        <v>27198.658802030004</v>
      </c>
      <c r="F11" s="91">
        <v>4.5362950355024292E-3</v>
      </c>
      <c r="G11" s="91">
        <v>1.4125862919005382E-2</v>
      </c>
      <c r="H11" s="91"/>
      <c r="I11" s="330">
        <v>28284.49860771</v>
      </c>
      <c r="J11" s="91">
        <v>4.5188477888503187E-3</v>
      </c>
      <c r="K11" s="91">
        <v>1.3953772328222161E-2</v>
      </c>
      <c r="L11" s="80"/>
      <c r="M11" s="219"/>
      <c r="N11" s="219"/>
      <c r="O11" s="109"/>
    </row>
    <row r="12" spans="2:18" ht="15" customHeight="1" x14ac:dyDescent="0.2">
      <c r="B12" s="289"/>
      <c r="C12" s="114" t="s">
        <v>237</v>
      </c>
      <c r="D12" s="327" t="s">
        <v>289</v>
      </c>
      <c r="E12" s="330">
        <v>104910.16847646001</v>
      </c>
      <c r="F12" s="91">
        <v>1.7497314110134332E-2</v>
      </c>
      <c r="G12" s="91">
        <v>5.4486019678206592E-2</v>
      </c>
      <c r="H12" s="91"/>
      <c r="I12" s="330">
        <v>131180.66790398001</v>
      </c>
      <c r="J12" s="91">
        <v>2.0957962851645605E-2</v>
      </c>
      <c r="K12" s="91">
        <v>6.4716196641268917E-2</v>
      </c>
      <c r="L12" s="80"/>
      <c r="M12" s="322"/>
      <c r="N12" s="322"/>
      <c r="O12" s="109"/>
    </row>
    <row r="13" spans="2:18" ht="15" customHeight="1" x14ac:dyDescent="0.2">
      <c r="C13" s="114" t="s">
        <v>236</v>
      </c>
      <c r="D13" s="327" t="s">
        <v>288</v>
      </c>
      <c r="E13" s="330">
        <v>209855.96120086001</v>
      </c>
      <c r="F13" s="91">
        <v>3.5000569766881311E-2</v>
      </c>
      <c r="G13" s="91">
        <v>0.10899054112323396</v>
      </c>
      <c r="H13" s="91"/>
      <c r="I13" s="330">
        <v>227324.05987277997</v>
      </c>
      <c r="J13" s="91">
        <v>3.631822644466378E-2</v>
      </c>
      <c r="K13" s="91">
        <v>0.11214723019086008</v>
      </c>
      <c r="L13" s="80"/>
      <c r="M13" s="323"/>
      <c r="N13" s="219"/>
      <c r="O13" s="109"/>
    </row>
    <row r="14" spans="2:18" ht="15" customHeight="1" x14ac:dyDescent="0.2">
      <c r="B14" s="289"/>
      <c r="C14" s="114" t="s">
        <v>235</v>
      </c>
      <c r="D14" s="327" t="s">
        <v>287</v>
      </c>
      <c r="E14" s="330">
        <v>48048.708224779992</v>
      </c>
      <c r="F14" s="91">
        <v>8.0137450220930124E-3</v>
      </c>
      <c r="G14" s="91">
        <v>2.4954519660648516E-2</v>
      </c>
      <c r="H14" s="91"/>
      <c r="I14" s="330">
        <v>41851.411652999996</v>
      </c>
      <c r="J14" s="91">
        <v>6.6863535971209221E-3</v>
      </c>
      <c r="K14" s="91">
        <v>2.0646824181690771E-2</v>
      </c>
      <c r="L14" s="80"/>
      <c r="M14" s="322"/>
      <c r="N14" s="331"/>
      <c r="O14" s="109"/>
    </row>
    <row r="15" spans="2:18" ht="15" customHeight="1" x14ac:dyDescent="0.2">
      <c r="B15" s="289"/>
      <c r="C15" s="114" t="s">
        <v>234</v>
      </c>
      <c r="D15" s="327" t="s">
        <v>86</v>
      </c>
      <c r="E15" s="330">
        <v>34681.048804570004</v>
      </c>
      <c r="F15" s="91">
        <v>5.784236298682726E-3</v>
      </c>
      <c r="G15" s="91">
        <v>1.8011908045411678E-2</v>
      </c>
      <c r="H15" s="91"/>
      <c r="I15" s="330">
        <v>33644.721465490002</v>
      </c>
      <c r="J15" s="91">
        <v>5.3752190310833864E-3</v>
      </c>
      <c r="K15" s="91">
        <v>1.6598165302033133E-2</v>
      </c>
      <c r="L15" s="80"/>
      <c r="M15" s="220"/>
      <c r="N15" s="331"/>
      <c r="O15" s="109"/>
    </row>
    <row r="16" spans="2:18" ht="15" customHeight="1" x14ac:dyDescent="0.2">
      <c r="B16" s="289"/>
      <c r="C16" s="114" t="s">
        <v>233</v>
      </c>
      <c r="D16" s="327" t="s">
        <v>304</v>
      </c>
      <c r="E16" s="330">
        <v>38969.359133269994</v>
      </c>
      <c r="F16" s="91">
        <v>6.49945689085853E-3</v>
      </c>
      <c r="G16" s="91">
        <v>2.0239079770984034E-2</v>
      </c>
      <c r="H16" s="91"/>
      <c r="I16" s="330">
        <v>31447.614282120001</v>
      </c>
      <c r="J16" s="91">
        <v>5.024200154095681E-3</v>
      </c>
      <c r="K16" s="91">
        <v>1.5514252384125175E-2</v>
      </c>
      <c r="L16" s="80"/>
      <c r="M16" s="220"/>
      <c r="N16" s="220"/>
      <c r="O16" s="220"/>
      <c r="P16" s="220"/>
      <c r="Q16" s="220"/>
      <c r="R16" s="220"/>
    </row>
    <row r="17" spans="2:18" ht="15" customHeight="1" x14ac:dyDescent="0.2">
      <c r="B17" s="289"/>
      <c r="C17" s="114" t="s">
        <v>232</v>
      </c>
      <c r="D17" s="327" t="s">
        <v>305</v>
      </c>
      <c r="E17" s="330">
        <v>5314.5956677899994</v>
      </c>
      <c r="F17" s="91">
        <v>8.8638833697561299E-4</v>
      </c>
      <c r="G17" s="91">
        <v>2.7601820523421626E-3</v>
      </c>
      <c r="H17" s="91"/>
      <c r="I17" s="330">
        <v>8526.7196256299994</v>
      </c>
      <c r="J17" s="91">
        <v>1.3622637848677184E-3</v>
      </c>
      <c r="K17" s="91">
        <v>4.2065410461330317E-3</v>
      </c>
      <c r="L17" s="80"/>
      <c r="M17" s="332"/>
      <c r="N17" s="333"/>
      <c r="O17" s="91"/>
      <c r="P17" s="91"/>
      <c r="Q17" s="220"/>
      <c r="R17" s="220"/>
    </row>
    <row r="18" spans="2:18" ht="15" customHeight="1" x14ac:dyDescent="0.2">
      <c r="B18" s="289"/>
      <c r="C18" s="114" t="s">
        <v>231</v>
      </c>
      <c r="D18" s="327" t="s">
        <v>306</v>
      </c>
      <c r="E18" s="330">
        <v>3004.8334032299995</v>
      </c>
      <c r="F18" s="91">
        <v>5.0115746327045966E-4</v>
      </c>
      <c r="G18" s="91">
        <v>1.5605866839767629E-3</v>
      </c>
      <c r="H18" s="91"/>
      <c r="I18" s="330">
        <v>2741.2885122499993</v>
      </c>
      <c r="J18" s="91">
        <v>4.3795952348276806E-4</v>
      </c>
      <c r="K18" s="91">
        <v>1.3523773681277315E-3</v>
      </c>
      <c r="L18" s="80"/>
      <c r="M18" s="332"/>
      <c r="N18" s="329"/>
      <c r="O18" s="91"/>
      <c r="P18" s="91"/>
      <c r="Q18" s="220"/>
      <c r="R18" s="220"/>
    </row>
    <row r="19" spans="2:18" ht="15" customHeight="1" x14ac:dyDescent="0.2">
      <c r="B19" s="289"/>
      <c r="C19" s="114" t="s">
        <v>230</v>
      </c>
      <c r="D19" s="327" t="s">
        <v>307</v>
      </c>
      <c r="E19" s="330">
        <v>2649.7825812000005</v>
      </c>
      <c r="F19" s="91">
        <v>4.419407462606661E-4</v>
      </c>
      <c r="G19" s="91">
        <v>1.3761879135160073E-3</v>
      </c>
      <c r="H19" s="91"/>
      <c r="I19" s="330">
        <v>2929.5101659099987</v>
      </c>
      <c r="J19" s="91">
        <v>4.6803058874193409E-4</v>
      </c>
      <c r="K19" s="91">
        <v>1.4452339585463855E-3</v>
      </c>
      <c r="L19" s="80"/>
      <c r="M19" s="332"/>
      <c r="N19" s="334"/>
      <c r="O19" s="293"/>
      <c r="P19" s="293"/>
      <c r="Q19" s="220"/>
      <c r="R19" s="220"/>
    </row>
    <row r="20" spans="2:18" ht="15" customHeight="1" x14ac:dyDescent="0.2">
      <c r="B20" s="289"/>
      <c r="C20" s="114" t="s">
        <v>229</v>
      </c>
      <c r="D20" s="327" t="s">
        <v>175</v>
      </c>
      <c r="E20" s="330">
        <v>1104.9717588399999</v>
      </c>
      <c r="F20" s="91">
        <v>1.8429136305876109E-4</v>
      </c>
      <c r="G20" s="91">
        <v>5.7387681166032865E-4</v>
      </c>
      <c r="H20" s="91"/>
      <c r="I20" s="330">
        <v>1126.4160551</v>
      </c>
      <c r="J20" s="91">
        <v>1.7996086020512434E-4</v>
      </c>
      <c r="K20" s="91">
        <v>5.5570202596538461E-4</v>
      </c>
      <c r="L20" s="80"/>
      <c r="M20" s="220"/>
      <c r="N20" s="220"/>
      <c r="O20" s="220"/>
      <c r="P20" s="220"/>
      <c r="Q20" s="220"/>
      <c r="R20" s="220"/>
    </row>
    <row r="21" spans="2:18" ht="15" customHeight="1" x14ac:dyDescent="0.2">
      <c r="B21" s="289"/>
      <c r="C21" s="231" t="s">
        <v>228</v>
      </c>
      <c r="D21" s="326"/>
      <c r="E21" s="227">
        <v>673918.56646324985</v>
      </c>
      <c r="F21" s="312">
        <v>0.11239868368627001</v>
      </c>
      <c r="G21" s="312">
        <v>0.35000554099829262</v>
      </c>
      <c r="H21" s="312"/>
      <c r="I21" s="227">
        <v>698331.80010024004</v>
      </c>
      <c r="J21" s="312">
        <v>0.1115683595645086</v>
      </c>
      <c r="K21" s="312">
        <v>0.34451248662050199</v>
      </c>
      <c r="L21" s="80"/>
      <c r="M21" s="220"/>
      <c r="N21" s="220"/>
      <c r="O21" s="220"/>
      <c r="P21" s="220"/>
      <c r="Q21" s="220"/>
      <c r="R21" s="220"/>
    </row>
    <row r="22" spans="2:18" ht="15" customHeight="1" x14ac:dyDescent="0.2">
      <c r="B22" s="289"/>
      <c r="C22" s="114" t="s">
        <v>227</v>
      </c>
      <c r="D22" s="327" t="s">
        <v>309</v>
      </c>
      <c r="E22" s="329">
        <v>320447.08580763999</v>
      </c>
      <c r="F22" s="292">
        <v>5.3445375195556477E-2</v>
      </c>
      <c r="G22" s="292">
        <v>0.16642701538561269</v>
      </c>
      <c r="H22" s="292"/>
      <c r="I22" s="329">
        <v>335032.11824482004</v>
      </c>
      <c r="J22" s="292">
        <v>5.3526108690212279E-2</v>
      </c>
      <c r="K22" s="292">
        <v>0.16528353447127711</v>
      </c>
      <c r="L22" s="80"/>
      <c r="M22" s="220"/>
      <c r="N22" s="220"/>
      <c r="O22" s="220"/>
      <c r="P22" s="220"/>
      <c r="Q22" s="220"/>
      <c r="R22" s="220"/>
    </row>
    <row r="23" spans="2:18" s="253" customFormat="1" ht="15" customHeight="1" x14ac:dyDescent="0.2">
      <c r="B23" s="289"/>
      <c r="C23" s="114" t="s">
        <v>407</v>
      </c>
      <c r="D23" s="335" t="s">
        <v>329</v>
      </c>
      <c r="E23" s="329">
        <v>199876.00025542002</v>
      </c>
      <c r="F23" s="292">
        <v>3.3336074189329941E-2</v>
      </c>
      <c r="G23" s="292">
        <v>0.10380736053780779</v>
      </c>
      <c r="H23" s="292"/>
      <c r="I23" s="329">
        <v>201517.27768101002</v>
      </c>
      <c r="J23" s="292">
        <v>3.2195228817517116E-2</v>
      </c>
      <c r="K23" s="292">
        <v>9.941580552527253E-2</v>
      </c>
      <c r="L23" s="80"/>
      <c r="M23" s="295"/>
      <c r="N23" s="295"/>
    </row>
    <row r="24" spans="2:18" ht="15" customHeight="1" x14ac:dyDescent="0.2">
      <c r="C24" s="114" t="s">
        <v>226</v>
      </c>
      <c r="D24" s="335" t="s">
        <v>290</v>
      </c>
      <c r="E24" s="329">
        <v>59146.889511419984</v>
      </c>
      <c r="F24" s="292">
        <v>9.8647416113047358E-3</v>
      </c>
      <c r="G24" s="292">
        <v>3.0718457825630627E-2</v>
      </c>
      <c r="H24" s="292"/>
      <c r="I24" s="329">
        <v>66759.99091399998</v>
      </c>
      <c r="J24" s="292">
        <v>1.066585063110019E-2</v>
      </c>
      <c r="K24" s="292">
        <v>3.2935132659350233E-2</v>
      </c>
      <c r="L24" s="80"/>
      <c r="M24" s="220"/>
      <c r="N24" s="220"/>
      <c r="O24" s="109"/>
    </row>
    <row r="25" spans="2:18" ht="15" customHeight="1" x14ac:dyDescent="0.2">
      <c r="C25" s="114" t="s">
        <v>225</v>
      </c>
      <c r="D25" s="335" t="s">
        <v>328</v>
      </c>
      <c r="E25" s="329">
        <v>52589.86044412999</v>
      </c>
      <c r="F25" s="292">
        <v>8.7711355396931194E-3</v>
      </c>
      <c r="G25" s="292">
        <v>2.7313007048272477E-2</v>
      </c>
      <c r="H25" s="292"/>
      <c r="I25" s="329">
        <v>52834.190100349995</v>
      </c>
      <c r="J25" s="292">
        <v>8.4410074373948343E-3</v>
      </c>
      <c r="K25" s="292">
        <v>2.60650284111924E-2</v>
      </c>
      <c r="L25" s="80"/>
      <c r="M25" s="220"/>
      <c r="N25" s="220"/>
      <c r="O25" s="109"/>
    </row>
    <row r="26" spans="2:18" ht="15" customHeight="1" x14ac:dyDescent="0.2">
      <c r="B26" s="289"/>
      <c r="C26" s="114" t="s">
        <v>224</v>
      </c>
      <c r="D26" s="335" t="s">
        <v>310</v>
      </c>
      <c r="E26" s="329">
        <v>29339.604331450002</v>
      </c>
      <c r="F26" s="292">
        <v>4.8933700165549581E-3</v>
      </c>
      <c r="G26" s="292">
        <v>1.5237781829631486E-2</v>
      </c>
      <c r="H26" s="292"/>
      <c r="I26" s="329">
        <v>30691.14577504</v>
      </c>
      <c r="J26" s="292">
        <v>4.9033436351959064E-3</v>
      </c>
      <c r="K26" s="292">
        <v>1.5141058944578501E-2</v>
      </c>
      <c r="L26" s="80"/>
      <c r="M26" s="220"/>
      <c r="N26" s="220"/>
      <c r="O26" s="109"/>
    </row>
    <row r="27" spans="2:18" ht="15" customHeight="1" x14ac:dyDescent="0.2">
      <c r="B27" s="289"/>
      <c r="C27" s="114" t="s">
        <v>223</v>
      </c>
      <c r="D27" s="335" t="s">
        <v>308</v>
      </c>
      <c r="E27" s="329">
        <v>5422.126897260001</v>
      </c>
      <c r="F27" s="292">
        <v>9.0432280153714616E-4</v>
      </c>
      <c r="G27" s="292">
        <v>2.8160293431244558E-3</v>
      </c>
      <c r="H27" s="292"/>
      <c r="I27" s="329">
        <v>4254.269333180001</v>
      </c>
      <c r="J27" s="292">
        <v>6.7967956003200415E-4</v>
      </c>
      <c r="K27" s="292">
        <v>2.0987858586946845E-3</v>
      </c>
      <c r="L27" s="80"/>
      <c r="M27" s="220"/>
      <c r="N27" s="220"/>
      <c r="O27" s="109"/>
    </row>
    <row r="28" spans="2:18" ht="15" customHeight="1" x14ac:dyDescent="0.2">
      <c r="C28" s="114" t="s">
        <v>222</v>
      </c>
      <c r="D28" s="335" t="s">
        <v>311</v>
      </c>
      <c r="E28" s="329">
        <v>4241.7013404399995</v>
      </c>
      <c r="F28" s="292">
        <v>7.074469690867937E-4</v>
      </c>
      <c r="G28" s="292">
        <v>2.202964937151415E-3</v>
      </c>
      <c r="H28" s="292"/>
      <c r="I28" s="329">
        <v>4242.8251201400008</v>
      </c>
      <c r="J28" s="292">
        <v>6.7785118550402711E-4</v>
      </c>
      <c r="K28" s="292">
        <v>2.0931400119907836E-3</v>
      </c>
      <c r="L28" s="80"/>
      <c r="M28" s="220"/>
      <c r="N28" s="220"/>
      <c r="O28" s="109"/>
    </row>
    <row r="29" spans="2:18" ht="15" customHeight="1" x14ac:dyDescent="0.2">
      <c r="B29" s="289"/>
      <c r="C29" s="125" t="s">
        <v>221</v>
      </c>
      <c r="D29" s="327" t="s">
        <v>312</v>
      </c>
      <c r="E29" s="329">
        <v>1573.5280338600001</v>
      </c>
      <c r="F29" s="91">
        <v>2.6243894819145513E-4</v>
      </c>
      <c r="G29" s="91">
        <v>8.1722563848844808E-4</v>
      </c>
      <c r="H29" s="91"/>
      <c r="I29" s="329">
        <v>1636.6358373799997</v>
      </c>
      <c r="J29" s="91">
        <v>2.6147567038299288E-4</v>
      </c>
      <c r="K29" s="91">
        <v>8.0741200951621591E-4</v>
      </c>
      <c r="L29" s="80"/>
      <c r="M29" s="336"/>
      <c r="N29" s="220"/>
      <c r="O29" s="109"/>
    </row>
    <row r="30" spans="2:18" ht="15" customHeight="1" x14ac:dyDescent="0.2">
      <c r="B30" s="289"/>
      <c r="C30" s="125" t="s">
        <v>220</v>
      </c>
      <c r="D30" s="327" t="s">
        <v>313</v>
      </c>
      <c r="E30" s="329">
        <v>1281.76984163</v>
      </c>
      <c r="F30" s="91">
        <v>2.1377841501540998E-4</v>
      </c>
      <c r="G30" s="91">
        <v>6.6569845257330288E-4</v>
      </c>
      <c r="H30" s="91"/>
      <c r="I30" s="329">
        <v>1363.34709432</v>
      </c>
      <c r="J30" s="91">
        <v>2.1781393716924834E-4</v>
      </c>
      <c r="K30" s="91">
        <v>6.7258872862956977E-4</v>
      </c>
      <c r="L30" s="80"/>
      <c r="M30" s="336"/>
      <c r="N30" s="220"/>
      <c r="O30" s="109"/>
    </row>
    <row r="31" spans="2:18" ht="15" customHeight="1" x14ac:dyDescent="0.2">
      <c r="B31" s="289"/>
      <c r="C31" s="231" t="s">
        <v>219</v>
      </c>
      <c r="D31" s="326"/>
      <c r="E31" s="227">
        <v>166597.17105027</v>
      </c>
      <c r="F31" s="312">
        <v>2.7785705371166453E-2</v>
      </c>
      <c r="G31" s="312">
        <v>8.6523707587175674E-2</v>
      </c>
      <c r="H31" s="312"/>
      <c r="I31" s="227">
        <v>176370.00825797999</v>
      </c>
      <c r="J31" s="312">
        <v>2.8177597661880986E-2</v>
      </c>
      <c r="K31" s="312">
        <v>8.7009742505658919E-2</v>
      </c>
      <c r="L31" s="80"/>
      <c r="M31" s="220"/>
      <c r="N31" s="220"/>
      <c r="O31" s="109"/>
    </row>
    <row r="32" spans="2:18" ht="15" customHeight="1" x14ac:dyDescent="0.2">
      <c r="B32" s="289"/>
      <c r="C32" s="125" t="s">
        <v>409</v>
      </c>
      <c r="D32" s="327" t="s">
        <v>314</v>
      </c>
      <c r="E32" s="329">
        <v>118322.53768891</v>
      </c>
      <c r="F32" s="91">
        <v>1.9734279701548771E-2</v>
      </c>
      <c r="G32" s="91">
        <v>6.1451851717689958E-2</v>
      </c>
      <c r="H32" s="91"/>
      <c r="I32" s="329">
        <v>124713.4497957</v>
      </c>
      <c r="J32" s="91">
        <v>1.9924733496798647E-2</v>
      </c>
      <c r="K32" s="91">
        <v>6.1525682631050752E-2</v>
      </c>
      <c r="L32" s="80"/>
      <c r="M32" s="220"/>
      <c r="N32" s="220"/>
      <c r="O32" s="109"/>
    </row>
    <row r="33" spans="2:15" ht="15" customHeight="1" x14ac:dyDescent="0.2">
      <c r="B33" s="289"/>
      <c r="C33" s="125" t="s">
        <v>408</v>
      </c>
      <c r="D33" s="337" t="s">
        <v>315</v>
      </c>
      <c r="E33" s="329">
        <v>19038.91452382</v>
      </c>
      <c r="F33" s="293">
        <v>3.1753820680788026E-3</v>
      </c>
      <c r="G33" s="293">
        <v>9.8880278857746175E-3</v>
      </c>
      <c r="H33" s="293"/>
      <c r="I33" s="329">
        <v>19473.105854289999</v>
      </c>
      <c r="J33" s="293">
        <v>3.111103454657667E-3</v>
      </c>
      <c r="K33" s="293">
        <v>9.6067916699808277E-3</v>
      </c>
      <c r="L33" s="80"/>
      <c r="M33" s="220"/>
      <c r="N33" s="220"/>
      <c r="O33" s="109"/>
    </row>
    <row r="34" spans="2:15" ht="15" customHeight="1" x14ac:dyDescent="0.2">
      <c r="B34" s="289"/>
      <c r="C34" s="125" t="s">
        <v>218</v>
      </c>
      <c r="D34" s="337" t="s">
        <v>316</v>
      </c>
      <c r="E34" s="329">
        <v>18153.27</v>
      </c>
      <c r="F34" s="293">
        <v>3.027670929604404E-3</v>
      </c>
      <c r="G34" s="293">
        <v>9.4280606046851772E-3</v>
      </c>
      <c r="H34" s="293"/>
      <c r="I34" s="329">
        <v>18427.888749459999</v>
      </c>
      <c r="J34" s="293">
        <v>2.9441152725959174E-3</v>
      </c>
      <c r="K34" s="293">
        <v>9.091148040703774E-3</v>
      </c>
      <c r="L34" s="80"/>
      <c r="M34" s="220"/>
      <c r="N34" s="220"/>
      <c r="O34" s="109"/>
    </row>
    <row r="35" spans="2:15" ht="16.5" customHeight="1" x14ac:dyDescent="0.2">
      <c r="B35" s="289"/>
      <c r="C35" s="125" t="s">
        <v>217</v>
      </c>
      <c r="D35" s="327" t="s">
        <v>317</v>
      </c>
      <c r="E35" s="329">
        <v>3271.1820444699997</v>
      </c>
      <c r="F35" s="91">
        <v>5.455800955687718E-4</v>
      </c>
      <c r="G35" s="91">
        <v>1.6989171958672526E-3</v>
      </c>
      <c r="H35" s="91"/>
      <c r="I35" s="329">
        <v>6001.2390032499989</v>
      </c>
      <c r="J35" s="91">
        <v>9.5878261716141337E-4</v>
      </c>
      <c r="K35" s="91">
        <v>2.9606295625042799E-3</v>
      </c>
      <c r="L35" s="80"/>
      <c r="M35" s="220"/>
      <c r="N35" s="220"/>
      <c r="O35" s="109"/>
    </row>
    <row r="36" spans="2:15" ht="15" customHeight="1" x14ac:dyDescent="0.2">
      <c r="B36" s="289"/>
      <c r="C36" s="125" t="s">
        <v>216</v>
      </c>
      <c r="D36" s="327" t="s">
        <v>318</v>
      </c>
      <c r="E36" s="329">
        <v>2983.4264766799997</v>
      </c>
      <c r="F36" s="91">
        <v>4.9758713521344229E-4</v>
      </c>
      <c r="G36" s="91">
        <v>1.5494688081960665E-3</v>
      </c>
      <c r="H36" s="91"/>
      <c r="I36" s="329">
        <v>2939.948768799999</v>
      </c>
      <c r="J36" s="91">
        <v>4.6969830285779635E-4</v>
      </c>
      <c r="K36" s="91">
        <v>1.4503837011729732E-3</v>
      </c>
      <c r="L36" s="80"/>
      <c r="M36" s="336"/>
      <c r="N36" s="220"/>
      <c r="O36" s="109"/>
    </row>
    <row r="37" spans="2:15" ht="15" customHeight="1" x14ac:dyDescent="0.2">
      <c r="B37" s="289"/>
      <c r="C37" s="114" t="s">
        <v>410</v>
      </c>
      <c r="D37" s="335" t="s">
        <v>319</v>
      </c>
      <c r="E37" s="329">
        <v>2172.4521210799999</v>
      </c>
      <c r="F37" s="292">
        <v>3.6232976939974681E-4</v>
      </c>
      <c r="G37" s="292">
        <v>1.1282821364040252E-3</v>
      </c>
      <c r="H37" s="292"/>
      <c r="I37" s="329">
        <v>2249.9846299499995</v>
      </c>
      <c r="J37" s="292">
        <v>3.5946679525813719E-4</v>
      </c>
      <c r="K37" s="292">
        <v>1.109999286314497E-3</v>
      </c>
      <c r="L37" s="80"/>
      <c r="M37" s="220"/>
      <c r="N37" s="220"/>
      <c r="O37" s="109"/>
    </row>
    <row r="38" spans="2:15" ht="15" customHeight="1" x14ac:dyDescent="0.2">
      <c r="B38" s="289"/>
      <c r="C38" s="114" t="s">
        <v>215</v>
      </c>
      <c r="D38" s="335" t="s">
        <v>320</v>
      </c>
      <c r="E38" s="329">
        <v>1656.7936365</v>
      </c>
      <c r="F38" s="292">
        <v>2.7632629986688986E-4</v>
      </c>
      <c r="G38" s="292">
        <v>8.6047036233024383E-4</v>
      </c>
      <c r="H38" s="292"/>
      <c r="I38" s="329">
        <v>1043.7502189300001</v>
      </c>
      <c r="J38" s="292">
        <v>1.6675382633928658E-4</v>
      </c>
      <c r="K38" s="292">
        <v>5.1491996108819923E-4</v>
      </c>
      <c r="L38" s="80"/>
      <c r="M38" s="220"/>
      <c r="N38" s="220"/>
      <c r="O38" s="109"/>
    </row>
    <row r="39" spans="2:15" ht="15" customHeight="1" x14ac:dyDescent="0.2">
      <c r="B39" s="289"/>
      <c r="C39" s="125" t="s">
        <v>406</v>
      </c>
      <c r="D39" s="327" t="s">
        <v>321</v>
      </c>
      <c r="E39" s="329">
        <v>-490.40126334000013</v>
      </c>
      <c r="F39" s="91">
        <v>-8.1790974786129014E-5</v>
      </c>
      <c r="G39" s="91">
        <v>-2.5469421384597356E-4</v>
      </c>
      <c r="H39" s="91"/>
      <c r="I39" s="329">
        <v>0.93067110000000008</v>
      </c>
      <c r="J39" s="91">
        <v>1.4868784137596523E-7</v>
      </c>
      <c r="K39" s="91">
        <v>4.5913391720212988E-7</v>
      </c>
      <c r="L39" s="80"/>
      <c r="M39" s="336"/>
      <c r="N39" s="220"/>
      <c r="O39" s="109"/>
    </row>
    <row r="40" spans="2:15" ht="15" customHeight="1" x14ac:dyDescent="0.2">
      <c r="B40" s="289"/>
      <c r="C40" s="114" t="s">
        <v>214</v>
      </c>
      <c r="D40" s="335" t="s">
        <v>322</v>
      </c>
      <c r="E40" s="329">
        <v>890.35094188999983</v>
      </c>
      <c r="F40" s="292">
        <v>1.4849609265472571E-4</v>
      </c>
      <c r="G40" s="292">
        <v>4.6241160075167993E-4</v>
      </c>
      <c r="H40" s="292"/>
      <c r="I40" s="329">
        <v>826.3428630200001</v>
      </c>
      <c r="J40" s="292">
        <v>1.320199332920929E-4</v>
      </c>
      <c r="K40" s="292">
        <v>4.0766500179321741E-4</v>
      </c>
      <c r="L40" s="80"/>
      <c r="M40" s="220"/>
      <c r="N40" s="220"/>
      <c r="O40" s="109"/>
    </row>
    <row r="41" spans="2:15" ht="15" customHeight="1" x14ac:dyDescent="0.2">
      <c r="B41" s="289"/>
      <c r="C41" s="125" t="s">
        <v>213</v>
      </c>
      <c r="D41" s="327" t="s">
        <v>323</v>
      </c>
      <c r="E41" s="329">
        <v>598.64488026000004</v>
      </c>
      <c r="F41" s="91">
        <v>9.9844254017028957E-5</v>
      </c>
      <c r="G41" s="91">
        <v>3.1091148932262791E-4</v>
      </c>
      <c r="H41" s="91"/>
      <c r="I41" s="329">
        <v>693.36770348000005</v>
      </c>
      <c r="J41" s="91">
        <v>1.1077527507865188E-4</v>
      </c>
      <c r="K41" s="91">
        <v>3.4206351713319264E-4</v>
      </c>
      <c r="L41" s="80"/>
      <c r="M41" s="336"/>
      <c r="N41" s="220"/>
      <c r="O41" s="109"/>
    </row>
    <row r="42" spans="2:15" ht="16.5" customHeight="1" x14ac:dyDescent="0.2">
      <c r="B42" s="221"/>
      <c r="C42" s="134" t="s">
        <v>212</v>
      </c>
      <c r="D42" s="338"/>
      <c r="E42" s="223">
        <v>489263.46126314619</v>
      </c>
      <c r="F42" s="135">
        <v>8.1601207858642444E-2</v>
      </c>
      <c r="G42" s="135">
        <v>0.25410328631959866</v>
      </c>
      <c r="H42" s="135"/>
      <c r="I42" s="223">
        <v>514841.10771099996</v>
      </c>
      <c r="J42" s="135">
        <v>8.2253132129233825E-2</v>
      </c>
      <c r="K42" s="135">
        <v>0.25398985153835235</v>
      </c>
      <c r="L42" s="80"/>
      <c r="M42" s="120"/>
      <c r="N42" s="120"/>
      <c r="O42" s="109"/>
    </row>
    <row r="43" spans="2:15" ht="15" customHeight="1" x14ac:dyDescent="0.2">
      <c r="B43" s="289"/>
      <c r="C43" s="339" t="s">
        <v>211</v>
      </c>
      <c r="D43" s="340" t="s">
        <v>211</v>
      </c>
      <c r="E43" s="330">
        <v>396513.0861871462</v>
      </c>
      <c r="F43" s="341">
        <v>6.6131950015426863E-2</v>
      </c>
      <c r="G43" s="341">
        <v>0.20593256240463406</v>
      </c>
      <c r="H43" s="341"/>
      <c r="I43" s="330">
        <v>412856.99024900002</v>
      </c>
      <c r="J43" s="341">
        <v>6.5959730217368659E-2</v>
      </c>
      <c r="K43" s="341">
        <v>0.20367737558123905</v>
      </c>
      <c r="L43" s="80"/>
      <c r="M43" s="342"/>
      <c r="N43" s="323"/>
      <c r="O43" s="109"/>
    </row>
    <row r="44" spans="2:15" ht="15" customHeight="1" x14ac:dyDescent="0.2">
      <c r="C44" s="343" t="s">
        <v>171</v>
      </c>
      <c r="D44" s="340" t="s">
        <v>171</v>
      </c>
      <c r="E44" s="330">
        <v>36218.714703999998</v>
      </c>
      <c r="F44" s="341">
        <v>6.0406940246543108E-3</v>
      </c>
      <c r="G44" s="341">
        <v>1.8810508368636292E-2</v>
      </c>
      <c r="H44" s="341"/>
      <c r="I44" s="330">
        <v>39012.852768999997</v>
      </c>
      <c r="J44" s="341">
        <v>6.2328537591217316E-3</v>
      </c>
      <c r="K44" s="341">
        <v>1.9246459799880888E-2</v>
      </c>
      <c r="L44" s="80"/>
      <c r="M44" s="220"/>
      <c r="N44" s="323"/>
      <c r="O44" s="109"/>
    </row>
    <row r="45" spans="2:15" ht="15" customHeight="1" x14ac:dyDescent="0.2">
      <c r="C45" s="343" t="s">
        <v>172</v>
      </c>
      <c r="D45" s="340" t="s">
        <v>172</v>
      </c>
      <c r="E45" s="330">
        <v>6460.6792089999999</v>
      </c>
      <c r="F45" s="341">
        <v>1.0775364783638911E-3</v>
      </c>
      <c r="G45" s="341">
        <v>3.3554106301444033E-3</v>
      </c>
      <c r="H45" s="341"/>
      <c r="I45" s="330">
        <v>7262.1536560000004</v>
      </c>
      <c r="J45" s="341">
        <v>1.1602315263160249E-3</v>
      </c>
      <c r="K45" s="341">
        <v>3.5826846405814564E-3</v>
      </c>
      <c r="L45" s="80"/>
      <c r="M45" s="220"/>
      <c r="N45" s="323"/>
      <c r="O45" s="109"/>
    </row>
    <row r="46" spans="2:15" ht="15" customHeight="1" x14ac:dyDescent="0.2">
      <c r="B46" s="289"/>
      <c r="C46" s="339" t="s">
        <v>210</v>
      </c>
      <c r="D46" s="340" t="s">
        <v>324</v>
      </c>
      <c r="E46" s="330">
        <v>21093.071356</v>
      </c>
      <c r="F46" s="341">
        <v>3.5179821024329252E-3</v>
      </c>
      <c r="G46" s="341">
        <v>1.0954872322359385E-2</v>
      </c>
      <c r="H46" s="341"/>
      <c r="I46" s="330">
        <v>23248.325706</v>
      </c>
      <c r="J46" s="341">
        <v>3.714248099925422E-3</v>
      </c>
      <c r="K46" s="341">
        <v>1.1469244988682629E-2</v>
      </c>
      <c r="L46" s="80"/>
      <c r="M46" s="220"/>
      <c r="N46" s="323"/>
      <c r="O46" s="109"/>
    </row>
    <row r="47" spans="2:15" ht="15" customHeight="1" x14ac:dyDescent="0.2">
      <c r="C47" s="339" t="s">
        <v>37</v>
      </c>
      <c r="D47" s="340" t="s">
        <v>325</v>
      </c>
      <c r="E47" s="330">
        <v>28977.909807000004</v>
      </c>
      <c r="F47" s="341">
        <v>4.8330452377644507E-3</v>
      </c>
      <c r="G47" s="341">
        <v>1.5049932593824528E-2</v>
      </c>
      <c r="H47" s="341"/>
      <c r="I47" s="330">
        <v>32460.785330999999</v>
      </c>
      <c r="J47" s="341">
        <v>5.1860685265019899E-3</v>
      </c>
      <c r="K47" s="341">
        <v>1.6014086527968329E-2</v>
      </c>
      <c r="L47" s="80"/>
      <c r="M47" s="220"/>
      <c r="N47" s="323"/>
      <c r="O47" s="109"/>
    </row>
    <row r="48" spans="2:15" ht="16.5" customHeight="1" x14ac:dyDescent="0.2">
      <c r="B48" s="221"/>
      <c r="C48" s="134" t="s">
        <v>209</v>
      </c>
      <c r="D48" s="338"/>
      <c r="E48" s="223">
        <v>119933.84900400002</v>
      </c>
      <c r="F48" s="135">
        <v>2.0003020288078949E-2</v>
      </c>
      <c r="G48" s="135">
        <v>6.228870043594753E-2</v>
      </c>
      <c r="H48" s="135"/>
      <c r="I48" s="223">
        <v>128414.65921100001</v>
      </c>
      <c r="J48" s="135">
        <v>2.0516053930452766E-2</v>
      </c>
      <c r="K48" s="135">
        <v>6.3351623908513968E-2</v>
      </c>
      <c r="L48" s="80"/>
      <c r="M48" s="120"/>
      <c r="N48" s="120"/>
      <c r="O48" s="109"/>
    </row>
    <row r="49" spans="2:17" ht="15" customHeight="1" x14ac:dyDescent="0.2">
      <c r="C49" s="114" t="s">
        <v>208</v>
      </c>
      <c r="D49" s="327" t="s">
        <v>208</v>
      </c>
      <c r="E49" s="329">
        <v>54819.995406000002</v>
      </c>
      <c r="F49" s="91">
        <v>9.1430858711291779E-3</v>
      </c>
      <c r="G49" s="91">
        <v>2.8471247275908475E-2</v>
      </c>
      <c r="H49" s="91"/>
      <c r="I49" s="329">
        <v>54622.102638999997</v>
      </c>
      <c r="J49" s="91">
        <v>8.7266516955445614E-3</v>
      </c>
      <c r="K49" s="91">
        <v>2.6947070721827358E-2</v>
      </c>
      <c r="L49" s="80"/>
      <c r="M49" s="220"/>
      <c r="N49" s="220"/>
      <c r="O49" s="109"/>
    </row>
    <row r="50" spans="2:17" ht="15" customHeight="1" x14ac:dyDescent="0.2">
      <c r="C50" s="114" t="s">
        <v>174</v>
      </c>
      <c r="D50" s="327" t="s">
        <v>174</v>
      </c>
      <c r="E50" s="329">
        <v>31690.824634000001</v>
      </c>
      <c r="F50" s="91">
        <v>5.2855154184096266E-3</v>
      </c>
      <c r="G50" s="91">
        <v>1.6458908795043647E-2</v>
      </c>
      <c r="H50" s="91"/>
      <c r="I50" s="329">
        <v>37561.697338999998</v>
      </c>
      <c r="J50" s="91">
        <v>6.0010112012216198E-3</v>
      </c>
      <c r="K50" s="91">
        <v>1.8530552024249906E-2</v>
      </c>
      <c r="L50" s="80"/>
      <c r="M50" s="220"/>
      <c r="N50" s="220"/>
      <c r="O50" s="109"/>
    </row>
    <row r="51" spans="2:17" ht="15" customHeight="1" x14ac:dyDescent="0.2">
      <c r="C51" s="114" t="s">
        <v>173</v>
      </c>
      <c r="D51" s="327" t="s">
        <v>173</v>
      </c>
      <c r="E51" s="329">
        <v>10097.610092000001</v>
      </c>
      <c r="F51" s="91">
        <v>1.6841175465372603E-3</v>
      </c>
      <c r="G51" s="91">
        <v>5.2442827055322085E-3</v>
      </c>
      <c r="H51" s="91"/>
      <c r="I51" s="329">
        <v>9639.25461</v>
      </c>
      <c r="J51" s="91">
        <v>1.5400069481412084E-3</v>
      </c>
      <c r="K51" s="91">
        <v>4.7553950348280805E-3</v>
      </c>
      <c r="L51" s="80"/>
      <c r="M51" s="220"/>
      <c r="N51" s="220"/>
      <c r="O51" s="109"/>
    </row>
    <row r="52" spans="2:17" ht="15" customHeight="1" x14ac:dyDescent="0.2">
      <c r="C52" s="114" t="s">
        <v>207</v>
      </c>
      <c r="D52" s="327" t="s">
        <v>326</v>
      </c>
      <c r="E52" s="329">
        <v>9271.2909780000009</v>
      </c>
      <c r="F52" s="91">
        <v>1.5463009239654445E-3</v>
      </c>
      <c r="G52" s="91">
        <v>4.8151265983624398E-3</v>
      </c>
      <c r="H52" s="91"/>
      <c r="I52" s="329">
        <v>10118.356534</v>
      </c>
      <c r="J52" s="91">
        <v>1.6165502413396668E-3</v>
      </c>
      <c r="K52" s="91">
        <v>4.9917534466291961E-3</v>
      </c>
      <c r="L52" s="80"/>
      <c r="M52" s="220"/>
      <c r="N52" s="220"/>
      <c r="O52" s="109"/>
    </row>
    <row r="53" spans="2:17" ht="13.5" thickBot="1" x14ac:dyDescent="0.25">
      <c r="B53" s="344"/>
      <c r="C53" s="129" t="s">
        <v>38</v>
      </c>
      <c r="D53" s="345" t="s">
        <v>327</v>
      </c>
      <c r="E53" s="329">
        <v>14054.127893999999</v>
      </c>
      <c r="F53" s="97">
        <v>2.3440005280374369E-3</v>
      </c>
      <c r="G53" s="97">
        <v>7.2991350611007521E-3</v>
      </c>
      <c r="H53" s="97"/>
      <c r="I53" s="329">
        <v>16473.248089000001</v>
      </c>
      <c r="J53" s="97">
        <v>2.6318338442057072E-3</v>
      </c>
      <c r="K53" s="97">
        <v>8.1268526809794243E-3</v>
      </c>
      <c r="L53" s="80"/>
      <c r="M53" s="220"/>
      <c r="N53" s="220"/>
      <c r="O53" s="109"/>
    </row>
    <row r="54" spans="2:17" ht="18.75" customHeight="1" x14ac:dyDescent="0.2">
      <c r="B54" s="765" t="s">
        <v>331</v>
      </c>
      <c r="C54" s="765"/>
      <c r="D54" s="765"/>
      <c r="E54" s="765"/>
      <c r="F54" s="765"/>
      <c r="G54" s="765"/>
      <c r="H54" s="765"/>
      <c r="I54" s="765"/>
      <c r="J54" s="765"/>
      <c r="K54" s="765"/>
      <c r="L54" s="547"/>
      <c r="M54" s="547"/>
      <c r="N54" s="547"/>
      <c r="O54" s="548"/>
      <c r="P54" s="220"/>
      <c r="Q54" s="220"/>
    </row>
    <row r="55" spans="2:17" x14ac:dyDescent="0.2">
      <c r="B55" s="767" t="s">
        <v>411</v>
      </c>
      <c r="C55" s="767"/>
      <c r="D55" s="767"/>
      <c r="E55" s="767"/>
      <c r="F55" s="767"/>
      <c r="G55" s="767"/>
      <c r="H55" s="767"/>
      <c r="I55" s="767"/>
      <c r="J55" s="767"/>
      <c r="K55" s="767"/>
      <c r="L55" s="542"/>
      <c r="M55" s="542"/>
      <c r="N55" s="542"/>
      <c r="O55" s="548"/>
      <c r="P55" s="220"/>
      <c r="Q55" s="220"/>
    </row>
    <row r="56" spans="2:17" s="130" customFormat="1" ht="31.5" customHeight="1" x14ac:dyDescent="0.2">
      <c r="B56" s="766" t="s">
        <v>412</v>
      </c>
      <c r="C56" s="766"/>
      <c r="D56" s="766"/>
      <c r="E56" s="766"/>
      <c r="F56" s="766"/>
      <c r="G56" s="766"/>
      <c r="H56" s="766"/>
      <c r="I56" s="766"/>
      <c r="J56" s="766"/>
      <c r="K56" s="766"/>
      <c r="L56" s="452"/>
      <c r="M56" s="452"/>
      <c r="N56" s="452"/>
      <c r="O56" s="346"/>
    </row>
    <row r="57" spans="2:17" ht="24" customHeight="1" x14ac:dyDescent="0.2">
      <c r="B57" s="109"/>
      <c r="C57" s="766"/>
      <c r="D57" s="766"/>
      <c r="E57" s="347"/>
      <c r="F57" s="347"/>
      <c r="G57" s="347"/>
      <c r="H57" s="494"/>
      <c r="I57" s="347"/>
      <c r="J57" s="347"/>
      <c r="K57" s="347"/>
      <c r="L57" s="494"/>
      <c r="M57" s="494"/>
      <c r="N57" s="494"/>
    </row>
    <row r="58" spans="2:17" x14ac:dyDescent="0.2">
      <c r="C58" s="348"/>
      <c r="D58" s="349"/>
      <c r="E58" s="350"/>
      <c r="I58" s="350"/>
    </row>
    <row r="62" spans="2:17" x14ac:dyDescent="0.2">
      <c r="C62" s="250"/>
      <c r="D62" s="303"/>
    </row>
    <row r="63" spans="2:17" x14ac:dyDescent="0.2">
      <c r="C63" s="250"/>
      <c r="D63" s="303"/>
    </row>
    <row r="64" spans="2:17" x14ac:dyDescent="0.2">
      <c r="C64" s="351"/>
      <c r="D64" s="303"/>
    </row>
    <row r="65" spans="3:4" x14ac:dyDescent="0.2">
      <c r="C65" s="351"/>
      <c r="D65" s="303"/>
    </row>
    <row r="66" spans="3:4" x14ac:dyDescent="0.2">
      <c r="C66" s="351"/>
      <c r="D66" s="303"/>
    </row>
    <row r="67" spans="3:4" x14ac:dyDescent="0.2">
      <c r="C67" s="351"/>
      <c r="D67" s="303"/>
    </row>
    <row r="68" spans="3:4" x14ac:dyDescent="0.2">
      <c r="D68" s="303"/>
    </row>
    <row r="69" spans="3:4" x14ac:dyDescent="0.2">
      <c r="D69" s="303"/>
    </row>
    <row r="70" spans="3:4" x14ac:dyDescent="0.2">
      <c r="D70" s="303"/>
    </row>
  </sheetData>
  <mergeCells count="10">
    <mergeCell ref="C57:D57"/>
    <mergeCell ref="B5:B6"/>
    <mergeCell ref="C5:C6"/>
    <mergeCell ref="B3:K3"/>
    <mergeCell ref="I5:K5"/>
    <mergeCell ref="B2:K2"/>
    <mergeCell ref="B54:K54"/>
    <mergeCell ref="B56:K56"/>
    <mergeCell ref="B55:K55"/>
    <mergeCell ref="E5:G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AI57"/>
  <sheetViews>
    <sheetView showGridLines="0" zoomScaleNormal="100" workbookViewId="0">
      <selection activeCell="B53" sqref="B53:S53"/>
    </sheetView>
  </sheetViews>
  <sheetFormatPr defaultColWidth="11.42578125" defaultRowHeight="11.25" x14ac:dyDescent="0.2"/>
  <cols>
    <col min="1" max="1" width="3.5703125" style="101" customWidth="1"/>
    <col min="2" max="2" width="2.5703125" style="280" customWidth="1"/>
    <col min="3" max="3" width="37.5703125" style="101" customWidth="1"/>
    <col min="4" max="7" width="10.85546875" style="101" hidden="1" customWidth="1"/>
    <col min="8" max="12" width="10.7109375" style="101" hidden="1" customWidth="1"/>
    <col min="13" max="14" width="10.42578125" style="101" hidden="1" customWidth="1"/>
    <col min="15" max="15" width="10.42578125" style="101" customWidth="1"/>
    <col min="16" max="19" width="11.42578125" style="101" customWidth="1"/>
    <col min="20" max="20" width="11.42578125" style="101"/>
    <col min="21" max="32" width="4.42578125" style="101" bestFit="1" customWidth="1"/>
    <col min="33" max="33" width="4.7109375" style="101" customWidth="1"/>
    <col min="34" max="34" width="4.42578125" style="101" bestFit="1" customWidth="1"/>
    <col min="35" max="35" width="10.28515625" style="101" customWidth="1"/>
    <col min="36" max="16384" width="11.42578125" style="101"/>
  </cols>
  <sheetData>
    <row r="1" spans="2:35" ht="15.75" customHeight="1" x14ac:dyDescent="0.2"/>
    <row r="2" spans="2:35" s="103" customFormat="1" ht="10.5" customHeight="1" x14ac:dyDescent="0.2">
      <c r="B2" s="774" t="s">
        <v>245</v>
      </c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</row>
    <row r="3" spans="2:35" s="103" customFormat="1" ht="12.75" customHeight="1" x14ac:dyDescent="0.2">
      <c r="B3" s="775" t="s">
        <v>481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</row>
    <row r="4" spans="2:35" s="107" customFormat="1" ht="10.5" customHeight="1" x14ac:dyDescent="0.2">
      <c r="B4" s="352"/>
      <c r="C4" s="353"/>
      <c r="D4" s="353"/>
      <c r="E4" s="354"/>
      <c r="F4" s="354"/>
      <c r="G4" s="354"/>
      <c r="H4" s="354"/>
      <c r="I4" s="354"/>
      <c r="J4" s="354"/>
      <c r="K4" s="354"/>
      <c r="N4" s="355" t="s">
        <v>1</v>
      </c>
      <c r="Q4" s="355"/>
      <c r="S4" s="355" t="s">
        <v>1</v>
      </c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4"/>
    </row>
    <row r="5" spans="2:35" s="103" customFormat="1" ht="12.75" x14ac:dyDescent="0.2">
      <c r="B5" s="273"/>
      <c r="C5" s="356" t="s">
        <v>244</v>
      </c>
      <c r="D5" s="357"/>
      <c r="E5" s="358">
        <v>2002</v>
      </c>
      <c r="F5" s="358">
        <v>2003</v>
      </c>
      <c r="G5" s="358">
        <v>2004</v>
      </c>
      <c r="H5" s="358">
        <v>2005</v>
      </c>
      <c r="I5" s="506">
        <v>2006</v>
      </c>
      <c r="J5" s="359">
        <v>2007</v>
      </c>
      <c r="K5" s="359">
        <v>2008</v>
      </c>
      <c r="L5" s="359">
        <v>2009</v>
      </c>
      <c r="M5" s="359">
        <v>2010</v>
      </c>
      <c r="N5" s="359">
        <v>2011</v>
      </c>
      <c r="O5" s="359">
        <v>2012</v>
      </c>
      <c r="P5" s="359">
        <v>2013</v>
      </c>
      <c r="Q5" s="359">
        <v>2014</v>
      </c>
      <c r="R5" s="359">
        <v>2015</v>
      </c>
      <c r="S5" s="359">
        <v>2016</v>
      </c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</row>
    <row r="6" spans="2:35" ht="15.75" customHeight="1" x14ac:dyDescent="0.2">
      <c r="B6" s="274"/>
      <c r="C6" s="274" t="s">
        <v>24</v>
      </c>
      <c r="D6" s="274"/>
      <c r="E6" s="360">
        <v>477840.94504623482</v>
      </c>
      <c r="F6" s="360">
        <v>538979.47618692974</v>
      </c>
      <c r="G6" s="360">
        <v>633912.60669181054</v>
      </c>
      <c r="H6" s="360">
        <v>728626.77748891013</v>
      </c>
      <c r="I6" s="507">
        <v>802771.99380214303</v>
      </c>
      <c r="J6" s="360">
        <v>915716.66465360974</v>
      </c>
      <c r="K6" s="360">
        <v>1042457.5825766599</v>
      </c>
      <c r="L6" s="360">
        <v>1075147.6498669863</v>
      </c>
      <c r="M6" s="360">
        <v>1262971.2824581796</v>
      </c>
      <c r="N6" s="360">
        <v>1460000.5351416657</v>
      </c>
      <c r="O6" s="360">
        <v>1571165.8890404203</v>
      </c>
      <c r="P6" s="360">
        <v>1735998.2453367636</v>
      </c>
      <c r="Q6" s="360">
        <v>1841633.35</v>
      </c>
      <c r="R6" s="360">
        <v>1925451.1358336962</v>
      </c>
      <c r="S6" s="360">
        <v>2027014.48342419</v>
      </c>
    </row>
    <row r="7" spans="2:35" x14ac:dyDescent="0.2">
      <c r="B7" s="275"/>
      <c r="C7" s="276" t="s">
        <v>241</v>
      </c>
      <c r="D7" s="361"/>
      <c r="E7" s="362">
        <v>330496.63505300001</v>
      </c>
      <c r="F7" s="362">
        <v>370007.93055902992</v>
      </c>
      <c r="G7" s="362">
        <v>435627.69228033983</v>
      </c>
      <c r="H7" s="362">
        <v>506515.34270190983</v>
      </c>
      <c r="I7" s="508">
        <v>555581.51191559993</v>
      </c>
      <c r="J7" s="363">
        <v>640937.50708094006</v>
      </c>
      <c r="K7" s="363">
        <v>723414.64439254999</v>
      </c>
      <c r="L7" s="363">
        <v>740053.60319981631</v>
      </c>
      <c r="M7" s="363">
        <v>871746.25889912935</v>
      </c>
      <c r="N7" s="363">
        <v>1022082.7547442158</v>
      </c>
      <c r="O7" s="363">
        <v>1085322.8985865801</v>
      </c>
      <c r="P7" s="363">
        <v>1197179.0538375739</v>
      </c>
      <c r="Q7" s="363">
        <v>1260950.71</v>
      </c>
      <c r="R7" s="363">
        <v>1316253.82556655</v>
      </c>
      <c r="S7" s="363">
        <v>1383758.7165021901</v>
      </c>
    </row>
    <row r="8" spans="2:35" s="366" customFormat="1" ht="15" customHeight="1" x14ac:dyDescent="0.2">
      <c r="B8" s="278"/>
      <c r="C8" s="364" t="s">
        <v>240</v>
      </c>
      <c r="D8" s="364"/>
      <c r="E8" s="365">
        <v>117337.80769328</v>
      </c>
      <c r="F8" s="365">
        <v>125223.23629757001</v>
      </c>
      <c r="G8" s="365">
        <v>140482.11351655002</v>
      </c>
      <c r="H8" s="365">
        <v>168249.68907753998</v>
      </c>
      <c r="I8" s="509">
        <v>184911.29447562998</v>
      </c>
      <c r="J8" s="365">
        <v>217632.64270185999</v>
      </c>
      <c r="K8" s="365">
        <v>275442.61827116</v>
      </c>
      <c r="L8" s="365">
        <v>261613.32545849078</v>
      </c>
      <c r="M8" s="365">
        <v>307712.07726806571</v>
      </c>
      <c r="N8" s="365">
        <v>366482.33033534203</v>
      </c>
      <c r="O8" s="365">
        <v>381140.86639210006</v>
      </c>
      <c r="P8" s="365">
        <v>419566.28631300002</v>
      </c>
      <c r="Q8" s="365">
        <v>446673.58931338997</v>
      </c>
      <c r="R8" s="365">
        <v>475738.08805303002</v>
      </c>
      <c r="S8" s="365">
        <v>509056.90814397001</v>
      </c>
    </row>
    <row r="9" spans="2:35" ht="15" customHeight="1" x14ac:dyDescent="0.2">
      <c r="B9" s="278"/>
      <c r="C9" s="279" t="s">
        <v>239</v>
      </c>
      <c r="D9" s="367"/>
      <c r="E9" s="368">
        <v>83528.50523337</v>
      </c>
      <c r="F9" s="368">
        <v>91220.413982099999</v>
      </c>
      <c r="G9" s="368">
        <v>100365.03041701001</v>
      </c>
      <c r="H9" s="368">
        <v>124069.76119219001</v>
      </c>
      <c r="I9" s="510">
        <v>135716.51426994</v>
      </c>
      <c r="J9" s="368">
        <v>159778.65570150001</v>
      </c>
      <c r="K9" s="368">
        <v>193062.19536124001</v>
      </c>
      <c r="L9" s="369">
        <v>190978.65698301519</v>
      </c>
      <c r="M9" s="369">
        <v>212956.87953136765</v>
      </c>
      <c r="N9" s="369">
        <v>255605.92992559794</v>
      </c>
      <c r="O9" s="369">
        <v>265630.93772938004</v>
      </c>
      <c r="P9" s="369">
        <v>298840.63826527004</v>
      </c>
      <c r="Q9" s="369">
        <v>319506.17566784</v>
      </c>
      <c r="R9" s="369">
        <v>341964.78847935004</v>
      </c>
      <c r="S9" s="369">
        <v>386789.22638447001</v>
      </c>
    </row>
    <row r="10" spans="2:35" ht="15" customHeight="1" x14ac:dyDescent="0.2">
      <c r="B10" s="278"/>
      <c r="C10" s="104" t="s">
        <v>238</v>
      </c>
      <c r="D10" s="370" t="s">
        <v>178</v>
      </c>
      <c r="E10" s="368">
        <v>4078.3191897799998</v>
      </c>
      <c r="F10" s="368">
        <v>4747.8199091300003</v>
      </c>
      <c r="G10" s="368">
        <v>5778.05300403</v>
      </c>
      <c r="H10" s="368">
        <v>6896.1521955099997</v>
      </c>
      <c r="I10" s="510">
        <v>7914.2766661099995</v>
      </c>
      <c r="J10" s="368">
        <v>12705.53124432</v>
      </c>
      <c r="K10" s="368">
        <v>13913.510329230001</v>
      </c>
      <c r="L10" s="369">
        <v>13625.107529161402</v>
      </c>
      <c r="M10" s="369">
        <v>16248.275038379066</v>
      </c>
      <c r="N10" s="369">
        <v>20515.444151374686</v>
      </c>
      <c r="O10" s="369">
        <v>22499.330262109997</v>
      </c>
      <c r="P10" s="369">
        <v>24188.330622900001</v>
      </c>
      <c r="Q10" s="369">
        <v>25782.090302839995</v>
      </c>
      <c r="R10" s="369">
        <v>27198.658802030004</v>
      </c>
      <c r="S10" s="369">
        <v>28284.49860771</v>
      </c>
    </row>
    <row r="11" spans="2:35" ht="15" customHeight="1" x14ac:dyDescent="0.2">
      <c r="B11" s="278"/>
      <c r="C11" s="104" t="s">
        <v>237</v>
      </c>
      <c r="D11" s="370" t="s">
        <v>289</v>
      </c>
      <c r="E11" s="368">
        <v>31536.716625410005</v>
      </c>
      <c r="F11" s="368">
        <v>30810.827259720001</v>
      </c>
      <c r="G11" s="368">
        <v>35223.73567288</v>
      </c>
      <c r="H11" s="368">
        <v>47454.673431560004</v>
      </c>
      <c r="I11" s="510">
        <v>51954.76215884</v>
      </c>
      <c r="J11" s="368">
        <v>65766.945299810002</v>
      </c>
      <c r="K11" s="368">
        <v>78694.337153</v>
      </c>
      <c r="L11" s="369">
        <v>77343.231156040696</v>
      </c>
      <c r="M11" s="369">
        <v>82474.041880023651</v>
      </c>
      <c r="N11" s="369">
        <v>94957.600757602224</v>
      </c>
      <c r="O11" s="369">
        <v>92589.196906540019</v>
      </c>
      <c r="P11" s="369">
        <v>109316.36057608001</v>
      </c>
      <c r="Q11" s="369">
        <v>109019.96382073998</v>
      </c>
      <c r="R11" s="369">
        <v>104910.16847646001</v>
      </c>
      <c r="S11" s="369">
        <v>131180.66790398001</v>
      </c>
    </row>
    <row r="12" spans="2:35" ht="15" customHeight="1" x14ac:dyDescent="0.2">
      <c r="C12" s="104" t="s">
        <v>236</v>
      </c>
      <c r="D12" s="370" t="s">
        <v>288</v>
      </c>
      <c r="E12" s="368">
        <v>47913.469418180001</v>
      </c>
      <c r="F12" s="368">
        <v>55661.766813249989</v>
      </c>
      <c r="G12" s="368">
        <v>59363.241740100006</v>
      </c>
      <c r="H12" s="368">
        <v>69718.935565120002</v>
      </c>
      <c r="I12" s="510">
        <v>75847.475444990007</v>
      </c>
      <c r="J12" s="368">
        <v>81306.179157370003</v>
      </c>
      <c r="K12" s="368">
        <v>100454.34787901001</v>
      </c>
      <c r="L12" s="369">
        <v>100010.31829781308</v>
      </c>
      <c r="M12" s="369">
        <v>114234.56261296493</v>
      </c>
      <c r="N12" s="369">
        <v>140132.88501662103</v>
      </c>
      <c r="O12" s="369">
        <v>150542.41056073003</v>
      </c>
      <c r="P12" s="369">
        <v>165335.94706629001</v>
      </c>
      <c r="Q12" s="369">
        <v>184704.12154426001</v>
      </c>
      <c r="R12" s="369">
        <v>209855.96120086001</v>
      </c>
      <c r="S12" s="369">
        <v>227324.05987277997</v>
      </c>
    </row>
    <row r="13" spans="2:35" ht="15" customHeight="1" x14ac:dyDescent="0.2">
      <c r="B13" s="278"/>
      <c r="C13" s="104" t="s">
        <v>235</v>
      </c>
      <c r="D13" s="370" t="s">
        <v>287</v>
      </c>
      <c r="E13" s="368">
        <v>18486.119029030004</v>
      </c>
      <c r="F13" s="368">
        <v>17769.593106619999</v>
      </c>
      <c r="G13" s="368">
        <v>21066.367586099997</v>
      </c>
      <c r="H13" s="368">
        <v>24078.183216829995</v>
      </c>
      <c r="I13" s="510">
        <v>26863.241409300001</v>
      </c>
      <c r="J13" s="368">
        <v>31298.319005280002</v>
      </c>
      <c r="K13" s="368">
        <v>36730.180626430003</v>
      </c>
      <c r="L13" s="369">
        <v>27730.529190967751</v>
      </c>
      <c r="M13" s="369">
        <v>37293.717663764626</v>
      </c>
      <c r="N13" s="369">
        <v>41228.704852564857</v>
      </c>
      <c r="O13" s="369">
        <v>42655.832202500009</v>
      </c>
      <c r="P13" s="369">
        <v>42922.812735539999</v>
      </c>
      <c r="Q13" s="369">
        <v>49201.545834529999</v>
      </c>
      <c r="R13" s="369">
        <v>48048.708224779992</v>
      </c>
      <c r="S13" s="369">
        <v>41851.411652999996</v>
      </c>
    </row>
    <row r="14" spans="2:35" ht="15" customHeight="1" x14ac:dyDescent="0.2">
      <c r="B14" s="278"/>
      <c r="C14" s="104" t="s">
        <v>234</v>
      </c>
      <c r="D14" s="370" t="s">
        <v>86</v>
      </c>
      <c r="E14" s="368">
        <v>3993.5268747599994</v>
      </c>
      <c r="F14" s="368">
        <v>4420.9334368200007</v>
      </c>
      <c r="G14" s="368">
        <v>5232.58637585</v>
      </c>
      <c r="H14" s="368">
        <v>5966.3648463499994</v>
      </c>
      <c r="I14" s="510">
        <v>6739.7833808300002</v>
      </c>
      <c r="J14" s="368">
        <v>7817.7418561000004</v>
      </c>
      <c r="K14" s="368">
        <v>20168.481478850001</v>
      </c>
      <c r="L14" s="369">
        <v>19235.09605854523</v>
      </c>
      <c r="M14" s="369">
        <v>26571.324070125593</v>
      </c>
      <c r="N14" s="369">
        <v>31998.910159125127</v>
      </c>
      <c r="O14" s="369">
        <v>31001.541765669997</v>
      </c>
      <c r="P14" s="369">
        <v>29417.363766529998</v>
      </c>
      <c r="Q14" s="369">
        <v>29756.152120439998</v>
      </c>
      <c r="R14" s="369">
        <v>34681.048804570004</v>
      </c>
      <c r="S14" s="369">
        <v>33644.721465490002</v>
      </c>
    </row>
    <row r="15" spans="2:35" ht="15" customHeight="1" x14ac:dyDescent="0.2">
      <c r="B15" s="278"/>
      <c r="C15" s="104" t="s">
        <v>233</v>
      </c>
      <c r="D15" s="370" t="s">
        <v>304</v>
      </c>
      <c r="E15" s="368">
        <v>7956.6523940700008</v>
      </c>
      <c r="F15" s="368">
        <v>8130.6350790300003</v>
      </c>
      <c r="G15" s="368">
        <v>9216.9809103400003</v>
      </c>
      <c r="H15" s="368">
        <v>8942.694094120001</v>
      </c>
      <c r="I15" s="510">
        <v>9859.60119786</v>
      </c>
      <c r="J15" s="368">
        <v>12217.928503289999</v>
      </c>
      <c r="K15" s="368">
        <v>17103.997250149998</v>
      </c>
      <c r="L15" s="369">
        <v>15904.489361829666</v>
      </c>
      <c r="M15" s="369">
        <v>21118.967165501301</v>
      </c>
      <c r="N15" s="369">
        <v>26762.650835732893</v>
      </c>
      <c r="O15" s="369">
        <v>31088.400171740002</v>
      </c>
      <c r="P15" s="369">
        <v>36973.799654810005</v>
      </c>
      <c r="Q15" s="369">
        <v>36773.719680779999</v>
      </c>
      <c r="R15" s="369">
        <v>38969.359133269994</v>
      </c>
      <c r="S15" s="369">
        <v>31447.614282120001</v>
      </c>
    </row>
    <row r="16" spans="2:35" ht="15" customHeight="1" x14ac:dyDescent="0.2">
      <c r="B16" s="278"/>
      <c r="C16" s="104" t="s">
        <v>232</v>
      </c>
      <c r="D16" s="370" t="s">
        <v>305</v>
      </c>
      <c r="E16" s="368">
        <v>1532.54086198</v>
      </c>
      <c r="F16" s="368">
        <v>1792.2465098</v>
      </c>
      <c r="G16" s="368">
        <v>2266.0876051600003</v>
      </c>
      <c r="H16" s="368">
        <v>2874.7208716099994</v>
      </c>
      <c r="I16" s="510">
        <v>3254.9200626299994</v>
      </c>
      <c r="J16" s="368">
        <v>3517.4368193200007</v>
      </c>
      <c r="K16" s="368">
        <v>4157.7645719900011</v>
      </c>
      <c r="L16" s="369">
        <v>4150.6282351199998</v>
      </c>
      <c r="M16" s="369">
        <v>5068.2935781000006</v>
      </c>
      <c r="N16" s="369">
        <v>5833.4185935700016</v>
      </c>
      <c r="O16" s="369">
        <v>5265.5039252299994</v>
      </c>
      <c r="P16" s="369">
        <v>5110.0784575799998</v>
      </c>
      <c r="Q16" s="369">
        <v>4989.0948035799993</v>
      </c>
      <c r="R16" s="369">
        <v>5314.5956677899994</v>
      </c>
      <c r="S16" s="369">
        <v>8526.7196256299994</v>
      </c>
    </row>
    <row r="17" spans="2:20" ht="15" customHeight="1" x14ac:dyDescent="0.2">
      <c r="B17" s="278"/>
      <c r="C17" s="104" t="s">
        <v>231</v>
      </c>
      <c r="D17" s="370" t="s">
        <v>306</v>
      </c>
      <c r="E17" s="368">
        <v>654.69486257999995</v>
      </c>
      <c r="F17" s="368">
        <v>689.18425116000003</v>
      </c>
      <c r="G17" s="368">
        <v>1075.64026203</v>
      </c>
      <c r="H17" s="368">
        <v>983.58108644000004</v>
      </c>
      <c r="I17" s="510">
        <v>910.48721172000012</v>
      </c>
      <c r="J17" s="368">
        <v>1380.9266889899998</v>
      </c>
      <c r="K17" s="368">
        <v>2305.04206415</v>
      </c>
      <c r="L17" s="369">
        <v>1511.4738355999998</v>
      </c>
      <c r="M17" s="369">
        <v>2348.8514229000002</v>
      </c>
      <c r="N17" s="369">
        <v>2456.5643169999998</v>
      </c>
      <c r="O17" s="369">
        <v>2883.1382656399996</v>
      </c>
      <c r="P17" s="369">
        <v>3366.9063731900001</v>
      </c>
      <c r="Q17" s="369">
        <v>3203.5414741600007</v>
      </c>
      <c r="R17" s="369">
        <v>3004.8334032299995</v>
      </c>
      <c r="S17" s="369">
        <v>2741.2885122499993</v>
      </c>
    </row>
    <row r="18" spans="2:20" ht="15" customHeight="1" x14ac:dyDescent="0.2">
      <c r="B18" s="278"/>
      <c r="C18" s="104" t="s">
        <v>230</v>
      </c>
      <c r="D18" s="370" t="s">
        <v>307</v>
      </c>
      <c r="E18" s="368">
        <v>995.17792424000015</v>
      </c>
      <c r="F18" s="368">
        <v>967.14115417000005</v>
      </c>
      <c r="G18" s="368">
        <v>1016.08399925</v>
      </c>
      <c r="H18" s="368">
        <v>1061.4249204</v>
      </c>
      <c r="I18" s="510">
        <v>1276.45525821</v>
      </c>
      <c r="J18" s="368">
        <v>1304.2826365700002</v>
      </c>
      <c r="K18" s="368">
        <v>1512.8570147799999</v>
      </c>
      <c r="L18" s="369">
        <v>1681.2607184400001</v>
      </c>
      <c r="M18" s="369">
        <v>1869.0209691</v>
      </c>
      <c r="N18" s="369">
        <v>2025.4410067200001</v>
      </c>
      <c r="O18" s="369">
        <v>2001.2114203599999</v>
      </c>
      <c r="P18" s="369">
        <v>2170.7139497500002</v>
      </c>
      <c r="Q18" s="369">
        <v>2343.2396134200003</v>
      </c>
      <c r="R18" s="369">
        <v>2649.7825812000005</v>
      </c>
      <c r="S18" s="369">
        <v>2929.5101659099987</v>
      </c>
    </row>
    <row r="19" spans="2:20" ht="15" customHeight="1" x14ac:dyDescent="0.2">
      <c r="B19" s="278"/>
      <c r="C19" s="104" t="s">
        <v>229</v>
      </c>
      <c r="D19" s="370" t="s">
        <v>175</v>
      </c>
      <c r="E19" s="368">
        <v>190.59051325000001</v>
      </c>
      <c r="F19" s="368">
        <v>233.08877787</v>
      </c>
      <c r="G19" s="368">
        <v>243.33636081000003</v>
      </c>
      <c r="H19" s="368">
        <v>272.95884960000001</v>
      </c>
      <c r="I19" s="510">
        <v>290.29168513999997</v>
      </c>
      <c r="J19" s="368">
        <v>317.35149080999997</v>
      </c>
      <c r="K19" s="368">
        <v>402.09990356999998</v>
      </c>
      <c r="L19" s="369">
        <v>421.19107497294237</v>
      </c>
      <c r="M19" s="369">
        <v>485.02286720654791</v>
      </c>
      <c r="N19" s="369">
        <v>570.71064503124433</v>
      </c>
      <c r="O19" s="369">
        <v>614.30091158000005</v>
      </c>
      <c r="P19" s="369">
        <v>763.97311032999994</v>
      </c>
      <c r="Q19" s="369">
        <v>900.12011863999999</v>
      </c>
      <c r="R19" s="369">
        <v>1104.9717588399999</v>
      </c>
      <c r="S19" s="369">
        <v>1126.4160551</v>
      </c>
    </row>
    <row r="20" spans="2:20" ht="15" customHeight="1" x14ac:dyDescent="0.2">
      <c r="B20" s="278"/>
      <c r="C20" s="371" t="s">
        <v>228</v>
      </c>
      <c r="D20" s="370"/>
      <c r="E20" s="365">
        <v>152100.19034814002</v>
      </c>
      <c r="F20" s="365">
        <v>176727.13263941999</v>
      </c>
      <c r="G20" s="365">
        <v>219452.77247326</v>
      </c>
      <c r="H20" s="365">
        <v>253535.14701793998</v>
      </c>
      <c r="I20" s="509">
        <v>276446.77982550993</v>
      </c>
      <c r="J20" s="365">
        <v>316982.80863211001</v>
      </c>
      <c r="K20" s="365">
        <v>371773.32262815</v>
      </c>
      <c r="L20" s="365">
        <v>395505.41615800455</v>
      </c>
      <c r="M20" s="365">
        <v>466121.84461769316</v>
      </c>
      <c r="N20" s="365">
        <v>541408.97097885376</v>
      </c>
      <c r="O20" s="365">
        <v>581397.36570056016</v>
      </c>
      <c r="P20" s="365">
        <v>639755.35137686983</v>
      </c>
      <c r="Q20" s="365">
        <v>661754.80000000005</v>
      </c>
      <c r="R20" s="365">
        <v>673918.56646324985</v>
      </c>
      <c r="S20" s="365">
        <v>698331.80010024004</v>
      </c>
    </row>
    <row r="21" spans="2:20" ht="15" customHeight="1" x14ac:dyDescent="0.2">
      <c r="B21" s="278"/>
      <c r="C21" s="104" t="s">
        <v>227</v>
      </c>
      <c r="D21" s="370" t="s">
        <v>309</v>
      </c>
      <c r="E21" s="368">
        <v>69662.92513352001</v>
      </c>
      <c r="F21" s="368">
        <v>79332.001282049983</v>
      </c>
      <c r="G21" s="368">
        <v>93157.346584720013</v>
      </c>
      <c r="H21" s="368">
        <v>106563.37461324998</v>
      </c>
      <c r="I21" s="510">
        <v>120875.20994774002</v>
      </c>
      <c r="J21" s="368">
        <v>137780.46529809004</v>
      </c>
      <c r="K21" s="368">
        <v>158943.75869049999</v>
      </c>
      <c r="L21" s="369">
        <v>178744.70967390001</v>
      </c>
      <c r="M21" s="369">
        <v>211095.28686904995</v>
      </c>
      <c r="N21" s="369">
        <v>243673.38267295001</v>
      </c>
      <c r="O21" s="369">
        <v>271723.40660718002</v>
      </c>
      <c r="P21" s="369">
        <v>295179.31169534993</v>
      </c>
      <c r="Q21" s="369">
        <v>315183.55522685999</v>
      </c>
      <c r="R21" s="369">
        <v>320447.08580763999</v>
      </c>
      <c r="S21" s="369">
        <v>335032.11824482004</v>
      </c>
    </row>
    <row r="22" spans="2:20" s="366" customFormat="1" ht="15" customHeight="1" x14ac:dyDescent="0.2">
      <c r="B22" s="278"/>
      <c r="C22" s="104" t="s">
        <v>407</v>
      </c>
      <c r="D22" s="370" t="s">
        <v>329</v>
      </c>
      <c r="E22" s="368">
        <v>50997.471703710005</v>
      </c>
      <c r="F22" s="368">
        <v>58086.513164069998</v>
      </c>
      <c r="G22" s="368">
        <v>77402.346734859995</v>
      </c>
      <c r="H22" s="368">
        <v>86677.540161139987</v>
      </c>
      <c r="I22" s="510">
        <v>89302.608820839989</v>
      </c>
      <c r="J22" s="368">
        <v>100946.4177637</v>
      </c>
      <c r="K22" s="368">
        <v>118716.72553831001</v>
      </c>
      <c r="L22" s="369">
        <v>117084.29840245824</v>
      </c>
      <c r="M22" s="369">
        <v>140938.7325195898</v>
      </c>
      <c r="N22" s="369">
        <v>164981.96676945392</v>
      </c>
      <c r="O22" s="369">
        <v>175008.17503131001</v>
      </c>
      <c r="P22" s="369">
        <v>197545.45191569001</v>
      </c>
      <c r="Q22" s="369">
        <v>194696.29</v>
      </c>
      <c r="R22" s="369">
        <v>199876.00025542002</v>
      </c>
      <c r="S22" s="369">
        <v>201517.27768101002</v>
      </c>
    </row>
    <row r="23" spans="2:20" ht="15" customHeight="1" x14ac:dyDescent="0.2">
      <c r="C23" s="104" t="s">
        <v>226</v>
      </c>
      <c r="D23" s="370" t="s">
        <v>290</v>
      </c>
      <c r="E23" s="368">
        <v>12428.22029734</v>
      </c>
      <c r="F23" s="368">
        <v>15701.39744692</v>
      </c>
      <c r="G23" s="368">
        <v>19339.914328920004</v>
      </c>
      <c r="H23" s="368">
        <v>25000.64977851</v>
      </c>
      <c r="I23" s="510">
        <v>26639.91080424</v>
      </c>
      <c r="J23" s="368">
        <v>33294.668681970004</v>
      </c>
      <c r="K23" s="368">
        <v>41784.216774870001</v>
      </c>
      <c r="L23" s="369">
        <v>43423.758546578836</v>
      </c>
      <c r="M23" s="369">
        <v>45780.466946379143</v>
      </c>
      <c r="N23" s="369">
        <v>58694.387866472323</v>
      </c>
      <c r="O23" s="369">
        <v>55834.248711699998</v>
      </c>
      <c r="P23" s="369">
        <v>61686.57588412</v>
      </c>
      <c r="Q23" s="369">
        <v>62331.82886365999</v>
      </c>
      <c r="R23" s="369">
        <v>59146.889511419984</v>
      </c>
      <c r="S23" s="369">
        <v>66759.99091399998</v>
      </c>
    </row>
    <row r="24" spans="2:20" ht="15" customHeight="1" x14ac:dyDescent="0.2">
      <c r="C24" s="104" t="s">
        <v>225</v>
      </c>
      <c r="D24" s="370" t="s">
        <v>328</v>
      </c>
      <c r="E24" s="368">
        <v>12516.643089370002</v>
      </c>
      <c r="F24" s="368">
        <v>16614.670414040003</v>
      </c>
      <c r="G24" s="368">
        <v>19321.13774418</v>
      </c>
      <c r="H24" s="368">
        <v>21340.440591809998</v>
      </c>
      <c r="I24" s="510">
        <v>23460.651129549999</v>
      </c>
      <c r="J24" s="368">
        <v>25862.125195630004</v>
      </c>
      <c r="K24" s="368">
        <v>30410.193094150003</v>
      </c>
      <c r="L24" s="369">
        <v>30989.913348977469</v>
      </c>
      <c r="M24" s="369">
        <v>40593.638536584236</v>
      </c>
      <c r="N24" s="369">
        <v>42902.395916187634</v>
      </c>
      <c r="O24" s="369">
        <v>46486.151076379996</v>
      </c>
      <c r="P24" s="369">
        <v>50519.561795829999</v>
      </c>
      <c r="Q24" s="369">
        <v>51441.217044000005</v>
      </c>
      <c r="R24" s="369">
        <v>52589.86044412999</v>
      </c>
      <c r="S24" s="369">
        <v>52834.190100349995</v>
      </c>
    </row>
    <row r="25" spans="2:20" ht="15" customHeight="1" x14ac:dyDescent="0.2">
      <c r="B25" s="278"/>
      <c r="C25" s="104" t="s">
        <v>224</v>
      </c>
      <c r="D25" s="370" t="s">
        <v>310</v>
      </c>
      <c r="E25" s="368">
        <v>4369.0061133599993</v>
      </c>
      <c r="F25" s="368">
        <v>4313.6922626100004</v>
      </c>
      <c r="G25" s="368">
        <v>6906.4626592200002</v>
      </c>
      <c r="H25" s="368">
        <v>10435.14219146</v>
      </c>
      <c r="I25" s="510">
        <v>11996.344427009999</v>
      </c>
      <c r="J25" s="368">
        <v>13912.09492141</v>
      </c>
      <c r="K25" s="368">
        <v>16068.455826139998</v>
      </c>
      <c r="L25" s="369">
        <v>18510.84251038</v>
      </c>
      <c r="M25" s="369">
        <v>20807.681025599999</v>
      </c>
      <c r="N25" s="369">
        <v>22495.592371889998</v>
      </c>
      <c r="O25" s="369">
        <v>22854.343179119998</v>
      </c>
      <c r="P25" s="369">
        <v>24386.328350039999</v>
      </c>
      <c r="Q25" s="369">
        <v>26808.874356780001</v>
      </c>
      <c r="R25" s="369">
        <v>29339.604331450002</v>
      </c>
      <c r="S25" s="369">
        <v>30691.14577504</v>
      </c>
    </row>
    <row r="26" spans="2:20" ht="15" customHeight="1" x14ac:dyDescent="0.2">
      <c r="B26" s="278"/>
      <c r="C26" s="104" t="s">
        <v>223</v>
      </c>
      <c r="D26" s="370" t="s">
        <v>308</v>
      </c>
      <c r="E26" s="368">
        <v>1053.6806337600001</v>
      </c>
      <c r="F26" s="368">
        <v>1276.9804080399999</v>
      </c>
      <c r="G26" s="368">
        <v>1521.30260604</v>
      </c>
      <c r="H26" s="368">
        <v>1564.2756601899998</v>
      </c>
      <c r="I26" s="510">
        <v>1532.9604955699999</v>
      </c>
      <c r="J26" s="368">
        <v>1890.9381737000003</v>
      </c>
      <c r="K26" s="368">
        <v>2048.5475555500002</v>
      </c>
      <c r="L26" s="368">
        <v>2497.3536804</v>
      </c>
      <c r="M26" s="368">
        <v>3147.4084842600009</v>
      </c>
      <c r="N26" s="368">
        <v>3413.9271685899998</v>
      </c>
      <c r="O26" s="368">
        <v>3763.5599122599997</v>
      </c>
      <c r="P26" s="368">
        <v>4054.9253720000011</v>
      </c>
      <c r="Q26" s="368">
        <v>4768.7770518299994</v>
      </c>
      <c r="R26" s="368">
        <v>5422.126897260001</v>
      </c>
      <c r="S26" s="368">
        <v>4254.269333180001</v>
      </c>
    </row>
    <row r="27" spans="2:20" ht="15" customHeight="1" x14ac:dyDescent="0.2">
      <c r="C27" s="104" t="s">
        <v>222</v>
      </c>
      <c r="D27" s="370" t="s">
        <v>311</v>
      </c>
      <c r="E27" s="368">
        <v>694.35106654999993</v>
      </c>
      <c r="F27" s="368">
        <v>772.03171908000002</v>
      </c>
      <c r="G27" s="368">
        <v>799.06693117000009</v>
      </c>
      <c r="H27" s="368">
        <v>994.5809899799998</v>
      </c>
      <c r="I27" s="510">
        <v>1450.3115641500001</v>
      </c>
      <c r="J27" s="368">
        <v>1895.7124524399999</v>
      </c>
      <c r="K27" s="368">
        <v>2306.8245796599999</v>
      </c>
      <c r="L27" s="368">
        <v>2596.5941524200002</v>
      </c>
      <c r="M27" s="368">
        <v>2830.4272911900002</v>
      </c>
      <c r="N27" s="368">
        <v>3268.8632685100001</v>
      </c>
      <c r="O27" s="368">
        <v>3518.1787408099999</v>
      </c>
      <c r="P27" s="368">
        <v>3987.8948485499996</v>
      </c>
      <c r="Q27" s="368">
        <v>3968.8985517400001</v>
      </c>
      <c r="R27" s="368">
        <v>4241.7013404399995</v>
      </c>
      <c r="S27" s="368">
        <v>4242.8251201400008</v>
      </c>
    </row>
    <row r="28" spans="2:20" ht="15" customHeight="1" x14ac:dyDescent="0.2">
      <c r="B28" s="278"/>
      <c r="C28" s="106" t="s">
        <v>221</v>
      </c>
      <c r="D28" s="370" t="s">
        <v>312</v>
      </c>
      <c r="E28" s="368">
        <v>377.89231053000003</v>
      </c>
      <c r="F28" s="368">
        <v>444.32296006000001</v>
      </c>
      <c r="G28" s="368">
        <v>573.17164075000005</v>
      </c>
      <c r="H28" s="368">
        <v>483.44148237999997</v>
      </c>
      <c r="I28" s="510">
        <v>627.13745646000007</v>
      </c>
      <c r="J28" s="368">
        <v>744.13424541000006</v>
      </c>
      <c r="K28" s="368">
        <v>829.27909844999999</v>
      </c>
      <c r="L28" s="368">
        <v>820.83177615999989</v>
      </c>
      <c r="M28" s="368">
        <v>926.07142239999996</v>
      </c>
      <c r="N28" s="368">
        <v>1066.76770465</v>
      </c>
      <c r="O28" s="368">
        <v>1202.57176579</v>
      </c>
      <c r="P28" s="368">
        <v>1354.8704244800001</v>
      </c>
      <c r="Q28" s="368">
        <v>1496.1048707100003</v>
      </c>
      <c r="R28" s="368">
        <v>1573.5280338600001</v>
      </c>
      <c r="S28" s="368">
        <v>1636.6358373799997</v>
      </c>
    </row>
    <row r="29" spans="2:20" ht="15" customHeight="1" x14ac:dyDescent="0.2">
      <c r="B29" s="278"/>
      <c r="C29" s="106" t="s">
        <v>220</v>
      </c>
      <c r="D29" s="370" t="s">
        <v>313</v>
      </c>
      <c r="E29" s="368">
        <v>0</v>
      </c>
      <c r="F29" s="368">
        <v>185.52298255000002</v>
      </c>
      <c r="G29" s="368">
        <v>432.02324339999996</v>
      </c>
      <c r="H29" s="368">
        <v>475.70154922000006</v>
      </c>
      <c r="I29" s="510">
        <v>561.64517994999994</v>
      </c>
      <c r="J29" s="368">
        <v>656.25189976000001</v>
      </c>
      <c r="K29" s="368">
        <v>665.32147051999982</v>
      </c>
      <c r="L29" s="368">
        <v>837.11406672999999</v>
      </c>
      <c r="M29" s="368">
        <v>2.13152264</v>
      </c>
      <c r="N29" s="368">
        <v>911.68724014999998</v>
      </c>
      <c r="O29" s="368">
        <v>1006.73067601</v>
      </c>
      <c r="P29" s="368">
        <v>1040.4310908099999</v>
      </c>
      <c r="Q29" s="368">
        <v>1059.2617159700001</v>
      </c>
      <c r="R29" s="368">
        <v>1281.76984163</v>
      </c>
      <c r="S29" s="368">
        <v>1363.34709432</v>
      </c>
    </row>
    <row r="30" spans="2:20" x14ac:dyDescent="0.2">
      <c r="B30" s="278"/>
      <c r="C30" s="371" t="s">
        <v>219</v>
      </c>
      <c r="D30" s="370"/>
      <c r="E30" s="365">
        <v>61058.637011579973</v>
      </c>
      <c r="F30" s="365">
        <v>68057.561622039968</v>
      </c>
      <c r="G30" s="365">
        <v>75692.806290529843</v>
      </c>
      <c r="H30" s="365">
        <v>84730.506606429874</v>
      </c>
      <c r="I30" s="509">
        <v>94223.43761446001</v>
      </c>
      <c r="J30" s="365">
        <v>106322.05574697001</v>
      </c>
      <c r="K30" s="365">
        <v>76198.703493239998</v>
      </c>
      <c r="L30" s="365">
        <v>82934.861583321021</v>
      </c>
      <c r="M30" s="365">
        <v>97912.337013370518</v>
      </c>
      <c r="N30" s="365">
        <v>114191.45343001986</v>
      </c>
      <c r="O30" s="365">
        <v>122784.66649392001</v>
      </c>
      <c r="P30" s="365">
        <v>137857.41614770409</v>
      </c>
      <c r="Q30" s="365">
        <v>152522.31781461998</v>
      </c>
      <c r="R30" s="365">
        <v>166597.17105027</v>
      </c>
      <c r="S30" s="365">
        <v>176370.00825797999</v>
      </c>
    </row>
    <row r="31" spans="2:20" ht="15" customHeight="1" x14ac:dyDescent="0.2">
      <c r="B31" s="278"/>
      <c r="C31" s="106" t="s">
        <v>409</v>
      </c>
      <c r="D31" s="370" t="s">
        <v>314</v>
      </c>
      <c r="E31" s="368">
        <v>23847.752756090002</v>
      </c>
      <c r="F31" s="368">
        <v>26974.226242000001</v>
      </c>
      <c r="G31" s="368">
        <v>29821.351145100001</v>
      </c>
      <c r="H31" s="368">
        <v>35131.93770757001</v>
      </c>
      <c r="I31" s="510">
        <v>39336.728150560004</v>
      </c>
      <c r="J31" s="368">
        <v>43601.495788570006</v>
      </c>
      <c r="K31" s="368">
        <v>50517.60400598</v>
      </c>
      <c r="L31" s="368">
        <v>57183.492908039989</v>
      </c>
      <c r="M31" s="368">
        <v>64270.625875279999</v>
      </c>
      <c r="N31" s="368">
        <v>74978.801530669996</v>
      </c>
      <c r="O31" s="368">
        <v>85812.647514830009</v>
      </c>
      <c r="P31" s="368">
        <v>98044.565241240009</v>
      </c>
      <c r="Q31" s="368">
        <v>108781.71669629999</v>
      </c>
      <c r="R31" s="368">
        <v>118322.53768891</v>
      </c>
      <c r="S31" s="368">
        <v>124713.4497957</v>
      </c>
      <c r="T31" s="105"/>
    </row>
    <row r="32" spans="2:20" ht="15" customHeight="1" x14ac:dyDescent="0.2">
      <c r="B32" s="278"/>
      <c r="C32" s="106" t="s">
        <v>408</v>
      </c>
      <c r="D32" s="370" t="s">
        <v>315</v>
      </c>
      <c r="E32" s="368">
        <v>3607.6755282699996</v>
      </c>
      <c r="F32" s="368">
        <v>3983.6310193399995</v>
      </c>
      <c r="G32" s="368">
        <v>4802.3867706000001</v>
      </c>
      <c r="H32" s="368">
        <v>5761.6498074199999</v>
      </c>
      <c r="I32" s="510">
        <v>6925.9574677600003</v>
      </c>
      <c r="J32" s="368">
        <v>7088.5505478499999</v>
      </c>
      <c r="K32" s="368">
        <v>8776.3622793400009</v>
      </c>
      <c r="L32" s="368">
        <v>9588.9328645200003</v>
      </c>
      <c r="M32" s="368">
        <v>11049.199077039999</v>
      </c>
      <c r="N32" s="368">
        <v>13115.381982620002</v>
      </c>
      <c r="O32" s="368">
        <v>14774.508959999999</v>
      </c>
      <c r="P32" s="368">
        <v>16560.529686530001</v>
      </c>
      <c r="Q32" s="368">
        <v>18410.69467194</v>
      </c>
      <c r="R32" s="368">
        <v>19038.91452382</v>
      </c>
      <c r="S32" s="368">
        <v>19473.105854289999</v>
      </c>
    </row>
    <row r="33" spans="2:19" ht="15" customHeight="1" x14ac:dyDescent="0.2">
      <c r="B33" s="278"/>
      <c r="C33" s="106" t="s">
        <v>218</v>
      </c>
      <c r="D33" s="370" t="s">
        <v>316</v>
      </c>
      <c r="E33" s="368">
        <v>3292.0355403299568</v>
      </c>
      <c r="F33" s="368">
        <v>3838.2105711999629</v>
      </c>
      <c r="G33" s="368">
        <v>4794.5625388098342</v>
      </c>
      <c r="H33" s="368">
        <v>4470.234564529881</v>
      </c>
      <c r="I33" s="510">
        <v>5532.9734731000008</v>
      </c>
      <c r="J33" s="368">
        <v>6591.5501709199998</v>
      </c>
      <c r="K33" s="368">
        <v>7826.3795019300014</v>
      </c>
      <c r="L33" s="368">
        <v>8523.5181668741407</v>
      </c>
      <c r="M33" s="368">
        <v>9924.9485886035545</v>
      </c>
      <c r="N33" s="368">
        <v>11858.126501442124</v>
      </c>
      <c r="O33" s="368">
        <v>13556.56421017</v>
      </c>
      <c r="P33" s="368">
        <v>15351.167908644078</v>
      </c>
      <c r="Q33" s="368">
        <v>16884.417338499996</v>
      </c>
      <c r="R33" s="368">
        <v>18153.27</v>
      </c>
      <c r="S33" s="368">
        <v>18427.888749459999</v>
      </c>
    </row>
    <row r="34" spans="2:19" ht="15" customHeight="1" x14ac:dyDescent="0.2">
      <c r="B34" s="278"/>
      <c r="C34" s="106" t="s">
        <v>217</v>
      </c>
      <c r="D34" s="370" t="s">
        <v>317</v>
      </c>
      <c r="E34" s="368">
        <v>7582.6987123800018</v>
      </c>
      <c r="F34" s="368">
        <v>8405.8956518399991</v>
      </c>
      <c r="G34" s="368">
        <v>7815.9807966799999</v>
      </c>
      <c r="H34" s="368">
        <v>7681.3397393000005</v>
      </c>
      <c r="I34" s="510">
        <v>7820.9485533399993</v>
      </c>
      <c r="J34" s="368">
        <v>7942.6652444400006</v>
      </c>
      <c r="K34" s="368">
        <v>5927.3852130099995</v>
      </c>
      <c r="L34" s="368">
        <v>4916.2246629600013</v>
      </c>
      <c r="M34" s="368">
        <v>7759.1049367099995</v>
      </c>
      <c r="N34" s="368">
        <v>8958.5306436200008</v>
      </c>
      <c r="O34" s="368">
        <v>2885.38746068</v>
      </c>
      <c r="P34" s="368">
        <v>734.43951809000009</v>
      </c>
      <c r="Q34" s="368">
        <v>25.709933610000007</v>
      </c>
      <c r="R34" s="368">
        <v>3271.1820444699997</v>
      </c>
      <c r="S34" s="368">
        <v>6001.2390032499989</v>
      </c>
    </row>
    <row r="35" spans="2:19" ht="15" customHeight="1" x14ac:dyDescent="0.2">
      <c r="B35" s="278"/>
      <c r="C35" s="106" t="s">
        <v>216</v>
      </c>
      <c r="D35" s="370" t="s">
        <v>318</v>
      </c>
      <c r="E35" s="368">
        <v>295.24833885999999</v>
      </c>
      <c r="F35" s="368">
        <v>479.01895205</v>
      </c>
      <c r="G35" s="368">
        <v>544.91254608999998</v>
      </c>
      <c r="H35" s="368">
        <v>633.19211763999999</v>
      </c>
      <c r="I35" s="510">
        <v>662.70605064999995</v>
      </c>
      <c r="J35" s="368">
        <v>804.86389092000002</v>
      </c>
      <c r="K35" s="368">
        <v>916.91753657000004</v>
      </c>
      <c r="L35" s="368">
        <v>1147.2223535299997</v>
      </c>
      <c r="M35" s="368">
        <v>1211.6418701299999</v>
      </c>
      <c r="N35" s="368">
        <v>1507.3921099299998</v>
      </c>
      <c r="O35" s="368">
        <v>1979.0601266900001</v>
      </c>
      <c r="P35" s="368">
        <v>2233.1651418399997</v>
      </c>
      <c r="Q35" s="368">
        <v>2498.7413802300002</v>
      </c>
      <c r="R35" s="368">
        <v>2983.4264766799997</v>
      </c>
      <c r="S35" s="368">
        <v>2939.948768799999</v>
      </c>
    </row>
    <row r="36" spans="2:19" ht="15" customHeight="1" x14ac:dyDescent="0.2">
      <c r="B36" s="278"/>
      <c r="C36" s="104" t="s">
        <v>410</v>
      </c>
      <c r="D36" s="370" t="s">
        <v>319</v>
      </c>
      <c r="E36" s="368">
        <v>20992.003466290003</v>
      </c>
      <c r="F36" s="368">
        <v>23332.977907530007</v>
      </c>
      <c r="G36" s="368">
        <v>26730.382404600001</v>
      </c>
      <c r="H36" s="368">
        <v>29541.413574329999</v>
      </c>
      <c r="I36" s="510">
        <v>32322.844165779996</v>
      </c>
      <c r="J36" s="368">
        <v>36793.349774760005</v>
      </c>
      <c r="K36" s="368">
        <v>1500.2004096699995</v>
      </c>
      <c r="L36" s="368">
        <v>537.42569576688527</v>
      </c>
      <c r="M36" s="368">
        <v>1380.6652504069641</v>
      </c>
      <c r="N36" s="368">
        <v>786.20287134772479</v>
      </c>
      <c r="O36" s="368">
        <v>1367.36761097</v>
      </c>
      <c r="P36" s="368">
        <v>1515.2095939000001</v>
      </c>
      <c r="Q36" s="368">
        <v>2739.9685594799998</v>
      </c>
      <c r="R36" s="368">
        <v>2172.4521210799999</v>
      </c>
      <c r="S36" s="368">
        <v>2249.9846299499995</v>
      </c>
    </row>
    <row r="37" spans="2:19" ht="15" customHeight="1" x14ac:dyDescent="0.2">
      <c r="B37" s="278"/>
      <c r="C37" s="104" t="s">
        <v>215</v>
      </c>
      <c r="D37" s="370" t="s">
        <v>320</v>
      </c>
      <c r="E37" s="368">
        <v>602.41695250999999</v>
      </c>
      <c r="F37" s="368">
        <v>644.75100412999996</v>
      </c>
      <c r="G37" s="368">
        <v>730.57016240999997</v>
      </c>
      <c r="H37" s="368">
        <v>795.17703261000008</v>
      </c>
      <c r="I37" s="510">
        <v>804.3215975999999</v>
      </c>
      <c r="J37" s="368">
        <v>935.2753319100002</v>
      </c>
      <c r="K37" s="368">
        <v>1065.33710408</v>
      </c>
      <c r="L37" s="368">
        <v>1094.2940004000002</v>
      </c>
      <c r="M37" s="368">
        <v>1185.59142563</v>
      </c>
      <c r="N37" s="368">
        <v>1394.6876465299999</v>
      </c>
      <c r="O37" s="368">
        <v>1520.1832326899998</v>
      </c>
      <c r="P37" s="368">
        <v>1556.5339621800001</v>
      </c>
      <c r="Q37" s="368">
        <v>1628.1412451199999</v>
      </c>
      <c r="R37" s="368">
        <v>1656.7936365</v>
      </c>
      <c r="S37" s="368">
        <v>1043.7502189300001</v>
      </c>
    </row>
    <row r="38" spans="2:19" ht="15" customHeight="1" x14ac:dyDescent="0.2">
      <c r="B38" s="278"/>
      <c r="C38" s="106" t="s">
        <v>406</v>
      </c>
      <c r="D38" s="370" t="s">
        <v>321</v>
      </c>
      <c r="E38" s="368">
        <v>504.05544541999996</v>
      </c>
      <c r="F38" s="368">
        <v>51.407739279999994</v>
      </c>
      <c r="G38" s="368">
        <v>102.22681342999999</v>
      </c>
      <c r="H38" s="368">
        <v>273.85272986999991</v>
      </c>
      <c r="I38" s="510">
        <v>308.35264899000009</v>
      </c>
      <c r="J38" s="368">
        <v>1553.99431366</v>
      </c>
      <c r="K38" s="368">
        <v>-1049.9152483800001</v>
      </c>
      <c r="L38" s="368">
        <v>-1338.7947736299998</v>
      </c>
      <c r="M38" s="368">
        <v>107.81235967000001</v>
      </c>
      <c r="N38" s="368">
        <v>324.77031661000001</v>
      </c>
      <c r="O38" s="368">
        <v>-480.31931691000023</v>
      </c>
      <c r="P38" s="368">
        <v>579.19084889999988</v>
      </c>
      <c r="Q38" s="368">
        <v>144.97922936999993</v>
      </c>
      <c r="R38" s="368">
        <v>-490.40126334000013</v>
      </c>
      <c r="S38" s="368">
        <v>0.93067110000000008</v>
      </c>
    </row>
    <row r="39" spans="2:19" ht="15" customHeight="1" x14ac:dyDescent="0.2">
      <c r="B39" s="278"/>
      <c r="C39" s="104" t="s">
        <v>214</v>
      </c>
      <c r="D39" s="370" t="s">
        <v>322</v>
      </c>
      <c r="E39" s="368">
        <v>189.71708911999997</v>
      </c>
      <c r="F39" s="368">
        <v>178.22750282000001</v>
      </c>
      <c r="G39" s="368">
        <v>198.84370621999997</v>
      </c>
      <c r="H39" s="368">
        <v>200.78233273999999</v>
      </c>
      <c r="I39" s="510">
        <v>258.62698149000005</v>
      </c>
      <c r="J39" s="368">
        <v>722.73681784999985</v>
      </c>
      <c r="K39" s="368">
        <v>419.00629748</v>
      </c>
      <c r="L39" s="368">
        <v>967.91086112999994</v>
      </c>
      <c r="M39" s="368">
        <v>655.57256282000003</v>
      </c>
      <c r="N39" s="368">
        <v>825.57304076000014</v>
      </c>
      <c r="O39" s="368">
        <v>893.31957110999997</v>
      </c>
      <c r="P39" s="368">
        <v>749.21423185000003</v>
      </c>
      <c r="Q39" s="368">
        <v>813.44545863999997</v>
      </c>
      <c r="R39" s="368">
        <v>890.35094188999983</v>
      </c>
      <c r="S39" s="368">
        <v>826.3428630200001</v>
      </c>
    </row>
    <row r="40" spans="2:19" x14ac:dyDescent="0.2">
      <c r="B40" s="278"/>
      <c r="C40" s="106" t="s">
        <v>213</v>
      </c>
      <c r="D40" s="370" t="s">
        <v>323</v>
      </c>
      <c r="E40" s="368">
        <v>145.03318231</v>
      </c>
      <c r="F40" s="368">
        <v>169.21503185</v>
      </c>
      <c r="G40" s="368">
        <v>151.58940659000001</v>
      </c>
      <c r="H40" s="368">
        <v>240.92700041999996</v>
      </c>
      <c r="I40" s="510">
        <v>249.97852519</v>
      </c>
      <c r="J40" s="368">
        <v>287.57386609000002</v>
      </c>
      <c r="K40" s="368">
        <v>299.42639356000001</v>
      </c>
      <c r="L40" s="368">
        <v>314.63484372999994</v>
      </c>
      <c r="M40" s="368">
        <v>367.17506707999996</v>
      </c>
      <c r="N40" s="368">
        <v>441.98678648999993</v>
      </c>
      <c r="O40" s="368">
        <v>475.94712369000007</v>
      </c>
      <c r="P40" s="368">
        <v>533.40001453000002</v>
      </c>
      <c r="Q40" s="368">
        <v>594.50330143000008</v>
      </c>
      <c r="R40" s="368">
        <v>598.64488026000004</v>
      </c>
      <c r="S40" s="368">
        <v>693.36770348000005</v>
      </c>
    </row>
    <row r="41" spans="2:19" x14ac:dyDescent="0.2">
      <c r="B41" s="275"/>
      <c r="C41" s="276" t="s">
        <v>212</v>
      </c>
      <c r="D41" s="362"/>
      <c r="E41" s="362">
        <v>124004.88550849001</v>
      </c>
      <c r="F41" s="362">
        <v>141749.33487666002</v>
      </c>
      <c r="G41" s="362">
        <v>166017.1988983801</v>
      </c>
      <c r="H41" s="362">
        <v>186240.72391048004</v>
      </c>
      <c r="I41" s="508">
        <v>205991.96175935998</v>
      </c>
      <c r="J41" s="363">
        <v>227351.30606447998</v>
      </c>
      <c r="K41" s="363">
        <v>265379.96373510984</v>
      </c>
      <c r="L41" s="363">
        <v>276463.55588417005</v>
      </c>
      <c r="M41" s="363">
        <v>321673.96921005013</v>
      </c>
      <c r="N41" s="363">
        <v>357335.39222044998</v>
      </c>
      <c r="O41" s="363">
        <v>395070.36583884002</v>
      </c>
      <c r="P41" s="363">
        <v>438797.89772118971</v>
      </c>
      <c r="Q41" s="363">
        <v>468966.78081315121</v>
      </c>
      <c r="R41" s="363">
        <v>489263.46126314619</v>
      </c>
      <c r="S41" s="363">
        <v>514841.10771099996</v>
      </c>
    </row>
    <row r="42" spans="2:19" ht="15" customHeight="1" x14ac:dyDescent="0.2">
      <c r="B42" s="278"/>
      <c r="C42" s="106" t="s">
        <v>211</v>
      </c>
      <c r="D42" s="370" t="s">
        <v>211</v>
      </c>
      <c r="E42" s="368">
        <v>104169.28599949002</v>
      </c>
      <c r="F42" s="368">
        <v>118379.26901066001</v>
      </c>
      <c r="G42" s="368">
        <v>138008.15563638011</v>
      </c>
      <c r="H42" s="368">
        <v>154095.64951948004</v>
      </c>
      <c r="I42" s="510">
        <v>170032.85970135999</v>
      </c>
      <c r="J42" s="368">
        <v>186681.13853647999</v>
      </c>
      <c r="K42" s="368">
        <v>222037.23898110987</v>
      </c>
      <c r="L42" s="368">
        <v>227830.48328317003</v>
      </c>
      <c r="M42" s="368">
        <v>268116.85410705017</v>
      </c>
      <c r="N42" s="368">
        <v>297419.09295545</v>
      </c>
      <c r="O42" s="368">
        <v>326235.72222184006</v>
      </c>
      <c r="P42" s="368">
        <v>363189.91761418973</v>
      </c>
      <c r="Q42" s="368">
        <v>384614.63605815126</v>
      </c>
      <c r="R42" s="368">
        <v>396513.0861871462</v>
      </c>
      <c r="S42" s="368">
        <v>412856.99024900002</v>
      </c>
    </row>
    <row r="43" spans="2:19" ht="15" customHeight="1" x14ac:dyDescent="0.2">
      <c r="C43" s="104" t="s">
        <v>171</v>
      </c>
      <c r="D43" s="370" t="s">
        <v>171</v>
      </c>
      <c r="E43" s="368">
        <v>6952.9973280000004</v>
      </c>
      <c r="F43" s="368">
        <v>7657.0205349999997</v>
      </c>
      <c r="G43" s="368">
        <v>8829.0811240000003</v>
      </c>
      <c r="H43" s="368">
        <v>10406.348198</v>
      </c>
      <c r="I43" s="510">
        <v>12309.347136</v>
      </c>
      <c r="J43" s="368">
        <v>14626.857633</v>
      </c>
      <c r="K43" s="368">
        <v>17035.374044</v>
      </c>
      <c r="L43" s="368">
        <v>20107.341586999999</v>
      </c>
      <c r="M43" s="368">
        <v>21366.560288000001</v>
      </c>
      <c r="N43" s="368">
        <v>24112.033350000002</v>
      </c>
      <c r="O43" s="368">
        <v>27029.652615999999</v>
      </c>
      <c r="P43" s="368">
        <v>29232.080936999999</v>
      </c>
      <c r="Q43" s="368">
        <v>32452.959450999999</v>
      </c>
      <c r="R43" s="368">
        <v>36218.714703999998</v>
      </c>
      <c r="S43" s="368">
        <v>39012.852768999997</v>
      </c>
    </row>
    <row r="44" spans="2:19" ht="15" customHeight="1" x14ac:dyDescent="0.2">
      <c r="C44" s="104" t="s">
        <v>172</v>
      </c>
      <c r="D44" s="370" t="s">
        <v>172</v>
      </c>
      <c r="E44" s="368">
        <v>510.234827</v>
      </c>
      <c r="F44" s="368">
        <v>873.11075500000004</v>
      </c>
      <c r="G44" s="368">
        <v>736.90799200000004</v>
      </c>
      <c r="H44" s="368">
        <v>816.49209299999995</v>
      </c>
      <c r="I44" s="510">
        <v>968.97005000000001</v>
      </c>
      <c r="J44" s="368">
        <v>1207.2087280000001</v>
      </c>
      <c r="K44" s="368">
        <v>1491.495062</v>
      </c>
      <c r="L44" s="368">
        <v>1677.6462100000001</v>
      </c>
      <c r="M44" s="368">
        <v>2518.378584</v>
      </c>
      <c r="N44" s="368">
        <v>2768.2246960000002</v>
      </c>
      <c r="O44" s="368">
        <v>3408.6838670000002</v>
      </c>
      <c r="P44" s="368">
        <v>4142.1810569999998</v>
      </c>
      <c r="Q44" s="368">
        <v>4698.1595319999997</v>
      </c>
      <c r="R44" s="368">
        <v>6460.6792089999999</v>
      </c>
      <c r="S44" s="368">
        <v>7262.1536560000004</v>
      </c>
    </row>
    <row r="45" spans="2:19" ht="15" customHeight="1" x14ac:dyDescent="0.2">
      <c r="B45" s="278"/>
      <c r="C45" s="106" t="s">
        <v>210</v>
      </c>
      <c r="D45" s="370" t="s">
        <v>324</v>
      </c>
      <c r="E45" s="368">
        <v>7368.7730940000001</v>
      </c>
      <c r="F45" s="368">
        <v>8219.8214420000004</v>
      </c>
      <c r="G45" s="368">
        <v>10789.070786</v>
      </c>
      <c r="H45" s="368">
        <v>12020.430108</v>
      </c>
      <c r="I45" s="510">
        <v>12370.624276</v>
      </c>
      <c r="J45" s="368">
        <v>13420.008843</v>
      </c>
      <c r="K45" s="368">
        <v>11380.168358000001</v>
      </c>
      <c r="L45" s="368">
        <v>11488.635319999999</v>
      </c>
      <c r="M45" s="368">
        <v>12633.796023999999</v>
      </c>
      <c r="N45" s="368">
        <v>13292.833005</v>
      </c>
      <c r="O45" s="368">
        <v>15546.400689999999</v>
      </c>
      <c r="P45" s="368">
        <v>16493.775632000001</v>
      </c>
      <c r="Q45" s="368">
        <v>19910.403923999998</v>
      </c>
      <c r="R45" s="368">
        <v>21093.071356</v>
      </c>
      <c r="S45" s="368">
        <v>23248.325706</v>
      </c>
    </row>
    <row r="46" spans="2:19" ht="15" customHeight="1" x14ac:dyDescent="0.2">
      <c r="C46" s="106" t="s">
        <v>37</v>
      </c>
      <c r="D46" s="370" t="s">
        <v>325</v>
      </c>
      <c r="E46" s="368">
        <v>5003.5942599999998</v>
      </c>
      <c r="F46" s="368">
        <v>6620.1131340000002</v>
      </c>
      <c r="G46" s="368">
        <v>7653.9833600000002</v>
      </c>
      <c r="H46" s="368">
        <v>8901.8039919999992</v>
      </c>
      <c r="I46" s="510">
        <v>10310.160596000002</v>
      </c>
      <c r="J46" s="368">
        <v>11416.092323999999</v>
      </c>
      <c r="K46" s="368">
        <v>13435.68729</v>
      </c>
      <c r="L46" s="368">
        <v>15359.449484000002</v>
      </c>
      <c r="M46" s="368">
        <v>17038.380206999998</v>
      </c>
      <c r="N46" s="368">
        <v>19743.208213999998</v>
      </c>
      <c r="O46" s="368">
        <v>22849.906444</v>
      </c>
      <c r="P46" s="368">
        <v>25739.942480999998</v>
      </c>
      <c r="Q46" s="368">
        <v>27290.621848000003</v>
      </c>
      <c r="R46" s="368">
        <v>28977.909807000004</v>
      </c>
      <c r="S46" s="368">
        <v>32460.785330999999</v>
      </c>
    </row>
    <row r="47" spans="2:19" x14ac:dyDescent="0.2">
      <c r="B47" s="275"/>
      <c r="C47" s="276" t="s">
        <v>209</v>
      </c>
      <c r="D47" s="362"/>
      <c r="E47" s="362">
        <v>23339.424484744774</v>
      </c>
      <c r="F47" s="362">
        <v>27222.210751239763</v>
      </c>
      <c r="G47" s="362">
        <v>32267.715513090559</v>
      </c>
      <c r="H47" s="362">
        <v>35870.710876520316</v>
      </c>
      <c r="I47" s="508">
        <v>41198.520127183001</v>
      </c>
      <c r="J47" s="363">
        <v>47427.85150818972</v>
      </c>
      <c r="K47" s="363">
        <v>53662.974449000001</v>
      </c>
      <c r="L47" s="363">
        <v>58630.490783000001</v>
      </c>
      <c r="M47" s="363">
        <v>69551.054348999998</v>
      </c>
      <c r="N47" s="363">
        <v>80582.388177000015</v>
      </c>
      <c r="O47" s="363">
        <v>90772.624615000008</v>
      </c>
      <c r="P47" s="363">
        <v>100021.29377800001</v>
      </c>
      <c r="Q47" s="363">
        <v>111715.854018</v>
      </c>
      <c r="R47" s="363">
        <v>119933.84900400002</v>
      </c>
      <c r="S47" s="363">
        <v>128414.65921100001</v>
      </c>
    </row>
    <row r="48" spans="2:19" ht="15" customHeight="1" x14ac:dyDescent="0.2">
      <c r="C48" s="104" t="s">
        <v>208</v>
      </c>
      <c r="D48" s="370" t="s">
        <v>208</v>
      </c>
      <c r="E48" s="368">
        <v>9052.5262270000003</v>
      </c>
      <c r="F48" s="368">
        <v>10270.589182</v>
      </c>
      <c r="G48" s="368">
        <v>12540.915429000001</v>
      </c>
      <c r="H48" s="368">
        <v>14797.379860999999</v>
      </c>
      <c r="I48" s="510">
        <v>17843.710910000002</v>
      </c>
      <c r="J48" s="368">
        <v>20793.320030999999</v>
      </c>
      <c r="K48" s="368">
        <v>24991.679964999999</v>
      </c>
      <c r="L48" s="368">
        <v>27340.855424000001</v>
      </c>
      <c r="M48" s="368">
        <v>32744.672471999998</v>
      </c>
      <c r="N48" s="368">
        <v>38330.634119000002</v>
      </c>
      <c r="O48" s="368">
        <v>44241.972499000003</v>
      </c>
      <c r="P48" s="368">
        <v>47838.262276000001</v>
      </c>
      <c r="Q48" s="368">
        <v>53845.670181000001</v>
      </c>
      <c r="R48" s="368">
        <v>54819.995406000002</v>
      </c>
      <c r="S48" s="368">
        <v>54622.102638999997</v>
      </c>
    </row>
    <row r="49" spans="2:19" ht="15" customHeight="1" x14ac:dyDescent="0.2">
      <c r="C49" s="104" t="s">
        <v>174</v>
      </c>
      <c r="D49" s="370" t="s">
        <v>174</v>
      </c>
      <c r="E49" s="368">
        <v>7702.8401690000001</v>
      </c>
      <c r="F49" s="368">
        <v>8863.3904010000006</v>
      </c>
      <c r="G49" s="368">
        <v>9892.2685029999993</v>
      </c>
      <c r="H49" s="368">
        <v>10751.027389999999</v>
      </c>
      <c r="I49" s="510">
        <v>11822.465523999999</v>
      </c>
      <c r="J49" s="368">
        <v>12869.224543</v>
      </c>
      <c r="K49" s="368">
        <v>13803.801443</v>
      </c>
      <c r="L49" s="368">
        <v>15187.504884</v>
      </c>
      <c r="M49" s="368">
        <v>17446.246984000001</v>
      </c>
      <c r="N49" s="368">
        <v>19702.959280999999</v>
      </c>
      <c r="O49" s="368">
        <v>21541.567444</v>
      </c>
      <c r="P49" s="368">
        <v>23908.998950000001</v>
      </c>
      <c r="Q49" s="368">
        <v>26837.862676000001</v>
      </c>
      <c r="R49" s="368">
        <v>31690.824634000001</v>
      </c>
      <c r="S49" s="368">
        <v>37561.697338999998</v>
      </c>
    </row>
    <row r="50" spans="2:19" ht="15" customHeight="1" x14ac:dyDescent="0.2">
      <c r="C50" s="104" t="s">
        <v>173</v>
      </c>
      <c r="D50" s="370" t="s">
        <v>173</v>
      </c>
      <c r="E50" s="368">
        <v>1678.507149</v>
      </c>
      <c r="F50" s="368">
        <v>1763.9773660000001</v>
      </c>
      <c r="G50" s="368">
        <v>1901.6273100000001</v>
      </c>
      <c r="H50" s="368">
        <v>2195.9897099999998</v>
      </c>
      <c r="I50" s="510">
        <v>2630.088906</v>
      </c>
      <c r="J50" s="368">
        <v>3405.0200559999998</v>
      </c>
      <c r="K50" s="368">
        <v>4253.8011820000002</v>
      </c>
      <c r="L50" s="368">
        <v>4396.0921939999998</v>
      </c>
      <c r="M50" s="368">
        <v>5841.0658050000002</v>
      </c>
      <c r="N50" s="368">
        <v>7277.4213040000004</v>
      </c>
      <c r="O50" s="368">
        <v>8285.4151760000004</v>
      </c>
      <c r="P50" s="368">
        <v>9734.3805040000007</v>
      </c>
      <c r="Q50" s="368">
        <v>10514.986242000001</v>
      </c>
      <c r="R50" s="368">
        <v>10097.610092000001</v>
      </c>
      <c r="S50" s="368">
        <v>9639.25461</v>
      </c>
    </row>
    <row r="51" spans="2:19" ht="15" customHeight="1" x14ac:dyDescent="0.2">
      <c r="C51" s="104" t="s">
        <v>207</v>
      </c>
      <c r="D51" s="370" t="s">
        <v>326</v>
      </c>
      <c r="E51" s="368">
        <v>1817.5199220000002</v>
      </c>
      <c r="F51" s="368">
        <v>2309.8400660000002</v>
      </c>
      <c r="G51" s="368">
        <v>2883.3361540000001</v>
      </c>
      <c r="H51" s="368">
        <v>2693.5734640000001</v>
      </c>
      <c r="I51" s="510">
        <v>3002.9321289999998</v>
      </c>
      <c r="J51" s="368">
        <v>3913.1931269999995</v>
      </c>
      <c r="K51" s="368">
        <v>3993.41525</v>
      </c>
      <c r="L51" s="368">
        <v>4347.4505989999998</v>
      </c>
      <c r="M51" s="368">
        <v>5112.9871620000004</v>
      </c>
      <c r="N51" s="368">
        <v>5794.964986</v>
      </c>
      <c r="O51" s="368">
        <v>6459.0654569999988</v>
      </c>
      <c r="P51" s="368">
        <v>7648.5796740000005</v>
      </c>
      <c r="Q51" s="368">
        <v>8319.713565</v>
      </c>
      <c r="R51" s="368">
        <v>9271.2909780000009</v>
      </c>
      <c r="S51" s="368">
        <v>10118.356534</v>
      </c>
    </row>
    <row r="52" spans="2:19" ht="12" thickBot="1" x14ac:dyDescent="0.25">
      <c r="B52" s="372"/>
      <c r="C52" s="108" t="s">
        <v>38</v>
      </c>
      <c r="D52" s="373" t="s">
        <v>327</v>
      </c>
      <c r="E52" s="374">
        <v>3088.0310177447718</v>
      </c>
      <c r="F52" s="374">
        <v>4014.4137362397614</v>
      </c>
      <c r="G52" s="374">
        <v>5049.56811709056</v>
      </c>
      <c r="H52" s="374">
        <v>5432.740451520317</v>
      </c>
      <c r="I52" s="511">
        <v>5899.3226581830058</v>
      </c>
      <c r="J52" s="374">
        <v>6447.0937511897191</v>
      </c>
      <c r="K52" s="374">
        <v>6620.2766090000005</v>
      </c>
      <c r="L52" s="374">
        <v>7358.5876820000012</v>
      </c>
      <c r="M52" s="374">
        <v>8406.0819259999989</v>
      </c>
      <c r="N52" s="374">
        <v>9476.4084870000006</v>
      </c>
      <c r="O52" s="374">
        <v>10244.604039</v>
      </c>
      <c r="P52" s="374">
        <v>10891.072373999999</v>
      </c>
      <c r="Q52" s="374">
        <v>12197.621354000001</v>
      </c>
      <c r="R52" s="374">
        <v>14054.127893999999</v>
      </c>
      <c r="S52" s="374">
        <v>16473.248089000001</v>
      </c>
    </row>
    <row r="53" spans="2:19" ht="19.5" customHeight="1" x14ac:dyDescent="0.15">
      <c r="B53" s="776" t="s">
        <v>331</v>
      </c>
      <c r="C53" s="776"/>
      <c r="D53" s="776"/>
      <c r="E53" s="776"/>
      <c r="F53" s="776"/>
      <c r="G53" s="776"/>
      <c r="H53" s="776"/>
      <c r="I53" s="776"/>
      <c r="J53" s="776"/>
      <c r="K53" s="776"/>
      <c r="L53" s="776"/>
      <c r="M53" s="776"/>
      <c r="N53" s="776"/>
      <c r="O53" s="776"/>
      <c r="P53" s="776"/>
      <c r="Q53" s="776"/>
      <c r="R53" s="776"/>
      <c r="S53" s="776"/>
    </row>
    <row r="54" spans="2:19" x14ac:dyDescent="0.15">
      <c r="B54" s="604" t="s">
        <v>411</v>
      </c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</row>
    <row r="55" spans="2:19" ht="31.5" customHeight="1" x14ac:dyDescent="0.15">
      <c r="B55" s="777" t="s">
        <v>412</v>
      </c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</row>
    <row r="56" spans="2:19" ht="29.25" customHeight="1" x14ac:dyDescent="0.2"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</row>
    <row r="57" spans="2:19" ht="10.5" customHeight="1" x14ac:dyDescent="0.2">
      <c r="B57" s="376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</sheetData>
  <mergeCells count="4">
    <mergeCell ref="B2:S2"/>
    <mergeCell ref="B3:S3"/>
    <mergeCell ref="B53:S53"/>
    <mergeCell ref="B55:S55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86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B2:AH61"/>
  <sheetViews>
    <sheetView showGridLines="0" workbookViewId="0">
      <selection activeCell="R57" sqref="R57"/>
    </sheetView>
  </sheetViews>
  <sheetFormatPr defaultColWidth="11.42578125" defaultRowHeight="12.75" x14ac:dyDescent="0.2"/>
  <cols>
    <col min="1" max="1" width="3.7109375" style="16" customWidth="1"/>
    <col min="2" max="2" width="2.85546875" style="18" customWidth="1"/>
    <col min="3" max="3" width="37.7109375" style="16" customWidth="1"/>
    <col min="4" max="4" width="9.85546875" style="16" hidden="1" customWidth="1"/>
    <col min="5" max="6" width="9.5703125" style="16" hidden="1" customWidth="1"/>
    <col min="7" max="11" width="10.7109375" style="16" hidden="1" customWidth="1"/>
    <col min="12" max="12" width="9.5703125" style="16" hidden="1" customWidth="1"/>
    <col min="13" max="13" width="9.140625" style="17" hidden="1" customWidth="1"/>
    <col min="14" max="15" width="9.140625" style="17" customWidth="1"/>
    <col min="16" max="17" width="8.42578125" style="16" customWidth="1"/>
    <col min="18" max="18" width="10.5703125" style="16" customWidth="1"/>
    <col min="19" max="19" width="7.42578125" style="16" customWidth="1"/>
    <col min="20" max="28" width="6" style="16" bestFit="1" customWidth="1"/>
    <col min="29" max="29" width="6.28515625" style="16" bestFit="1" customWidth="1"/>
    <col min="30" max="30" width="5.42578125" style="16" bestFit="1" customWidth="1"/>
    <col min="31" max="31" width="6.85546875" style="16" bestFit="1" customWidth="1"/>
    <col min="32" max="32" width="5.5703125" style="16" customWidth="1"/>
    <col min="33" max="16384" width="11.42578125" style="16"/>
  </cols>
  <sheetData>
    <row r="2" spans="2:34" s="23" customFormat="1" ht="13.5" x14ac:dyDescent="0.2">
      <c r="B2" s="774" t="s">
        <v>247</v>
      </c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</row>
    <row r="3" spans="2:34" s="23" customFormat="1" ht="13.5" x14ac:dyDescent="0.2">
      <c r="B3" s="775" t="s">
        <v>482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</row>
    <row r="4" spans="2:34" s="23" customFormat="1" ht="15" customHeight="1" x14ac:dyDescent="0.2">
      <c r="B4" s="378"/>
      <c r="C4" s="379"/>
      <c r="D4" s="379"/>
      <c r="E4" s="379"/>
      <c r="F4" s="380"/>
      <c r="G4" s="380"/>
      <c r="H4" s="380"/>
      <c r="I4" s="380"/>
      <c r="J4" s="381"/>
      <c r="K4" s="185"/>
      <c r="M4" s="540" t="s">
        <v>246</v>
      </c>
      <c r="N4" s="185"/>
      <c r="O4" s="185"/>
      <c r="P4" s="382"/>
      <c r="R4" s="540" t="s">
        <v>246</v>
      </c>
      <c r="T4" s="686"/>
      <c r="U4" s="686"/>
      <c r="V4" s="686"/>
      <c r="W4" s="686"/>
      <c r="X4" s="686"/>
      <c r="Y4" s="686"/>
      <c r="Z4" s="686"/>
      <c r="AA4" s="686"/>
      <c r="AB4" s="686"/>
      <c r="AC4" s="686"/>
      <c r="AD4" s="686"/>
      <c r="AE4" s="686"/>
      <c r="AF4" s="686"/>
      <c r="AG4" s="687"/>
      <c r="AH4" s="687"/>
    </row>
    <row r="5" spans="2:34" s="23" customFormat="1" ht="21.75" customHeight="1" x14ac:dyDescent="0.2">
      <c r="B5" s="383"/>
      <c r="C5" s="356" t="s">
        <v>244</v>
      </c>
      <c r="D5" s="358">
        <v>2002</v>
      </c>
      <c r="E5" s="358">
        <v>2003</v>
      </c>
      <c r="F5" s="358">
        <v>2004</v>
      </c>
      <c r="G5" s="358">
        <v>2005</v>
      </c>
      <c r="H5" s="358">
        <v>2006</v>
      </c>
      <c r="I5" s="359">
        <v>2007</v>
      </c>
      <c r="J5" s="359">
        <v>2008</v>
      </c>
      <c r="K5" s="359">
        <v>2009</v>
      </c>
      <c r="L5" s="359">
        <v>2010</v>
      </c>
      <c r="M5" s="359">
        <v>2011</v>
      </c>
      <c r="N5" s="359">
        <v>2012</v>
      </c>
      <c r="O5" s="359">
        <v>2013</v>
      </c>
      <c r="P5" s="359">
        <v>2014</v>
      </c>
      <c r="Q5" s="359">
        <v>2015</v>
      </c>
      <c r="R5" s="359">
        <v>2016</v>
      </c>
      <c r="T5" s="688"/>
      <c r="U5" s="688"/>
      <c r="V5" s="688"/>
      <c r="W5" s="688"/>
      <c r="X5" s="688"/>
      <c r="Y5" s="688"/>
      <c r="Z5" s="688"/>
      <c r="AA5" s="688"/>
      <c r="AB5" s="688"/>
      <c r="AC5" s="688"/>
      <c r="AD5" s="688"/>
      <c r="AE5" s="688"/>
      <c r="AF5" s="688"/>
      <c r="AG5" s="688"/>
      <c r="AH5" s="688"/>
    </row>
    <row r="6" spans="2:34" ht="22.5" customHeight="1" x14ac:dyDescent="0.2">
      <c r="B6" s="384"/>
      <c r="C6" s="274" t="s">
        <v>24</v>
      </c>
      <c r="D6" s="385">
        <v>0.32095991236236937</v>
      </c>
      <c r="E6" s="385">
        <v>0.31373408782963985</v>
      </c>
      <c r="F6" s="385">
        <v>0.32379633911146544</v>
      </c>
      <c r="G6" s="385">
        <v>0.33568221354561567</v>
      </c>
      <c r="H6" s="385">
        <v>0.33317644848498329</v>
      </c>
      <c r="I6" s="385">
        <v>0.33662798951925227</v>
      </c>
      <c r="J6" s="385">
        <v>0.33521659814999849</v>
      </c>
      <c r="K6" s="385">
        <v>0.32257277813640539</v>
      </c>
      <c r="L6" s="385">
        <v>0.32501827335409234</v>
      </c>
      <c r="M6" s="385">
        <v>0.33360902570700313</v>
      </c>
      <c r="N6" s="385">
        <v>0.32632278432163186</v>
      </c>
      <c r="O6" s="385">
        <v>0.32560433244325299</v>
      </c>
      <c r="P6" s="385">
        <v>0.31867941297337277</v>
      </c>
      <c r="Q6" s="385">
        <v>0.32113401223787569</v>
      </c>
      <c r="R6" s="385">
        <v>0.32384416791083337</v>
      </c>
      <c r="S6" s="11"/>
    </row>
    <row r="7" spans="2:34" ht="16.5" customHeight="1" x14ac:dyDescent="0.2">
      <c r="B7" s="386"/>
      <c r="C7" s="276" t="s">
        <v>241</v>
      </c>
      <c r="D7" s="387">
        <v>0.2219905433436751</v>
      </c>
      <c r="E7" s="387">
        <v>0.21537758989436825</v>
      </c>
      <c r="F7" s="387">
        <v>0.22251435053811228</v>
      </c>
      <c r="G7" s="387">
        <v>0.23335429974035102</v>
      </c>
      <c r="H7" s="387">
        <v>0.23058437067197909</v>
      </c>
      <c r="I7" s="277">
        <v>0.2356160073790439</v>
      </c>
      <c r="J7" s="277">
        <v>0.23262394575879886</v>
      </c>
      <c r="K7" s="277">
        <v>0.22203568671108151</v>
      </c>
      <c r="L7" s="277">
        <v>0.22433880152747379</v>
      </c>
      <c r="M7" s="277">
        <v>0.23354514179617222</v>
      </c>
      <c r="N7" s="277">
        <v>0.22541578367074999</v>
      </c>
      <c r="O7" s="277">
        <v>0.22454324921521479</v>
      </c>
      <c r="P7" s="277">
        <v>0.21819708774401869</v>
      </c>
      <c r="Q7" s="277">
        <v>0.21952978409115434</v>
      </c>
      <c r="R7" s="277">
        <v>0.22107498185114682</v>
      </c>
      <c r="S7" s="11"/>
    </row>
    <row r="8" spans="2:34" s="22" customFormat="1" ht="15" customHeight="1" x14ac:dyDescent="0.2">
      <c r="B8" s="388"/>
      <c r="C8" s="364" t="s">
        <v>240</v>
      </c>
      <c r="D8" s="389">
        <v>7.8814368807142987E-2</v>
      </c>
      <c r="E8" s="389">
        <v>7.2891083150015995E-2</v>
      </c>
      <c r="F8" s="389">
        <v>7.1756885077085913E-2</v>
      </c>
      <c r="G8" s="389">
        <v>7.7513522427152121E-2</v>
      </c>
      <c r="H8" s="389">
        <v>7.6744192440444919E-2</v>
      </c>
      <c r="I8" s="389">
        <v>8.0004265286797646E-2</v>
      </c>
      <c r="J8" s="389">
        <v>8.8572368819233888E-2</v>
      </c>
      <c r="K8" s="389">
        <v>7.8490928386523759E-2</v>
      </c>
      <c r="L8" s="389">
        <v>7.9187903504195023E-2</v>
      </c>
      <c r="M8" s="389">
        <v>8.3740937225164999E-2</v>
      </c>
      <c r="N8" s="389">
        <v>7.9160927313531748E-2</v>
      </c>
      <c r="O8" s="389">
        <v>7.8693973877915893E-2</v>
      </c>
      <c r="P8" s="389">
        <v>7.7293168730285577E-2</v>
      </c>
      <c r="Q8" s="389">
        <v>7.9345395033717833E-2</v>
      </c>
      <c r="R8" s="389">
        <v>8.1329024624757246E-2</v>
      </c>
      <c r="S8" s="11"/>
    </row>
    <row r="9" spans="2:34" ht="15" customHeight="1" x14ac:dyDescent="0.2">
      <c r="B9" s="390"/>
      <c r="C9" s="279" t="s">
        <v>239</v>
      </c>
      <c r="D9" s="391">
        <v>5.610507428757102E-2</v>
      </c>
      <c r="E9" s="391">
        <v>5.3098410304199761E-2</v>
      </c>
      <c r="F9" s="391">
        <v>5.1265472686266036E-2</v>
      </c>
      <c r="G9" s="391">
        <v>5.7159595773577168E-2</v>
      </c>
      <c r="H9" s="391">
        <v>5.6326760991072651E-2</v>
      </c>
      <c r="I9" s="391">
        <v>5.8736473532706217E-2</v>
      </c>
      <c r="J9" s="391">
        <v>6.2081808835234897E-2</v>
      </c>
      <c r="K9" s="391">
        <v>5.729865656627936E-2</v>
      </c>
      <c r="L9" s="391">
        <v>5.4803207519845132E-2</v>
      </c>
      <c r="M9" s="391">
        <v>5.8405763008256117E-2</v>
      </c>
      <c r="N9" s="391">
        <v>5.5170130542203571E-2</v>
      </c>
      <c r="O9" s="391">
        <v>5.6050636451192411E-2</v>
      </c>
      <c r="P9" s="391">
        <v>5.5287900017155354E-2</v>
      </c>
      <c r="Q9" s="391">
        <v>5.7034178912518073E-2</v>
      </c>
      <c r="R9" s="391">
        <v>6.1795037085159703E-2</v>
      </c>
      <c r="S9" s="11"/>
    </row>
    <row r="10" spans="2:34" ht="15" customHeight="1" x14ac:dyDescent="0.2">
      <c r="B10" s="390"/>
      <c r="C10" s="104" t="s">
        <v>238</v>
      </c>
      <c r="D10" s="391">
        <v>2.7393570670485434E-3</v>
      </c>
      <c r="E10" s="391">
        <v>2.7636543025873861E-3</v>
      </c>
      <c r="F10" s="391">
        <v>2.9513727762263946E-3</v>
      </c>
      <c r="G10" s="391">
        <v>3.1770938228680287E-3</v>
      </c>
      <c r="H10" s="391">
        <v>3.2846818427898481E-3</v>
      </c>
      <c r="I10" s="391">
        <v>4.6706995773276331E-3</v>
      </c>
      <c r="J10" s="391">
        <v>4.4740809399277061E-3</v>
      </c>
      <c r="K10" s="391">
        <v>4.087893219719722E-3</v>
      </c>
      <c r="L10" s="391">
        <v>4.1813985569630167E-3</v>
      </c>
      <c r="M10" s="391">
        <v>4.6877635799102285E-3</v>
      </c>
      <c r="N10" s="391">
        <v>4.6729910238745018E-3</v>
      </c>
      <c r="O10" s="391">
        <v>4.5367702798905923E-3</v>
      </c>
      <c r="P10" s="391">
        <v>4.4613773987848653E-3</v>
      </c>
      <c r="Q10" s="391">
        <v>4.5362950355024292E-3</v>
      </c>
      <c r="R10" s="391">
        <v>4.5188477888503187E-3</v>
      </c>
      <c r="S10" s="11"/>
    </row>
    <row r="11" spans="2:34" ht="15" customHeight="1" x14ac:dyDescent="0.2">
      <c r="B11" s="390"/>
      <c r="C11" s="104" t="s">
        <v>237</v>
      </c>
      <c r="D11" s="391">
        <v>2.1182826438845854E-2</v>
      </c>
      <c r="E11" s="391">
        <v>1.7934647259652492E-2</v>
      </c>
      <c r="F11" s="391">
        <v>1.7991938542174159E-2</v>
      </c>
      <c r="G11" s="391">
        <v>2.1862619262346328E-2</v>
      </c>
      <c r="H11" s="391">
        <v>2.1562913593907322E-2</v>
      </c>
      <c r="I11" s="391">
        <v>2.4176686335038194E-2</v>
      </c>
      <c r="J11" s="391">
        <v>2.5305248323768417E-2</v>
      </c>
      <c r="K11" s="391">
        <v>2.3205018349932507E-2</v>
      </c>
      <c r="L11" s="391">
        <v>2.1224212348047583E-2</v>
      </c>
      <c r="M11" s="391">
        <v>2.1697740452639239E-2</v>
      </c>
      <c r="N11" s="391">
        <v>1.9230282902271353E-2</v>
      </c>
      <c r="O11" s="391">
        <v>2.0503408172279379E-2</v>
      </c>
      <c r="P11" s="391">
        <v>1.8865002677948755E-2</v>
      </c>
      <c r="Q11" s="391">
        <v>1.7497314110134332E-2</v>
      </c>
      <c r="R11" s="391">
        <v>2.0957962851645605E-2</v>
      </c>
      <c r="S11" s="11"/>
    </row>
    <row r="12" spans="2:34" ht="15" customHeight="1" x14ac:dyDescent="0.2">
      <c r="B12" s="390"/>
      <c r="C12" s="104" t="s">
        <v>236</v>
      </c>
      <c r="D12" s="391">
        <v>3.2182890781676625E-2</v>
      </c>
      <c r="E12" s="391">
        <v>3.2400108741959886E-2</v>
      </c>
      <c r="F12" s="391">
        <v>3.0322161367865478E-2</v>
      </c>
      <c r="G12" s="391">
        <v>3.2119882688362814E-2</v>
      </c>
      <c r="H12" s="391">
        <v>3.1479165554375479E-2</v>
      </c>
      <c r="I12" s="391">
        <v>2.9889087620340388E-2</v>
      </c>
      <c r="J12" s="391">
        <v>3.2302479571538777E-2</v>
      </c>
      <c r="K12" s="391">
        <v>3.0005744996627125E-2</v>
      </c>
      <c r="L12" s="391">
        <v>2.9397596614834536E-2</v>
      </c>
      <c r="M12" s="391">
        <v>3.202025897570665E-2</v>
      </c>
      <c r="N12" s="391">
        <v>3.1266856616057714E-2</v>
      </c>
      <c r="O12" s="391">
        <v>3.1010457999022439E-2</v>
      </c>
      <c r="P12" s="391">
        <v>3.1961519940421734E-2</v>
      </c>
      <c r="Q12" s="391">
        <v>3.5000569766881311E-2</v>
      </c>
      <c r="R12" s="391">
        <v>3.631822644466378E-2</v>
      </c>
      <c r="S12" s="11"/>
    </row>
    <row r="13" spans="2:34" ht="15" customHeight="1" x14ac:dyDescent="0.2">
      <c r="B13" s="390"/>
      <c r="C13" s="104" t="s">
        <v>235</v>
      </c>
      <c r="D13" s="391">
        <v>1.2416899817791266E-2</v>
      </c>
      <c r="E13" s="391">
        <v>1.0343486775878227E-2</v>
      </c>
      <c r="F13" s="391">
        <v>1.0760493845284715E-2</v>
      </c>
      <c r="G13" s="391">
        <v>1.1092946471495009E-2</v>
      </c>
      <c r="H13" s="391">
        <v>1.1149117603311959E-2</v>
      </c>
      <c r="I13" s="391">
        <v>1.1505622436242379E-2</v>
      </c>
      <c r="J13" s="391">
        <v>1.181109563095476E-2</v>
      </c>
      <c r="K13" s="391">
        <v>8.3198934038778878E-3</v>
      </c>
      <c r="L13" s="391">
        <v>9.5973201373509114E-3</v>
      </c>
      <c r="M13" s="391">
        <v>9.4207280928778284E-3</v>
      </c>
      <c r="N13" s="391">
        <v>8.8593890874103815E-3</v>
      </c>
      <c r="O13" s="391">
        <v>8.0506151575234462E-3</v>
      </c>
      <c r="P13" s="391">
        <v>8.513920399513545E-3</v>
      </c>
      <c r="Q13" s="391">
        <v>8.0137450220930124E-3</v>
      </c>
      <c r="R13" s="391">
        <v>6.6863535971209221E-3</v>
      </c>
      <c r="S13" s="11"/>
    </row>
    <row r="14" spans="2:34" ht="15" customHeight="1" x14ac:dyDescent="0.2">
      <c r="B14" s="390"/>
      <c r="C14" s="104" t="s">
        <v>234</v>
      </c>
      <c r="D14" s="391">
        <v>2.6824031072006939E-3</v>
      </c>
      <c r="E14" s="391">
        <v>2.5733772442853406E-3</v>
      </c>
      <c r="F14" s="391">
        <v>2.6727537750459583E-3</v>
      </c>
      <c r="G14" s="391">
        <v>2.7487358690629483E-3</v>
      </c>
      <c r="H14" s="391">
        <v>2.7972289862126212E-3</v>
      </c>
      <c r="I14" s="391">
        <v>2.8738919200459664E-3</v>
      </c>
      <c r="J14" s="391">
        <v>6.4854530910318118E-3</v>
      </c>
      <c r="K14" s="391">
        <v>5.7710384002543115E-3</v>
      </c>
      <c r="L14" s="391">
        <v>6.8379748533911894E-3</v>
      </c>
      <c r="M14" s="391">
        <v>7.3117269377136473E-3</v>
      </c>
      <c r="N14" s="391">
        <v>6.4388550552197821E-3</v>
      </c>
      <c r="O14" s="391">
        <v>5.5175292470317173E-3</v>
      </c>
      <c r="P14" s="391">
        <v>5.1490559138376796E-3</v>
      </c>
      <c r="Q14" s="391">
        <v>5.784236298682726E-3</v>
      </c>
      <c r="R14" s="391">
        <v>5.3752190310833864E-3</v>
      </c>
      <c r="S14" s="11"/>
    </row>
    <row r="15" spans="2:34" ht="15" customHeight="1" x14ac:dyDescent="0.2">
      <c r="B15" s="390"/>
      <c r="C15" s="104" t="s">
        <v>233</v>
      </c>
      <c r="D15" s="391">
        <v>5.3443859961633203E-3</v>
      </c>
      <c r="E15" s="391">
        <v>4.7327542006635817E-3</v>
      </c>
      <c r="F15" s="391">
        <v>4.7079434056424953E-3</v>
      </c>
      <c r="G15" s="391">
        <v>4.1199465094064504E-3</v>
      </c>
      <c r="H15" s="391">
        <v>4.0920547003922055E-3</v>
      </c>
      <c r="I15" s="391">
        <v>4.4914511954505867E-3</v>
      </c>
      <c r="J15" s="391">
        <v>5.5000259663232683E-3</v>
      </c>
      <c r="K15" s="391">
        <v>4.7717681556770459E-3</v>
      </c>
      <c r="L15" s="391">
        <v>5.4348426907959322E-3</v>
      </c>
      <c r="M15" s="391">
        <v>6.1152456151526294E-3</v>
      </c>
      <c r="N15" s="391">
        <v>6.4568950833977191E-3</v>
      </c>
      <c r="O15" s="391">
        <v>6.9348165453701786E-3</v>
      </c>
      <c r="P15" s="391">
        <v>6.3633879148662391E-3</v>
      </c>
      <c r="Q15" s="391">
        <v>6.49945689085853E-3</v>
      </c>
      <c r="R15" s="391">
        <v>5.024200154095681E-3</v>
      </c>
      <c r="S15" s="11"/>
    </row>
    <row r="16" spans="2:34" ht="15" customHeight="1" x14ac:dyDescent="0.2">
      <c r="B16" s="390"/>
      <c r="C16" s="104" t="s">
        <v>232</v>
      </c>
      <c r="D16" s="391">
        <v>1.029388933393427E-3</v>
      </c>
      <c r="E16" s="391">
        <v>1.0432471898483657E-3</v>
      </c>
      <c r="F16" s="391">
        <v>1.1574953123047824E-3</v>
      </c>
      <c r="G16" s="391">
        <v>1.324399123558856E-3</v>
      </c>
      <c r="H16" s="391">
        <v>1.3508975337234636E-3</v>
      </c>
      <c r="I16" s="391">
        <v>1.2930502746682953E-3</v>
      </c>
      <c r="J16" s="391">
        <v>1.3369864817771419E-3</v>
      </c>
      <c r="K16" s="391">
        <v>1.2452984303874032E-3</v>
      </c>
      <c r="L16" s="391">
        <v>1.3042957116170557E-3</v>
      </c>
      <c r="M16" s="391">
        <v>1.3329317672840263E-3</v>
      </c>
      <c r="N16" s="391">
        <v>1.0936171118041188E-3</v>
      </c>
      <c r="O16" s="391">
        <v>9.5844779185834546E-4</v>
      </c>
      <c r="P16" s="391">
        <v>8.6332157461394812E-4</v>
      </c>
      <c r="Q16" s="391">
        <v>8.8638833697561299E-4</v>
      </c>
      <c r="R16" s="391">
        <v>1.3622637848677184E-3</v>
      </c>
      <c r="S16" s="11"/>
    </row>
    <row r="17" spans="2:19" ht="15" customHeight="1" x14ac:dyDescent="0.2">
      <c r="B17" s="390"/>
      <c r="C17" s="104" t="s">
        <v>231</v>
      </c>
      <c r="D17" s="391">
        <v>4.3975052346641928E-4</v>
      </c>
      <c r="E17" s="391">
        <v>4.0116665278966212E-4</v>
      </c>
      <c r="F17" s="391">
        <v>5.4942649092249221E-4</v>
      </c>
      <c r="G17" s="391">
        <v>4.531410133397218E-4</v>
      </c>
      <c r="H17" s="391">
        <v>3.7788176211168528E-4</v>
      </c>
      <c r="I17" s="391">
        <v>5.0764455090923188E-4</v>
      </c>
      <c r="J17" s="391">
        <v>7.4121803347350303E-4</v>
      </c>
      <c r="K17" s="391">
        <v>4.5348219315765578E-4</v>
      </c>
      <c r="L17" s="391">
        <v>6.0446317698560962E-4</v>
      </c>
      <c r="M17" s="391">
        <v>5.6132310136546579E-4</v>
      </c>
      <c r="N17" s="391">
        <v>5.9881245703628002E-4</v>
      </c>
      <c r="O17" s="391">
        <v>6.3149793208967103E-4</v>
      </c>
      <c r="P17" s="391">
        <v>5.5434634511822485E-4</v>
      </c>
      <c r="Q17" s="391">
        <v>5.0115746327045966E-4</v>
      </c>
      <c r="R17" s="391">
        <v>4.3795952348276806E-4</v>
      </c>
      <c r="S17" s="11"/>
    </row>
    <row r="18" spans="2:19" ht="15" customHeight="1" x14ac:dyDescent="0.2">
      <c r="B18" s="390"/>
      <c r="C18" s="104" t="s">
        <v>230</v>
      </c>
      <c r="D18" s="391">
        <v>6.6844882729362909E-4</v>
      </c>
      <c r="E18" s="391">
        <v>5.6296234126138717E-4</v>
      </c>
      <c r="F18" s="391">
        <v>5.1900573630150112E-4</v>
      </c>
      <c r="G18" s="391">
        <v>4.8900407972965812E-4</v>
      </c>
      <c r="H18" s="391">
        <v>5.2977038668990844E-4</v>
      </c>
      <c r="I18" s="391">
        <v>4.794693147574335E-4</v>
      </c>
      <c r="J18" s="391">
        <v>4.8648001650908432E-4</v>
      </c>
      <c r="K18" s="391">
        <v>5.0442275606136025E-4</v>
      </c>
      <c r="L18" s="391">
        <v>4.8098161587422251E-4</v>
      </c>
      <c r="M18" s="391">
        <v>4.6281174877330181E-4</v>
      </c>
      <c r="N18" s="391">
        <v>4.1564094998712293E-4</v>
      </c>
      <c r="O18" s="391">
        <v>4.0713973555687311E-4</v>
      </c>
      <c r="P18" s="391">
        <v>4.0547822649189227E-4</v>
      </c>
      <c r="Q18" s="391">
        <v>4.419407462606661E-4</v>
      </c>
      <c r="R18" s="391">
        <v>4.6803058874193409E-4</v>
      </c>
      <c r="S18" s="11"/>
    </row>
    <row r="19" spans="2:19" ht="15" customHeight="1" x14ac:dyDescent="0.2">
      <c r="B19" s="390"/>
      <c r="C19" s="104" t="s">
        <v>229</v>
      </c>
      <c r="D19" s="391">
        <v>1.2801731426322234E-4</v>
      </c>
      <c r="E19" s="391">
        <v>1.3567844108967084E-4</v>
      </c>
      <c r="F19" s="391">
        <v>1.2429382531792859E-4</v>
      </c>
      <c r="G19" s="391">
        <v>1.2575358698231121E-4</v>
      </c>
      <c r="H19" s="391">
        <v>1.204804769304198E-4</v>
      </c>
      <c r="I19" s="391">
        <v>1.1666206201753285E-4</v>
      </c>
      <c r="J19" s="391">
        <v>1.2930076392941931E-4</v>
      </c>
      <c r="K19" s="391">
        <v>1.2636848082873988E-4</v>
      </c>
      <c r="L19" s="391">
        <v>1.2481779833496993E-4</v>
      </c>
      <c r="M19" s="391">
        <v>1.3040695374198237E-4</v>
      </c>
      <c r="N19" s="391">
        <v>1.2758702647276294E-4</v>
      </c>
      <c r="O19" s="391">
        <v>1.4329101729324619E-4</v>
      </c>
      <c r="P19" s="391">
        <v>1.5575833868868634E-4</v>
      </c>
      <c r="Q19" s="391">
        <v>1.8429136305876109E-4</v>
      </c>
      <c r="R19" s="391">
        <v>1.7996086020512434E-4</v>
      </c>
      <c r="S19" s="11"/>
    </row>
    <row r="20" spans="2:19" ht="15" customHeight="1" x14ac:dyDescent="0.2">
      <c r="B20" s="390"/>
      <c r="C20" s="371" t="s">
        <v>228</v>
      </c>
      <c r="D20" s="389">
        <v>0.10216383562466629</v>
      </c>
      <c r="E20" s="389">
        <v>0.10287094073716929</v>
      </c>
      <c r="F20" s="389">
        <v>0.11209432275772557</v>
      </c>
      <c r="G20" s="389">
        <v>0.11680498437883793</v>
      </c>
      <c r="H20" s="389">
        <v>0.11473439159372886</v>
      </c>
      <c r="I20" s="389">
        <v>0.11652653020392147</v>
      </c>
      <c r="J20" s="389">
        <v>0.11954883400271657</v>
      </c>
      <c r="K20" s="389">
        <v>0.11866210271107075</v>
      </c>
      <c r="L20" s="389">
        <v>0.1199537307098538</v>
      </c>
      <c r="M20" s="389">
        <v>0.12371154322882549</v>
      </c>
      <c r="N20" s="389">
        <v>0.1207531352965797</v>
      </c>
      <c r="O20" s="389">
        <v>0.11999269853619884</v>
      </c>
      <c r="P20" s="389">
        <v>0.11451119392761111</v>
      </c>
      <c r="Q20" s="389">
        <v>0.11239868368627004</v>
      </c>
      <c r="R20" s="389">
        <v>0.11156835956450858</v>
      </c>
      <c r="S20" s="11"/>
    </row>
    <row r="21" spans="2:19" ht="15" customHeight="1" x14ac:dyDescent="0.2">
      <c r="B21" s="390"/>
      <c r="C21" s="104" t="s">
        <v>227</v>
      </c>
      <c r="D21" s="391">
        <v>4.6791733897139087E-2</v>
      </c>
      <c r="E21" s="391">
        <v>4.6178294643062945E-2</v>
      </c>
      <c r="F21" s="391">
        <v>4.7583858511485888E-2</v>
      </c>
      <c r="G21" s="391">
        <v>4.9094310802502539E-2</v>
      </c>
      <c r="H21" s="391">
        <v>5.0167137706837665E-2</v>
      </c>
      <c r="I21" s="391">
        <v>5.0649685452505894E-2</v>
      </c>
      <c r="J21" s="391">
        <v>5.1110555456567501E-2</v>
      </c>
      <c r="K21" s="391">
        <v>5.3628148267662039E-2</v>
      </c>
      <c r="L21" s="391">
        <v>5.4324137535278649E-2</v>
      </c>
      <c r="M21" s="391">
        <v>5.5679184923288237E-2</v>
      </c>
      <c r="N21" s="391">
        <v>5.643550386876605E-2</v>
      </c>
      <c r="O21" s="391">
        <v>5.5363916981942991E-2</v>
      </c>
      <c r="P21" s="391">
        <v>5.4539906316396755E-2</v>
      </c>
      <c r="Q21" s="391">
        <v>5.3445375195556477E-2</v>
      </c>
      <c r="R21" s="391">
        <v>5.3526108690212279E-2</v>
      </c>
      <c r="S21" s="11"/>
    </row>
    <row r="22" spans="2:19" s="22" customFormat="1" ht="15" customHeight="1" x14ac:dyDescent="0.2">
      <c r="B22" s="388"/>
      <c r="C22" s="104" t="s">
        <v>407</v>
      </c>
      <c r="D22" s="391">
        <v>3.4254377358016966E-2</v>
      </c>
      <c r="E22" s="391">
        <v>3.3811527206304023E-2</v>
      </c>
      <c r="F22" s="391">
        <v>3.9536359187077416E-2</v>
      </c>
      <c r="G22" s="391">
        <v>3.9932801600093978E-2</v>
      </c>
      <c r="H22" s="391">
        <v>3.7063482878183812E-2</v>
      </c>
      <c r="I22" s="391">
        <v>3.710906547039753E-2</v>
      </c>
      <c r="J22" s="391">
        <v>3.8174998718024905E-2</v>
      </c>
      <c r="K22" s="391">
        <v>3.5128391357694355E-2</v>
      </c>
      <c r="L22" s="391">
        <v>3.6269758567331604E-2</v>
      </c>
      <c r="M22" s="391">
        <v>3.7698255492654417E-2</v>
      </c>
      <c r="N22" s="391">
        <v>3.634826554829524E-2</v>
      </c>
      <c r="O22" s="391">
        <v>3.7051682034235756E-2</v>
      </c>
      <c r="P22" s="391">
        <v>3.3690582013731554E-2</v>
      </c>
      <c r="Q22" s="391">
        <v>3.3336074189329941E-2</v>
      </c>
      <c r="R22" s="391">
        <v>3.2195228817517116E-2</v>
      </c>
      <c r="S22" s="11"/>
    </row>
    <row r="23" spans="2:19" ht="15" customHeight="1" x14ac:dyDescent="0.2">
      <c r="B23" s="390"/>
      <c r="C23" s="104" t="s">
        <v>226</v>
      </c>
      <c r="D23" s="391">
        <v>8.3478834093392816E-3</v>
      </c>
      <c r="E23" s="391">
        <v>9.1396125887947838E-3</v>
      </c>
      <c r="F23" s="391">
        <v>9.8786384626645598E-3</v>
      </c>
      <c r="G23" s="391">
        <v>1.1517931699753754E-2</v>
      </c>
      <c r="H23" s="391">
        <v>1.105642814926228E-2</v>
      </c>
      <c r="I23" s="391">
        <v>1.2239503563431184E-2</v>
      </c>
      <c r="J23" s="391">
        <v>1.3436290586532331E-2</v>
      </c>
      <c r="K23" s="391">
        <v>1.30282779609176E-2</v>
      </c>
      <c r="L23" s="391">
        <v>1.1781335432501368E-2</v>
      </c>
      <c r="M23" s="391">
        <v>1.3411623543482338E-2</v>
      </c>
      <c r="N23" s="391">
        <v>1.1596475984618132E-2</v>
      </c>
      <c r="O23" s="391">
        <v>1.1569951994716802E-2</v>
      </c>
      <c r="P23" s="391">
        <v>1.0786007234123549E-2</v>
      </c>
      <c r="Q23" s="391">
        <v>9.8647416113047358E-3</v>
      </c>
      <c r="R23" s="391">
        <v>1.066585063110019E-2</v>
      </c>
      <c r="S23" s="11"/>
    </row>
    <row r="24" spans="2:19" ht="15" customHeight="1" x14ac:dyDescent="0.2">
      <c r="B24" s="390"/>
      <c r="C24" s="104" t="s">
        <v>225</v>
      </c>
      <c r="D24" s="391">
        <v>8.4072759161451585E-3</v>
      </c>
      <c r="E24" s="391">
        <v>9.6712188445763868E-3</v>
      </c>
      <c r="F24" s="391">
        <v>9.8690475674281346E-3</v>
      </c>
      <c r="G24" s="391">
        <v>9.8316539512665925E-3</v>
      </c>
      <c r="H24" s="391">
        <v>9.7369321337027123E-3</v>
      </c>
      <c r="I24" s="391">
        <v>9.5072149992960261E-3</v>
      </c>
      <c r="J24" s="391">
        <v>9.7788165662423005E-3</v>
      </c>
      <c r="K24" s="391">
        <v>9.2977949999917403E-3</v>
      </c>
      <c r="L24" s="391">
        <v>1.0446535475170339E-2</v>
      </c>
      <c r="M24" s="391">
        <v>9.8031652438447178E-3</v>
      </c>
      <c r="N24" s="391">
        <v>9.6549259104046718E-3</v>
      </c>
      <c r="O24" s="391">
        <v>9.4754636060509941E-3</v>
      </c>
      <c r="P24" s="391">
        <v>8.9014769706554121E-3</v>
      </c>
      <c r="Q24" s="391">
        <v>8.7711355396931194E-3</v>
      </c>
      <c r="R24" s="391">
        <v>8.4410074373948343E-3</v>
      </c>
      <c r="S24" s="11"/>
    </row>
    <row r="25" spans="2:19" ht="15" customHeight="1" x14ac:dyDescent="0.2">
      <c r="B25" s="390"/>
      <c r="C25" s="104" t="s">
        <v>224</v>
      </c>
      <c r="D25" s="391">
        <v>2.9346079146043047E-3</v>
      </c>
      <c r="E25" s="391">
        <v>2.5109533237928929E-3</v>
      </c>
      <c r="F25" s="391">
        <v>3.527753355365417E-3</v>
      </c>
      <c r="G25" s="391">
        <v>4.8075252484744892E-3</v>
      </c>
      <c r="H25" s="391">
        <v>4.978872533984934E-3</v>
      </c>
      <c r="I25" s="391">
        <v>5.1142462774408214E-3</v>
      </c>
      <c r="J25" s="391">
        <v>5.1670333542478408E-3</v>
      </c>
      <c r="K25" s="391">
        <v>5.5537431486340242E-3</v>
      </c>
      <c r="L25" s="391">
        <v>5.354735023175127E-3</v>
      </c>
      <c r="M25" s="391">
        <v>5.1402259610541304E-3</v>
      </c>
      <c r="N25" s="391">
        <v>4.7467253153054357E-3</v>
      </c>
      <c r="O25" s="391">
        <v>4.5739067907965662E-3</v>
      </c>
      <c r="P25" s="391">
        <v>4.6390538834249042E-3</v>
      </c>
      <c r="Q25" s="391">
        <v>4.8933700165549581E-3</v>
      </c>
      <c r="R25" s="391">
        <v>4.9033436351959064E-3</v>
      </c>
      <c r="S25" s="11"/>
    </row>
    <row r="26" spans="2:19" ht="15" customHeight="1" x14ac:dyDescent="0.2">
      <c r="B26" s="390"/>
      <c r="C26" s="104" t="s">
        <v>223</v>
      </c>
      <c r="D26" s="391">
        <v>7.077443810027896E-4</v>
      </c>
      <c r="E26" s="391">
        <v>7.4331639922000053E-4</v>
      </c>
      <c r="F26" s="391">
        <v>7.7706644309720691E-4</v>
      </c>
      <c r="G26" s="391">
        <v>7.2067007750905849E-4</v>
      </c>
      <c r="H26" s="391">
        <v>6.3622839053310918E-4</v>
      </c>
      <c r="I26" s="391">
        <v>6.9513064497807764E-4</v>
      </c>
      <c r="J26" s="391">
        <v>6.5873869037685027E-4</v>
      </c>
      <c r="K26" s="391">
        <v>7.4927226486098725E-4</v>
      </c>
      <c r="L26" s="391">
        <v>8.0996716655596605E-4</v>
      </c>
      <c r="M26" s="391">
        <v>7.8007979390053237E-4</v>
      </c>
      <c r="N26" s="391">
        <v>7.8167134234312819E-4</v>
      </c>
      <c r="O26" s="391">
        <v>7.6054297428229602E-4</v>
      </c>
      <c r="P26" s="391">
        <v>8.2519741064341571E-4</v>
      </c>
      <c r="Q26" s="391">
        <v>9.0432280153714616E-4</v>
      </c>
      <c r="R26" s="391">
        <v>6.7967956003200415E-4</v>
      </c>
      <c r="S26" s="11"/>
    </row>
    <row r="27" spans="2:19" ht="15" customHeight="1" x14ac:dyDescent="0.2">
      <c r="B27" s="390"/>
      <c r="C27" s="104" t="s">
        <v>222</v>
      </c>
      <c r="D27" s="391">
        <v>4.6638711014402998E-4</v>
      </c>
      <c r="E27" s="391">
        <v>4.4939126230681916E-4</v>
      </c>
      <c r="F27" s="391">
        <v>4.0815554744704516E-4</v>
      </c>
      <c r="G27" s="391">
        <v>4.58208727131165E-4</v>
      </c>
      <c r="H27" s="391">
        <v>6.019263998630393E-4</v>
      </c>
      <c r="I27" s="391">
        <v>6.9688572481410799E-4</v>
      </c>
      <c r="J27" s="391">
        <v>7.417912258943733E-4</v>
      </c>
      <c r="K27" s="391">
        <v>7.7904703557924175E-4</v>
      </c>
      <c r="L27" s="391">
        <v>7.2839391030835759E-4</v>
      </c>
      <c r="M27" s="391">
        <v>7.4693280168641588E-4</v>
      </c>
      <c r="N27" s="391">
        <v>7.3070698037077655E-4</v>
      </c>
      <c r="O27" s="391">
        <v>7.4797070993820071E-4</v>
      </c>
      <c r="P27" s="391">
        <v>6.8678505461802514E-4</v>
      </c>
      <c r="Q27" s="391">
        <v>7.074469690867937E-4</v>
      </c>
      <c r="R27" s="391">
        <v>6.7785118550402711E-4</v>
      </c>
      <c r="S27" s="11"/>
    </row>
    <row r="28" spans="2:19" ht="15" customHeight="1" x14ac:dyDescent="0.2">
      <c r="B28" s="390"/>
      <c r="C28" s="106" t="s">
        <v>221</v>
      </c>
      <c r="D28" s="391">
        <v>2.5382563827464912E-4</v>
      </c>
      <c r="E28" s="391">
        <v>2.5863555985913443E-4</v>
      </c>
      <c r="F28" s="391">
        <v>2.9277044974054415E-4</v>
      </c>
      <c r="G28" s="391">
        <v>2.2272405014316416E-4</v>
      </c>
      <c r="H28" s="391">
        <v>2.602824115296022E-4</v>
      </c>
      <c r="I28" s="391">
        <v>2.7355231659953471E-4</v>
      </c>
      <c r="J28" s="391">
        <v>2.6666611950982102E-4</v>
      </c>
      <c r="K28" s="391">
        <v>2.462712786019005E-4</v>
      </c>
      <c r="L28" s="391">
        <v>2.3831906464665231E-4</v>
      </c>
      <c r="M28" s="391">
        <v>2.437556192878044E-4</v>
      </c>
      <c r="N28" s="391">
        <v>2.4976774871229303E-4</v>
      </c>
      <c r="O28" s="391">
        <v>2.541198882515799E-4</v>
      </c>
      <c r="P28" s="391">
        <v>2.5888856869228741E-4</v>
      </c>
      <c r="Q28" s="391">
        <v>2.6243894819145513E-4</v>
      </c>
      <c r="R28" s="391">
        <v>2.6147567038299288E-4</v>
      </c>
      <c r="S28" s="11"/>
    </row>
    <row r="29" spans="2:19" ht="15" customHeight="1" x14ac:dyDescent="0.2">
      <c r="B29" s="390"/>
      <c r="C29" s="106" t="s">
        <v>220</v>
      </c>
      <c r="D29" s="391">
        <v>0</v>
      </c>
      <c r="E29" s="391">
        <v>1.0799090925230655E-4</v>
      </c>
      <c r="F29" s="391">
        <v>2.2067323341936739E-4</v>
      </c>
      <c r="G29" s="391">
        <v>2.1915822196320349E-4</v>
      </c>
      <c r="H29" s="391">
        <v>2.3310098983170431E-4</v>
      </c>
      <c r="I29" s="391">
        <v>2.4124575445830053E-4</v>
      </c>
      <c r="J29" s="391">
        <v>2.1394328532064566E-4</v>
      </c>
      <c r="K29" s="391">
        <v>2.5115639712886646E-4</v>
      </c>
      <c r="L29" s="391">
        <v>5.4853488570188172E-7</v>
      </c>
      <c r="M29" s="391">
        <v>2.0831984962692927E-4</v>
      </c>
      <c r="N29" s="391">
        <v>2.0909259776395918E-4</v>
      </c>
      <c r="O29" s="391">
        <v>1.9514355598365148E-4</v>
      </c>
      <c r="P29" s="391">
        <v>1.8329647532520164E-4</v>
      </c>
      <c r="Q29" s="391">
        <v>2.1377841501540998E-4</v>
      </c>
      <c r="R29" s="391">
        <v>2.1781393716924834E-4</v>
      </c>
      <c r="S29" s="11"/>
    </row>
    <row r="30" spans="2:19" ht="15" customHeight="1" x14ac:dyDescent="0.2">
      <c r="B30" s="390"/>
      <c r="C30" s="371" t="s">
        <v>219</v>
      </c>
      <c r="D30" s="389">
        <v>4.1012338911865814E-2</v>
      </c>
      <c r="E30" s="389">
        <v>3.9615566007182967E-2</v>
      </c>
      <c r="F30" s="389">
        <v>3.8663142703300797E-2</v>
      </c>
      <c r="G30" s="389">
        <v>3.9035792934360963E-2</v>
      </c>
      <c r="H30" s="389">
        <v>3.9105786637805305E-2</v>
      </c>
      <c r="I30" s="389">
        <v>3.9085211888324776E-2</v>
      </c>
      <c r="J30" s="389">
        <v>2.4502742936848409E-2</v>
      </c>
      <c r="K30" s="389">
        <v>2.4882655613486977E-2</v>
      </c>
      <c r="L30" s="389">
        <v>2.519716731342498E-2</v>
      </c>
      <c r="M30" s="389">
        <v>2.6092661342181706E-2</v>
      </c>
      <c r="N30" s="389">
        <v>2.5501721060638534E-2</v>
      </c>
      <c r="O30" s="389">
        <v>2.5856576801100026E-2</v>
      </c>
      <c r="P30" s="389">
        <v>2.6392725086121997E-2</v>
      </c>
      <c r="Q30" s="389">
        <v>2.7785705371166453E-2</v>
      </c>
      <c r="R30" s="389">
        <v>2.8177597661880986E-2</v>
      </c>
      <c r="S30" s="11"/>
    </row>
    <row r="31" spans="2:19" ht="15" customHeight="1" x14ac:dyDescent="0.2">
      <c r="B31" s="390"/>
      <c r="C31" s="106" t="s">
        <v>409</v>
      </c>
      <c r="D31" s="391">
        <v>1.6018243547324097E-2</v>
      </c>
      <c r="E31" s="391">
        <v>1.5701403557728689E-2</v>
      </c>
      <c r="F31" s="391">
        <v>1.5232453537298666E-2</v>
      </c>
      <c r="G31" s="391">
        <v>1.6185469681016872E-2</v>
      </c>
      <c r="H31" s="391">
        <v>1.632601969352342E-2</v>
      </c>
      <c r="I31" s="391">
        <v>1.6028411880972541E-2</v>
      </c>
      <c r="J31" s="391">
        <v>1.6244631575048324E-2</v>
      </c>
      <c r="K31" s="391">
        <v>1.7156562796906964E-2</v>
      </c>
      <c r="L31" s="391">
        <v>1.6539669697566581E-2</v>
      </c>
      <c r="M31" s="391">
        <v>1.7132599834902437E-2</v>
      </c>
      <c r="N31" s="391">
        <v>1.782282969760279E-2</v>
      </c>
      <c r="O31" s="391">
        <v>1.8389266982738267E-2</v>
      </c>
      <c r="P31" s="391">
        <v>1.8823775984386788E-2</v>
      </c>
      <c r="Q31" s="391">
        <v>1.9734279701548771E-2</v>
      </c>
      <c r="R31" s="391">
        <v>1.9924733496798647E-2</v>
      </c>
      <c r="S31" s="11"/>
    </row>
    <row r="32" spans="2:19" ht="15" customHeight="1" x14ac:dyDescent="0.2">
      <c r="B32" s="390"/>
      <c r="C32" s="106" t="s">
        <v>408</v>
      </c>
      <c r="D32" s="391">
        <v>2.4232314819178295E-3</v>
      </c>
      <c r="E32" s="391">
        <v>2.3188282658633836E-3</v>
      </c>
      <c r="F32" s="391">
        <v>2.4530120380988184E-3</v>
      </c>
      <c r="G32" s="391">
        <v>2.6544225669208991E-3</v>
      </c>
      <c r="H32" s="391">
        <v>2.8744972785324451E-3</v>
      </c>
      <c r="I32" s="391">
        <v>2.6058327991999304E-3</v>
      </c>
      <c r="J32" s="391">
        <v>2.8221602073636178E-3</v>
      </c>
      <c r="K32" s="391">
        <v>2.8769338926187184E-3</v>
      </c>
      <c r="L32" s="391">
        <v>2.8434467638689836E-3</v>
      </c>
      <c r="M32" s="391">
        <v>2.9968549323665075E-3</v>
      </c>
      <c r="N32" s="391">
        <v>3.0685867956035191E-3</v>
      </c>
      <c r="O32" s="391">
        <v>3.1060977325142701E-3</v>
      </c>
      <c r="P32" s="391">
        <v>3.1858183778168815E-3</v>
      </c>
      <c r="Q32" s="391">
        <v>3.1753820680788026E-3</v>
      </c>
      <c r="R32" s="391">
        <v>3.111103454657667E-3</v>
      </c>
      <c r="S32" s="11"/>
    </row>
    <row r="33" spans="2:19" ht="15" customHeight="1" x14ac:dyDescent="0.2">
      <c r="B33" s="390"/>
      <c r="C33" s="106" t="s">
        <v>218</v>
      </c>
      <c r="D33" s="391">
        <v>2.2112199665432039E-3</v>
      </c>
      <c r="E33" s="391">
        <v>2.2341806054890787E-3</v>
      </c>
      <c r="F33" s="391">
        <v>2.4490154972771484E-3</v>
      </c>
      <c r="G33" s="391">
        <v>2.0594607281124127E-3</v>
      </c>
      <c r="H33" s="391">
        <v>2.2963636817946009E-3</v>
      </c>
      <c r="I33" s="391">
        <v>2.4231297381613467E-3</v>
      </c>
      <c r="J33" s="391">
        <v>2.5166801568877518E-3</v>
      </c>
      <c r="K33" s="391">
        <v>2.5572812579973234E-3</v>
      </c>
      <c r="L33" s="391">
        <v>2.5541274755808848E-3</v>
      </c>
      <c r="M33" s="391">
        <v>2.7095729992130768E-3</v>
      </c>
      <c r="N33" s="391">
        <v>2.8156261600100524E-3</v>
      </c>
      <c r="O33" s="391">
        <v>2.8792694880568318E-3</v>
      </c>
      <c r="P33" s="391">
        <v>2.9217087141044399E-3</v>
      </c>
      <c r="Q33" s="391">
        <v>3.027670929604404E-3</v>
      </c>
      <c r="R33" s="391">
        <v>2.9441152725959174E-3</v>
      </c>
      <c r="S33" s="11"/>
    </row>
    <row r="34" spans="2:19" ht="15" customHeight="1" x14ac:dyDescent="0.2">
      <c r="B34" s="390"/>
      <c r="C34" s="106" t="s">
        <v>217</v>
      </c>
      <c r="D34" s="391">
        <v>5.0932058866580655E-3</v>
      </c>
      <c r="E34" s="391">
        <v>4.8929803846677724E-3</v>
      </c>
      <c r="F34" s="391">
        <v>3.9923262951621526E-3</v>
      </c>
      <c r="G34" s="391">
        <v>3.5388338808662184E-3</v>
      </c>
      <c r="H34" s="391">
        <v>3.2459476450393239E-3</v>
      </c>
      <c r="I34" s="391">
        <v>2.9198151959718604E-3</v>
      </c>
      <c r="J34" s="391">
        <v>1.9060323798677922E-3</v>
      </c>
      <c r="K34" s="391">
        <v>1.4749976411797166E-3</v>
      </c>
      <c r="L34" s="391">
        <v>1.9967602781864545E-3</v>
      </c>
      <c r="M34" s="391">
        <v>2.0470175235205706E-3</v>
      </c>
      <c r="N34" s="391">
        <v>5.9927960286286334E-4</v>
      </c>
      <c r="O34" s="391">
        <v>1.3775168820015084E-4</v>
      </c>
      <c r="P34" s="391">
        <v>4.4488912801332709E-6</v>
      </c>
      <c r="Q34" s="391">
        <v>5.455800955687718E-4</v>
      </c>
      <c r="R34" s="391">
        <v>9.5878261716141337E-4</v>
      </c>
      <c r="S34" s="11"/>
    </row>
    <row r="35" spans="2:19" ht="15" customHeight="1" x14ac:dyDescent="0.2">
      <c r="B35" s="390"/>
      <c r="C35" s="106" t="s">
        <v>216</v>
      </c>
      <c r="D35" s="391">
        <v>1.9831469435184482E-4</v>
      </c>
      <c r="E35" s="391">
        <v>2.7883171922931402E-4</v>
      </c>
      <c r="F35" s="391">
        <v>2.7833598148589885E-4</v>
      </c>
      <c r="G35" s="391">
        <v>2.9171496054750215E-4</v>
      </c>
      <c r="H35" s="391">
        <v>2.7504453325447715E-4</v>
      </c>
      <c r="I35" s="391">
        <v>2.958772335321989E-4</v>
      </c>
      <c r="J35" s="391">
        <v>2.9484746672699206E-4</v>
      </c>
      <c r="K35" s="391">
        <v>3.4419709866281183E-4</v>
      </c>
      <c r="L35" s="391">
        <v>3.1180894927926908E-4</v>
      </c>
      <c r="M35" s="391">
        <v>3.4443796495141419E-4</v>
      </c>
      <c r="N35" s="391">
        <v>4.1104024430916599E-4</v>
      </c>
      <c r="O35" s="391">
        <v>4.188530991880702E-4</v>
      </c>
      <c r="P35" s="391">
        <v>4.3238652057388255E-4</v>
      </c>
      <c r="Q35" s="391">
        <v>4.9758713521344229E-4</v>
      </c>
      <c r="R35" s="391">
        <v>4.6969830285779635E-4</v>
      </c>
      <c r="S35" s="11"/>
    </row>
    <row r="36" spans="2:19" ht="15" customHeight="1" x14ac:dyDescent="0.2">
      <c r="B36" s="390"/>
      <c r="C36" s="104" t="s">
        <v>410</v>
      </c>
      <c r="D36" s="391">
        <v>1.4100071713609807E-2</v>
      </c>
      <c r="E36" s="391">
        <v>1.3581872526866327E-2</v>
      </c>
      <c r="F36" s="391">
        <v>1.3653617035363538E-2</v>
      </c>
      <c r="G36" s="391">
        <v>1.3609885618084525E-2</v>
      </c>
      <c r="H36" s="391">
        <v>1.3415030054900494E-2</v>
      </c>
      <c r="I36" s="391">
        <v>1.3525659017072983E-2</v>
      </c>
      <c r="J36" s="391">
        <v>4.8241011075942736E-4</v>
      </c>
      <c r="K36" s="391">
        <v>1.6124194639393217E-4</v>
      </c>
      <c r="L36" s="391">
        <v>3.5530612770059245E-4</v>
      </c>
      <c r="M36" s="391">
        <v>1.7964676560403657E-4</v>
      </c>
      <c r="N36" s="391">
        <v>2.8399496775955601E-4</v>
      </c>
      <c r="O36" s="391">
        <v>2.8419314919164333E-4</v>
      </c>
      <c r="P36" s="391">
        <v>4.7412888796292334E-4</v>
      </c>
      <c r="Q36" s="391">
        <v>3.6232976939974681E-4</v>
      </c>
      <c r="R36" s="391">
        <v>3.5946679525813719E-4</v>
      </c>
      <c r="S36" s="11"/>
    </row>
    <row r="37" spans="2:19" ht="15" customHeight="1" x14ac:dyDescent="0.2">
      <c r="B37" s="390"/>
      <c r="C37" s="104" t="s">
        <v>215</v>
      </c>
      <c r="D37" s="391">
        <v>4.0463609133475773E-4</v>
      </c>
      <c r="E37" s="391">
        <v>3.7530254322302743E-4</v>
      </c>
      <c r="F37" s="391">
        <v>3.7316807010186686E-4</v>
      </c>
      <c r="G37" s="391">
        <v>3.6634226837926187E-4</v>
      </c>
      <c r="H37" s="20">
        <v>3.3381958438647818E-4</v>
      </c>
      <c r="I37" s="391">
        <v>3.4381798080185635E-4</v>
      </c>
      <c r="J37" s="391">
        <v>3.4257382351229323E-4</v>
      </c>
      <c r="K37" s="391">
        <v>3.2831719052792369E-4</v>
      </c>
      <c r="L37" s="391">
        <v>3.0510501973700973E-4</v>
      </c>
      <c r="M37" s="391">
        <v>3.1868507971424798E-4</v>
      </c>
      <c r="N37" s="391">
        <v>3.1573395822221664E-4</v>
      </c>
      <c r="O37" s="391">
        <v>2.9194395964527852E-4</v>
      </c>
      <c r="P37" s="391">
        <v>2.817363707785822E-4</v>
      </c>
      <c r="Q37" s="391">
        <v>2.7632629986688986E-4</v>
      </c>
      <c r="R37" s="391">
        <v>1.6675382633928658E-4</v>
      </c>
      <c r="S37" s="11"/>
    </row>
    <row r="38" spans="2:19" ht="15" customHeight="1" x14ac:dyDescent="0.2">
      <c r="B38" s="390"/>
      <c r="C38" s="106" t="s">
        <v>406</v>
      </c>
      <c r="D38" s="391">
        <v>3.3856787130731255E-4</v>
      </c>
      <c r="E38" s="391">
        <v>2.9923885607846559E-5</v>
      </c>
      <c r="F38" s="391">
        <v>5.2216453180205245E-5</v>
      </c>
      <c r="G38" s="391">
        <v>1.2616540235466472E-4</v>
      </c>
      <c r="H38" s="20">
        <v>1.2797636348129245E-4</v>
      </c>
      <c r="I38" s="391">
        <v>5.7126620244439595E-4</v>
      </c>
      <c r="J38" s="391">
        <v>-3.3761471333714713E-4</v>
      </c>
      <c r="K38" s="391">
        <v>-4.016738998943606E-4</v>
      </c>
      <c r="L38" s="391">
        <v>2.7744880246185713E-5</v>
      </c>
      <c r="M38" s="391">
        <v>7.4209773417859779E-5</v>
      </c>
      <c r="N38" s="391">
        <v>-9.9759763084764395E-5</v>
      </c>
      <c r="O38" s="391">
        <v>1.0863320295392447E-4</v>
      </c>
      <c r="P38" s="391">
        <v>2.5087456044373423E-5</v>
      </c>
      <c r="Q38" s="391">
        <v>-8.1790974786129014E-5</v>
      </c>
      <c r="R38" s="391">
        <v>1.4868784137596523E-7</v>
      </c>
      <c r="S38" s="11"/>
    </row>
    <row r="39" spans="2:19" ht="15" customHeight="1" x14ac:dyDescent="0.2">
      <c r="B39" s="390"/>
      <c r="C39" s="104" t="s">
        <v>214</v>
      </c>
      <c r="D39" s="391">
        <v>1.2743064596883232E-4</v>
      </c>
      <c r="E39" s="391">
        <v>1.0374428989202247E-4</v>
      </c>
      <c r="F39" s="391">
        <v>1.0156741394590015E-4</v>
      </c>
      <c r="G39" s="391">
        <v>9.2501483581615087E-5</v>
      </c>
      <c r="H39" s="20">
        <v>1.0733859656353111E-4</v>
      </c>
      <c r="I39" s="391">
        <v>2.6568637585777546E-4</v>
      </c>
      <c r="J39" s="391">
        <v>1.3473724781923484E-4</v>
      </c>
      <c r="K39" s="391">
        <v>2.9039890056191961E-4</v>
      </c>
      <c r="L39" s="391">
        <v>1.6870776508184703E-4</v>
      </c>
      <c r="M39" s="391">
        <v>1.8864281974471152E-4</v>
      </c>
      <c r="N39" s="391">
        <v>1.8553771550606883E-4</v>
      </c>
      <c r="O39" s="391">
        <v>1.4052283778154441E-4</v>
      </c>
      <c r="P39" s="391">
        <v>1.407600059457137E-4</v>
      </c>
      <c r="Q39" s="391">
        <v>1.4849609265472571E-4</v>
      </c>
      <c r="R39" s="391">
        <v>1.320199332920929E-4</v>
      </c>
      <c r="S39" s="11"/>
    </row>
    <row r="40" spans="2:19" ht="15" customHeight="1" x14ac:dyDescent="0.2">
      <c r="B40" s="390"/>
      <c r="C40" s="106" t="s">
        <v>213</v>
      </c>
      <c r="D40" s="391">
        <v>9.7417012850058466E-5</v>
      </c>
      <c r="E40" s="391">
        <v>9.8498228615501033E-5</v>
      </c>
      <c r="F40" s="391">
        <v>7.7430381386601265E-5</v>
      </c>
      <c r="G40" s="391">
        <v>1.1099634449699043E-4</v>
      </c>
      <c r="H40" s="20">
        <v>1.0374920632924526E-4</v>
      </c>
      <c r="I40" s="391">
        <v>1.0571546430988476E-4</v>
      </c>
      <c r="J40" s="391">
        <v>9.628468220012651E-5</v>
      </c>
      <c r="K40" s="391">
        <v>9.4398788532027366E-5</v>
      </c>
      <c r="L40" s="391">
        <v>9.4490356177173203E-5</v>
      </c>
      <c r="M40" s="391">
        <v>1.0099364874684155E-4</v>
      </c>
      <c r="N40" s="391">
        <v>9.885168184707028E-5</v>
      </c>
      <c r="O40" s="391">
        <v>1.0004466083004056E-4</v>
      </c>
      <c r="P40" s="391">
        <v>1.0287387722827994E-4</v>
      </c>
      <c r="Q40" s="391">
        <v>9.9844254017028957E-5</v>
      </c>
      <c r="R40" s="391">
        <v>1.1077527507865188E-4</v>
      </c>
      <c r="S40" s="11"/>
    </row>
    <row r="41" spans="2:19" ht="16.5" customHeight="1" x14ac:dyDescent="0.2">
      <c r="B41" s="276"/>
      <c r="C41" s="276" t="s">
        <v>212</v>
      </c>
      <c r="D41" s="387">
        <v>8.3292563347537318E-2</v>
      </c>
      <c r="E41" s="387">
        <v>8.2510745293320545E-2</v>
      </c>
      <c r="F41" s="387">
        <v>8.4799956122295489E-2</v>
      </c>
      <c r="G41" s="387">
        <v>8.580208741444359E-2</v>
      </c>
      <c r="H41" s="21">
        <v>8.5493353985083717E-2</v>
      </c>
      <c r="I41" s="277">
        <v>8.3576957839914742E-2</v>
      </c>
      <c r="J41" s="277">
        <v>8.5336583614817357E-2</v>
      </c>
      <c r="K41" s="277">
        <v>8.294639093157026E-2</v>
      </c>
      <c r="L41" s="277">
        <v>8.278091474266748E-2</v>
      </c>
      <c r="M41" s="277">
        <v>8.1650868735967289E-2</v>
      </c>
      <c r="N41" s="277">
        <v>8.2054010135259078E-2</v>
      </c>
      <c r="O41" s="277">
        <v>8.230106046984785E-2</v>
      </c>
      <c r="P41" s="277">
        <v>8.1150821059308015E-2</v>
      </c>
      <c r="Q41" s="277">
        <v>8.1601207858642444E-2</v>
      </c>
      <c r="R41" s="277">
        <v>8.2253132129233825E-2</v>
      </c>
      <c r="S41" s="11"/>
    </row>
    <row r="42" spans="2:19" ht="15" customHeight="1" x14ac:dyDescent="0.2">
      <c r="B42" s="390"/>
      <c r="C42" s="106" t="s">
        <v>211</v>
      </c>
      <c r="D42" s="391">
        <v>6.9969234013656775E-2</v>
      </c>
      <c r="E42" s="391">
        <v>6.8907284269425773E-2</v>
      </c>
      <c r="F42" s="391">
        <v>7.049321166807225E-2</v>
      </c>
      <c r="G42" s="391">
        <v>7.0992681475030947E-2</v>
      </c>
      <c r="H42" s="20">
        <v>7.0569158812741492E-2</v>
      </c>
      <c r="I42" s="391">
        <v>6.8626135978940267E-2</v>
      </c>
      <c r="J42" s="391">
        <v>7.1399133315232469E-2</v>
      </c>
      <c r="K42" s="391">
        <v>6.835518074741101E-2</v>
      </c>
      <c r="L42" s="391">
        <v>6.8998304386932927E-2</v>
      </c>
      <c r="M42" s="391">
        <v>6.7960039355670965E-2</v>
      </c>
      <c r="N42" s="391">
        <v>6.7757421392102626E-2</v>
      </c>
      <c r="O42" s="391">
        <v>6.812000587704968E-2</v>
      </c>
      <c r="P42" s="391">
        <v>6.6554380362351326E-2</v>
      </c>
      <c r="Q42" s="391">
        <v>6.6131950015426863E-2</v>
      </c>
      <c r="R42" s="391">
        <v>6.5959730217368659E-2</v>
      </c>
      <c r="S42" s="11"/>
    </row>
    <row r="43" spans="2:19" ht="15" customHeight="1" x14ac:dyDescent="0.2">
      <c r="B43" s="390"/>
      <c r="C43" s="104" t="s">
        <v>171</v>
      </c>
      <c r="D43" s="391">
        <v>4.6702431764920034E-3</v>
      </c>
      <c r="E43" s="391">
        <v>4.457068328531098E-3</v>
      </c>
      <c r="F43" s="391">
        <v>4.5098080011196518E-3</v>
      </c>
      <c r="G43" s="391">
        <v>4.7942597032597199E-3</v>
      </c>
      <c r="H43" s="20">
        <v>5.10877882338293E-3</v>
      </c>
      <c r="I43" s="391">
        <v>5.3770012800232921E-3</v>
      </c>
      <c r="J43" s="391">
        <v>5.4779592289286496E-3</v>
      </c>
      <c r="K43" s="391">
        <v>6.0327351666152121E-3</v>
      </c>
      <c r="L43" s="391">
        <v>5.4985593328816086E-3</v>
      </c>
      <c r="M43" s="391">
        <v>5.5095815104805757E-3</v>
      </c>
      <c r="N43" s="391">
        <v>5.6139148401997191E-3</v>
      </c>
      <c r="O43" s="391">
        <v>5.4827775459949405E-3</v>
      </c>
      <c r="P43" s="391">
        <v>5.6157161082639019E-3</v>
      </c>
      <c r="Q43" s="391">
        <v>6.0406940246543108E-3</v>
      </c>
      <c r="R43" s="391">
        <v>6.2328537591217316E-3</v>
      </c>
      <c r="S43" s="11"/>
    </row>
    <row r="44" spans="2:19" ht="15" customHeight="1" x14ac:dyDescent="0.2">
      <c r="B44" s="390"/>
      <c r="C44" s="104" t="s">
        <v>172</v>
      </c>
      <c r="D44" s="391">
        <v>3.4271848625760433E-4</v>
      </c>
      <c r="E44" s="391">
        <v>5.0822826915800816E-4</v>
      </c>
      <c r="F44" s="391">
        <v>3.7640537126529369E-4</v>
      </c>
      <c r="G44" s="391">
        <v>3.7616222953719847E-4</v>
      </c>
      <c r="H44" s="20">
        <v>4.0215403930357553E-4</v>
      </c>
      <c r="I44" s="391">
        <v>4.4378382825484156E-4</v>
      </c>
      <c r="J44" s="391">
        <v>4.7961078627810187E-4</v>
      </c>
      <c r="K44" s="391">
        <v>5.033383077725764E-4</v>
      </c>
      <c r="L44" s="391">
        <v>6.4809000045549917E-4</v>
      </c>
      <c r="M44" s="391">
        <v>6.325372638860137E-4</v>
      </c>
      <c r="N44" s="391">
        <v>7.0796547844544696E-4</v>
      </c>
      <c r="O44" s="391">
        <v>7.7690867576996774E-4</v>
      </c>
      <c r="P44" s="391">
        <v>8.1297763314565796E-4</v>
      </c>
      <c r="Q44" s="391">
        <v>1.0775364783638911E-3</v>
      </c>
      <c r="R44" s="391">
        <v>1.1602315263160249E-3</v>
      </c>
      <c r="S44" s="11"/>
    </row>
    <row r="45" spans="2:19" ht="15" customHeight="1" x14ac:dyDescent="0.2">
      <c r="B45" s="390"/>
      <c r="C45" s="106" t="s">
        <v>210</v>
      </c>
      <c r="D45" s="391">
        <v>4.9495146679813832E-3</v>
      </c>
      <c r="E45" s="391">
        <v>4.7846686120084983E-3</v>
      </c>
      <c r="F45" s="391">
        <v>5.5109514877019605E-3</v>
      </c>
      <c r="G45" s="391">
        <v>5.5378757837172927E-3</v>
      </c>
      <c r="H45" s="20">
        <v>5.1342108265371765E-3</v>
      </c>
      <c r="I45" s="391">
        <v>4.9333497691215885E-3</v>
      </c>
      <c r="J45" s="391">
        <v>3.659449925927784E-3</v>
      </c>
      <c r="K45" s="391">
        <v>3.4468949568246874E-3</v>
      </c>
      <c r="L45" s="391">
        <v>3.2512335210315795E-3</v>
      </c>
      <c r="M45" s="391">
        <v>3.0374023577009503E-3</v>
      </c>
      <c r="N45" s="391">
        <v>3.2289045954523171E-3</v>
      </c>
      <c r="O45" s="391">
        <v>3.0935773227606851E-3</v>
      </c>
      <c r="P45" s="391">
        <v>3.4453306548781412E-3</v>
      </c>
      <c r="Q45" s="391">
        <v>3.5179821024329252E-3</v>
      </c>
      <c r="R45" s="391">
        <v>3.714248099925422E-3</v>
      </c>
      <c r="S45" s="11"/>
    </row>
    <row r="46" spans="2:19" ht="15" customHeight="1" x14ac:dyDescent="0.2">
      <c r="B46" s="390"/>
      <c r="C46" s="106" t="s">
        <v>37</v>
      </c>
      <c r="D46" s="391">
        <v>3.3608530031495436E-3</v>
      </c>
      <c r="E46" s="391">
        <v>3.8534958141971539E-3</v>
      </c>
      <c r="F46" s="391">
        <v>3.9095795941363328E-3</v>
      </c>
      <c r="G46" s="391">
        <v>4.101108222898435E-3</v>
      </c>
      <c r="H46" s="20">
        <v>4.2790514831185546E-3</v>
      </c>
      <c r="I46" s="391">
        <v>4.1966869835747492E-3</v>
      </c>
      <c r="J46" s="391">
        <v>4.320430358450358E-3</v>
      </c>
      <c r="K46" s="391">
        <v>4.6082417529467855E-3</v>
      </c>
      <c r="L46" s="391">
        <v>4.3847275013658539E-3</v>
      </c>
      <c r="M46" s="391">
        <v>4.5113082482287877E-3</v>
      </c>
      <c r="N46" s="391">
        <v>4.7458038290589767E-3</v>
      </c>
      <c r="O46" s="391">
        <v>4.8277910482725792E-3</v>
      </c>
      <c r="P46" s="391">
        <v>4.7224163006689968E-3</v>
      </c>
      <c r="Q46" s="391">
        <v>4.8330452377644507E-3</v>
      </c>
      <c r="R46" s="391">
        <v>5.1860685265019899E-3</v>
      </c>
      <c r="S46" s="11"/>
    </row>
    <row r="47" spans="2:19" ht="16.5" customHeight="1" x14ac:dyDescent="0.2">
      <c r="B47" s="276"/>
      <c r="C47" s="276" t="s">
        <v>209</v>
      </c>
      <c r="D47" s="387">
        <v>1.5676805671156972E-2</v>
      </c>
      <c r="E47" s="387">
        <v>1.5845752641951025E-2</v>
      </c>
      <c r="F47" s="387">
        <v>1.648203245105765E-2</v>
      </c>
      <c r="G47" s="387">
        <v>1.6525826390821053E-2</v>
      </c>
      <c r="H47" s="21">
        <v>1.7098723827920485E-2</v>
      </c>
      <c r="I47" s="277">
        <v>1.7435024300293655E-2</v>
      </c>
      <c r="J47" s="277">
        <v>1.7256068776382298E-2</v>
      </c>
      <c r="K47" s="277">
        <v>1.7590700493753601E-2</v>
      </c>
      <c r="L47" s="277">
        <v>1.7898557083951067E-2</v>
      </c>
      <c r="M47" s="277">
        <v>1.8413015174863621E-2</v>
      </c>
      <c r="N47" s="277">
        <v>1.8852990515622794E-2</v>
      </c>
      <c r="O47" s="277">
        <v>1.8760022758190338E-2</v>
      </c>
      <c r="P47" s="277">
        <v>1.9331504170046032E-2</v>
      </c>
      <c r="Q47" s="277">
        <v>2.0003020288078942E-2</v>
      </c>
      <c r="R47" s="277">
        <v>2.0516053930452763E-2</v>
      </c>
      <c r="S47" s="11"/>
    </row>
    <row r="48" spans="2:19" ht="15" customHeight="1" x14ac:dyDescent="0.2">
      <c r="B48" s="390"/>
      <c r="C48" s="104" t="s">
        <v>208</v>
      </c>
      <c r="D48" s="391">
        <v>6.0804710324579674E-3</v>
      </c>
      <c r="E48" s="391">
        <v>5.9783981966879127E-3</v>
      </c>
      <c r="F48" s="391">
        <v>6.4057765410412259E-3</v>
      </c>
      <c r="G48" s="391">
        <v>6.8172312353582095E-3</v>
      </c>
      <c r="H48" s="20">
        <v>7.4057195252028481E-3</v>
      </c>
      <c r="I48" s="391">
        <v>7.6438638583842811E-3</v>
      </c>
      <c r="J48" s="391">
        <v>8.0364190159312333E-3</v>
      </c>
      <c r="K48" s="391">
        <v>8.2029809504179218E-3</v>
      </c>
      <c r="L48" s="391">
        <v>8.4266499612568376E-3</v>
      </c>
      <c r="M48" s="391">
        <v>8.7585211069326225E-3</v>
      </c>
      <c r="N48" s="391">
        <v>9.188821976380962E-3</v>
      </c>
      <c r="O48" s="391">
        <v>8.9725582934564539E-3</v>
      </c>
      <c r="P48" s="391">
        <v>9.3175476909052556E-3</v>
      </c>
      <c r="Q48" s="391">
        <v>9.1430858711291779E-3</v>
      </c>
      <c r="R48" s="391">
        <v>8.7266516955445614E-3</v>
      </c>
      <c r="S48" s="11"/>
    </row>
    <row r="49" spans="2:19" ht="15" customHeight="1" x14ac:dyDescent="0.2">
      <c r="B49" s="390"/>
      <c r="C49" s="104" t="s">
        <v>174</v>
      </c>
      <c r="D49" s="391">
        <v>5.17390343212293E-3</v>
      </c>
      <c r="E49" s="391">
        <v>5.1592830996245531E-3</v>
      </c>
      <c r="F49" s="391">
        <v>5.0528736815866771E-3</v>
      </c>
      <c r="G49" s="391">
        <v>4.9530552316541391E-3</v>
      </c>
      <c r="H49" s="20">
        <v>4.9067071422938839E-3</v>
      </c>
      <c r="I49" s="391">
        <v>4.7308751186925678E-3</v>
      </c>
      <c r="J49" s="391">
        <v>4.4388025360448877E-3</v>
      </c>
      <c r="K49" s="391">
        <v>4.5566538177321059E-3</v>
      </c>
      <c r="L49" s="391">
        <v>4.489689631115173E-3</v>
      </c>
      <c r="M49" s="391">
        <v>4.5021113972683368E-3</v>
      </c>
      <c r="N49" s="391">
        <v>4.4740687893062171E-3</v>
      </c>
      <c r="O49" s="391">
        <v>4.4843787506196522E-3</v>
      </c>
      <c r="P49" s="391">
        <v>4.6440700722085821E-3</v>
      </c>
      <c r="Q49" s="391">
        <v>5.2855154184096266E-3</v>
      </c>
      <c r="R49" s="391">
        <v>6.0010112012216198E-3</v>
      </c>
      <c r="S49" s="29"/>
    </row>
    <row r="50" spans="2:19" ht="15" customHeight="1" x14ac:dyDescent="0.2">
      <c r="B50" s="390"/>
      <c r="C50" s="104" t="s">
        <v>173</v>
      </c>
      <c r="D50" s="391">
        <v>1.1274327012527649E-3</v>
      </c>
      <c r="E50" s="391">
        <v>1.0267920288716203E-3</v>
      </c>
      <c r="F50" s="391">
        <v>9.7133256987226677E-4</v>
      </c>
      <c r="G50" s="391">
        <v>1.0117040843827816E-3</v>
      </c>
      <c r="H50" s="20">
        <v>1.0915723115233766E-3</v>
      </c>
      <c r="I50" s="391">
        <v>1.2517245781014557E-3</v>
      </c>
      <c r="J50" s="391">
        <v>1.3678683768714611E-3</v>
      </c>
      <c r="K50" s="391">
        <v>1.3189441209658813E-3</v>
      </c>
      <c r="L50" s="391">
        <v>1.5031641248355893E-3</v>
      </c>
      <c r="M50" s="391">
        <v>1.6628853020600122E-3</v>
      </c>
      <c r="N50" s="391">
        <v>1.720836589155015E-3</v>
      </c>
      <c r="O50" s="391">
        <v>1.8257832196936804E-3</v>
      </c>
      <c r="P50" s="391">
        <v>1.8195313652836424E-3</v>
      </c>
      <c r="Q50" s="391">
        <v>1.6841175465372603E-3</v>
      </c>
      <c r="R50" s="391">
        <v>1.5400069481412084E-3</v>
      </c>
      <c r="S50" s="29"/>
    </row>
    <row r="51" spans="2:19" ht="15" customHeight="1" x14ac:dyDescent="0.2">
      <c r="B51" s="390"/>
      <c r="C51" s="104" t="s">
        <v>207</v>
      </c>
      <c r="D51" s="391">
        <v>1.2208058788799204E-3</v>
      </c>
      <c r="E51" s="391">
        <v>1.3445327663785327E-3</v>
      </c>
      <c r="F51" s="391">
        <v>1.4727798141847457E-3</v>
      </c>
      <c r="G51" s="391">
        <v>1.2409435539267064E-3</v>
      </c>
      <c r="H51" s="20">
        <v>1.2463143576334848E-3</v>
      </c>
      <c r="I51" s="391">
        <v>1.4385348501229475E-3</v>
      </c>
      <c r="J51" s="391">
        <v>1.2841376929664033E-3</v>
      </c>
      <c r="K51" s="391">
        <v>1.3043503538362436E-3</v>
      </c>
      <c r="L51" s="391">
        <v>1.3157973440539477E-3</v>
      </c>
      <c r="M51" s="391">
        <v>1.3241451468359023E-3</v>
      </c>
      <c r="N51" s="391">
        <v>1.341513482915036E-3</v>
      </c>
      <c r="O51" s="391">
        <v>1.4345698134093979E-3</v>
      </c>
      <c r="P51" s="391">
        <v>1.4396575928200142E-3</v>
      </c>
      <c r="Q51" s="391">
        <v>1.5463009239654445E-3</v>
      </c>
      <c r="R51" s="391">
        <v>1.6165502413396668E-3</v>
      </c>
      <c r="S51" s="29"/>
    </row>
    <row r="52" spans="2:19" ht="15" customHeight="1" thickBot="1" x14ac:dyDescent="0.25">
      <c r="B52" s="411"/>
      <c r="C52" s="108" t="s">
        <v>38</v>
      </c>
      <c r="D52" s="412">
        <v>2.0741926264433875E-3</v>
      </c>
      <c r="E52" s="412">
        <v>2.3367465503884056E-3</v>
      </c>
      <c r="F52" s="412">
        <v>2.5792698443727318E-3</v>
      </c>
      <c r="G52" s="412">
        <v>2.5028922854992168E-3</v>
      </c>
      <c r="H52" s="19">
        <v>2.448410491266889E-3</v>
      </c>
      <c r="I52" s="412">
        <v>2.3700258949924031E-3</v>
      </c>
      <c r="J52" s="412">
        <v>2.1288411545683119E-3</v>
      </c>
      <c r="K52" s="412">
        <v>2.2077712508014463E-3</v>
      </c>
      <c r="L52" s="412">
        <v>2.1632560226895188E-3</v>
      </c>
      <c r="M52" s="412">
        <v>2.1653522217667471E-3</v>
      </c>
      <c r="N52" s="412">
        <v>2.1277496778655636E-3</v>
      </c>
      <c r="O52" s="412">
        <v>2.0427326810111522E-3</v>
      </c>
      <c r="P52" s="412">
        <v>2.1106974488285337E-3</v>
      </c>
      <c r="Q52" s="412">
        <v>2.3440005280374369E-3</v>
      </c>
      <c r="R52" s="412">
        <v>2.6318338442057072E-3</v>
      </c>
      <c r="S52" s="29"/>
    </row>
    <row r="53" spans="2:19" ht="19.5" customHeight="1" x14ac:dyDescent="0.2">
      <c r="B53" s="778" t="s">
        <v>331</v>
      </c>
      <c r="C53" s="778"/>
      <c r="D53" s="778"/>
      <c r="E53" s="778"/>
      <c r="F53" s="778"/>
      <c r="G53" s="778"/>
      <c r="H53" s="778"/>
      <c r="I53" s="778"/>
      <c r="J53" s="778"/>
      <c r="K53" s="778"/>
      <c r="L53" s="778"/>
      <c r="M53" s="778"/>
      <c r="N53" s="778"/>
      <c r="O53" s="778"/>
      <c r="P53" s="778"/>
      <c r="Q53" s="778"/>
      <c r="R53" s="778"/>
      <c r="S53" s="30"/>
    </row>
    <row r="54" spans="2:19" x14ac:dyDescent="0.2">
      <c r="B54" s="377" t="s">
        <v>411</v>
      </c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2"/>
      <c r="N54" s="32"/>
      <c r="O54" s="32"/>
      <c r="P54" s="32"/>
      <c r="Q54" s="32"/>
      <c r="R54" s="37"/>
      <c r="S54" s="37"/>
    </row>
    <row r="55" spans="2:19" ht="33" customHeight="1" x14ac:dyDescent="0.2">
      <c r="B55" s="779" t="s">
        <v>412</v>
      </c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38"/>
    </row>
    <row r="56" spans="2:19" x14ac:dyDescent="0.2">
      <c r="R56" s="36"/>
      <c r="S56" s="36"/>
    </row>
    <row r="57" spans="2:19" x14ac:dyDescent="0.2">
      <c r="R57" s="36"/>
      <c r="S57" s="36"/>
    </row>
    <row r="61" spans="2:19" x14ac:dyDescent="0.2"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</sheetData>
  <mergeCells count="4">
    <mergeCell ref="B2:R2"/>
    <mergeCell ref="B3:R3"/>
    <mergeCell ref="B53:R53"/>
    <mergeCell ref="B55:R5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R55"/>
  <sheetViews>
    <sheetView showGridLines="0" workbookViewId="0">
      <selection activeCell="P68" sqref="P68"/>
    </sheetView>
  </sheetViews>
  <sheetFormatPr defaultColWidth="11.42578125" defaultRowHeight="12.75" x14ac:dyDescent="0.2"/>
  <cols>
    <col min="1" max="1" width="2.85546875" style="186" customWidth="1"/>
    <col min="2" max="2" width="2.28515625" style="403" customWidth="1"/>
    <col min="3" max="3" width="37.28515625" style="186" customWidth="1"/>
    <col min="4" max="6" width="8.5703125" style="186" hidden="1" customWidth="1"/>
    <col min="7" max="11" width="10.7109375" style="186" hidden="1" customWidth="1"/>
    <col min="12" max="12" width="10" style="186" hidden="1" customWidth="1"/>
    <col min="13" max="13" width="10" style="409" hidden="1" customWidth="1"/>
    <col min="14" max="15" width="10" style="409" customWidth="1"/>
    <col min="16" max="17" width="10.140625" style="186" customWidth="1"/>
    <col min="18" max="18" width="11.42578125" style="186" customWidth="1"/>
    <col min="19" max="16384" width="11.42578125" style="186"/>
  </cols>
  <sheetData>
    <row r="1" spans="2:18" x14ac:dyDescent="0.2">
      <c r="M1" s="415" t="s">
        <v>151</v>
      </c>
    </row>
    <row r="2" spans="2:18" s="197" customFormat="1" x14ac:dyDescent="0.2">
      <c r="B2" s="764" t="s">
        <v>248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</row>
    <row r="3" spans="2:18" s="197" customFormat="1" x14ac:dyDescent="0.2">
      <c r="B3" s="773" t="s">
        <v>483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</row>
    <row r="4" spans="2:18" s="197" customFormat="1" x14ac:dyDescent="0.2">
      <c r="B4" s="392"/>
      <c r="C4" s="393"/>
      <c r="D4" s="393"/>
      <c r="E4" s="393"/>
      <c r="F4" s="413"/>
      <c r="G4" s="413"/>
      <c r="H4" s="413"/>
      <c r="I4" s="413"/>
      <c r="J4" s="414"/>
      <c r="P4" s="415"/>
      <c r="R4" s="415" t="s">
        <v>151</v>
      </c>
    </row>
    <row r="5" spans="2:18" s="197" customFormat="1" ht="20.25" customHeight="1" x14ac:dyDescent="0.2">
      <c r="B5" s="394"/>
      <c r="C5" s="395" t="s">
        <v>244</v>
      </c>
      <c r="D5" s="396">
        <v>2002</v>
      </c>
      <c r="E5" s="396">
        <v>2003</v>
      </c>
      <c r="F5" s="396">
        <v>2004</v>
      </c>
      <c r="G5" s="396">
        <v>2005</v>
      </c>
      <c r="H5" s="396">
        <v>2006</v>
      </c>
      <c r="I5" s="397">
        <v>2007</v>
      </c>
      <c r="J5" s="397">
        <v>2008</v>
      </c>
      <c r="K5" s="397">
        <v>2009</v>
      </c>
      <c r="L5" s="397">
        <v>2010</v>
      </c>
      <c r="M5" s="397">
        <v>2011</v>
      </c>
      <c r="N5" s="397">
        <v>2012</v>
      </c>
      <c r="O5" s="397">
        <v>2013</v>
      </c>
      <c r="P5" s="397">
        <v>2014</v>
      </c>
      <c r="Q5" s="397">
        <v>2015</v>
      </c>
      <c r="R5" s="397">
        <v>2016</v>
      </c>
    </row>
    <row r="6" spans="2:18" s="401" customFormat="1" ht="20.25" customHeight="1" x14ac:dyDescent="0.2">
      <c r="B6" s="398"/>
      <c r="C6" s="285" t="str">
        <f>T00!C7</f>
        <v>Total da Receita Tributária</v>
      </c>
      <c r="D6" s="320">
        <f t="shared" ref="D6:N6" si="0">D7+D41+D47</f>
        <v>0.99999999999999989</v>
      </c>
      <c r="E6" s="320">
        <f t="shared" si="0"/>
        <v>1</v>
      </c>
      <c r="F6" s="320">
        <f t="shared" si="0"/>
        <v>1</v>
      </c>
      <c r="G6" s="320">
        <f t="shared" si="0"/>
        <v>1.0000000000000002</v>
      </c>
      <c r="H6" s="320">
        <f t="shared" si="0"/>
        <v>1.0000000000000002</v>
      </c>
      <c r="I6" s="320">
        <f t="shared" si="0"/>
        <v>1</v>
      </c>
      <c r="J6" s="320">
        <f t="shared" si="0"/>
        <v>1.0000000000000002</v>
      </c>
      <c r="K6" s="320">
        <f t="shared" si="0"/>
        <v>1.0000000000000002</v>
      </c>
      <c r="L6" s="320">
        <f t="shared" si="0"/>
        <v>1</v>
      </c>
      <c r="M6" s="320">
        <f t="shared" si="0"/>
        <v>1</v>
      </c>
      <c r="N6" s="320">
        <f t="shared" si="0"/>
        <v>0.99999999999999978</v>
      </c>
      <c r="O6" s="320">
        <f t="shared" ref="O6:P6" si="1">O7+O41+O47</f>
        <v>1.0000000000000002</v>
      </c>
      <c r="P6" s="320">
        <f t="shared" si="1"/>
        <v>0.9999999998049075</v>
      </c>
      <c r="Q6" s="320">
        <f t="shared" ref="Q6:R6" si="2">Q7+Q41+Q47</f>
        <v>1</v>
      </c>
      <c r="R6" s="320">
        <f t="shared" si="2"/>
        <v>1</v>
      </c>
    </row>
    <row r="7" spans="2:18" ht="16.5" customHeight="1" x14ac:dyDescent="0.2">
      <c r="B7" s="399"/>
      <c r="C7" s="134" t="str">
        <f>T00!C8</f>
        <v>Tributos do Governo Federal</v>
      </c>
      <c r="D7" s="400">
        <f t="shared" ref="D7:N7" si="3">D8+D20+D30</f>
        <v>0.69164570026752703</v>
      </c>
      <c r="E7" s="400">
        <f t="shared" si="3"/>
        <v>0.68649725436057829</v>
      </c>
      <c r="F7" s="400">
        <f t="shared" si="3"/>
        <v>0.68720465200044378</v>
      </c>
      <c r="G7" s="400">
        <f t="shared" si="3"/>
        <v>0.69516432603195011</v>
      </c>
      <c r="H7" s="400">
        <f t="shared" si="3"/>
        <v>0.69207884206848991</v>
      </c>
      <c r="I7" s="135">
        <f t="shared" si="3"/>
        <v>0.69992993665064396</v>
      </c>
      <c r="J7" s="135">
        <f t="shared" si="3"/>
        <v>0.69395115588729661</v>
      </c>
      <c r="K7" s="135">
        <f t="shared" si="3"/>
        <v>0.68832741557996557</v>
      </c>
      <c r="L7" s="135">
        <f t="shared" si="3"/>
        <v>0.69023442655197131</v>
      </c>
      <c r="M7" s="135">
        <f t="shared" si="3"/>
        <v>0.70005642473620178</v>
      </c>
      <c r="N7" s="135">
        <f t="shared" si="3"/>
        <v>0.69077549745522682</v>
      </c>
      <c r="O7" s="135">
        <f t="shared" ref="O7:P7" si="4">O8+O20+O30</f>
        <v>0.68961996767763734</v>
      </c>
      <c r="P7" s="135">
        <f t="shared" si="4"/>
        <v>0.68469150757373065</v>
      </c>
      <c r="Q7" s="135">
        <f t="shared" ref="Q7:R7" si="5">Q8+Q20+Q30</f>
        <v>0.68360801324445386</v>
      </c>
      <c r="R7" s="135">
        <f t="shared" si="5"/>
        <v>0.68265852455313381</v>
      </c>
    </row>
    <row r="8" spans="2:18" s="401" customFormat="1" ht="15" customHeight="1" x14ac:dyDescent="0.2">
      <c r="C8" s="226" t="str">
        <f>T00!C9</f>
        <v>Orçamento Fiscal</v>
      </c>
      <c r="D8" s="402">
        <f t="shared" ref="D8:N8" si="6">D9+SUM(D13:D19)</f>
        <v>0.24555829488811737</v>
      </c>
      <c r="E8" s="402">
        <f t="shared" si="6"/>
        <v>0.23233396043848592</v>
      </c>
      <c r="F8" s="402">
        <f t="shared" si="6"/>
        <v>0.22161116853264956</v>
      </c>
      <c r="G8" s="402">
        <f t="shared" si="6"/>
        <v>0.23091340350869935</v>
      </c>
      <c r="H8" s="402">
        <f t="shared" si="6"/>
        <v>0.23034098835441508</v>
      </c>
      <c r="I8" s="402">
        <f t="shared" si="6"/>
        <v>0.23766373497656551</v>
      </c>
      <c r="J8" s="402">
        <f t="shared" si="6"/>
        <v>0.26422429351067112</v>
      </c>
      <c r="K8" s="402">
        <f t="shared" si="6"/>
        <v>0.24332781222268096</v>
      </c>
      <c r="L8" s="402">
        <f t="shared" si="6"/>
        <v>0.24364138879638769</v>
      </c>
      <c r="M8" s="402">
        <f t="shared" si="6"/>
        <v>0.25101520274427969</v>
      </c>
      <c r="N8" s="402">
        <f t="shared" si="6"/>
        <v>0.24258473853762155</v>
      </c>
      <c r="O8" s="402">
        <f t="shared" ref="O8:P8" si="7">O9+SUM(O13:O19)</f>
        <v>0.24168589308199961</v>
      </c>
      <c r="P8" s="402">
        <f t="shared" si="7"/>
        <v>0.24254208326179039</v>
      </c>
      <c r="Q8" s="402">
        <f t="shared" ref="Q8:R8" si="8">Q9+SUM(Q13:Q19)</f>
        <v>0.24707876465898543</v>
      </c>
      <c r="R8" s="402">
        <f t="shared" si="8"/>
        <v>0.2511362954269728</v>
      </c>
    </row>
    <row r="9" spans="2:18" ht="15" customHeight="1" x14ac:dyDescent="0.2">
      <c r="C9" s="291" t="str">
        <f>T00!C10</f>
        <v xml:space="preserve">       Imposto de Renda</v>
      </c>
      <c r="D9" s="416">
        <f t="shared" ref="D9:N9" si="9">SUM(D10:D12)</f>
        <v>0.17480399304268071</v>
      </c>
      <c r="E9" s="416">
        <f t="shared" si="9"/>
        <v>0.16924654465036212</v>
      </c>
      <c r="F9" s="416">
        <f t="shared" si="9"/>
        <v>0.15832628876207933</v>
      </c>
      <c r="G9" s="416">
        <f t="shared" si="9"/>
        <v>0.17027889315264477</v>
      </c>
      <c r="H9" s="416">
        <f t="shared" si="9"/>
        <v>0.16905985176083468</v>
      </c>
      <c r="I9" s="416">
        <f t="shared" si="9"/>
        <v>0.1744848181417992</v>
      </c>
      <c r="J9" s="404">
        <f t="shared" si="9"/>
        <v>0.1851990897164803</v>
      </c>
      <c r="K9" s="404">
        <f t="shared" si="9"/>
        <v>0.17763016736040155</v>
      </c>
      <c r="L9" s="404">
        <f t="shared" si="9"/>
        <v>0.16861577336650108</v>
      </c>
      <c r="M9" s="404">
        <f t="shared" si="9"/>
        <v>0.17507249057329707</v>
      </c>
      <c r="N9" s="404">
        <f t="shared" si="9"/>
        <v>0.16906613081551336</v>
      </c>
      <c r="O9" s="404">
        <f t="shared" ref="O9:P9" si="10">SUM(O10:O12)</f>
        <v>0.17214339880124613</v>
      </c>
      <c r="P9" s="404">
        <f t="shared" si="10"/>
        <v>0.17349065473202901</v>
      </c>
      <c r="Q9" s="404">
        <f t="shared" ref="Q9:R9" si="11">SUM(Q10:Q12)</f>
        <v>0.17760242372044593</v>
      </c>
      <c r="R9" s="404">
        <f t="shared" si="11"/>
        <v>0.19081719916035117</v>
      </c>
    </row>
    <row r="10" spans="2:18" ht="15" customHeight="1" x14ac:dyDescent="0.2">
      <c r="C10" s="114" t="str">
        <f>T00!C11</f>
        <v xml:space="preserve">           Pessoas Físicas</v>
      </c>
      <c r="D10" s="404">
        <f>T01A!E10/T01A!E$6</f>
        <v>8.5348885064367823E-3</v>
      </c>
      <c r="E10" s="404">
        <f>T01A!F10/T01A!F$6</f>
        <v>8.8089066817886655E-3</v>
      </c>
      <c r="F10" s="404">
        <f>T01A!G10/T01A!G$6</f>
        <v>9.1149047093160556E-3</v>
      </c>
      <c r="G10" s="404">
        <f>T01A!H10/T01A!H$6</f>
        <v>9.4645879187647084E-3</v>
      </c>
      <c r="H10" s="404">
        <f>T01A!I10/T01A!I$6</f>
        <v>9.8586855635382428E-3</v>
      </c>
      <c r="I10" s="404">
        <f>T01A!J10/T01A!J$6</f>
        <v>1.3874959072767503E-2</v>
      </c>
      <c r="J10" s="404">
        <f>T01A!K10/T01A!K$6</f>
        <v>1.3346835940163383E-2</v>
      </c>
      <c r="K10" s="404">
        <f>T01A!L10/T01A!L$6</f>
        <v>1.2672778042017814E-2</v>
      </c>
      <c r="L10" s="404">
        <f>T01A!M10/T01A!M$6</f>
        <v>1.2865118363383761E-2</v>
      </c>
      <c r="M10" s="404">
        <f>T01A!N10/T01A!N$6</f>
        <v>1.4051668925850117E-2</v>
      </c>
      <c r="N10" s="404">
        <f>T01A!O10/T01A!O$6</f>
        <v>1.4320149399279105E-2</v>
      </c>
      <c r="O10" s="404">
        <f>T01A!P10/T01A!P$6</f>
        <v>1.393338425765963E-2</v>
      </c>
      <c r="P10" s="404">
        <f>T01A!Q10/T01A!Q$6</f>
        <v>1.399957831065559E-2</v>
      </c>
      <c r="Q10" s="404">
        <f>T01A!R10/T01A!R$6</f>
        <v>1.4125862919005382E-2</v>
      </c>
      <c r="R10" s="404">
        <f>T01A!S10/T01A!S$6</f>
        <v>1.3953772328222161E-2</v>
      </c>
    </row>
    <row r="11" spans="2:18" ht="15" customHeight="1" x14ac:dyDescent="0.2">
      <c r="C11" s="114" t="str">
        <f>T00!C12</f>
        <v xml:space="preserve">           Pessoas Jurídicas</v>
      </c>
      <c r="D11" s="404">
        <f>T01A!E11/T01A!E$6</f>
        <v>6.599835562931633E-2</v>
      </c>
      <c r="E11" s="404">
        <f>T01A!F11/T01A!F$6</f>
        <v>5.7165121532446142E-2</v>
      </c>
      <c r="F11" s="404">
        <f>T01A!G11/T01A!G$6</f>
        <v>5.5565602105156958E-2</v>
      </c>
      <c r="G11" s="404">
        <f>T01A!H11/T01A!H$6</f>
        <v>6.5128917708877743E-2</v>
      </c>
      <c r="H11" s="404">
        <f>T01A!I11/T01A!I$6</f>
        <v>6.4719201167903653E-2</v>
      </c>
      <c r="I11" s="404">
        <f>T01A!J11/T01A!J$6</f>
        <v>7.1820190500396563E-2</v>
      </c>
      <c r="J11" s="404">
        <f>T01A!K11/T01A!K$6</f>
        <v>7.5489246246825598E-2</v>
      </c>
      <c r="K11" s="404">
        <f>T01A!L11/T01A!L$6</f>
        <v>7.1937311275906468E-2</v>
      </c>
      <c r="L11" s="404">
        <f>T01A!M11/T01A!M$6</f>
        <v>6.5301597134893363E-2</v>
      </c>
      <c r="M11" s="404">
        <f>T01A!N11/T01A!N$6</f>
        <v>6.5039428734447943E-2</v>
      </c>
      <c r="N11" s="404">
        <f>T01A!O11/T01A!O$6</f>
        <v>5.8930248901399133E-2</v>
      </c>
      <c r="O11" s="404">
        <f>T01A!P11/T01A!P$6</f>
        <v>6.297031743535772E-2</v>
      </c>
      <c r="P11" s="404">
        <f>T01A!Q11/T01A!Q$6</f>
        <v>5.9197431356648691E-2</v>
      </c>
      <c r="Q11" s="404">
        <f>T01A!R11/T01A!R$6</f>
        <v>5.4486019678206592E-2</v>
      </c>
      <c r="R11" s="404">
        <f>T01A!S11/T01A!S$6</f>
        <v>6.4716196641268917E-2</v>
      </c>
    </row>
    <row r="12" spans="2:18" ht="15" customHeight="1" x14ac:dyDescent="0.2">
      <c r="C12" s="114" t="str">
        <f>T00!C13</f>
        <v xml:space="preserve">           Retido na Fonte</v>
      </c>
      <c r="D12" s="404">
        <f>T01A!E12/T01A!E$6</f>
        <v>0.1002707489069276</v>
      </c>
      <c r="E12" s="404">
        <f>T01A!F12/T01A!F$6</f>
        <v>0.10327251643612731</v>
      </c>
      <c r="F12" s="404">
        <f>T01A!G12/T01A!G$6</f>
        <v>9.3645781947606296E-2</v>
      </c>
      <c r="G12" s="404">
        <f>T01A!H12/T01A!H$6</f>
        <v>9.5685387525002316E-2</v>
      </c>
      <c r="H12" s="404">
        <f>T01A!I12/T01A!I$6</f>
        <v>9.4481965029392795E-2</v>
      </c>
      <c r="I12" s="404">
        <f>T01A!J12/T01A!J$6</f>
        <v>8.8789668568635127E-2</v>
      </c>
      <c r="J12" s="404">
        <f>T01A!K12/T01A!K$6</f>
        <v>9.6363007529491326E-2</v>
      </c>
      <c r="K12" s="404">
        <f>T01A!L12/T01A!L$6</f>
        <v>9.302007804247725E-2</v>
      </c>
      <c r="L12" s="404">
        <f>T01A!M12/T01A!M$6</f>
        <v>9.0449057868223964E-2</v>
      </c>
      <c r="M12" s="404">
        <f>T01A!N12/T01A!N$6</f>
        <v>9.5981392912999008E-2</v>
      </c>
      <c r="N12" s="404">
        <f>T01A!O12/T01A!O$6</f>
        <v>9.581573251483512E-2</v>
      </c>
      <c r="O12" s="404">
        <f>T01A!P12/T01A!P$6</f>
        <v>9.5239697108228785E-2</v>
      </c>
      <c r="P12" s="404">
        <f>T01A!Q12/T01A!Q$6</f>
        <v>0.10029364506472474</v>
      </c>
      <c r="Q12" s="404">
        <f>T01A!R12/T01A!R$6</f>
        <v>0.10899054112323396</v>
      </c>
      <c r="R12" s="404">
        <f>T01A!S12/T01A!S$6</f>
        <v>0.11214723019086008</v>
      </c>
    </row>
    <row r="13" spans="2:18" ht="15" customHeight="1" x14ac:dyDescent="0.2">
      <c r="C13" s="114" t="str">
        <f>T00!C14</f>
        <v xml:space="preserve">      Imposto sobre Produtos Industrializados</v>
      </c>
      <c r="D13" s="404">
        <f>T01A!E13/T01A!E$6</f>
        <v>3.8686762238931464E-2</v>
      </c>
      <c r="E13" s="404">
        <f>T01A!F13/T01A!F$6</f>
        <v>3.2968960585165435E-2</v>
      </c>
      <c r="F13" s="404">
        <f>T01A!G13/T01A!G$6</f>
        <v>3.3232290009247031E-2</v>
      </c>
      <c r="G13" s="404">
        <f>T01A!H13/T01A!H$6</f>
        <v>3.3045976295040122E-2</v>
      </c>
      <c r="H13" s="404">
        <f>T01A!I13/T01A!I$6</f>
        <v>3.3463102371158342E-2</v>
      </c>
      <c r="I13" s="404">
        <f>T01A!J13/T01A!J$6</f>
        <v>3.4179042725098044E-2</v>
      </c>
      <c r="J13" s="404">
        <f>T01A!K13/T01A!K$6</f>
        <v>3.5234220787807406E-2</v>
      </c>
      <c r="K13" s="404">
        <f>T01A!L13/T01A!L$6</f>
        <v>2.5792298568850965E-2</v>
      </c>
      <c r="L13" s="404">
        <f>T01A!M13/T01A!M$6</f>
        <v>2.9528555543383482E-2</v>
      </c>
      <c r="M13" s="404">
        <f>T01A!N13/T01A!N$6</f>
        <v>2.8238828589582935E-2</v>
      </c>
      <c r="N13" s="404">
        <f>T01A!O13/T01A!O$6</f>
        <v>2.7149158787142323E-2</v>
      </c>
      <c r="O13" s="404">
        <f>T01A!P13/T01A!P$6</f>
        <v>2.4725147534474304E-2</v>
      </c>
      <c r="P13" s="404">
        <f>T01A!Q13/T01A!Q$6</f>
        <v>2.6716254804209534E-2</v>
      </c>
      <c r="Q13" s="404">
        <f>T01A!R13/T01A!R$6</f>
        <v>2.4954519660648516E-2</v>
      </c>
      <c r="R13" s="404">
        <f>T01A!S13/T01A!S$6</f>
        <v>2.0646824181690771E-2</v>
      </c>
    </row>
    <row r="14" spans="2:18" ht="15" customHeight="1" x14ac:dyDescent="0.2">
      <c r="C14" s="114" t="str">
        <f>T00!C15</f>
        <v xml:space="preserve">      Imposto sobre Operações Financeiras</v>
      </c>
      <c r="D14" s="404">
        <f>T01A!E14/T01A!E$6</f>
        <v>8.3574396797946957E-3</v>
      </c>
      <c r="E14" s="404">
        <f>T01A!F14/T01A!F$6</f>
        <v>8.2024151793244262E-3</v>
      </c>
      <c r="F14" s="404">
        <f>T01A!G14/T01A!G$6</f>
        <v>8.2544286398675889E-3</v>
      </c>
      <c r="G14" s="404">
        <f>T01A!H14/T01A!H$6</f>
        <v>8.1885061470181961E-3</v>
      </c>
      <c r="H14" s="404">
        <f>T01A!I14/T01A!I$6</f>
        <v>8.3956384040113092E-3</v>
      </c>
      <c r="I14" s="404">
        <f>T01A!J14/T01A!J$6</f>
        <v>8.5372934204022977E-3</v>
      </c>
      <c r="J14" s="404">
        <f>T01A!K14/T01A!K$6</f>
        <v>1.934705240380067E-2</v>
      </c>
      <c r="K14" s="404">
        <f>T01A!L14/T01A!L$6</f>
        <v>1.7890655354104092E-2</v>
      </c>
      <c r="L14" s="404">
        <f>T01A!M14/T01A!M$6</f>
        <v>2.1038739707848773E-2</v>
      </c>
      <c r="M14" s="404">
        <f>T01A!N14/T01A!N$6</f>
        <v>2.1917053719449651E-2</v>
      </c>
      <c r="N14" s="404">
        <f>T01A!O14/T01A!O$6</f>
        <v>1.9731552207134535E-2</v>
      </c>
      <c r="O14" s="404">
        <f>T01A!P14/T01A!P$6</f>
        <v>1.6945503168307275E-2</v>
      </c>
      <c r="P14" s="404">
        <f>T01A!Q14/T01A!Q$6</f>
        <v>1.615747896856885E-2</v>
      </c>
      <c r="Q14" s="404">
        <f>T01A!R14/T01A!R$6</f>
        <v>1.8011908045411678E-2</v>
      </c>
      <c r="R14" s="404">
        <f>T01A!S14/T01A!S$6</f>
        <v>1.6598165302033133E-2</v>
      </c>
    </row>
    <row r="15" spans="2:18" ht="15" customHeight="1" x14ac:dyDescent="0.2">
      <c r="C15" s="114" t="str">
        <f>T00!C16</f>
        <v xml:space="preserve">      Impostos sobre o Comércio Exterior</v>
      </c>
      <c r="D15" s="404">
        <f>T01A!E15/T01A!E$6</f>
        <v>1.6651257027168596E-2</v>
      </c>
      <c r="E15" s="404">
        <f>T01A!F15/T01A!F$6</f>
        <v>1.5085240604245421E-2</v>
      </c>
      <c r="F15" s="404">
        <f>T01A!G15/T01A!G$6</f>
        <v>1.453982901277277E-2</v>
      </c>
      <c r="G15" s="404">
        <f>T01A!H15/T01A!H$6</f>
        <v>1.2273353615879305E-2</v>
      </c>
      <c r="H15" s="404">
        <f>T01A!I15/T01A!I$6</f>
        <v>1.2281944654250193E-2</v>
      </c>
      <c r="I15" s="404">
        <f>T01A!J15/T01A!J$6</f>
        <v>1.3342476963561325E-2</v>
      </c>
      <c r="J15" s="404">
        <f>T01A!K15/T01A!K$6</f>
        <v>1.640737957689728E-2</v>
      </c>
      <c r="K15" s="404">
        <f>T01A!L15/T01A!L$6</f>
        <v>1.4792842047134007E-2</v>
      </c>
      <c r="L15" s="404">
        <f>T01A!M15/T01A!M$6</f>
        <v>1.6721652708046122E-2</v>
      </c>
      <c r="M15" s="404">
        <f>T01A!N15/T01A!N$6</f>
        <v>1.8330576045395817E-2</v>
      </c>
      <c r="N15" s="404">
        <f>T01A!O15/T01A!O$6</f>
        <v>1.9786834979422224E-2</v>
      </c>
      <c r="O15" s="404">
        <f>T01A!P15/T01A!P$6</f>
        <v>2.1298293217823797E-2</v>
      </c>
      <c r="P15" s="404">
        <f>T01A!Q15/T01A!Q$6</f>
        <v>1.9967991826809608E-2</v>
      </c>
      <c r="Q15" s="404">
        <f>T01A!R15/T01A!R$6</f>
        <v>2.0239079770984034E-2</v>
      </c>
      <c r="R15" s="404">
        <f>T01A!S15/T01A!S$6</f>
        <v>1.5514252384125175E-2</v>
      </c>
    </row>
    <row r="16" spans="2:18" ht="15" customHeight="1" x14ac:dyDescent="0.2">
      <c r="C16" s="114" t="str">
        <f>T00!C17</f>
        <v xml:space="preserve">      Taxas Federais</v>
      </c>
      <c r="D16" s="404">
        <f>T01A!E16/T01A!E$6</f>
        <v>3.2072196362990927E-3</v>
      </c>
      <c r="E16" s="404">
        <f>T01A!F16/T01A!F$6</f>
        <v>3.3252592890539124E-3</v>
      </c>
      <c r="F16" s="404">
        <f>T01A!G16/T01A!G$6</f>
        <v>3.5747634314862342E-3</v>
      </c>
      <c r="G16" s="404">
        <f>T01A!H16/T01A!H$6</f>
        <v>3.945395585813141E-3</v>
      </c>
      <c r="H16" s="404">
        <f>T01A!I16/T01A!I$6</f>
        <v>4.0546009175205858E-3</v>
      </c>
      <c r="I16" s="404">
        <f>T01A!J16/T01A!J$6</f>
        <v>3.8411846754482183E-3</v>
      </c>
      <c r="J16" s="404">
        <f>T01A!K16/T01A!K$6</f>
        <v>3.9884256601723641E-3</v>
      </c>
      <c r="K16" s="404">
        <f>T01A!L16/T01A!L$6</f>
        <v>3.8605192836848982E-3</v>
      </c>
      <c r="L16" s="404">
        <f>T01A!M16/T01A!M$6</f>
        <v>4.0129919409056915E-3</v>
      </c>
      <c r="M16" s="404">
        <f>T01A!N16/T01A!N$6</f>
        <v>3.9954907228879734E-3</v>
      </c>
      <c r="N16" s="404">
        <f>T01A!O16/T01A!O$6</f>
        <v>3.351335439471559E-3</v>
      </c>
      <c r="O16" s="404">
        <f>T01A!P16/T01A!P$6</f>
        <v>2.943596556797616E-3</v>
      </c>
      <c r="P16" s="404">
        <f>T01A!Q16/T01A!Q$6</f>
        <v>2.7090597613145958E-3</v>
      </c>
      <c r="Q16" s="404">
        <f>T01A!R16/T01A!R$6</f>
        <v>2.7601820523421626E-3</v>
      </c>
      <c r="R16" s="404">
        <f>T01A!S16/T01A!S$6</f>
        <v>4.2065410461330317E-3</v>
      </c>
    </row>
    <row r="17" spans="3:18" ht="15" customHeight="1" x14ac:dyDescent="0.2">
      <c r="C17" s="114" t="str">
        <f>T00!C18</f>
        <v xml:space="preserve">      Cota-Parte Ad Fr. Ren. Mar. Mercante</v>
      </c>
      <c r="D17" s="404">
        <f>T01A!E17/T01A!E$6</f>
        <v>1.3701104297720933E-3</v>
      </c>
      <c r="E17" s="404">
        <f>T01A!F17/T01A!F$6</f>
        <v>1.2786836634962628E-3</v>
      </c>
      <c r="F17" s="404">
        <f>T01A!G17/T01A!G$6</f>
        <v>1.6968273712735049E-3</v>
      </c>
      <c r="G17" s="404">
        <f>T01A!H17/T01A!H$6</f>
        <v>1.3499107043934717E-3</v>
      </c>
      <c r="H17" s="404">
        <f>T01A!I17/T01A!I$6</f>
        <v>1.1341790928800206E-3</v>
      </c>
      <c r="I17" s="404">
        <f>T01A!J17/T01A!J$6</f>
        <v>1.5080283479523289E-3</v>
      </c>
      <c r="J17" s="404">
        <f>T01A!K17/T01A!K$6</f>
        <v>2.2111614924921826E-3</v>
      </c>
      <c r="K17" s="404">
        <f>T01A!L17/T01A!L$6</f>
        <v>1.4058290838351313E-3</v>
      </c>
      <c r="L17" s="404">
        <f>T01A!M17/T01A!M$6</f>
        <v>1.8597821308559935E-3</v>
      </c>
      <c r="M17" s="404">
        <f>T01A!N17/T01A!N$6</f>
        <v>1.6825776825908055E-3</v>
      </c>
      <c r="N17" s="404">
        <f>T01A!O17/T01A!O$6</f>
        <v>1.835031097448824E-3</v>
      </c>
      <c r="O17" s="404">
        <f>T01A!P17/T01A!P$6</f>
        <v>1.9394641568527963E-3</v>
      </c>
      <c r="P17" s="404">
        <f>T01A!Q17/T01A!Q$6</f>
        <v>1.7395110021003913E-3</v>
      </c>
      <c r="Q17" s="404">
        <f>T01A!R17/T01A!R$6</f>
        <v>1.5605866839767629E-3</v>
      </c>
      <c r="R17" s="404">
        <f>T01A!S17/T01A!S$6</f>
        <v>1.3523773681277315E-3</v>
      </c>
    </row>
    <row r="18" spans="3:18" ht="15" customHeight="1" x14ac:dyDescent="0.2">
      <c r="C18" s="114" t="str">
        <f>T00!C19</f>
        <v xml:space="preserve">      Contrib. Custeio Pensões Militares</v>
      </c>
      <c r="D18" s="404">
        <f>T01A!E18/T01A!E$6</f>
        <v>2.0826551900940782E-3</v>
      </c>
      <c r="E18" s="404">
        <f>T01A!F18/T01A!F$6</f>
        <v>1.7943932874998278E-3</v>
      </c>
      <c r="F18" s="404">
        <f>T01A!G18/T01A!G$6</f>
        <v>1.6028770977637142E-3</v>
      </c>
      <c r="G18" s="404">
        <f>T01A!H18/T01A!H$6</f>
        <v>1.456747066115279E-3</v>
      </c>
      <c r="H18" s="404">
        <f>T01A!I18/T01A!I$6</f>
        <v>1.5900595288138618E-3</v>
      </c>
      <c r="I18" s="404">
        <f>T01A!J18/T01A!J$6</f>
        <v>1.4243299122042015E-3</v>
      </c>
      <c r="J18" s="404">
        <f>T01A!K18/T01A!K$6</f>
        <v>1.4512408371001972E-3</v>
      </c>
      <c r="K18" s="404">
        <f>T01A!L18/T01A!L$6</f>
        <v>1.5637486801445364E-3</v>
      </c>
      <c r="L18" s="404">
        <f>T01A!M18/T01A!M$6</f>
        <v>1.479860227274715E-3</v>
      </c>
      <c r="M18" s="404">
        <f>T01A!N18/T01A!N$6</f>
        <v>1.3872878522770329E-3</v>
      </c>
      <c r="N18" s="404">
        <f>T01A!O18/T01A!O$6</f>
        <v>1.2737110920745785E-3</v>
      </c>
      <c r="O18" s="404">
        <f>T01A!P18/T01A!P$6</f>
        <v>1.2504125252320788E-3</v>
      </c>
      <c r="P18" s="404">
        <f>T01A!Q18/T01A!Q$6</f>
        <v>1.272370319216906E-3</v>
      </c>
      <c r="Q18" s="404">
        <f>T01A!R18/T01A!R$6</f>
        <v>1.3761879135160073E-3</v>
      </c>
      <c r="R18" s="404">
        <f>T01A!S18/T01A!S$6</f>
        <v>1.4452339585463855E-3</v>
      </c>
    </row>
    <row r="19" spans="3:18" ht="15" customHeight="1" x14ac:dyDescent="0.2">
      <c r="C19" s="114" t="str">
        <f>T00!C20</f>
        <v xml:space="preserve">      Imposto Territorial Rural</v>
      </c>
      <c r="D19" s="404">
        <f>T01A!E19/T01A!E$6</f>
        <v>3.9885764337662381E-4</v>
      </c>
      <c r="E19" s="404">
        <f>T01A!F19/T01A!F$6</f>
        <v>4.324631793385019E-4</v>
      </c>
      <c r="F19" s="404">
        <f>T01A!G19/T01A!G$6</f>
        <v>3.8386420815937953E-4</v>
      </c>
      <c r="G19" s="404">
        <f>T01A!H19/T01A!H$6</f>
        <v>3.7462094179506667E-4</v>
      </c>
      <c r="H19" s="404">
        <f>T01A!I19/T01A!I$6</f>
        <v>3.6161162494608318E-4</v>
      </c>
      <c r="I19" s="404">
        <f>T01A!J19/T01A!J$6</f>
        <v>3.4656079009989977E-4</v>
      </c>
      <c r="J19" s="404">
        <f>T01A!K19/T01A!K$6</f>
        <v>3.8572303592067787E-4</v>
      </c>
      <c r="K19" s="404">
        <f>T01A!L19/T01A!L$6</f>
        <v>3.917518445257735E-4</v>
      </c>
      <c r="L19" s="404">
        <f>T01A!M19/T01A!M$6</f>
        <v>3.8403317157182341E-4</v>
      </c>
      <c r="M19" s="404">
        <f>T01A!N19/T01A!N$6</f>
        <v>3.9089755879840655E-4</v>
      </c>
      <c r="N19" s="404">
        <f>T01A!O19/T01A!O$6</f>
        <v>3.9098411941413807E-4</v>
      </c>
      <c r="O19" s="404">
        <f>T01A!P19/T01A!P$6</f>
        <v>4.40077121265637E-4</v>
      </c>
      <c r="P19" s="404">
        <f>T01A!Q19/T01A!Q$6</f>
        <v>4.887618475414772E-4</v>
      </c>
      <c r="Q19" s="404">
        <f>T01A!R19/T01A!R$6</f>
        <v>5.7387681166032865E-4</v>
      </c>
      <c r="R19" s="404">
        <f>T01A!S19/T01A!S$6</f>
        <v>5.5570202596538461E-4</v>
      </c>
    </row>
    <row r="20" spans="3:18" ht="15" customHeight="1" x14ac:dyDescent="0.2">
      <c r="C20" s="231" t="str">
        <f>T00!C21</f>
        <v>Orçamento Seguridade Social</v>
      </c>
      <c r="D20" s="402">
        <f t="shared" ref="D20:N20" si="12">SUM(D21:D29)</f>
        <v>0.31830715204496157</v>
      </c>
      <c r="E20" s="402">
        <f t="shared" si="12"/>
        <v>0.32789213772979958</v>
      </c>
      <c r="F20" s="402">
        <f t="shared" si="12"/>
        <v>0.34618773969256528</v>
      </c>
      <c r="G20" s="402">
        <f t="shared" si="12"/>
        <v>0.34796298304010498</v>
      </c>
      <c r="H20" s="402">
        <f t="shared" si="12"/>
        <v>0.34436525185212813</v>
      </c>
      <c r="I20" s="402">
        <f t="shared" si="12"/>
        <v>0.34615817410292066</v>
      </c>
      <c r="J20" s="402">
        <f t="shared" si="12"/>
        <v>0.35663160673572125</v>
      </c>
      <c r="K20" s="402">
        <f t="shared" si="12"/>
        <v>0.36786148972835048</v>
      </c>
      <c r="L20" s="402">
        <f t="shared" si="12"/>
        <v>0.36906765109532702</v>
      </c>
      <c r="M20" s="402">
        <f t="shared" si="12"/>
        <v>0.37082792639272572</v>
      </c>
      <c r="N20" s="402">
        <f t="shared" si="12"/>
        <v>0.37004199859229681</v>
      </c>
      <c r="O20" s="402">
        <f t="shared" ref="O20:P20" si="13">SUM(O21:O29)</f>
        <v>0.36852304032874461</v>
      </c>
      <c r="P20" s="402">
        <f t="shared" si="13"/>
        <v>0.35933037793953393</v>
      </c>
      <c r="Q20" s="402">
        <f t="shared" ref="Q20:R20" si="14">SUM(Q21:Q29)</f>
        <v>0.35000554099829279</v>
      </c>
      <c r="R20" s="402">
        <f t="shared" si="14"/>
        <v>0.34451248662050205</v>
      </c>
    </row>
    <row r="21" spans="3:18" ht="15" customHeight="1" x14ac:dyDescent="0.2">
      <c r="C21" s="114" t="str">
        <f>T00!C22</f>
        <v xml:space="preserve">      Contribuição para a Previdência Social (1)</v>
      </c>
      <c r="D21" s="404">
        <f>T01A!E21/T01A!E$6</f>
        <v>0.14578684781141887</v>
      </c>
      <c r="E21" s="404">
        <f>T01A!F21/T01A!F$6</f>
        <v>0.1471892804588647</v>
      </c>
      <c r="F21" s="404">
        <f>T01A!G21/T01A!G$6</f>
        <v>0.14695613496453203</v>
      </c>
      <c r="G21" s="404">
        <f>T01A!H21/T01A!H$6</f>
        <v>0.14625234469216566</v>
      </c>
      <c r="H21" s="404">
        <f>T01A!I21/T01A!I$6</f>
        <v>0.15057228064875891</v>
      </c>
      <c r="I21" s="404">
        <f>T01A!J21/T01A!J$6</f>
        <v>0.15046189571116803</v>
      </c>
      <c r="J21" s="404">
        <f>T01A!K21/T01A!K$6</f>
        <v>0.15247024084916341</v>
      </c>
      <c r="K21" s="404">
        <f>T01A!L21/T01A!L$6</f>
        <v>0.16625131412975111</v>
      </c>
      <c r="L21" s="404">
        <f>T01A!M21/T01A!M$6</f>
        <v>0.16714179475101396</v>
      </c>
      <c r="M21" s="404">
        <f>T01A!N21/T01A!N$6</f>
        <v>0.16689951599867467</v>
      </c>
      <c r="N21" s="404">
        <f>T01A!O21/T01A!O$6</f>
        <v>0.17294380466287579</v>
      </c>
      <c r="O21" s="404">
        <f>T01A!P21/T01A!P$6</f>
        <v>0.17003433758545566</v>
      </c>
      <c r="P21" s="404">
        <f>T01A!Q21/T01A!Q$6</f>
        <v>0.17114348804926885</v>
      </c>
      <c r="Q21" s="404">
        <f>T01A!R21/T01A!R$6</f>
        <v>0.16642701538561269</v>
      </c>
      <c r="R21" s="404">
        <f>T01A!S21/T01A!S$6</f>
        <v>0.16528353447127711</v>
      </c>
    </row>
    <row r="22" spans="3:18" s="401" customFormat="1" ht="15" customHeight="1" x14ac:dyDescent="0.2">
      <c r="C22" s="114" t="str">
        <f>T00!C23</f>
        <v xml:space="preserve">      Cofins</v>
      </c>
      <c r="D22" s="404">
        <f>T01A!E22/T01A!E$6</f>
        <v>0.10672478411990334</v>
      </c>
      <c r="E22" s="404">
        <f>T01A!F22/T01A!F$6</f>
        <v>0.10777128950254192</v>
      </c>
      <c r="F22" s="404">
        <f>T01A!G22/T01A!G$6</f>
        <v>0.12210255154696854</v>
      </c>
      <c r="G22" s="404">
        <f>T01A!H22/T01A!H$6</f>
        <v>0.11896013547547563</v>
      </c>
      <c r="H22" s="404">
        <f>T01A!I22/T01A!I$6</f>
        <v>0.11124280556659548</v>
      </c>
      <c r="I22" s="404">
        <f>T01A!J22/T01A!J$6</f>
        <v>0.11023761132695475</v>
      </c>
      <c r="J22" s="404">
        <f>T01A!K22/T01A!K$6</f>
        <v>0.11388158858691967</v>
      </c>
      <c r="K22" s="404">
        <f>T01A!L22/T01A!L$6</f>
        <v>0.10890066905410017</v>
      </c>
      <c r="L22" s="404">
        <f>T01A!M22/T01A!M$6</f>
        <v>0.11159298273613491</v>
      </c>
      <c r="M22" s="404">
        <f>T01A!N22/T01A!N$6</f>
        <v>0.11300130568338834</v>
      </c>
      <c r="N22" s="404">
        <f>T01A!O22/T01A!O$6</f>
        <v>0.11138745835310564</v>
      </c>
      <c r="O22" s="404">
        <f>T01A!P22/T01A!P$6</f>
        <v>0.113793578102015</v>
      </c>
      <c r="P22" s="404">
        <f>T01A!Q22/T01A!Q$6</f>
        <v>0.10571935504968999</v>
      </c>
      <c r="Q22" s="404">
        <f>T01A!R22/T01A!R$6</f>
        <v>0.10380736053780779</v>
      </c>
      <c r="R22" s="404">
        <f>T01A!S22/T01A!S$6</f>
        <v>9.941580552527253E-2</v>
      </c>
    </row>
    <row r="23" spans="3:18" ht="15" customHeight="1" x14ac:dyDescent="0.2">
      <c r="C23" s="114" t="str">
        <f>T00!C24</f>
        <v xml:space="preserve">      Contribuição Social sobre o Lucro Líquido</v>
      </c>
      <c r="D23" s="404">
        <f>T01A!E23/T01A!E$6</f>
        <v>2.6009115430946323E-2</v>
      </c>
      <c r="E23" s="404">
        <f>T01A!F23/T01A!F$6</f>
        <v>2.9131716773338538E-2</v>
      </c>
      <c r="F23" s="404">
        <f>T01A!G23/T01A!G$6</f>
        <v>3.0508802198853407E-2</v>
      </c>
      <c r="G23" s="404">
        <f>T01A!H23/T01A!H$6</f>
        <v>3.4312010690398374E-2</v>
      </c>
      <c r="H23" s="404">
        <f>T01A!I23/T01A!I$6</f>
        <v>3.3184903073245307E-2</v>
      </c>
      <c r="I23" s="404">
        <f>T01A!J23/T01A!J$6</f>
        <v>3.6359138112403419E-2</v>
      </c>
      <c r="J23" s="404">
        <f>T01A!K23/T01A!K$6</f>
        <v>4.0082414357418029E-2</v>
      </c>
      <c r="K23" s="404">
        <f>T01A!L23/T01A!L$6</f>
        <v>4.0388646668158626E-2</v>
      </c>
      <c r="L23" s="404">
        <f>T01A!M23/T01A!M$6</f>
        <v>3.6248224787244959E-2</v>
      </c>
      <c r="M23" s="404">
        <f>T01A!N23/T01A!N$6</f>
        <v>4.020162078966439E-2</v>
      </c>
      <c r="N23" s="404">
        <f>T01A!O23/T01A!O$6</f>
        <v>3.5536825933638626E-2</v>
      </c>
      <c r="O23" s="404">
        <f>T01A!P23/T01A!P$6</f>
        <v>3.5533777784523921E-2</v>
      </c>
      <c r="P23" s="404">
        <f>T01A!Q23/T01A!Q$6</f>
        <v>3.3845949229611851E-2</v>
      </c>
      <c r="Q23" s="404">
        <f>T01A!R23/T01A!R$6</f>
        <v>3.0718457825630627E-2</v>
      </c>
      <c r="R23" s="404">
        <f>T01A!S23/T01A!S$6</f>
        <v>3.2935132659350233E-2</v>
      </c>
    </row>
    <row r="24" spans="3:18" ht="15" customHeight="1" x14ac:dyDescent="0.2">
      <c r="C24" s="114" t="str">
        <f>T00!C25</f>
        <v xml:space="preserve">      Contribuição para o PIS/Pasep</v>
      </c>
      <c r="D24" s="404">
        <f>T01A!E24/T01A!E$6</f>
        <v>2.6194161925908042E-2</v>
      </c>
      <c r="E24" s="404">
        <f>T01A!F24/T01A!F$6</f>
        <v>3.0826165277354042E-2</v>
      </c>
      <c r="F24" s="404">
        <f>T01A!G24/T01A!G$6</f>
        <v>3.0479182051625236E-2</v>
      </c>
      <c r="G24" s="404">
        <f>T01A!H24/T01A!H$6</f>
        <v>2.9288575785474485E-2</v>
      </c>
      <c r="H24" s="404">
        <f>T01A!I24/T01A!I$6</f>
        <v>2.9224551068895759E-2</v>
      </c>
      <c r="I24" s="404">
        <f>T01A!J24/T01A!J$6</f>
        <v>2.8242497045101751E-2</v>
      </c>
      <c r="J24" s="404">
        <f>T01A!K24/T01A!K$6</f>
        <v>2.9171635951828964E-2</v>
      </c>
      <c r="K24" s="404">
        <f>T01A!L24/T01A!L$6</f>
        <v>2.8823867450030176E-2</v>
      </c>
      <c r="L24" s="404">
        <f>T01A!M24/T01A!M$6</f>
        <v>3.2141378905761776E-2</v>
      </c>
      <c r="M24" s="404">
        <f>T01A!N24/T01A!N$6</f>
        <v>2.9385191911607593E-2</v>
      </c>
      <c r="N24" s="404">
        <f>T01A!O24/T01A!O$6</f>
        <v>2.9587041954412033E-2</v>
      </c>
      <c r="O24" s="404">
        <f>T01A!P24/T01A!P$6</f>
        <v>2.9101159480740022E-2</v>
      </c>
      <c r="P24" s="404">
        <f>T01A!Q24/T01A!Q$6</f>
        <v>2.7932387868627596E-2</v>
      </c>
      <c r="Q24" s="404">
        <f>T01A!R24/T01A!R$6</f>
        <v>2.7313007048272477E-2</v>
      </c>
      <c r="R24" s="404">
        <f>T01A!S24/T01A!S$6</f>
        <v>2.60650284111924E-2</v>
      </c>
    </row>
    <row r="25" spans="3:18" ht="15" customHeight="1" x14ac:dyDescent="0.2">
      <c r="C25" s="114" t="str">
        <f>T00!C26</f>
        <v xml:space="preserve">      Contrib. Seg. Soc. Servidor Público - CPSS</v>
      </c>
      <c r="D25" s="404">
        <f>T01A!E25/T01A!E$6</f>
        <v>9.1432225694624471E-3</v>
      </c>
      <c r="E25" s="404">
        <f>T01A!F25/T01A!F$6</f>
        <v>8.0034443855407939E-3</v>
      </c>
      <c r="F25" s="404">
        <f>T01A!G25/T01A!G$6</f>
        <v>1.0894976036622216E-2</v>
      </c>
      <c r="G25" s="404">
        <f>T01A!H25/T01A!H$6</f>
        <v>1.4321656180991543E-2</v>
      </c>
      <c r="H25" s="404">
        <f>T01A!I25/T01A!I$6</f>
        <v>1.4943650899170139E-2</v>
      </c>
      <c r="I25" s="404">
        <f>T01A!J25/T01A!J$6</f>
        <v>1.5192575889915207E-2</v>
      </c>
      <c r="J25" s="404">
        <f>T01A!K25/T01A!K$6</f>
        <v>1.5414014051702063E-2</v>
      </c>
      <c r="K25" s="404">
        <f>T01A!L25/T01A!L$6</f>
        <v>1.721702364570122E-2</v>
      </c>
      <c r="L25" s="404">
        <f>T01A!M25/T01A!M$6</f>
        <v>1.647518143492625E-2</v>
      </c>
      <c r="M25" s="404">
        <f>T01A!N25/T01A!N$6</f>
        <v>1.5407934333193393E-2</v>
      </c>
      <c r="N25" s="404">
        <f>T01A!O25/T01A!O$6</f>
        <v>1.4546104481098521E-2</v>
      </c>
      <c r="O25" s="404">
        <f>T01A!P25/T01A!P$6</f>
        <v>1.4047438363227915E-2</v>
      </c>
      <c r="P25" s="404">
        <f>T01A!Q25/T01A!Q$6</f>
        <v>1.4557118199874042E-2</v>
      </c>
      <c r="Q25" s="404">
        <f>T01A!R25/T01A!R$6</f>
        <v>1.5237781829631486E-2</v>
      </c>
      <c r="R25" s="404">
        <f>T01A!S25/T01A!S$6</f>
        <v>1.5141058944578501E-2</v>
      </c>
    </row>
    <row r="26" spans="3:18" ht="15" customHeight="1" x14ac:dyDescent="0.2">
      <c r="C26" s="114" t="str">
        <f>T00!C27</f>
        <v xml:space="preserve">      Contrib. s/ Receita de Concursos e Progn.</v>
      </c>
      <c r="D26" s="404">
        <f>T01A!E26/T01A!E$6</f>
        <v>2.2050865349306729E-3</v>
      </c>
      <c r="E26" s="404">
        <f>T01A!F26/T01A!F$6</f>
        <v>2.3692560931524516E-3</v>
      </c>
      <c r="F26" s="404">
        <f>T01A!G26/T01A!G$6</f>
        <v>2.3998617316970511E-3</v>
      </c>
      <c r="G26" s="404">
        <f>T01A!H26/T01A!H$6</f>
        <v>2.1468819270971805E-3</v>
      </c>
      <c r="H26" s="404">
        <f>T01A!I26/T01A!I$6</f>
        <v>1.9095839259532319E-3</v>
      </c>
      <c r="I26" s="404">
        <f>T01A!J26/T01A!J$6</f>
        <v>2.0649817205361113E-3</v>
      </c>
      <c r="J26" s="404">
        <f>T01A!K26/T01A!K$6</f>
        <v>1.9651135833139328E-3</v>
      </c>
      <c r="K26" s="404">
        <f>T01A!L26/T01A!L$6</f>
        <v>2.3228006690141248E-3</v>
      </c>
      <c r="L26" s="404">
        <f>T01A!M26/T01A!M$6</f>
        <v>2.4920665481277244E-3</v>
      </c>
      <c r="M26" s="404">
        <f>T01A!N26/T01A!N$6</f>
        <v>2.3383054227844799E-3</v>
      </c>
      <c r="N26" s="404">
        <f>T01A!O26/T01A!O$6</f>
        <v>2.3953930889872937E-3</v>
      </c>
      <c r="O26" s="404">
        <f>T01A!P26/T01A!P$6</f>
        <v>2.3357888655085551E-3</v>
      </c>
      <c r="P26" s="404">
        <f>T01A!Q26/T01A!Q$6</f>
        <v>2.5894280486558302E-3</v>
      </c>
      <c r="Q26" s="404">
        <f>T01A!R26/T01A!R$6</f>
        <v>2.8160293431244558E-3</v>
      </c>
      <c r="R26" s="404">
        <f>T01A!S26/T01A!S$6</f>
        <v>2.0987858586946845E-3</v>
      </c>
    </row>
    <row r="27" spans="3:18" ht="15" customHeight="1" x14ac:dyDescent="0.2">
      <c r="C27" s="114" t="str">
        <f>T00!C28</f>
        <v xml:space="preserve">      Contrib. Partic. Seguro DPVAT</v>
      </c>
      <c r="D27" s="404">
        <f>T01A!E27/T01A!E$6</f>
        <v>1.4531008147131805E-3</v>
      </c>
      <c r="E27" s="404">
        <f>T01A!F27/T01A!F$6</f>
        <v>1.4323953938688433E-3</v>
      </c>
      <c r="F27" s="404">
        <f>T01A!G27/T01A!G$6</f>
        <v>1.2605316927519043E-3</v>
      </c>
      <c r="G27" s="404">
        <f>T01A!H27/T01A!H$6</f>
        <v>1.3650074643257776E-3</v>
      </c>
      <c r="H27" s="404">
        <f>T01A!I27/T01A!I$6</f>
        <v>1.8066294979735607E-3</v>
      </c>
      <c r="I27" s="404">
        <f>T01A!J27/T01A!J$6</f>
        <v>2.0701954279243083E-3</v>
      </c>
      <c r="J27" s="404">
        <f>T01A!K27/T01A!K$6</f>
        <v>2.21287140907756E-3</v>
      </c>
      <c r="K27" s="404">
        <f>T01A!L27/T01A!L$6</f>
        <v>2.4151047093310786E-3</v>
      </c>
      <c r="L27" s="404">
        <f>T01A!M27/T01A!M$6</f>
        <v>2.2410860250765231E-3</v>
      </c>
      <c r="M27" s="404">
        <f>T01A!N27/T01A!N$6</f>
        <v>2.2389466235317635E-3</v>
      </c>
      <c r="N27" s="404">
        <f>T01A!O27/T01A!O$6</f>
        <v>2.2392153275162469E-3</v>
      </c>
      <c r="O27" s="404">
        <f>T01A!P27/T01A!P$6</f>
        <v>2.2971767738027833E-3</v>
      </c>
      <c r="P27" s="404">
        <f>T01A!Q27/T01A!Q$6</f>
        <v>2.1550970239217269E-3</v>
      </c>
      <c r="Q27" s="404">
        <f>T01A!R27/T01A!R$6</f>
        <v>2.202964937151415E-3</v>
      </c>
      <c r="R27" s="404">
        <f>T01A!S27/T01A!S$6</f>
        <v>2.0931400119907836E-3</v>
      </c>
    </row>
    <row r="28" spans="3:18" ht="15" customHeight="1" x14ac:dyDescent="0.2">
      <c r="C28" s="125" t="str">
        <f>T00!C29</f>
        <v xml:space="preserve">      Contribuições Rurais</v>
      </c>
      <c r="D28" s="404">
        <f>T01A!E28/T01A!E$6</f>
        <v>7.9083283767873019E-4</v>
      </c>
      <c r="E28" s="404">
        <f>T01A!F28/T01A!F$6</f>
        <v>8.2437825500038004E-4</v>
      </c>
      <c r="F28" s="404">
        <f>T01A!G28/T01A!G$6</f>
        <v>9.041808519019706E-4</v>
      </c>
      <c r="G28" s="404">
        <f>T01A!H28/T01A!H$6</f>
        <v>6.6349672742758634E-4</v>
      </c>
      <c r="H28" s="404">
        <f>T01A!I28/T01A!I$6</f>
        <v>7.8121491694012541E-4</v>
      </c>
      <c r="I28" s="404">
        <f>T01A!J28/T01A!J$6</f>
        <v>8.126249899487037E-4</v>
      </c>
      <c r="J28" s="404">
        <f>T01A!K28/T01A!K$6</f>
        <v>7.9550392486978409E-4</v>
      </c>
      <c r="K28" s="404">
        <f>T01A!L28/T01A!L$6</f>
        <v>7.6345958274805367E-4</v>
      </c>
      <c r="L28" s="404">
        <f>T01A!M28/T01A!M$6</f>
        <v>7.3324820228496735E-4</v>
      </c>
      <c r="M28" s="404">
        <f>T01A!N28/T01A!N$6</f>
        <v>7.3066254359043111E-4</v>
      </c>
      <c r="N28" s="404">
        <f>T01A!O28/T01A!O$6</f>
        <v>7.6540088744191299E-4</v>
      </c>
      <c r="O28" s="404">
        <f>T01A!P28/T01A!P$6</f>
        <v>7.8045610248711451E-4</v>
      </c>
      <c r="P28" s="404">
        <f>T01A!Q28/T01A!Q$6</f>
        <v>8.1237933202610616E-4</v>
      </c>
      <c r="Q28" s="404">
        <f>T01A!R28/T01A!R$6</f>
        <v>8.1722563848844808E-4</v>
      </c>
      <c r="R28" s="404">
        <f>T01A!S28/T01A!S$6</f>
        <v>8.0741200951621591E-4</v>
      </c>
    </row>
    <row r="29" spans="3:18" ht="15" customHeight="1" x14ac:dyDescent="0.2">
      <c r="C29" s="125" t="str">
        <f>T00!C30</f>
        <v xml:space="preserve">      Fundo de Saúde Militar (Beneficiário) </v>
      </c>
      <c r="D29" s="404">
        <f>T01A!E29/T01A!E$6</f>
        <v>0</v>
      </c>
      <c r="E29" s="404">
        <f>T01A!F29/T01A!F$6</f>
        <v>3.442115901379084E-4</v>
      </c>
      <c r="F29" s="404">
        <f>T01A!G29/T01A!G$6</f>
        <v>6.8151861761291143E-4</v>
      </c>
      <c r="G29" s="404">
        <f>T01A!H29/T01A!H$6</f>
        <v>6.5287409674871625E-4</v>
      </c>
      <c r="H29" s="404">
        <f>T01A!I29/T01A!I$6</f>
        <v>6.9963225459560192E-4</v>
      </c>
      <c r="I29" s="404">
        <f>T01A!J29/T01A!J$6</f>
        <v>7.1665387896838368E-4</v>
      </c>
      <c r="J29" s="404">
        <f>T01A!K29/T01A!K$6</f>
        <v>6.3822402142782019E-4</v>
      </c>
      <c r="K29" s="404">
        <f>T01A!L29/T01A!L$6</f>
        <v>7.7860381951591943E-4</v>
      </c>
      <c r="L29" s="404">
        <f>T01A!M29/T01A!M$6</f>
        <v>1.6877047559239183E-6</v>
      </c>
      <c r="M29" s="404">
        <f>T01A!N29/T01A!N$6</f>
        <v>6.2444308629074432E-4</v>
      </c>
      <c r="N29" s="404">
        <f>T01A!O29/T01A!O$6</f>
        <v>6.4075390322078244E-4</v>
      </c>
      <c r="O29" s="404">
        <f>T01A!P29/T01A!P$6</f>
        <v>5.9932727098359958E-4</v>
      </c>
      <c r="P29" s="404">
        <f>T01A!Q29/T01A!Q$6</f>
        <v>5.7517513785792379E-4</v>
      </c>
      <c r="Q29" s="404">
        <f>T01A!R29/T01A!R$6</f>
        <v>6.6569845257330288E-4</v>
      </c>
      <c r="R29" s="404">
        <f>T01A!S29/T01A!S$6</f>
        <v>6.7258872862956977E-4</v>
      </c>
    </row>
    <row r="30" spans="3:18" ht="15" customHeight="1" x14ac:dyDescent="0.2">
      <c r="C30" s="231" t="str">
        <f>T00!C31</f>
        <v>Demais</v>
      </c>
      <c r="D30" s="402">
        <f t="shared" ref="D30:N30" si="15">SUM(D31:D40)</f>
        <v>0.12778025333444809</v>
      </c>
      <c r="E30" s="402">
        <f t="shared" si="15"/>
        <v>0.12627115619229279</v>
      </c>
      <c r="F30" s="402">
        <f t="shared" si="15"/>
        <v>0.11940574377522897</v>
      </c>
      <c r="G30" s="402">
        <f t="shared" si="15"/>
        <v>0.11628793948314578</v>
      </c>
      <c r="H30" s="402">
        <f t="shared" si="15"/>
        <v>0.1173726018619466</v>
      </c>
      <c r="I30" s="402">
        <f t="shared" si="15"/>
        <v>0.11610802757115782</v>
      </c>
      <c r="J30" s="402">
        <f t="shared" si="15"/>
        <v>7.3095255640904258E-2</v>
      </c>
      <c r="K30" s="402">
        <f t="shared" si="15"/>
        <v>7.7138113628934066E-2</v>
      </c>
      <c r="L30" s="402">
        <f t="shared" si="15"/>
        <v>7.7525386660256587E-2</v>
      </c>
      <c r="M30" s="402">
        <f t="shared" si="15"/>
        <v>7.8213295599196292E-2</v>
      </c>
      <c r="N30" s="402">
        <f t="shared" si="15"/>
        <v>7.8148760325308472E-2</v>
      </c>
      <c r="O30" s="402">
        <f t="shared" ref="O30:P30" si="16">SUM(O31:O40)</f>
        <v>7.9411034266893138E-2</v>
      </c>
      <c r="P30" s="402">
        <f t="shared" si="16"/>
        <v>8.2819046372406308E-2</v>
      </c>
      <c r="Q30" s="402">
        <f t="shared" ref="Q30:R30" si="17">SUM(Q31:Q40)</f>
        <v>8.6523707587175661E-2</v>
      </c>
      <c r="R30" s="402">
        <f t="shared" si="17"/>
        <v>8.7009742505658919E-2</v>
      </c>
    </row>
    <row r="31" spans="3:18" ht="15" customHeight="1" x14ac:dyDescent="0.2">
      <c r="C31" s="125" t="str">
        <f>T00!C32</f>
        <v xml:space="preserve">      Contribuição para o FGTS (2)</v>
      </c>
      <c r="D31" s="404">
        <f>T01A!E31/T01A!E$6</f>
        <v>4.9907302844846305E-2</v>
      </c>
      <c r="E31" s="404">
        <f>T01A!F31/T01A!F$6</f>
        <v>5.004685230842585E-2</v>
      </c>
      <c r="F31" s="404">
        <f>T01A!G31/T01A!G$6</f>
        <v>4.7043316113759281E-2</v>
      </c>
      <c r="G31" s="404">
        <f>T01A!H31/T01A!H$6</f>
        <v>4.8216643682306513E-2</v>
      </c>
      <c r="H31" s="404">
        <f>T01A!I31/T01A!I$6</f>
        <v>4.9001121681202069E-2</v>
      </c>
      <c r="I31" s="404">
        <f>T01A!J31/T01A!J$6</f>
        <v>4.7614614292362197E-2</v>
      </c>
      <c r="J31" s="404">
        <f>T01A!K31/T01A!K$6</f>
        <v>4.8460105092348021E-2</v>
      </c>
      <c r="K31" s="404">
        <f>T01A!L31/T01A!L$6</f>
        <v>5.3186641774378186E-2</v>
      </c>
      <c r="L31" s="404">
        <f>T01A!M31/T01A!M$6</f>
        <v>5.0888430139272127E-2</v>
      </c>
      <c r="M31" s="404">
        <f>T01A!N31/T01A!N$6</f>
        <v>5.1355324690613699E-2</v>
      </c>
      <c r="N31" s="404">
        <f>T01A!O31/T01A!O$6</f>
        <v>5.461717830905783E-2</v>
      </c>
      <c r="O31" s="404">
        <f>T01A!P31/T01A!P$6</f>
        <v>5.6477341209651109E-2</v>
      </c>
      <c r="P31" s="404">
        <f>T01A!Q31/T01A!Q$6</f>
        <v>5.9068064061882884E-2</v>
      </c>
      <c r="Q31" s="404">
        <f>T01A!R31/T01A!R$6</f>
        <v>6.1451851717689958E-2</v>
      </c>
      <c r="R31" s="404">
        <f>T01A!S31/T01A!S$6</f>
        <v>6.1525682631050752E-2</v>
      </c>
    </row>
    <row r="32" spans="3:18" ht="15" customHeight="1" x14ac:dyDescent="0.2">
      <c r="C32" s="125" t="str">
        <f>T00!C33</f>
        <v xml:space="preserve">      Salário Educação</v>
      </c>
      <c r="D32" s="404">
        <f>T01A!E32/T01A!E$6</f>
        <v>7.5499505968893666E-3</v>
      </c>
      <c r="E32" s="404">
        <f>T01A!F32/T01A!F$6</f>
        <v>7.3910625456884566E-3</v>
      </c>
      <c r="F32" s="404">
        <f>T01A!G32/T01A!G$6</f>
        <v>7.5757868196724126E-3</v>
      </c>
      <c r="G32" s="404">
        <f>T01A!H32/T01A!H$6</f>
        <v>7.9075460653210677E-3</v>
      </c>
      <c r="H32" s="404">
        <f>T01A!I32/T01A!I$6</f>
        <v>8.627552432362285E-3</v>
      </c>
      <c r="I32" s="404">
        <f>T01A!J32/T01A!J$6</f>
        <v>7.7409867281725206E-3</v>
      </c>
      <c r="J32" s="404">
        <f>T01A!K32/T01A!K$6</f>
        <v>8.4189154801361989E-3</v>
      </c>
      <c r="K32" s="404">
        <f>T01A!L32/T01A!L$6</f>
        <v>8.9187125746927054E-3</v>
      </c>
      <c r="L32" s="404">
        <f>T01A!M32/T01A!M$6</f>
        <v>8.7485750709504883E-3</v>
      </c>
      <c r="M32" s="404">
        <f>T01A!N32/T01A!N$6</f>
        <v>8.9831350516233876E-3</v>
      </c>
      <c r="N32" s="404">
        <f>T01A!O32/T01A!O$6</f>
        <v>9.4035321559987773E-3</v>
      </c>
      <c r="O32" s="404">
        <f>T01A!P32/T01A!P$6</f>
        <v>9.5394852679228665E-3</v>
      </c>
      <c r="P32" s="404">
        <f>T01A!Q32/T01A!Q$6</f>
        <v>9.99693813751798E-3</v>
      </c>
      <c r="Q32" s="404">
        <f>T01A!R32/T01A!R$6</f>
        <v>9.8880278857746175E-3</v>
      </c>
      <c r="R32" s="404">
        <f>T01A!S32/T01A!S$6</f>
        <v>9.6067916699808277E-3</v>
      </c>
    </row>
    <row r="33" spans="2:18" ht="15" customHeight="1" x14ac:dyDescent="0.2">
      <c r="C33" s="125" t="str">
        <f>T00!C34</f>
        <v xml:space="preserve">      Contribuições para o Sistema S</v>
      </c>
      <c r="D33" s="404">
        <f>T01A!E33/T01A!E$6</f>
        <v>6.8893960939480116E-3</v>
      </c>
      <c r="E33" s="404">
        <f>T01A!F33/T01A!F$6</f>
        <v>7.1212555222952287E-3</v>
      </c>
      <c r="F33" s="404">
        <f>T01A!G33/T01A!G$6</f>
        <v>7.5634440586867966E-3</v>
      </c>
      <c r="G33" s="404">
        <f>T01A!H33/T01A!H$6</f>
        <v>6.1351499871248128E-3</v>
      </c>
      <c r="H33" s="404">
        <f>T01A!I33/T01A!I$6</f>
        <v>6.8923349541559834E-3</v>
      </c>
      <c r="I33" s="404">
        <f>T01A!J33/T01A!J$6</f>
        <v>7.1982420167196592E-3</v>
      </c>
      <c r="J33" s="404">
        <f>T01A!K33/T01A!K$6</f>
        <v>7.5076239386022868E-3</v>
      </c>
      <c r="K33" s="404">
        <f>T01A!L33/T01A!L$6</f>
        <v>7.9277652403636299E-3</v>
      </c>
      <c r="L33" s="404">
        <f>T01A!M33/T01A!M$6</f>
        <v>7.858411926268162E-3</v>
      </c>
      <c r="M33" s="404">
        <f>T01A!N33/T01A!N$6</f>
        <v>8.1220014760415935E-3</v>
      </c>
      <c r="N33" s="404">
        <f>T01A!O33/T01A!O$6</f>
        <v>8.6283468249489462E-3</v>
      </c>
      <c r="O33" s="404">
        <f>T01A!P33/T01A!P$6</f>
        <v>8.8428475949675449E-3</v>
      </c>
      <c r="P33" s="404">
        <f>T01A!Q33/T01A!Q$6</f>
        <v>9.168175271424139E-3</v>
      </c>
      <c r="Q33" s="404">
        <f>T01A!R33/T01A!R$6</f>
        <v>9.4280606046851772E-3</v>
      </c>
      <c r="R33" s="404">
        <f>T01A!S33/T01A!S$6</f>
        <v>9.091148040703774E-3</v>
      </c>
    </row>
    <row r="34" spans="2:18" ht="15" customHeight="1" x14ac:dyDescent="0.2">
      <c r="C34" s="125" t="str">
        <f>T00!C35</f>
        <v xml:space="preserve">      Cide Combustíveis</v>
      </c>
      <c r="D34" s="404">
        <f>T01A!E34/T01A!E$6</f>
        <v>1.5868666741495577E-2</v>
      </c>
      <c r="E34" s="404">
        <f>T01A!F34/T01A!F$6</f>
        <v>1.5595947569856357E-2</v>
      </c>
      <c r="F34" s="404">
        <f>T01A!G34/T01A!G$6</f>
        <v>1.2329745006128105E-2</v>
      </c>
      <c r="G34" s="404">
        <f>T01A!H34/T01A!H$6</f>
        <v>1.0542214445881949E-2</v>
      </c>
      <c r="H34" s="404">
        <f>T01A!I34/T01A!I$6</f>
        <v>9.7424282532551903E-3</v>
      </c>
      <c r="I34" s="404">
        <f>T01A!J34/T01A!J$6</f>
        <v>8.6737148629314181E-3</v>
      </c>
      <c r="J34" s="404">
        <f>T01A!K34/T01A!K$6</f>
        <v>5.6859725633720097E-3</v>
      </c>
      <c r="K34" s="404">
        <f>T01A!L34/T01A!L$6</f>
        <v>4.5726042033093972E-3</v>
      </c>
      <c r="L34" s="404">
        <f>T01A!M34/T01A!M$6</f>
        <v>6.1435323545980343E-3</v>
      </c>
      <c r="M34" s="404">
        <f>T01A!N34/T01A!N$6</f>
        <v>6.1359776438374685E-3</v>
      </c>
      <c r="N34" s="404">
        <f>T01A!O34/T01A!O$6</f>
        <v>1.8364626426826465E-3</v>
      </c>
      <c r="O34" s="404">
        <f>T01A!P34/T01A!P$6</f>
        <v>4.2306466614401865E-4</v>
      </c>
      <c r="P34" s="404">
        <f>T01A!Q34/T01A!Q$6</f>
        <v>1.3960397497145676E-5</v>
      </c>
      <c r="Q34" s="404">
        <f>T01A!R34/T01A!R$6</f>
        <v>1.6989171958672526E-3</v>
      </c>
      <c r="R34" s="404">
        <f>T01A!S34/T01A!S$6</f>
        <v>2.9606295625042799E-3</v>
      </c>
    </row>
    <row r="35" spans="2:18" ht="15" customHeight="1" x14ac:dyDescent="0.2">
      <c r="C35" s="125" t="str">
        <f>T00!C36</f>
        <v xml:space="preserve">      Cide Remessas</v>
      </c>
      <c r="D35" s="404">
        <f>T01A!E35/T01A!E$6</f>
        <v>6.1787994921915369E-4</v>
      </c>
      <c r="E35" s="404">
        <f>T01A!F35/T01A!F$6</f>
        <v>8.8875174883999827E-4</v>
      </c>
      <c r="F35" s="404">
        <f>T01A!G35/T01A!G$6</f>
        <v>8.5960200244908564E-4</v>
      </c>
      <c r="G35" s="404">
        <f>T01A!H35/T01A!H$6</f>
        <v>8.6902120152952699E-4</v>
      </c>
      <c r="H35" s="404">
        <f>T01A!I35/T01A!I$6</f>
        <v>8.2552213550854793E-4</v>
      </c>
      <c r="I35" s="404">
        <f>T01A!J35/T01A!J$6</f>
        <v>8.7894424333148701E-4</v>
      </c>
      <c r="J35" s="404">
        <f>T01A!K35/T01A!K$6</f>
        <v>8.7957299356357464E-4</v>
      </c>
      <c r="K35" s="404">
        <f>T01A!L35/T01A!L$6</f>
        <v>1.067037028515972E-3</v>
      </c>
      <c r="L35" s="404">
        <f>T01A!M35/T01A!M$6</f>
        <v>9.5935821103685357E-4</v>
      </c>
      <c r="M35" s="404">
        <f>T01A!N35/T01A!N$6</f>
        <v>1.0324599708340077E-3</v>
      </c>
      <c r="N35" s="404">
        <f>T01A!O35/T01A!O$6</f>
        <v>1.259612457535403E-3</v>
      </c>
      <c r="O35" s="404">
        <f>T01A!P35/T01A!P$6</f>
        <v>1.2863867505849879E-3</v>
      </c>
      <c r="P35" s="404">
        <f>T01A!Q35/T01A!Q$6</f>
        <v>1.356807195216138E-3</v>
      </c>
      <c r="Q35" s="404">
        <f>T01A!R35/T01A!R$6</f>
        <v>1.5494688081960665E-3</v>
      </c>
      <c r="R35" s="404">
        <f>T01A!S35/T01A!S$6</f>
        <v>1.4503837011729732E-3</v>
      </c>
    </row>
    <row r="36" spans="2:18" ht="15" customHeight="1" x14ac:dyDescent="0.2">
      <c r="C36" s="114" t="str">
        <f>T00!C37</f>
        <v xml:space="preserve">      Outras Contribuições Federais (3)</v>
      </c>
      <c r="D36" s="404">
        <f>T01A!E36/T01A!E$6</f>
        <v>4.3930943306373343E-2</v>
      </c>
      <c r="E36" s="404">
        <f>T01A!F36/T01A!F$6</f>
        <v>4.3291032290509006E-2</v>
      </c>
      <c r="F36" s="404">
        <f>T01A!G36/T01A!G$6</f>
        <v>4.2167298965858108E-2</v>
      </c>
      <c r="G36" s="404">
        <f>T01A!H36/T01A!H$6</f>
        <v>4.0543958151166945E-2</v>
      </c>
      <c r="H36" s="404">
        <f>T01A!I36/T01A!I$6</f>
        <v>4.0264040618420621E-2</v>
      </c>
      <c r="I36" s="404">
        <f>T01A!J36/T01A!J$6</f>
        <v>4.0179840768408324E-2</v>
      </c>
      <c r="J36" s="404">
        <f>T01A!K36/T01A!K$6</f>
        <v>1.4390997146971956E-3</v>
      </c>
      <c r="K36" s="404">
        <f>T01A!L36/T01A!L$6</f>
        <v>4.9986222434971958E-4</v>
      </c>
      <c r="L36" s="404">
        <f>T01A!M36/T01A!M$6</f>
        <v>1.0931881584193357E-3</v>
      </c>
      <c r="M36" s="404">
        <f>T01A!N36/T01A!N$6</f>
        <v>5.3849491998401121E-4</v>
      </c>
      <c r="N36" s="404">
        <f>T01A!O36/T01A!O$6</f>
        <v>8.7028850391164688E-4</v>
      </c>
      <c r="O36" s="404">
        <f>T01A!P36/T01A!P$6</f>
        <v>8.7281746854880426E-4</v>
      </c>
      <c r="P36" s="404">
        <f>T01A!Q36/T01A!Q$6</f>
        <v>1.4877926485638412E-3</v>
      </c>
      <c r="Q36" s="404">
        <f>T01A!R36/T01A!R$6</f>
        <v>1.1282821364040252E-3</v>
      </c>
      <c r="R36" s="404">
        <f>T01A!S36/T01A!S$6</f>
        <v>1.109999286314497E-3</v>
      </c>
    </row>
    <row r="37" spans="2:18" ht="15" customHeight="1" x14ac:dyDescent="0.2">
      <c r="C37" s="114" t="str">
        <f>T00!C38</f>
        <v xml:space="preserve">      Contr. s/ Rec. Empr. Telecomun.</v>
      </c>
      <c r="D37" s="404">
        <f>T01A!E37/T01A!E$6</f>
        <v>1.2607060126496935E-3</v>
      </c>
      <c r="E37" s="404">
        <f>T01A!F37/T01A!F$6</f>
        <v>1.1962440735060315E-3</v>
      </c>
      <c r="F37" s="404">
        <f>T01A!G37/T01A!G$6</f>
        <v>1.1524777306805975E-3</v>
      </c>
      <c r="G37" s="404">
        <f>T01A!H37/T01A!H$6</f>
        <v>1.0913365486654831E-3</v>
      </c>
      <c r="H37" s="404">
        <f>T01A!I37/T01A!I$6</f>
        <v>1.0019303162165853E-3</v>
      </c>
      <c r="I37" s="404">
        <f>T01A!J37/T01A!J$6</f>
        <v>1.021358863512426E-3</v>
      </c>
      <c r="J37" s="404">
        <f>T01A!K37/T01A!K$6</f>
        <v>1.0219476762275434E-3</v>
      </c>
      <c r="K37" s="404">
        <f>T01A!L37/T01A!L$6</f>
        <v>1.017808112713991E-3</v>
      </c>
      <c r="L37" s="404">
        <f>T01A!M37/T01A!M$6</f>
        <v>9.3873189525135389E-4</v>
      </c>
      <c r="M37" s="404">
        <f>T01A!N37/T01A!N$6</f>
        <v>9.5526516118343179E-4</v>
      </c>
      <c r="N37" s="404">
        <f>T01A!O37/T01A!O$6</f>
        <v>9.6755106720044831E-4</v>
      </c>
      <c r="O37" s="404">
        <f>T01A!P37/T01A!P$6</f>
        <v>8.9662185221739703E-4</v>
      </c>
      <c r="P37" s="404">
        <f>T01A!Q37/T01A!Q$6</f>
        <v>8.8407458798462778E-4</v>
      </c>
      <c r="Q37" s="404">
        <f>T01A!R37/T01A!R$6</f>
        <v>8.6047036233024383E-4</v>
      </c>
      <c r="R37" s="404">
        <f>T01A!S37/T01A!S$6</f>
        <v>5.1491996108819923E-4</v>
      </c>
    </row>
    <row r="38" spans="2:18" ht="15" customHeight="1" x14ac:dyDescent="0.2">
      <c r="C38" s="125" t="str">
        <f>T00!C39</f>
        <v xml:space="preserve">      Dívida Ativa Outros Trib. e Contrib.</v>
      </c>
      <c r="D38" s="404">
        <f>T01A!E38/T01A!E$6</f>
        <v>1.0548603058099775E-3</v>
      </c>
      <c r="E38" s="404">
        <f>T01A!F38/T01A!F$6</f>
        <v>9.5379771496476577E-5</v>
      </c>
      <c r="F38" s="404">
        <f>T01A!G38/T01A!G$6</f>
        <v>1.6126325987345387E-4</v>
      </c>
      <c r="G38" s="404">
        <f>T01A!H38/T01A!H$6</f>
        <v>3.7584774308430905E-4</v>
      </c>
      <c r="H38" s="404">
        <f>T01A!I38/T01A!I$6</f>
        <v>3.841098735016395E-4</v>
      </c>
      <c r="I38" s="404">
        <f>T01A!J38/T01A!J$6</f>
        <v>1.6970252629920554E-3</v>
      </c>
      <c r="J38" s="404">
        <f>T01A!K38/T01A!K$6</f>
        <v>-1.0071539273424507E-3</v>
      </c>
      <c r="K38" s="404">
        <f>T01A!L38/T01A!L$6</f>
        <v>-1.2452194578071495E-3</v>
      </c>
      <c r="L38" s="404">
        <f>T01A!M38/T01A!M$6</f>
        <v>8.5364062641360934E-5</v>
      </c>
      <c r="M38" s="404">
        <f>T01A!N38/T01A!N$6</f>
        <v>2.2244534080152726E-4</v>
      </c>
      <c r="N38" s="404">
        <f>T01A!O38/T01A!O$6</f>
        <v>-3.057088498804873E-4</v>
      </c>
      <c r="O38" s="404">
        <f>T01A!P38/T01A!P$6</f>
        <v>3.3363561884686328E-4</v>
      </c>
      <c r="P38" s="404">
        <f>T01A!Q38/T01A!Q$6</f>
        <v>7.8723177645539444E-5</v>
      </c>
      <c r="Q38" s="404">
        <f>T01A!R38/T01A!R$6</f>
        <v>-2.5469421384597356E-4</v>
      </c>
      <c r="R38" s="404">
        <f>T01A!S38/T01A!S$6</f>
        <v>4.5913391720212988E-7</v>
      </c>
    </row>
    <row r="39" spans="2:18" ht="15" customHeight="1" x14ac:dyDescent="0.2">
      <c r="C39" s="114" t="str">
        <f>T00!C40</f>
        <v xml:space="preserve">      Contrib. S/Rec.Concess.Permiss.Energ.Elet.</v>
      </c>
      <c r="D39" s="404">
        <f>T01A!E39/T01A!E$6</f>
        <v>3.970297880221281E-4</v>
      </c>
      <c r="E39" s="404">
        <f>T01A!F39/T01A!F$6</f>
        <v>3.3067586187305372E-4</v>
      </c>
      <c r="F39" s="404">
        <f>T01A!G39/T01A!G$6</f>
        <v>3.1367684460118628E-4</v>
      </c>
      <c r="G39" s="404">
        <f>T01A!H39/T01A!H$6</f>
        <v>2.7556265970894261E-4</v>
      </c>
      <c r="H39" s="404">
        <f>T01A!I39/T01A!I$6</f>
        <v>3.2216741925073075E-4</v>
      </c>
      <c r="I39" s="404">
        <f>T01A!J39/T01A!J$6</f>
        <v>7.8925812508107097E-4</v>
      </c>
      <c r="J39" s="404">
        <f>T01A!K39/T01A!K$6</f>
        <v>4.0194086021642732E-4</v>
      </c>
      <c r="K39" s="404">
        <f>T01A!L39/T01A!L$6</f>
        <v>9.0025854704676761E-4</v>
      </c>
      <c r="L39" s="404">
        <f>T01A!M39/T01A!M$6</f>
        <v>5.19071630468136E-4</v>
      </c>
      <c r="M39" s="404">
        <f>T01A!N39/T01A!N$6</f>
        <v>5.6546077956053196E-4</v>
      </c>
      <c r="N39" s="404">
        <f>T01A!O39/T01A!O$6</f>
        <v>5.6857113392118591E-4</v>
      </c>
      <c r="O39" s="404">
        <f>T01A!P39/T01A!P$6</f>
        <v>4.3157545456197228E-4</v>
      </c>
      <c r="P39" s="404">
        <f>T01A!Q39/T01A!Q$6</f>
        <v>4.4169783232911151E-4</v>
      </c>
      <c r="Q39" s="404">
        <f>T01A!R39/T01A!R$6</f>
        <v>4.6241160075167993E-4</v>
      </c>
      <c r="R39" s="404">
        <f>T01A!S39/T01A!S$6</f>
        <v>4.0766500179321741E-4</v>
      </c>
    </row>
    <row r="40" spans="2:18" ht="15" customHeight="1" x14ac:dyDescent="0.2">
      <c r="C40" s="125" t="str">
        <f>T00!C41</f>
        <v xml:space="preserve">      Cota-Parte Contrib. Sindical</v>
      </c>
      <c r="D40" s="404">
        <f>T01A!E40/T01A!E$6</f>
        <v>3.0351769519451063E-4</v>
      </c>
      <c r="E40" s="404">
        <f>T01A!F40/T01A!F$6</f>
        <v>3.1395449980234976E-4</v>
      </c>
      <c r="F40" s="404">
        <f>T01A!G40/T01A!G$6</f>
        <v>2.3913297351995757E-4</v>
      </c>
      <c r="G40" s="404">
        <f>T01A!H40/T01A!H$6</f>
        <v>3.3065899835621525E-4</v>
      </c>
      <c r="H40" s="404">
        <f>T01A!I40/T01A!I$6</f>
        <v>3.1139417807294798E-4</v>
      </c>
      <c r="I40" s="404">
        <f>T01A!J40/T01A!J$6</f>
        <v>3.1404240764667228E-4</v>
      </c>
      <c r="J40" s="404">
        <f>T01A!K40/T01A!K$6</f>
        <v>2.8723124908344261E-4</v>
      </c>
      <c r="K40" s="404">
        <f>T01A!L40/T01A!L$6</f>
        <v>2.926433813708522E-4</v>
      </c>
      <c r="L40" s="404">
        <f>T01A!M40/T01A!M$6</f>
        <v>2.9072321135073639E-4</v>
      </c>
      <c r="M40" s="404">
        <f>T01A!N40/T01A!N$6</f>
        <v>3.027305647166173E-4</v>
      </c>
      <c r="N40" s="404">
        <f>T01A!O40/T01A!O$6</f>
        <v>3.0292607993206993E-4</v>
      </c>
      <c r="O40" s="404">
        <f>T01A!P40/T01A!P$6</f>
        <v>3.0725838344757461E-4</v>
      </c>
      <c r="P40" s="404">
        <f>T01A!Q40/T01A!Q$6</f>
        <v>3.2281306234490162E-4</v>
      </c>
      <c r="Q40" s="404">
        <f>T01A!R40/T01A!R$6</f>
        <v>3.1091148932262791E-4</v>
      </c>
      <c r="R40" s="404">
        <f>T01A!S40/T01A!S$6</f>
        <v>3.4206351713319264E-4</v>
      </c>
    </row>
    <row r="41" spans="2:18" ht="16.5" customHeight="1" x14ac:dyDescent="0.2">
      <c r="B41" s="134"/>
      <c r="C41" s="134" t="str">
        <f>T00!C42</f>
        <v>Tributos do Governo Estadual</v>
      </c>
      <c r="D41" s="400">
        <f t="shared" ref="D41:N41" si="18">SUM(D42:D46)</f>
        <v>0.25951079913524694</v>
      </c>
      <c r="E41" s="400">
        <f t="shared" si="18"/>
        <v>0.26299579323406047</v>
      </c>
      <c r="F41" s="400">
        <f t="shared" si="18"/>
        <v>0.26189288104676034</v>
      </c>
      <c r="G41" s="400">
        <f t="shared" si="18"/>
        <v>0.25560510492398786</v>
      </c>
      <c r="H41" s="400">
        <f t="shared" si="18"/>
        <v>0.25660083230323832</v>
      </c>
      <c r="I41" s="135">
        <f t="shared" si="18"/>
        <v>0.24827691232470983</v>
      </c>
      <c r="J41" s="135">
        <f t="shared" si="18"/>
        <v>0.25457147434158983</v>
      </c>
      <c r="K41" s="135">
        <f t="shared" si="18"/>
        <v>0.2571400829629058</v>
      </c>
      <c r="L41" s="135">
        <f t="shared" si="18"/>
        <v>0.25469618642789821</v>
      </c>
      <c r="M41" s="135">
        <f t="shared" si="18"/>
        <v>0.24475017893454215</v>
      </c>
      <c r="N41" s="135">
        <f t="shared" si="18"/>
        <v>0.2514504474636518</v>
      </c>
      <c r="O41" s="135">
        <f t="shared" ref="O41:P41" si="19">SUM(O42:O46)</f>
        <v>0.252764021449842</v>
      </c>
      <c r="P41" s="135">
        <f t="shared" si="19"/>
        <v>0.25464720261128593</v>
      </c>
      <c r="Q41" s="135">
        <f t="shared" ref="Q41:R41" si="20">SUM(Q42:Q46)</f>
        <v>0.25410328631959866</v>
      </c>
      <c r="R41" s="135">
        <f t="shared" si="20"/>
        <v>0.25398985153835235</v>
      </c>
    </row>
    <row r="42" spans="2:18" ht="15" customHeight="1" x14ac:dyDescent="0.2">
      <c r="C42" s="125" t="str">
        <f>T00!C43</f>
        <v>ICMS</v>
      </c>
      <c r="D42" s="404">
        <f>T01A!E42/T01A!E$6</f>
        <v>0.21799991624704917</v>
      </c>
      <c r="E42" s="404">
        <f>T01A!F42/T01A!F$6</f>
        <v>0.21963594949504814</v>
      </c>
      <c r="F42" s="404">
        <f>T01A!G42/T01A!G$6</f>
        <v>0.2177084888035293</v>
      </c>
      <c r="G42" s="404">
        <f>T01A!H42/T01A!H$6</f>
        <v>0.21148776613802861</v>
      </c>
      <c r="H42" s="404">
        <f>T01A!I42/T01A!I$6</f>
        <v>0.21180716444284367</v>
      </c>
      <c r="I42" s="404">
        <f>T01A!J42/T01A!J$6</f>
        <v>0.20386342822219611</v>
      </c>
      <c r="J42" s="404">
        <f>T01A!K42/T01A!K$6</f>
        <v>0.21299402747140725</v>
      </c>
      <c r="K42" s="404">
        <f>T01A!L42/T01A!L$6</f>
        <v>0.21190622823884372</v>
      </c>
      <c r="L42" s="404">
        <f>T01A!M42/T01A!M$6</f>
        <v>0.21229053885152629</v>
      </c>
      <c r="M42" s="404">
        <f>T01A!N42/T01A!N$6</f>
        <v>0.2037116328362106</v>
      </c>
      <c r="N42" s="404">
        <f>T01A!O42/T01A!O$6</f>
        <v>0.20763925979903144</v>
      </c>
      <c r="O42" s="404">
        <f>T01A!P42/T01A!P$6</f>
        <v>0.20921099349598427</v>
      </c>
      <c r="P42" s="404">
        <f>T01A!Q42/T01A!Q$6</f>
        <v>0.20884430446383437</v>
      </c>
      <c r="Q42" s="404">
        <f>T01A!R42/T01A!R$6</f>
        <v>0.20593256240463406</v>
      </c>
      <c r="R42" s="404">
        <f>T01A!S42/T01A!S$6</f>
        <v>0.20367737558123905</v>
      </c>
    </row>
    <row r="43" spans="2:18" ht="15" customHeight="1" x14ac:dyDescent="0.2">
      <c r="C43" s="114" t="str">
        <f>T00!C44</f>
        <v>IPVA</v>
      </c>
      <c r="D43" s="404">
        <f>T01A!E43/T01A!E$6</f>
        <v>1.4550861327564226E-2</v>
      </c>
      <c r="E43" s="404">
        <f>T01A!F43/T01A!F$6</f>
        <v>1.4206515968233973E-2</v>
      </c>
      <c r="F43" s="404">
        <f>T01A!G43/T01A!G$6</f>
        <v>1.3927915347947066E-2</v>
      </c>
      <c r="G43" s="404">
        <f>T01A!H43/T01A!H$6</f>
        <v>1.4282138015656975E-2</v>
      </c>
      <c r="H43" s="404">
        <f>T01A!I43/T01A!I$6</f>
        <v>1.5333553276690231E-2</v>
      </c>
      <c r="I43" s="404">
        <f>T01A!J43/T01A!J$6</f>
        <v>1.5973125965260154E-2</v>
      </c>
      <c r="J43" s="404">
        <f>T01A!K43/T01A!K$6</f>
        <v>1.6341551281053933E-2</v>
      </c>
      <c r="K43" s="404">
        <f>T01A!L43/T01A!L$6</f>
        <v>1.8701935115132896E-2</v>
      </c>
      <c r="L43" s="404">
        <f>T01A!M43/T01A!M$6</f>
        <v>1.6917692891966058E-2</v>
      </c>
      <c r="M43" s="404">
        <f>T01A!N43/T01A!N$6</f>
        <v>1.6515085282253258E-2</v>
      </c>
      <c r="N43" s="404">
        <f>T01A!O43/T01A!O$6</f>
        <v>1.7203563802233632E-2</v>
      </c>
      <c r="O43" s="404">
        <f>T01A!P43/T01A!P$6</f>
        <v>1.6838773319917334E-2</v>
      </c>
      <c r="P43" s="404">
        <f>T01A!Q43/T01A!Q$6</f>
        <v>1.762183523175229E-2</v>
      </c>
      <c r="Q43" s="404">
        <f>T01A!R43/T01A!R$6</f>
        <v>1.8810508368636292E-2</v>
      </c>
      <c r="R43" s="404">
        <f>T01A!S43/T01A!S$6</f>
        <v>1.9246459799880888E-2</v>
      </c>
    </row>
    <row r="44" spans="2:18" ht="15" customHeight="1" x14ac:dyDescent="0.2">
      <c r="C44" s="114" t="str">
        <f>T00!C45</f>
        <v>ITCD</v>
      </c>
      <c r="D44" s="404">
        <f>T01A!E44/T01A!E$6</f>
        <v>1.0677921854323948E-3</v>
      </c>
      <c r="E44" s="404">
        <f>T01A!F44/T01A!F$6</f>
        <v>1.6199332137411227E-3</v>
      </c>
      <c r="F44" s="404">
        <f>T01A!G44/T01A!G$6</f>
        <v>1.162475685482404E-3</v>
      </c>
      <c r="G44" s="404">
        <f>T01A!H44/T01A!H$6</f>
        <v>1.1205902915260716E-3</v>
      </c>
      <c r="H44" s="404">
        <f>T01A!I44/T01A!I$6</f>
        <v>1.2070302121660952E-3</v>
      </c>
      <c r="I44" s="404">
        <f>T01A!J44/T01A!J$6</f>
        <v>1.3183212390883523E-3</v>
      </c>
      <c r="J44" s="404">
        <f>T01A!K44/T01A!K$6</f>
        <v>1.4307489215181751E-3</v>
      </c>
      <c r="K44" s="404">
        <f>T01A!L44/T01A!L$6</f>
        <v>1.5603868084607289E-3</v>
      </c>
      <c r="L44" s="404">
        <f>T01A!M44/T01A!M$6</f>
        <v>1.9940109636526039E-3</v>
      </c>
      <c r="M44" s="404">
        <f>T01A!N44/T01A!N$6</f>
        <v>1.8960436173616852E-3</v>
      </c>
      <c r="N44" s="404">
        <f>T01A!O44/T01A!O$6</f>
        <v>2.1695251219346623E-3</v>
      </c>
      <c r="O44" s="404">
        <f>T01A!P44/T01A!P$6</f>
        <v>2.3860514076709015E-3</v>
      </c>
      <c r="P44" s="404">
        <f>T01A!Q44/T01A!Q$6</f>
        <v>2.5510830003159964E-3</v>
      </c>
      <c r="Q44" s="404">
        <f>T01A!R44/T01A!R$6</f>
        <v>3.3554106301444033E-3</v>
      </c>
      <c r="R44" s="404">
        <f>T01A!S44/T01A!S$6</f>
        <v>3.5826846405814564E-3</v>
      </c>
    </row>
    <row r="45" spans="2:18" ht="15" customHeight="1" x14ac:dyDescent="0.2">
      <c r="C45" s="125" t="str">
        <f>T00!C46</f>
        <v>Contrib. Regime Próprio Previd. Est.</v>
      </c>
      <c r="D45" s="404">
        <f>T01A!E45/T01A!E$6</f>
        <v>1.5420974636836561E-2</v>
      </c>
      <c r="E45" s="404">
        <f>T01A!F45/T01A!F$6</f>
        <v>1.5250713255636452E-2</v>
      </c>
      <c r="F45" s="404">
        <f>T01A!G45/T01A!G$6</f>
        <v>1.7019807891666249E-2</v>
      </c>
      <c r="G45" s="404">
        <f>T01A!H45/T01A!H$6</f>
        <v>1.6497376269132457E-2</v>
      </c>
      <c r="H45" s="404">
        <f>T01A!I45/T01A!I$6</f>
        <v>1.5409885212125317E-2</v>
      </c>
      <c r="I45" s="404">
        <f>T01A!J45/T01A!J$6</f>
        <v>1.4655197793169372E-2</v>
      </c>
      <c r="J45" s="404">
        <f>T01A!K45/T01A!K$6</f>
        <v>1.0916672820270968E-2</v>
      </c>
      <c r="K45" s="404">
        <f>T01A!L45/T01A!L$6</f>
        <v>1.0685634965040694E-2</v>
      </c>
      <c r="L45" s="404">
        <f>T01A!M45/T01A!M$6</f>
        <v>1.0003233010500647E-2</v>
      </c>
      <c r="M45" s="404">
        <f>T01A!N45/T01A!N$6</f>
        <v>9.1046768032247184E-3</v>
      </c>
      <c r="N45" s="404">
        <f>T01A!O45/T01A!O$6</f>
        <v>9.8948181082870023E-3</v>
      </c>
      <c r="O45" s="404">
        <f>T01A!P45/T01A!P$6</f>
        <v>9.5010324326683868E-3</v>
      </c>
      <c r="P45" s="404">
        <f>T01A!Q45/T01A!Q$6</f>
        <v>1.0811274635094981E-2</v>
      </c>
      <c r="Q45" s="404">
        <f>T01A!R45/T01A!R$6</f>
        <v>1.0954872322359385E-2</v>
      </c>
      <c r="R45" s="404">
        <f>T01A!S45/T01A!S$6</f>
        <v>1.1469244988682629E-2</v>
      </c>
    </row>
    <row r="46" spans="2:18" ht="15" customHeight="1" x14ac:dyDescent="0.2">
      <c r="C46" s="125" t="str">
        <f>T00!C47</f>
        <v>Outros Tributos Estaduais</v>
      </c>
      <c r="D46" s="404">
        <f>T01A!E46/T01A!E$6</f>
        <v>1.0471254738364589E-2</v>
      </c>
      <c r="E46" s="404">
        <f>T01A!F46/T01A!F$6</f>
        <v>1.22826813014008E-2</v>
      </c>
      <c r="F46" s="404">
        <f>T01A!G46/T01A!G$6</f>
        <v>1.2074193318135317E-2</v>
      </c>
      <c r="G46" s="404">
        <f>T01A!H46/T01A!H$6</f>
        <v>1.2217234209643752E-2</v>
      </c>
      <c r="H46" s="404">
        <f>T01A!I46/T01A!I$6</f>
        <v>1.2843199159413026E-2</v>
      </c>
      <c r="I46" s="404">
        <f>T01A!J46/T01A!J$6</f>
        <v>1.2466839104995856E-2</v>
      </c>
      <c r="J46" s="404">
        <f>T01A!K46/T01A!K$6</f>
        <v>1.2888473847339463E-2</v>
      </c>
      <c r="K46" s="404">
        <f>T01A!L46/T01A!L$6</f>
        <v>1.4285897835427741E-2</v>
      </c>
      <c r="L46" s="404">
        <f>T01A!M46/T01A!M$6</f>
        <v>1.3490710710252578E-2</v>
      </c>
      <c r="M46" s="404">
        <f>T01A!N46/T01A!N$6</f>
        <v>1.3522740395491903E-2</v>
      </c>
      <c r="N46" s="404">
        <f>T01A!O46/T01A!O$6</f>
        <v>1.4543280632165097E-2</v>
      </c>
      <c r="O46" s="404">
        <f>T01A!P46/T01A!P$6</f>
        <v>1.4827170793601088E-2</v>
      </c>
      <c r="P46" s="404">
        <f>T01A!Q46/T01A!Q$6</f>
        <v>1.4818705280288284E-2</v>
      </c>
      <c r="Q46" s="404">
        <f>T01A!R46/T01A!R$6</f>
        <v>1.5049932593824528E-2</v>
      </c>
      <c r="R46" s="404">
        <f>T01A!S46/T01A!S$6</f>
        <v>1.6014086527968329E-2</v>
      </c>
    </row>
    <row r="47" spans="2:18" ht="16.5" customHeight="1" x14ac:dyDescent="0.2">
      <c r="B47" s="134"/>
      <c r="C47" s="134" t="str">
        <f>T00!C48</f>
        <v>Tributos do Governo Municipal</v>
      </c>
      <c r="D47" s="400">
        <f t="shared" ref="D47:N47" si="21">SUM(D48:D52)</f>
        <v>4.8843500597225933E-2</v>
      </c>
      <c r="E47" s="400">
        <f t="shared" si="21"/>
        <v>5.0506952405361183E-2</v>
      </c>
      <c r="F47" s="400">
        <f t="shared" si="21"/>
        <v>5.090246695279585E-2</v>
      </c>
      <c r="G47" s="400">
        <f t="shared" si="21"/>
        <v>4.9230569044062179E-2</v>
      </c>
      <c r="H47" s="400">
        <f t="shared" si="21"/>
        <v>5.1320325628271837E-2</v>
      </c>
      <c r="I47" s="135">
        <f t="shared" si="21"/>
        <v>5.1793151024646211E-2</v>
      </c>
      <c r="J47" s="135">
        <f t="shared" si="21"/>
        <v>5.1477369771113689E-2</v>
      </c>
      <c r="K47" s="135">
        <f t="shared" si="21"/>
        <v>5.4532501457128769E-2</v>
      </c>
      <c r="L47" s="135">
        <f t="shared" si="21"/>
        <v>5.5069387020130464E-2</v>
      </c>
      <c r="M47" s="135">
        <f t="shared" si="21"/>
        <v>5.5193396329256135E-2</v>
      </c>
      <c r="N47" s="135">
        <f t="shared" si="21"/>
        <v>5.7774055081121198E-2</v>
      </c>
      <c r="O47" s="135">
        <f t="shared" ref="O47:P47" si="22">SUM(O48:O52)</f>
        <v>5.7616010872520801E-2</v>
      </c>
      <c r="P47" s="135">
        <f t="shared" si="22"/>
        <v>6.0661289619890944E-2</v>
      </c>
      <c r="Q47" s="135">
        <f t="shared" ref="Q47:R47" si="23">SUM(Q48:Q52)</f>
        <v>6.2288700435947517E-2</v>
      </c>
      <c r="R47" s="135">
        <f t="shared" si="23"/>
        <v>6.3351623908513968E-2</v>
      </c>
    </row>
    <row r="48" spans="2:18" ht="15" customHeight="1" x14ac:dyDescent="0.2">
      <c r="C48" s="114" t="str">
        <f>T00!C49</f>
        <v>ISS</v>
      </c>
      <c r="D48" s="404">
        <f>T01A!E48/T01A!E$6</f>
        <v>1.8944643235049893E-2</v>
      </c>
      <c r="E48" s="404">
        <f>T01A!F48/T01A!F$6</f>
        <v>1.9055622033440727E-2</v>
      </c>
      <c r="F48" s="404">
        <f>T01A!G48/T01A!G$6</f>
        <v>1.9783350727866217E-2</v>
      </c>
      <c r="G48" s="404">
        <f>T01A!H48/T01A!H$6</f>
        <v>2.0308586395900361E-2</v>
      </c>
      <c r="H48" s="404">
        <f>T01A!I48/T01A!I$6</f>
        <v>2.2227620106037096E-2</v>
      </c>
      <c r="I48" s="404">
        <f>T01A!J48/T01A!J$6</f>
        <v>2.2707154771356635E-2</v>
      </c>
      <c r="J48" s="404">
        <f>T01A!K48/T01A!K$6</f>
        <v>2.3973809949396355E-2</v>
      </c>
      <c r="K48" s="404">
        <f>T01A!L48/T01A!L$6</f>
        <v>2.5429861124081441E-2</v>
      </c>
      <c r="L48" s="404">
        <f>T01A!M48/T01A!M$6</f>
        <v>2.5926695980186914E-2</v>
      </c>
      <c r="M48" s="404">
        <f>T01A!N48/T01A!N$6</f>
        <v>2.6253849362651592E-2</v>
      </c>
      <c r="N48" s="404">
        <f>T01A!O48/T01A!O$6</f>
        <v>2.8158689548702275E-2</v>
      </c>
      <c r="O48" s="404">
        <f>T01A!P48/T01A!P$6</f>
        <v>2.7556630546432339E-2</v>
      </c>
      <c r="P48" s="404">
        <f>T01A!Q48/T01A!Q$6</f>
        <v>2.9237996901500508E-2</v>
      </c>
      <c r="Q48" s="404">
        <f>T01A!R48/T01A!R$6</f>
        <v>2.8471247275908475E-2</v>
      </c>
      <c r="R48" s="404">
        <f>T01A!S48/T01A!S$6</f>
        <v>2.6947070721827358E-2</v>
      </c>
    </row>
    <row r="49" spans="1:18" ht="15" customHeight="1" x14ac:dyDescent="0.2">
      <c r="C49" s="114" t="str">
        <f>T00!C50</f>
        <v>IPTU</v>
      </c>
      <c r="D49" s="404">
        <f>T01A!E49/T01A!E$6</f>
        <v>1.6120092363065896E-2</v>
      </c>
      <c r="E49" s="404">
        <f>T01A!F49/T01A!F$6</f>
        <v>1.6444764211997538E-2</v>
      </c>
      <c r="F49" s="404">
        <f>T01A!G49/T01A!G$6</f>
        <v>1.5605098239999707E-2</v>
      </c>
      <c r="G49" s="404">
        <f>T01A!H49/T01A!H$6</f>
        <v>1.4755191165292621E-2</v>
      </c>
      <c r="H49" s="404">
        <f>T01A!I49/T01A!I$6</f>
        <v>1.4727052781208321E-2</v>
      </c>
      <c r="I49" s="404">
        <f>T01A!J49/T01A!J$6</f>
        <v>1.4053718840934353E-2</v>
      </c>
      <c r="J49" s="404">
        <f>T01A!K49/T01A!K$6</f>
        <v>1.3241595316406941E-2</v>
      </c>
      <c r="K49" s="404">
        <f>T01A!L49/T01A!L$6</f>
        <v>1.4125971336010405E-2</v>
      </c>
      <c r="L49" s="404">
        <f>T01A!M49/T01A!M$6</f>
        <v>1.3813652951826079E-2</v>
      </c>
      <c r="M49" s="404">
        <f>T01A!N49/T01A!N$6</f>
        <v>1.3495172643267692E-2</v>
      </c>
      <c r="N49" s="404">
        <f>T01A!O49/T01A!O$6</f>
        <v>1.3710562070028376E-2</v>
      </c>
      <c r="O49" s="404">
        <f>T01A!P49/T01A!P$6</f>
        <v>1.3772478753492018E-2</v>
      </c>
      <c r="P49" s="404">
        <f>T01A!Q49/T01A!Q$6</f>
        <v>1.4572858748458263E-2</v>
      </c>
      <c r="Q49" s="404">
        <f>T01A!R49/T01A!R$6</f>
        <v>1.6458908795043647E-2</v>
      </c>
      <c r="R49" s="404">
        <f>T01A!S49/T01A!S$6</f>
        <v>1.8530552024249906E-2</v>
      </c>
    </row>
    <row r="50" spans="1:18" ht="15" customHeight="1" x14ac:dyDescent="0.2">
      <c r="C50" s="114" t="str">
        <f>T00!C51</f>
        <v>ITBI</v>
      </c>
      <c r="D50" s="404">
        <f>T01A!E50/T01A!E$6</f>
        <v>3.5126900831773458E-3</v>
      </c>
      <c r="E50" s="404">
        <f>T01A!F50/T01A!F$6</f>
        <v>3.2728099008137641E-3</v>
      </c>
      <c r="F50" s="404">
        <f>T01A!G50/T01A!G$6</f>
        <v>2.9998256698569093E-3</v>
      </c>
      <c r="G50" s="404">
        <f>T01A!H50/T01A!H$6</f>
        <v>3.0138745621840989E-3</v>
      </c>
      <c r="H50" s="404">
        <f>T01A!I50/T01A!I$6</f>
        <v>3.2762589207219286E-3</v>
      </c>
      <c r="I50" s="404">
        <f>T01A!J50/T01A!J$6</f>
        <v>3.7184209782706364E-3</v>
      </c>
      <c r="J50" s="404">
        <f>T01A!K50/T01A!K$6</f>
        <v>4.0805508570294141E-3</v>
      </c>
      <c r="K50" s="404">
        <f>T01A!L50/T01A!L$6</f>
        <v>4.0888264923835066E-3</v>
      </c>
      <c r="L50" s="404">
        <f>T01A!M50/T01A!M$6</f>
        <v>4.624860348076373E-3</v>
      </c>
      <c r="M50" s="404">
        <f>T01A!N50/T01A!N$6</f>
        <v>4.9845333127181788E-3</v>
      </c>
      <c r="N50" s="404">
        <f>T01A!O50/T01A!O$6</f>
        <v>5.2734184428229062E-3</v>
      </c>
      <c r="O50" s="404">
        <f>T01A!P50/T01A!P$6</f>
        <v>5.6073677091255606E-3</v>
      </c>
      <c r="P50" s="404">
        <f>T01A!Q50/T01A!Q$6</f>
        <v>5.7095980815073753E-3</v>
      </c>
      <c r="Q50" s="404">
        <f>T01A!R50/T01A!R$6</f>
        <v>5.2442827055322085E-3</v>
      </c>
      <c r="R50" s="404">
        <f>T01A!S50/T01A!S$6</f>
        <v>4.7553950348280805E-3</v>
      </c>
    </row>
    <row r="51" spans="1:18" ht="15" customHeight="1" x14ac:dyDescent="0.2">
      <c r="C51" s="114" t="str">
        <f>T00!C52</f>
        <v>Contrib. Regime Próprio Previd. Mun.</v>
      </c>
      <c r="D51" s="404">
        <f>T01A!E51/T01A!E$6</f>
        <v>3.8036085874226223E-3</v>
      </c>
      <c r="E51" s="404">
        <f>T01A!F51/T01A!F$6</f>
        <v>4.2855807466755892E-3</v>
      </c>
      <c r="F51" s="404">
        <f>T01A!G51/T01A!G$6</f>
        <v>4.5484758049650093E-3</v>
      </c>
      <c r="G51" s="404">
        <f>T01A!H51/T01A!H$6</f>
        <v>3.6967807761374744E-3</v>
      </c>
      <c r="H51" s="404">
        <f>T01A!I51/T01A!I$6</f>
        <v>3.7407036520759893E-3</v>
      </c>
      <c r="I51" s="404">
        <f>T01A!J51/T01A!J$6</f>
        <v>4.2733667279935897E-3</v>
      </c>
      <c r="J51" s="404">
        <f>T01A!K51/T01A!K$6</f>
        <v>3.8307700157251567E-3</v>
      </c>
      <c r="K51" s="404">
        <f>T01A!L51/T01A!L$6</f>
        <v>4.0435847109351461E-3</v>
      </c>
      <c r="L51" s="404">
        <f>T01A!M51/T01A!M$6</f>
        <v>4.0483795894775661E-3</v>
      </c>
      <c r="M51" s="404">
        <f>T01A!N51/T01A!N$6</f>
        <v>3.9691526451650968E-3</v>
      </c>
      <c r="N51" s="404">
        <f>T01A!O51/T01A!O$6</f>
        <v>4.1110015829995093E-3</v>
      </c>
      <c r="O51" s="404">
        <f>T01A!P51/T01A!P$6</f>
        <v>4.4058683207460645E-3</v>
      </c>
      <c r="P51" s="404">
        <f>T01A!Q51/T01A!Q$6</f>
        <v>4.5175732536555119E-3</v>
      </c>
      <c r="Q51" s="404">
        <f>T01A!R51/T01A!R$6</f>
        <v>4.8151265983624398E-3</v>
      </c>
      <c r="R51" s="404">
        <f>T01A!S51/T01A!S$6</f>
        <v>4.9917534466291961E-3</v>
      </c>
    </row>
    <row r="52" spans="1:18" ht="15" customHeight="1" thickBot="1" x14ac:dyDescent="0.25">
      <c r="B52" s="405"/>
      <c r="C52" s="129" t="str">
        <f>T00!C53</f>
        <v>Outros Tributos Municipais</v>
      </c>
      <c r="D52" s="406">
        <f>T01A!E52/T01A!E$6</f>
        <v>6.4624663285101714E-3</v>
      </c>
      <c r="E52" s="406">
        <f>T01A!F52/T01A!F$6</f>
        <v>7.4481755124335683E-3</v>
      </c>
      <c r="F52" s="406">
        <f>T01A!G52/T01A!G$6</f>
        <v>7.9657165101080091E-3</v>
      </c>
      <c r="G52" s="406">
        <f>T01A!H52/T01A!H$6</f>
        <v>7.4561361445476173E-3</v>
      </c>
      <c r="H52" s="406">
        <f>T01A!I52/T01A!I$6</f>
        <v>7.348690168228509E-3</v>
      </c>
      <c r="I52" s="406">
        <f>T01A!J52/T01A!J$6</f>
        <v>7.0404897060909952E-3</v>
      </c>
      <c r="J52" s="406">
        <f>T01A!K52/T01A!K$6</f>
        <v>6.3506436325558224E-3</v>
      </c>
      <c r="K52" s="406">
        <f>T01A!L52/T01A!L$6</f>
        <v>6.8442577937182685E-3</v>
      </c>
      <c r="L52" s="406">
        <f>T01A!M52/T01A!M$6</f>
        <v>6.6557981505635279E-3</v>
      </c>
      <c r="M52" s="406">
        <f>T01A!N52/T01A!N$6</f>
        <v>6.4906883654535733E-3</v>
      </c>
      <c r="N52" s="406">
        <f>T01A!O52/T01A!O$6</f>
        <v>6.5203834365681317E-3</v>
      </c>
      <c r="O52" s="406">
        <f>T01A!P52/T01A!P$6</f>
        <v>6.2736655427248185E-3</v>
      </c>
      <c r="P52" s="406">
        <f>T01A!Q52/T01A!Q$6</f>
        <v>6.6232626347692931E-3</v>
      </c>
      <c r="Q52" s="406">
        <f>T01A!R52/T01A!R$6</f>
        <v>7.2991350611007521E-3</v>
      </c>
      <c r="R52" s="406">
        <f>T01A!S52/T01A!S$6</f>
        <v>8.1268526809794243E-3</v>
      </c>
    </row>
    <row r="53" spans="1:18" ht="20.25" customHeight="1" x14ac:dyDescent="0.2">
      <c r="A53" s="417"/>
      <c r="B53" s="765" t="str">
        <f>T00!B54</f>
        <v>(1) - Receitas Correntes INSS + Recuperação de Créditos INSS. Exclui Transferências a terceiros (Sistema "S" e Salário-Educação) e Inclui a Contribuição do INSS sobre faturamento.</v>
      </c>
      <c r="C53" s="765"/>
      <c r="D53" s="765"/>
      <c r="E53" s="765"/>
      <c r="F53" s="765"/>
      <c r="G53" s="765"/>
      <c r="H53" s="765"/>
      <c r="I53" s="765"/>
      <c r="J53" s="765"/>
      <c r="K53" s="765"/>
      <c r="L53" s="765"/>
      <c r="M53" s="765"/>
      <c r="N53" s="765"/>
      <c r="O53" s="765"/>
      <c r="P53" s="765"/>
      <c r="Q53" s="765"/>
    </row>
    <row r="54" spans="1:18" x14ac:dyDescent="0.2">
      <c r="B54" s="767" t="str">
        <f>T00!B55</f>
        <v>(2) - Inclui as contribuições devidas ao trabalhador e por demissão sem justa causa.</v>
      </c>
      <c r="C54" s="767"/>
      <c r="D54" s="767"/>
      <c r="E54" s="767"/>
      <c r="F54" s="767"/>
      <c r="G54" s="767"/>
      <c r="H54" s="767"/>
      <c r="I54" s="767"/>
      <c r="J54" s="767"/>
      <c r="K54" s="767"/>
      <c r="L54" s="767"/>
      <c r="M54" s="407"/>
      <c r="N54" s="407"/>
      <c r="O54" s="407"/>
      <c r="P54" s="407"/>
      <c r="Q54" s="407"/>
    </row>
    <row r="55" spans="1:18" ht="30.75" customHeight="1" x14ac:dyDescent="0.2">
      <c r="B55" s="780" t="str">
        <f>T00!B56</f>
        <v>(3) Inclui:  CPMF, FUNDAF, CONDECINE, Selo Esp. Controle, Contrib. Ensino Aerov., Contrib. Ensino Prof. Marít., Adic. Pass. Aéreas Domést., Contrib. s/ Lojas Francas, Dep. Aduan. e Rec. Alfand., Contrib. p/ o PIN, PROTERRA, Outras Contrib. Sociais e Econômicas e Contrib. s/ Faturam. Empresas Informatica, Contr. Montepio Civil, Contrib. Fundo de Saúde - PMDF/BMDF, Contrib. Fundo Invest. Reg., Reserva Global de Reversão.</v>
      </c>
      <c r="C55" s="780"/>
      <c r="D55" s="780"/>
      <c r="E55" s="780"/>
      <c r="F55" s="780"/>
      <c r="G55" s="780"/>
      <c r="H55" s="780"/>
      <c r="I55" s="780"/>
      <c r="J55" s="780"/>
      <c r="K55" s="780"/>
      <c r="L55" s="780"/>
      <c r="M55" s="780"/>
      <c r="N55" s="780"/>
      <c r="O55" s="780"/>
      <c r="P55" s="780"/>
      <c r="Q55" s="780"/>
      <c r="R55" s="780"/>
    </row>
  </sheetData>
  <mergeCells count="5">
    <mergeCell ref="B53:Q53"/>
    <mergeCell ref="B54:L54"/>
    <mergeCell ref="B2:R2"/>
    <mergeCell ref="B3:R3"/>
    <mergeCell ref="B55:R5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B2:U49"/>
  <sheetViews>
    <sheetView showGridLines="0" workbookViewId="0">
      <selection activeCell="B3" sqref="B3:J3"/>
    </sheetView>
  </sheetViews>
  <sheetFormatPr defaultColWidth="11.42578125" defaultRowHeight="12.75" x14ac:dyDescent="0.2"/>
  <cols>
    <col min="1" max="1" width="3.28515625" style="109" customWidth="1"/>
    <col min="2" max="2" width="6.28515625" style="205" customWidth="1"/>
    <col min="3" max="3" width="35.28515625" style="109" customWidth="1"/>
    <col min="4" max="4" width="11.7109375" style="109" customWidth="1"/>
    <col min="5" max="6" width="7.5703125" style="109" customWidth="1"/>
    <col min="7" max="7" width="2.28515625" style="109" customWidth="1"/>
    <col min="8" max="9" width="11.7109375" style="109" customWidth="1"/>
    <col min="10" max="15" width="7.5703125" style="109" customWidth="1"/>
    <col min="16" max="16" width="7.5703125" style="80" customWidth="1"/>
    <col min="17" max="17" width="11.42578125" style="109"/>
    <col min="18" max="18" width="12.7109375" style="109" bestFit="1" customWidth="1"/>
    <col min="19" max="19" width="11.7109375" style="109" bestFit="1" customWidth="1"/>
    <col min="20" max="16384" width="11.42578125" style="109"/>
  </cols>
  <sheetData>
    <row r="2" spans="2:21" s="111" customFormat="1" x14ac:dyDescent="0.2">
      <c r="B2" s="764" t="s">
        <v>269</v>
      </c>
      <c r="C2" s="764"/>
      <c r="D2" s="764"/>
      <c r="E2" s="764"/>
      <c r="F2" s="764"/>
      <c r="G2" s="764"/>
      <c r="H2" s="764"/>
      <c r="I2" s="764"/>
      <c r="J2" s="764"/>
      <c r="K2" s="316"/>
      <c r="L2" s="497"/>
      <c r="M2" s="497"/>
      <c r="N2" s="497"/>
      <c r="O2" s="271"/>
      <c r="P2" s="80"/>
      <c r="Q2" s="316"/>
    </row>
    <row r="3" spans="2:21" s="111" customFormat="1" ht="14.25" customHeight="1" x14ac:dyDescent="0.2">
      <c r="B3" s="773" t="s">
        <v>268</v>
      </c>
      <c r="C3" s="773"/>
      <c r="D3" s="773"/>
      <c r="E3" s="773"/>
      <c r="F3" s="773"/>
      <c r="G3" s="773"/>
      <c r="H3" s="773"/>
      <c r="I3" s="773"/>
      <c r="J3" s="773"/>
      <c r="K3" s="549"/>
      <c r="L3" s="499"/>
      <c r="M3" s="499"/>
      <c r="N3" s="499"/>
      <c r="O3" s="418"/>
      <c r="P3" s="80"/>
      <c r="S3" s="128"/>
      <c r="T3" s="128"/>
      <c r="U3" s="128"/>
    </row>
    <row r="4" spans="2:21" s="111" customFormat="1" x14ac:dyDescent="0.2">
      <c r="B4" s="207"/>
      <c r="C4" s="208"/>
      <c r="P4" s="80"/>
      <c r="S4" s="128"/>
      <c r="T4" s="128"/>
      <c r="U4" s="128"/>
    </row>
    <row r="5" spans="2:21" s="111" customFormat="1" ht="16.5" customHeight="1" x14ac:dyDescent="0.2">
      <c r="B5" s="769"/>
      <c r="C5" s="782" t="s">
        <v>244</v>
      </c>
      <c r="D5" s="781">
        <v>2015</v>
      </c>
      <c r="E5" s="781"/>
      <c r="F5" s="781"/>
      <c r="G5" s="246"/>
      <c r="H5" s="781">
        <v>2016</v>
      </c>
      <c r="I5" s="781"/>
      <c r="J5" s="781"/>
      <c r="K5" s="80"/>
      <c r="L5" s="689"/>
      <c r="M5" s="690"/>
      <c r="N5" s="690"/>
      <c r="O5" s="419"/>
      <c r="P5" s="420"/>
      <c r="Q5" s="128"/>
    </row>
    <row r="6" spans="2:21" s="111" customFormat="1" ht="16.5" customHeight="1" x14ac:dyDescent="0.2">
      <c r="B6" s="770"/>
      <c r="C6" s="783"/>
      <c r="D6" s="421" t="s">
        <v>1</v>
      </c>
      <c r="E6" s="421" t="s">
        <v>82</v>
      </c>
      <c r="F6" s="422" t="s">
        <v>151</v>
      </c>
      <c r="G6" s="422"/>
      <c r="H6" s="501" t="s">
        <v>1</v>
      </c>
      <c r="I6" s="501" t="s">
        <v>82</v>
      </c>
      <c r="J6" s="422" t="s">
        <v>151</v>
      </c>
      <c r="K6" s="80"/>
      <c r="L6" s="689"/>
      <c r="M6" s="682"/>
      <c r="N6" s="682"/>
      <c r="O6" s="128"/>
      <c r="P6" s="128"/>
      <c r="Q6" s="128"/>
    </row>
    <row r="7" spans="2:21" ht="20.25" customHeight="1" x14ac:dyDescent="0.2">
      <c r="B7" s="423"/>
      <c r="C7" s="423" t="s">
        <v>24</v>
      </c>
      <c r="D7" s="424">
        <v>1925451.1358336958</v>
      </c>
      <c r="E7" s="425">
        <v>0.32113401223787563</v>
      </c>
      <c r="F7" s="425">
        <v>1.0000000000000002</v>
      </c>
      <c r="G7" s="425"/>
      <c r="H7" s="424">
        <v>2027014.4834241897</v>
      </c>
      <c r="I7" s="425">
        <v>0.32384416791083337</v>
      </c>
      <c r="J7" s="425">
        <v>1</v>
      </c>
      <c r="K7" s="402"/>
      <c r="L7" s="80"/>
      <c r="O7" s="128"/>
      <c r="P7" s="128"/>
      <c r="Q7" s="128"/>
    </row>
    <row r="8" spans="2:21" ht="15.95" customHeight="1" x14ac:dyDescent="0.2">
      <c r="B8" s="427">
        <v>1</v>
      </c>
      <c r="C8" s="109" t="s">
        <v>211</v>
      </c>
      <c r="D8" s="328">
        <v>396513.0861871462</v>
      </c>
      <c r="E8" s="91">
        <v>6.6131950015426863E-2</v>
      </c>
      <c r="F8" s="91">
        <v>0.20593256240463412</v>
      </c>
      <c r="G8" s="91"/>
      <c r="H8" s="328">
        <v>412856.99024900002</v>
      </c>
      <c r="I8" s="91">
        <v>6.5959730217368659E-2</v>
      </c>
      <c r="J8" s="91">
        <v>0.20367737558123908</v>
      </c>
      <c r="K8" s="91"/>
      <c r="L8" s="80"/>
      <c r="P8" s="109"/>
    </row>
    <row r="9" spans="2:21" ht="15.95" customHeight="1" x14ac:dyDescent="0.2">
      <c r="B9" s="427">
        <v>2</v>
      </c>
      <c r="C9" s="109" t="s">
        <v>267</v>
      </c>
      <c r="D9" s="328">
        <v>341964.78847935004</v>
      </c>
      <c r="E9" s="91">
        <v>5.703417891251808E-2</v>
      </c>
      <c r="F9" s="91">
        <v>0.17760242372044599</v>
      </c>
      <c r="G9" s="91"/>
      <c r="H9" s="328">
        <v>386789.22638447001</v>
      </c>
      <c r="I9" s="91">
        <v>6.1795037085159703E-2</v>
      </c>
      <c r="J9" s="91">
        <v>0.1908171991603512</v>
      </c>
      <c r="K9" s="91"/>
      <c r="L9" s="80"/>
      <c r="P9" s="109"/>
    </row>
    <row r="10" spans="2:21" ht="15.95" customHeight="1" x14ac:dyDescent="0.2">
      <c r="B10" s="427">
        <v>3</v>
      </c>
      <c r="C10" s="109" t="s">
        <v>266</v>
      </c>
      <c r="D10" s="328">
        <v>320447.08580763999</v>
      </c>
      <c r="E10" s="292">
        <v>5.3445375195556477E-2</v>
      </c>
      <c r="F10" s="91">
        <v>0.16642701538561275</v>
      </c>
      <c r="G10" s="91"/>
      <c r="H10" s="328">
        <v>335032.11824482004</v>
      </c>
      <c r="I10" s="292">
        <v>5.3526108690212279E-2</v>
      </c>
      <c r="J10" s="91">
        <v>0.16528353447127711</v>
      </c>
      <c r="K10" s="91"/>
      <c r="L10" s="80"/>
      <c r="P10" s="109"/>
    </row>
    <row r="11" spans="2:21" ht="15.95" customHeight="1" x14ac:dyDescent="0.2">
      <c r="B11" s="427">
        <v>4</v>
      </c>
      <c r="C11" s="109" t="s">
        <v>413</v>
      </c>
      <c r="D11" s="328">
        <v>199876.00025542002</v>
      </c>
      <c r="E11" s="292">
        <v>3.3336074189329941E-2</v>
      </c>
      <c r="F11" s="91">
        <v>0.10380736053780781</v>
      </c>
      <c r="G11" s="91"/>
      <c r="H11" s="328">
        <v>201517.27768101002</v>
      </c>
      <c r="I11" s="292">
        <v>3.2195228817517116E-2</v>
      </c>
      <c r="J11" s="91">
        <v>9.9415805525272544E-2</v>
      </c>
      <c r="K11" s="91"/>
      <c r="L11" s="80"/>
      <c r="N11" s="428"/>
      <c r="P11" s="109"/>
    </row>
    <row r="12" spans="2:21" ht="15.95" customHeight="1" x14ac:dyDescent="0.2">
      <c r="B12" s="427">
        <v>5</v>
      </c>
      <c r="C12" s="109" t="s">
        <v>414</v>
      </c>
      <c r="D12" s="328">
        <v>118322.53768891</v>
      </c>
      <c r="E12" s="91">
        <v>1.9734279701548771E-2</v>
      </c>
      <c r="F12" s="91">
        <v>6.1451851717689972E-2</v>
      </c>
      <c r="G12" s="91"/>
      <c r="H12" s="328">
        <v>124713.4497957</v>
      </c>
      <c r="I12" s="91">
        <v>1.9924733496798647E-2</v>
      </c>
      <c r="J12" s="91">
        <v>6.1525682631050765E-2</v>
      </c>
      <c r="K12" s="91"/>
      <c r="L12" s="80"/>
      <c r="P12" s="109"/>
    </row>
    <row r="13" spans="2:21" ht="15.95" customHeight="1" x14ac:dyDescent="0.2">
      <c r="B13" s="427">
        <v>6</v>
      </c>
      <c r="C13" s="109" t="s">
        <v>265</v>
      </c>
      <c r="D13" s="328">
        <v>59146.889511419984</v>
      </c>
      <c r="E13" s="292">
        <v>9.8647416113047358E-3</v>
      </c>
      <c r="F13" s="91">
        <v>3.0718457825630638E-2</v>
      </c>
      <c r="G13" s="91"/>
      <c r="H13" s="328">
        <v>66759.99091399998</v>
      </c>
      <c r="I13" s="292">
        <v>1.066585063110019E-2</v>
      </c>
      <c r="J13" s="91">
        <v>3.293513265935024E-2</v>
      </c>
      <c r="K13" s="91"/>
      <c r="L13" s="80"/>
      <c r="P13" s="109"/>
    </row>
    <row r="14" spans="2:21" ht="15.95" customHeight="1" x14ac:dyDescent="0.2">
      <c r="B14" s="427">
        <v>7</v>
      </c>
      <c r="C14" s="109" t="s">
        <v>208</v>
      </c>
      <c r="D14" s="328">
        <v>54819.995406000002</v>
      </c>
      <c r="E14" s="91">
        <v>9.1430858711291779E-3</v>
      </c>
      <c r="F14" s="91">
        <v>2.8471247275908482E-2</v>
      </c>
      <c r="G14" s="91"/>
      <c r="H14" s="328">
        <v>54622.102638999997</v>
      </c>
      <c r="I14" s="91">
        <v>8.7266516955445614E-3</v>
      </c>
      <c r="J14" s="91">
        <v>2.6947070721827362E-2</v>
      </c>
      <c r="K14" s="91"/>
      <c r="L14" s="80"/>
      <c r="P14" s="109"/>
    </row>
    <row r="15" spans="2:21" ht="15.95" customHeight="1" x14ac:dyDescent="0.2">
      <c r="B15" s="427">
        <v>8</v>
      </c>
      <c r="C15" s="109" t="s">
        <v>264</v>
      </c>
      <c r="D15" s="328">
        <v>52589.86044412999</v>
      </c>
      <c r="E15" s="91">
        <v>8.7711355396931194E-3</v>
      </c>
      <c r="F15" s="91">
        <v>2.7313007048272483E-2</v>
      </c>
      <c r="G15" s="91"/>
      <c r="H15" s="328">
        <v>52834.190100349995</v>
      </c>
      <c r="I15" s="91">
        <v>8.4410074373948343E-3</v>
      </c>
      <c r="J15" s="91">
        <v>2.60650284111924E-2</v>
      </c>
      <c r="K15" s="91"/>
      <c r="L15" s="80"/>
      <c r="P15" s="109"/>
    </row>
    <row r="16" spans="2:21" ht="15.95" customHeight="1" x14ac:dyDescent="0.2">
      <c r="B16" s="427">
        <v>9</v>
      </c>
      <c r="C16" s="109" t="s">
        <v>263</v>
      </c>
      <c r="D16" s="328">
        <v>48048.708224779992</v>
      </c>
      <c r="E16" s="91">
        <v>8.0137450220930124E-3</v>
      </c>
      <c r="F16" s="91">
        <v>2.4954519660648527E-2</v>
      </c>
      <c r="G16" s="91"/>
      <c r="H16" s="328">
        <v>41851.411652999996</v>
      </c>
      <c r="I16" s="91">
        <v>6.6863535971209221E-3</v>
      </c>
      <c r="J16" s="91">
        <v>2.0646824181690775E-2</v>
      </c>
      <c r="K16" s="91"/>
      <c r="L16" s="80"/>
      <c r="P16" s="109"/>
    </row>
    <row r="17" spans="2:16" ht="15.95" customHeight="1" x14ac:dyDescent="0.2">
      <c r="B17" s="427">
        <v>10</v>
      </c>
      <c r="C17" s="109" t="s">
        <v>261</v>
      </c>
      <c r="D17" s="328">
        <v>38969.359133269994</v>
      </c>
      <c r="E17" s="91">
        <v>6.49945689085853E-3</v>
      </c>
      <c r="F17" s="91">
        <v>2.0239079770984041E-2</v>
      </c>
      <c r="G17" s="91"/>
      <c r="H17" s="328">
        <v>31447.614282120001</v>
      </c>
      <c r="I17" s="91">
        <v>5.024200154095681E-3</v>
      </c>
      <c r="J17" s="91">
        <v>1.5514252384125177E-2</v>
      </c>
      <c r="K17" s="91"/>
      <c r="L17" s="80"/>
      <c r="P17" s="109"/>
    </row>
    <row r="18" spans="2:16" ht="15.95" customHeight="1" x14ac:dyDescent="0.2">
      <c r="B18" s="427">
        <v>11</v>
      </c>
      <c r="C18" s="109" t="s">
        <v>171</v>
      </c>
      <c r="D18" s="328">
        <v>36218.714703999998</v>
      </c>
      <c r="E18" s="292">
        <v>6.0406940246543108E-3</v>
      </c>
      <c r="F18" s="91">
        <v>1.8810508368636299E-2</v>
      </c>
      <c r="G18" s="91"/>
      <c r="H18" s="328">
        <v>39012.852768999997</v>
      </c>
      <c r="I18" s="292">
        <v>6.2328537591217316E-3</v>
      </c>
      <c r="J18" s="91">
        <v>1.9246459799880891E-2</v>
      </c>
      <c r="K18" s="91"/>
      <c r="L18" s="80"/>
      <c r="P18" s="109"/>
    </row>
    <row r="19" spans="2:16" ht="15.95" customHeight="1" x14ac:dyDescent="0.2">
      <c r="B19" s="427">
        <v>12</v>
      </c>
      <c r="C19" s="109" t="s">
        <v>262</v>
      </c>
      <c r="D19" s="328">
        <v>34681.048804570004</v>
      </c>
      <c r="E19" s="91">
        <v>5.784236298682726E-3</v>
      </c>
      <c r="F19" s="91">
        <v>1.8011908045411681E-2</v>
      </c>
      <c r="G19" s="91"/>
      <c r="H19" s="328">
        <v>33644.721465490002</v>
      </c>
      <c r="I19" s="91">
        <v>5.3752190310833864E-3</v>
      </c>
      <c r="J19" s="91">
        <v>1.6598165302033133E-2</v>
      </c>
      <c r="K19" s="91"/>
      <c r="L19" s="80"/>
      <c r="P19" s="109"/>
    </row>
    <row r="20" spans="2:16" ht="15.95" customHeight="1" x14ac:dyDescent="0.2">
      <c r="B20" s="427">
        <v>13</v>
      </c>
      <c r="C20" s="109" t="s">
        <v>174</v>
      </c>
      <c r="D20" s="328">
        <v>31690.824634000001</v>
      </c>
      <c r="E20" s="91">
        <v>5.2855154184096266E-3</v>
      </c>
      <c r="F20" s="91">
        <v>1.645890879504365E-2</v>
      </c>
      <c r="G20" s="91"/>
      <c r="H20" s="328">
        <v>37561.697338999998</v>
      </c>
      <c r="I20" s="91">
        <v>6.0010112012216198E-3</v>
      </c>
      <c r="J20" s="91">
        <v>1.8530552024249906E-2</v>
      </c>
      <c r="K20" s="91"/>
      <c r="L20" s="80"/>
      <c r="P20" s="109"/>
    </row>
    <row r="21" spans="2:16" ht="15.95" customHeight="1" x14ac:dyDescent="0.2">
      <c r="B21" s="427">
        <v>14</v>
      </c>
      <c r="C21" s="109" t="s">
        <v>260</v>
      </c>
      <c r="D21" s="328">
        <v>29339.604331450002</v>
      </c>
      <c r="E21" s="91">
        <v>4.8933700165549581E-3</v>
      </c>
      <c r="F21" s="91">
        <v>1.5237781829631491E-2</v>
      </c>
      <c r="G21" s="91"/>
      <c r="H21" s="328">
        <v>30691.14577504</v>
      </c>
      <c r="I21" s="91">
        <v>4.9033436351959064E-3</v>
      </c>
      <c r="J21" s="91">
        <v>1.5141058944578503E-2</v>
      </c>
      <c r="K21" s="91"/>
      <c r="L21" s="80"/>
      <c r="P21" s="109"/>
    </row>
    <row r="22" spans="2:16" ht="15.95" customHeight="1" x14ac:dyDescent="0.2">
      <c r="B22" s="427">
        <v>15</v>
      </c>
      <c r="C22" s="109" t="s">
        <v>37</v>
      </c>
      <c r="D22" s="328">
        <v>28977.909807000004</v>
      </c>
      <c r="E22" s="292">
        <v>4.8330452377644507E-3</v>
      </c>
      <c r="F22" s="91">
        <v>1.5049932593824531E-2</v>
      </c>
      <c r="G22" s="91"/>
      <c r="H22" s="328">
        <v>32460.785330999999</v>
      </c>
      <c r="I22" s="292">
        <v>5.1860685265019899E-3</v>
      </c>
      <c r="J22" s="91">
        <v>1.6014086527968329E-2</v>
      </c>
      <c r="K22" s="91"/>
      <c r="L22" s="80"/>
      <c r="P22" s="109"/>
    </row>
    <row r="23" spans="2:16" ht="15.95" customHeight="1" x14ac:dyDescent="0.2">
      <c r="B23" s="427">
        <v>16</v>
      </c>
      <c r="C23" s="109" t="s">
        <v>210</v>
      </c>
      <c r="D23" s="328">
        <v>21093.071356</v>
      </c>
      <c r="E23" s="91">
        <v>3.5179821024329252E-3</v>
      </c>
      <c r="F23" s="91">
        <v>1.095487232235939E-2</v>
      </c>
      <c r="G23" s="91"/>
      <c r="H23" s="328">
        <v>23248.325706</v>
      </c>
      <c r="I23" s="91">
        <v>3.714248099925422E-3</v>
      </c>
      <c r="J23" s="91">
        <v>1.1469244988682631E-2</v>
      </c>
      <c r="K23" s="91"/>
      <c r="L23" s="80"/>
      <c r="P23" s="109"/>
    </row>
    <row r="24" spans="2:16" ht="15.95" customHeight="1" x14ac:dyDescent="0.2">
      <c r="B24" s="427">
        <v>17</v>
      </c>
      <c r="C24" s="109" t="s">
        <v>187</v>
      </c>
      <c r="D24" s="328">
        <v>19038.91452382</v>
      </c>
      <c r="E24" s="91">
        <v>3.1753820680788026E-3</v>
      </c>
      <c r="F24" s="91">
        <v>9.8880278857746209E-3</v>
      </c>
      <c r="G24" s="91"/>
      <c r="H24" s="328">
        <v>19473.105854289999</v>
      </c>
      <c r="I24" s="91">
        <v>3.111103454657667E-3</v>
      </c>
      <c r="J24" s="91">
        <v>9.6067916699808294E-3</v>
      </c>
      <c r="K24" s="91"/>
      <c r="L24" s="80"/>
      <c r="P24" s="109"/>
    </row>
    <row r="25" spans="2:16" ht="15.95" customHeight="1" x14ac:dyDescent="0.2">
      <c r="B25" s="427">
        <v>18</v>
      </c>
      <c r="C25" s="109" t="s">
        <v>259</v>
      </c>
      <c r="D25" s="328">
        <v>18153.27</v>
      </c>
      <c r="E25" s="292">
        <v>3.027670929604404E-3</v>
      </c>
      <c r="F25" s="91">
        <v>9.4280606046851807E-3</v>
      </c>
      <c r="G25" s="91"/>
      <c r="H25" s="328">
        <v>18427.888749459999</v>
      </c>
      <c r="I25" s="292">
        <v>2.9441152725959174E-3</v>
      </c>
      <c r="J25" s="91">
        <v>9.0911480407037757E-3</v>
      </c>
      <c r="K25" s="91"/>
      <c r="L25" s="80"/>
      <c r="P25" s="109"/>
    </row>
    <row r="26" spans="2:16" ht="15.95" customHeight="1" x14ac:dyDescent="0.2">
      <c r="B26" s="427">
        <v>19</v>
      </c>
      <c r="C26" s="429" t="s">
        <v>38</v>
      </c>
      <c r="D26" s="328">
        <v>14054.127893999999</v>
      </c>
      <c r="E26" s="293">
        <v>2.3440005280374369E-3</v>
      </c>
      <c r="F26" s="91">
        <v>7.2991350611007547E-3</v>
      </c>
      <c r="G26" s="91"/>
      <c r="H26" s="328">
        <v>16473.248089000001</v>
      </c>
      <c r="I26" s="293">
        <v>2.6318338442057072E-3</v>
      </c>
      <c r="J26" s="91">
        <v>8.1268526809794243E-3</v>
      </c>
      <c r="K26" s="91"/>
      <c r="L26" s="80"/>
      <c r="P26" s="109"/>
    </row>
    <row r="27" spans="2:16" ht="15.95" customHeight="1" x14ac:dyDescent="0.2">
      <c r="B27" s="427">
        <v>20</v>
      </c>
      <c r="C27" s="109" t="s">
        <v>173</v>
      </c>
      <c r="D27" s="328">
        <v>10097.610092000001</v>
      </c>
      <c r="E27" s="91">
        <v>1.6841175465372603E-3</v>
      </c>
      <c r="F27" s="91">
        <v>5.2442827055322102E-3</v>
      </c>
      <c r="G27" s="91"/>
      <c r="H27" s="328">
        <v>9639.25461</v>
      </c>
      <c r="I27" s="91">
        <v>1.5400069481412084E-3</v>
      </c>
      <c r="J27" s="91">
        <v>4.7553950348280813E-3</v>
      </c>
      <c r="K27" s="91"/>
      <c r="L27" s="80"/>
      <c r="P27" s="109"/>
    </row>
    <row r="28" spans="2:16" ht="15.95" customHeight="1" x14ac:dyDescent="0.2">
      <c r="B28" s="427">
        <v>21</v>
      </c>
      <c r="C28" s="430" t="s">
        <v>207</v>
      </c>
      <c r="D28" s="328">
        <v>9271.2909780000009</v>
      </c>
      <c r="E28" s="91">
        <v>1.5463009239654445E-3</v>
      </c>
      <c r="F28" s="91">
        <v>4.8151265983624406E-3</v>
      </c>
      <c r="G28" s="91"/>
      <c r="H28" s="328">
        <v>10118.356534</v>
      </c>
      <c r="I28" s="91">
        <v>1.6165502413396668E-3</v>
      </c>
      <c r="J28" s="91">
        <v>4.991753446629197E-3</v>
      </c>
      <c r="K28" s="91"/>
      <c r="L28" s="80"/>
      <c r="P28" s="109"/>
    </row>
    <row r="29" spans="2:16" ht="15.95" customHeight="1" x14ac:dyDescent="0.2">
      <c r="B29" s="427">
        <v>22</v>
      </c>
      <c r="C29" s="109" t="s">
        <v>172</v>
      </c>
      <c r="D29" s="328">
        <v>6460.6792089999999</v>
      </c>
      <c r="E29" s="91">
        <v>1.0775364783638911E-3</v>
      </c>
      <c r="F29" s="91">
        <v>3.3554106301444042E-3</v>
      </c>
      <c r="G29" s="91"/>
      <c r="H29" s="328">
        <v>7262.1536560000004</v>
      </c>
      <c r="I29" s="91">
        <v>1.1602315263160249E-3</v>
      </c>
      <c r="J29" s="91">
        <v>3.5826846405814564E-3</v>
      </c>
      <c r="K29" s="91"/>
      <c r="L29" s="80"/>
      <c r="P29" s="109"/>
    </row>
    <row r="30" spans="2:16" ht="15.95" customHeight="1" x14ac:dyDescent="0.2">
      <c r="B30" s="427">
        <v>23</v>
      </c>
      <c r="C30" s="109" t="s">
        <v>257</v>
      </c>
      <c r="D30" s="328">
        <v>5422.126897260001</v>
      </c>
      <c r="E30" s="293">
        <v>9.0432280153714616E-4</v>
      </c>
      <c r="F30" s="91">
        <v>2.8160293431244566E-3</v>
      </c>
      <c r="G30" s="91"/>
      <c r="H30" s="328">
        <v>4254.269333180001</v>
      </c>
      <c r="I30" s="293">
        <v>6.7967956003200415E-4</v>
      </c>
      <c r="J30" s="91">
        <v>2.0987858586946849E-3</v>
      </c>
      <c r="K30" s="91"/>
      <c r="L30" s="80"/>
      <c r="P30" s="109"/>
    </row>
    <row r="31" spans="2:16" ht="15.95" customHeight="1" x14ac:dyDescent="0.2">
      <c r="B31" s="427">
        <v>24</v>
      </c>
      <c r="C31" s="109" t="s">
        <v>36</v>
      </c>
      <c r="D31" s="328">
        <v>5314.5956677899994</v>
      </c>
      <c r="E31" s="91">
        <v>8.8638833697561299E-4</v>
      </c>
      <c r="F31" s="91">
        <v>2.7601820523421635E-3</v>
      </c>
      <c r="G31" s="91"/>
      <c r="H31" s="328">
        <v>8526.7196256299994</v>
      </c>
      <c r="I31" s="91">
        <v>1.3622637848677184E-3</v>
      </c>
      <c r="J31" s="91">
        <v>4.2065410461330326E-3</v>
      </c>
      <c r="K31" s="91"/>
      <c r="L31" s="80"/>
      <c r="P31" s="109"/>
    </row>
    <row r="32" spans="2:16" ht="15.95" customHeight="1" x14ac:dyDescent="0.2">
      <c r="B32" s="427">
        <v>25</v>
      </c>
      <c r="C32" s="109" t="s">
        <v>256</v>
      </c>
      <c r="D32" s="328">
        <v>4241.7013404399995</v>
      </c>
      <c r="E32" s="91">
        <v>7.074469690867937E-4</v>
      </c>
      <c r="F32" s="91">
        <v>2.2029649371514159E-3</v>
      </c>
      <c r="G32" s="91"/>
      <c r="H32" s="328">
        <v>4242.8251201400008</v>
      </c>
      <c r="I32" s="91">
        <v>6.7785118550402711E-4</v>
      </c>
      <c r="J32" s="91">
        <v>2.0931400119907836E-3</v>
      </c>
      <c r="K32" s="91"/>
      <c r="L32" s="80"/>
      <c r="P32" s="109"/>
    </row>
    <row r="33" spans="2:16" ht="15.95" customHeight="1" x14ac:dyDescent="0.2">
      <c r="B33" s="427">
        <v>26</v>
      </c>
      <c r="C33" s="109" t="s">
        <v>258</v>
      </c>
      <c r="D33" s="328">
        <v>3271.1820444699997</v>
      </c>
      <c r="E33" s="91">
        <v>5.455800955687718E-4</v>
      </c>
      <c r="F33" s="91">
        <v>1.6989171958672531E-3</v>
      </c>
      <c r="G33" s="91"/>
      <c r="H33" s="328">
        <v>6001.2390032499989</v>
      </c>
      <c r="I33" s="91">
        <v>9.5878261716141337E-4</v>
      </c>
      <c r="J33" s="91">
        <v>2.9606295625042808E-3</v>
      </c>
      <c r="K33" s="91"/>
      <c r="L33" s="80"/>
      <c r="P33" s="109"/>
    </row>
    <row r="34" spans="2:16" ht="15.95" customHeight="1" x14ac:dyDescent="0.2">
      <c r="B34" s="427">
        <v>27</v>
      </c>
      <c r="C34" s="109" t="s">
        <v>255</v>
      </c>
      <c r="D34" s="328">
        <v>3004.8334032299995</v>
      </c>
      <c r="E34" s="91">
        <v>5.0115746327045966E-4</v>
      </c>
      <c r="F34" s="91">
        <v>1.5605866839767633E-3</v>
      </c>
      <c r="G34" s="91"/>
      <c r="H34" s="328">
        <v>2741.2885122499993</v>
      </c>
      <c r="I34" s="91">
        <v>4.3795952348276806E-4</v>
      </c>
      <c r="J34" s="91">
        <v>1.3523773681277317E-3</v>
      </c>
      <c r="K34" s="91"/>
      <c r="L34" s="80"/>
      <c r="P34" s="109"/>
    </row>
    <row r="35" spans="2:16" ht="15.95" customHeight="1" x14ac:dyDescent="0.2">
      <c r="B35" s="427">
        <v>28</v>
      </c>
      <c r="C35" s="109" t="s">
        <v>253</v>
      </c>
      <c r="D35" s="328">
        <v>2983.4264766799997</v>
      </c>
      <c r="E35" s="91">
        <v>4.9758713521344229E-4</v>
      </c>
      <c r="F35" s="91">
        <v>1.5494688081960667E-3</v>
      </c>
      <c r="G35" s="91"/>
      <c r="H35" s="328">
        <v>2939.948768799999</v>
      </c>
      <c r="I35" s="91">
        <v>4.6969830285779635E-4</v>
      </c>
      <c r="J35" s="91">
        <v>1.4503837011729734E-3</v>
      </c>
      <c r="K35" s="91"/>
      <c r="L35" s="80"/>
      <c r="P35" s="109"/>
    </row>
    <row r="36" spans="2:16" ht="15.95" customHeight="1" x14ac:dyDescent="0.2">
      <c r="B36" s="427">
        <v>29</v>
      </c>
      <c r="C36" s="109" t="s">
        <v>254</v>
      </c>
      <c r="D36" s="328">
        <v>2649.7825812000005</v>
      </c>
      <c r="E36" s="91">
        <v>4.419407462606661E-4</v>
      </c>
      <c r="F36" s="91">
        <v>1.3761879135160075E-3</v>
      </c>
      <c r="G36" s="91"/>
      <c r="H36" s="328">
        <v>2929.5101659099987</v>
      </c>
      <c r="I36" s="91">
        <v>4.6803058874193409E-4</v>
      </c>
      <c r="J36" s="91">
        <v>1.4452339585463857E-3</v>
      </c>
      <c r="K36" s="91"/>
      <c r="L36" s="80"/>
      <c r="P36" s="109"/>
    </row>
    <row r="37" spans="2:16" ht="15.95" customHeight="1" x14ac:dyDescent="0.2">
      <c r="B37" s="427">
        <v>30</v>
      </c>
      <c r="C37" s="114" t="s">
        <v>198</v>
      </c>
      <c r="D37" s="328">
        <v>2172.4521210799999</v>
      </c>
      <c r="E37" s="91">
        <v>3.6232976939974681E-4</v>
      </c>
      <c r="F37" s="91">
        <v>1.1282821364040256E-3</v>
      </c>
      <c r="G37" s="91"/>
      <c r="H37" s="328">
        <v>2249.9846299499995</v>
      </c>
      <c r="I37" s="91">
        <v>3.5946679525813719E-4</v>
      </c>
      <c r="J37" s="91">
        <v>1.109999286314497E-3</v>
      </c>
      <c r="K37" s="91"/>
      <c r="L37" s="80"/>
      <c r="P37" s="109"/>
    </row>
    <row r="38" spans="2:16" ht="15.95" customHeight="1" x14ac:dyDescent="0.2">
      <c r="B38" s="427">
        <v>31</v>
      </c>
      <c r="C38" s="109" t="s">
        <v>416</v>
      </c>
      <c r="D38" s="328">
        <v>1656.7936365</v>
      </c>
      <c r="E38" s="91">
        <v>2.7632629986688986E-4</v>
      </c>
      <c r="F38" s="91">
        <v>8.6047036233024405E-4</v>
      </c>
      <c r="G38" s="91"/>
      <c r="H38" s="328">
        <v>1043.7502189300001</v>
      </c>
      <c r="I38" s="91">
        <v>1.6675382633928658E-4</v>
      </c>
      <c r="J38" s="91">
        <v>5.1491996108819923E-4</v>
      </c>
      <c r="K38" s="91"/>
      <c r="L38" s="80"/>
      <c r="P38" s="109"/>
    </row>
    <row r="39" spans="2:16" ht="15.95" customHeight="1" x14ac:dyDescent="0.2">
      <c r="B39" s="427">
        <v>32</v>
      </c>
      <c r="C39" s="109" t="s">
        <v>252</v>
      </c>
      <c r="D39" s="328">
        <v>1573.5280338600001</v>
      </c>
      <c r="E39" s="91">
        <v>2.6243894819145513E-4</v>
      </c>
      <c r="F39" s="91">
        <v>8.172256384884484E-4</v>
      </c>
      <c r="G39" s="91"/>
      <c r="H39" s="328">
        <v>1636.6358373799997</v>
      </c>
      <c r="I39" s="91">
        <v>2.6147567038299288E-4</v>
      </c>
      <c r="J39" s="91">
        <v>8.0741200951621613E-4</v>
      </c>
      <c r="K39" s="91"/>
      <c r="L39" s="80"/>
      <c r="P39" s="109"/>
    </row>
    <row r="40" spans="2:16" ht="15.95" customHeight="1" x14ac:dyDescent="0.2">
      <c r="B40" s="427">
        <v>33</v>
      </c>
      <c r="C40" s="109" t="s">
        <v>251</v>
      </c>
      <c r="D40" s="328">
        <v>1281.76984163</v>
      </c>
      <c r="E40" s="91">
        <v>2.1377841501540998E-4</v>
      </c>
      <c r="F40" s="91">
        <v>6.656984525733031E-4</v>
      </c>
      <c r="G40" s="91"/>
      <c r="H40" s="328">
        <v>1363.34709432</v>
      </c>
      <c r="I40" s="91">
        <v>2.1781393716924834E-4</v>
      </c>
      <c r="J40" s="91">
        <v>6.7258872862956977E-4</v>
      </c>
      <c r="K40" s="91"/>
      <c r="L40" s="80"/>
      <c r="P40" s="109"/>
    </row>
    <row r="41" spans="2:16" ht="15.95" customHeight="1" x14ac:dyDescent="0.2">
      <c r="B41" s="427">
        <v>34</v>
      </c>
      <c r="C41" s="109" t="s">
        <v>249</v>
      </c>
      <c r="D41" s="328">
        <v>1104.9717588399999</v>
      </c>
      <c r="E41" s="91">
        <v>1.8429136305876109E-4</v>
      </c>
      <c r="F41" s="91">
        <v>5.7387681166032887E-4</v>
      </c>
      <c r="G41" s="91"/>
      <c r="H41" s="328">
        <v>1126.4160551</v>
      </c>
      <c r="I41" s="91">
        <v>1.7996086020512434E-4</v>
      </c>
      <c r="J41" s="91">
        <v>5.5570202596538472E-4</v>
      </c>
      <c r="K41" s="91"/>
      <c r="L41" s="80"/>
      <c r="P41" s="109"/>
    </row>
    <row r="42" spans="2:16" ht="15.95" customHeight="1" x14ac:dyDescent="0.2">
      <c r="B42" s="427">
        <v>35</v>
      </c>
      <c r="C42" s="114" t="s">
        <v>250</v>
      </c>
      <c r="D42" s="328">
        <v>890.35094188999983</v>
      </c>
      <c r="E42" s="91">
        <v>1.4849609265472571E-4</v>
      </c>
      <c r="F42" s="91">
        <v>4.6241160075168015E-4</v>
      </c>
      <c r="G42" s="91"/>
      <c r="H42" s="328">
        <v>826.3428630200001</v>
      </c>
      <c r="I42" s="91">
        <v>1.320199332920929E-4</v>
      </c>
      <c r="J42" s="91">
        <v>4.0766500179321746E-4</v>
      </c>
      <c r="K42" s="91"/>
      <c r="L42" s="80"/>
      <c r="P42" s="109"/>
    </row>
    <row r="43" spans="2:16" ht="15.95" customHeight="1" x14ac:dyDescent="0.2">
      <c r="B43" s="427">
        <v>36</v>
      </c>
      <c r="C43" s="111" t="s">
        <v>122</v>
      </c>
      <c r="D43" s="328">
        <v>598.64488026000004</v>
      </c>
      <c r="E43" s="91">
        <v>9.9844254017028957E-5</v>
      </c>
      <c r="F43" s="91">
        <v>3.1091148932262797E-4</v>
      </c>
      <c r="G43" s="91"/>
      <c r="H43" s="328">
        <v>693.36770348000005</v>
      </c>
      <c r="I43" s="91">
        <v>1.1077527507865188E-4</v>
      </c>
      <c r="J43" s="91">
        <v>3.4206351713319269E-4</v>
      </c>
      <c r="K43" s="91"/>
      <c r="L43" s="80"/>
      <c r="P43" s="109"/>
    </row>
    <row r="44" spans="2:16" ht="15.95" customHeight="1" thickBot="1" x14ac:dyDescent="0.25">
      <c r="B44" s="427">
        <v>37</v>
      </c>
      <c r="C44" s="241" t="s">
        <v>143</v>
      </c>
      <c r="D44" s="431">
        <v>-490.40126334000013</v>
      </c>
      <c r="E44" s="432">
        <v>-8.1790974786129014E-5</v>
      </c>
      <c r="F44" s="432">
        <v>-2.5469421384597367E-4</v>
      </c>
      <c r="G44" s="432"/>
      <c r="H44" s="431">
        <v>0.93067110000000008</v>
      </c>
      <c r="I44" s="432">
        <v>1.4868784137596523E-7</v>
      </c>
      <c r="J44" s="432">
        <v>4.5913391720212994E-7</v>
      </c>
      <c r="K44" s="91"/>
      <c r="L44" s="80"/>
      <c r="P44" s="109"/>
    </row>
    <row r="45" spans="2:16" ht="18" customHeight="1" x14ac:dyDescent="0.2">
      <c r="B45" s="765" t="s">
        <v>331</v>
      </c>
      <c r="C45" s="765"/>
      <c r="D45" s="765"/>
      <c r="E45" s="765"/>
      <c r="F45" s="765"/>
      <c r="G45" s="765"/>
      <c r="H45" s="765"/>
      <c r="I45" s="765"/>
      <c r="J45" s="765"/>
      <c r="K45" s="624"/>
      <c r="L45" s="502"/>
      <c r="M45" s="502"/>
      <c r="N45" s="502"/>
      <c r="O45" s="433"/>
    </row>
    <row r="46" spans="2:16" ht="11.25" customHeight="1" x14ac:dyDescent="0.2">
      <c r="B46" s="407" t="s">
        <v>415</v>
      </c>
      <c r="C46" s="553"/>
      <c r="D46" s="407"/>
      <c r="E46" s="407"/>
      <c r="F46" s="407"/>
      <c r="G46" s="407"/>
      <c r="H46" s="407"/>
      <c r="I46" s="407"/>
      <c r="J46" s="407"/>
      <c r="K46" s="407"/>
      <c r="L46" s="498"/>
      <c r="M46" s="498"/>
      <c r="N46" s="498"/>
      <c r="O46" s="434"/>
    </row>
    <row r="47" spans="2:16" ht="29.25" customHeight="1" x14ac:dyDescent="0.2">
      <c r="B47" s="766" t="s">
        <v>412</v>
      </c>
      <c r="C47" s="766"/>
      <c r="D47" s="766"/>
      <c r="E47" s="766"/>
      <c r="F47" s="766"/>
      <c r="G47" s="766"/>
      <c r="H47" s="766"/>
      <c r="I47" s="766"/>
      <c r="J47" s="766"/>
      <c r="K47" s="550"/>
      <c r="L47" s="494"/>
      <c r="M47" s="494"/>
      <c r="N47" s="494"/>
      <c r="O47" s="347"/>
    </row>
    <row r="48" spans="2:16" x14ac:dyDescent="0.2">
      <c r="C48" s="347"/>
      <c r="D48" s="347"/>
      <c r="E48" s="347"/>
      <c r="F48" s="347"/>
      <c r="G48" s="541"/>
      <c r="H48" s="347"/>
      <c r="I48" s="494"/>
      <c r="J48" s="347"/>
      <c r="K48" s="347"/>
      <c r="L48" s="494"/>
      <c r="M48" s="494"/>
      <c r="N48" s="494"/>
      <c r="O48" s="347"/>
    </row>
    <row r="49" spans="2:15" x14ac:dyDescent="0.2">
      <c r="B49" s="268"/>
      <c r="C49" s="348"/>
      <c r="D49" s="350"/>
      <c r="F49" s="253"/>
      <c r="G49" s="253"/>
      <c r="H49" s="350"/>
      <c r="I49" s="350"/>
      <c r="K49" s="253"/>
      <c r="L49" s="253"/>
      <c r="M49" s="253"/>
      <c r="N49" s="253"/>
      <c r="O49" s="253"/>
    </row>
  </sheetData>
  <sortState ref="B8:J44">
    <sortCondition descending="1" ref="D8:D44"/>
  </sortState>
  <mergeCells count="8">
    <mergeCell ref="B2:J2"/>
    <mergeCell ref="B3:J3"/>
    <mergeCell ref="B45:J45"/>
    <mergeCell ref="B47:J47"/>
    <mergeCell ref="D5:F5"/>
    <mergeCell ref="B5:B6"/>
    <mergeCell ref="C5:C6"/>
    <mergeCell ref="H5:J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B2:Q52"/>
  <sheetViews>
    <sheetView showGridLines="0" topLeftCell="A34" zoomScale="115" zoomScaleNormal="115" workbookViewId="0">
      <selection activeCell="J32" sqref="J32"/>
    </sheetView>
  </sheetViews>
  <sheetFormatPr defaultColWidth="11.42578125" defaultRowHeight="11.25" x14ac:dyDescent="0.2"/>
  <cols>
    <col min="1" max="1" width="3.28515625" style="109" customWidth="1"/>
    <col min="2" max="2" width="3.42578125" style="205" customWidth="1"/>
    <col min="3" max="3" width="34.28515625" style="109" customWidth="1"/>
    <col min="4" max="4" width="9.7109375" style="109" customWidth="1"/>
    <col min="5" max="5" width="7.7109375" style="109" customWidth="1"/>
    <col min="6" max="6" width="3.7109375" style="109" customWidth="1"/>
    <col min="7" max="7" width="9.7109375" style="109" customWidth="1"/>
    <col min="8" max="8" width="7.7109375" style="109" customWidth="1"/>
    <col min="9" max="9" width="3.7109375" style="109" customWidth="1"/>
    <col min="10" max="10" width="7" style="109" customWidth="1"/>
    <col min="11" max="11" width="6.28515625" style="128" customWidth="1"/>
    <col min="12" max="16384" width="11.42578125" style="109"/>
  </cols>
  <sheetData>
    <row r="2" spans="2:17" s="111" customFormat="1" x14ac:dyDescent="0.2">
      <c r="C2" s="764" t="s">
        <v>272</v>
      </c>
      <c r="D2" s="764"/>
      <c r="E2" s="764"/>
      <c r="F2" s="764"/>
      <c r="G2" s="764"/>
      <c r="H2" s="764"/>
      <c r="I2" s="764"/>
      <c r="J2" s="764"/>
      <c r="K2" s="435"/>
      <c r="O2" s="128"/>
      <c r="P2" s="128"/>
      <c r="Q2" s="128"/>
    </row>
    <row r="3" spans="2:17" s="111" customFormat="1" ht="14.25" customHeight="1" x14ac:dyDescent="0.2">
      <c r="B3" s="436"/>
      <c r="C3" s="773" t="s">
        <v>439</v>
      </c>
      <c r="D3" s="773"/>
      <c r="E3" s="773"/>
      <c r="F3" s="773"/>
      <c r="G3" s="773"/>
      <c r="H3" s="773"/>
      <c r="I3" s="773"/>
      <c r="J3" s="773"/>
      <c r="K3" s="437"/>
      <c r="L3" s="462"/>
      <c r="M3" s="462"/>
      <c r="N3" s="462"/>
      <c r="O3" s="128"/>
      <c r="P3" s="128"/>
      <c r="Q3" s="128"/>
    </row>
    <row r="4" spans="2:17" s="111" customFormat="1" x14ac:dyDescent="0.2">
      <c r="B4" s="438"/>
      <c r="C4" s="208"/>
      <c r="I4" s="439"/>
      <c r="J4" s="281"/>
      <c r="K4" s="311"/>
      <c r="L4" s="462"/>
      <c r="M4" s="462"/>
      <c r="N4" s="462"/>
      <c r="O4" s="128"/>
      <c r="P4" s="128"/>
      <c r="Q4" s="128"/>
    </row>
    <row r="5" spans="2:17" s="111" customFormat="1" ht="14.25" customHeight="1" x14ac:dyDescent="0.2">
      <c r="B5" s="216"/>
      <c r="C5" s="782" t="s">
        <v>244</v>
      </c>
      <c r="D5" s="781">
        <v>2015</v>
      </c>
      <c r="E5" s="781"/>
      <c r="F5" s="246"/>
      <c r="G5" s="781">
        <v>2016</v>
      </c>
      <c r="H5" s="781"/>
      <c r="I5" s="246"/>
      <c r="J5" s="440" t="s">
        <v>271</v>
      </c>
      <c r="K5" s="441"/>
      <c r="L5" s="462"/>
      <c r="M5" s="690"/>
      <c r="N5" s="690"/>
      <c r="O5" s="419"/>
      <c r="P5" s="420"/>
      <c r="Q5" s="128"/>
    </row>
    <row r="6" spans="2:17" s="111" customFormat="1" ht="16.5" customHeight="1" x14ac:dyDescent="0.2">
      <c r="B6" s="216"/>
      <c r="C6" s="783"/>
      <c r="D6" s="442" t="s">
        <v>1</v>
      </c>
      <c r="E6" s="442" t="s">
        <v>82</v>
      </c>
      <c r="F6" s="442"/>
      <c r="G6" s="442" t="s">
        <v>1</v>
      </c>
      <c r="H6" s="442" t="s">
        <v>82</v>
      </c>
      <c r="I6" s="442"/>
      <c r="J6" s="443" t="s">
        <v>270</v>
      </c>
      <c r="K6" s="444"/>
      <c r="L6" s="462"/>
      <c r="M6" s="682"/>
      <c r="N6" s="682"/>
      <c r="O6" s="128"/>
      <c r="P6" s="128"/>
      <c r="Q6" s="128"/>
    </row>
    <row r="7" spans="2:17" ht="21" customHeight="1" x14ac:dyDescent="0.2">
      <c r="B7" s="217"/>
      <c r="C7" s="423" t="s">
        <v>24</v>
      </c>
      <c r="D7" s="424">
        <v>1925451.1358336962</v>
      </c>
      <c r="E7" s="425">
        <v>0.3211</v>
      </c>
      <c r="F7" s="426"/>
      <c r="G7" s="424">
        <v>2027014.48342419</v>
      </c>
      <c r="H7" s="425">
        <v>0.32379999999999998</v>
      </c>
      <c r="I7" s="425"/>
      <c r="J7" s="424">
        <v>0.27</v>
      </c>
      <c r="K7" s="227"/>
      <c r="N7" s="445"/>
      <c r="O7" s="446"/>
      <c r="P7" s="128"/>
      <c r="Q7" s="128"/>
    </row>
    <row r="8" spans="2:17" ht="16.5" customHeight="1" x14ac:dyDescent="0.2">
      <c r="B8" s="438"/>
      <c r="C8" s="109" t="s">
        <v>267</v>
      </c>
      <c r="D8" s="328">
        <v>341964.78847935004</v>
      </c>
      <c r="E8" s="292">
        <v>5.7000000000000002E-2</v>
      </c>
      <c r="F8" s="329"/>
      <c r="G8" s="328">
        <v>386789.22638447001</v>
      </c>
      <c r="H8" s="292">
        <v>6.1800000000000001E-2</v>
      </c>
      <c r="I8" s="292"/>
      <c r="J8" s="447">
        <v>0.48</v>
      </c>
      <c r="K8" s="448"/>
      <c r="L8" s="449"/>
      <c r="M8" s="450"/>
      <c r="O8" s="128"/>
      <c r="P8" s="128"/>
      <c r="Q8" s="128"/>
    </row>
    <row r="9" spans="2:17" ht="16.5" customHeight="1" x14ac:dyDescent="0.2">
      <c r="B9" s="289"/>
      <c r="C9" s="111" t="s">
        <v>265</v>
      </c>
      <c r="D9" s="328">
        <v>59146.889511419984</v>
      </c>
      <c r="E9" s="292">
        <v>9.9000000000000008E-3</v>
      </c>
      <c r="F9" s="259"/>
      <c r="G9" s="328">
        <v>66759.99091399998</v>
      </c>
      <c r="H9" s="292">
        <v>1.0699999999999999E-2</v>
      </c>
      <c r="I9" s="292"/>
      <c r="J9" s="447">
        <v>0.08</v>
      </c>
      <c r="K9" s="448"/>
      <c r="L9" s="449"/>
      <c r="M9" s="451"/>
      <c r="O9" s="128"/>
      <c r="P9" s="128"/>
      <c r="Q9" s="128"/>
    </row>
    <row r="10" spans="2:17" ht="16.5" customHeight="1" x14ac:dyDescent="0.2">
      <c r="C10" s="109" t="s">
        <v>174</v>
      </c>
      <c r="D10" s="328">
        <v>31690.824634000001</v>
      </c>
      <c r="E10" s="292">
        <v>5.3E-3</v>
      </c>
      <c r="F10" s="329"/>
      <c r="G10" s="328">
        <v>37561.697338999998</v>
      </c>
      <c r="H10" s="292">
        <v>6.0000000000000001E-3</v>
      </c>
      <c r="I10" s="292"/>
      <c r="J10" s="447">
        <v>7.0000000000000007E-2</v>
      </c>
      <c r="K10" s="448"/>
      <c r="L10" s="449"/>
      <c r="M10" s="451"/>
    </row>
    <row r="11" spans="2:17" ht="16.5" customHeight="1" x14ac:dyDescent="0.2">
      <c r="B11" s="289"/>
      <c r="C11" s="109" t="s">
        <v>36</v>
      </c>
      <c r="D11" s="328">
        <v>5314.5956677899994</v>
      </c>
      <c r="E11" s="292">
        <v>8.9999999999999998E-4</v>
      </c>
      <c r="F11" s="329"/>
      <c r="G11" s="328">
        <v>8526.7196256299994</v>
      </c>
      <c r="H11" s="292">
        <v>1.4E-3</v>
      </c>
      <c r="I11" s="292"/>
      <c r="J11" s="447">
        <v>0.05</v>
      </c>
      <c r="K11" s="448"/>
      <c r="L11" s="449"/>
      <c r="M11" s="451"/>
    </row>
    <row r="12" spans="2:17" ht="16.5" customHeight="1" x14ac:dyDescent="0.2">
      <c r="C12" s="111" t="s">
        <v>258</v>
      </c>
      <c r="D12" s="328">
        <v>3271.1820444699997</v>
      </c>
      <c r="E12" s="292">
        <v>5.0000000000000001E-4</v>
      </c>
      <c r="F12" s="329"/>
      <c r="G12" s="328">
        <v>6001.2390032499989</v>
      </c>
      <c r="H12" s="292">
        <v>1E-3</v>
      </c>
      <c r="I12" s="292"/>
      <c r="J12" s="447">
        <v>0.04</v>
      </c>
      <c r="K12" s="448"/>
      <c r="L12" s="449"/>
      <c r="M12" s="451"/>
    </row>
    <row r="13" spans="2:17" ht="16.5" customHeight="1" x14ac:dyDescent="0.2">
      <c r="B13" s="110"/>
      <c r="C13" s="111" t="s">
        <v>37</v>
      </c>
      <c r="D13" s="328">
        <v>28977.909807000004</v>
      </c>
      <c r="E13" s="292">
        <v>4.7999999999999996E-3</v>
      </c>
      <c r="F13" s="329"/>
      <c r="G13" s="328">
        <v>32460.785330999999</v>
      </c>
      <c r="H13" s="292">
        <v>5.1999999999999998E-3</v>
      </c>
      <c r="I13" s="292"/>
      <c r="J13" s="447">
        <v>0.04</v>
      </c>
      <c r="K13" s="448"/>
      <c r="L13" s="449"/>
      <c r="M13" s="451"/>
    </row>
    <row r="14" spans="2:17" ht="16.5" customHeight="1" x14ac:dyDescent="0.2">
      <c r="C14" s="111" t="s">
        <v>38</v>
      </c>
      <c r="D14" s="328">
        <v>14054.127893999999</v>
      </c>
      <c r="E14" s="292">
        <v>2.3E-3</v>
      </c>
      <c r="F14" s="329"/>
      <c r="G14" s="328">
        <v>16473.248089000001</v>
      </c>
      <c r="H14" s="292">
        <v>2.5999999999999999E-3</v>
      </c>
      <c r="I14" s="292"/>
      <c r="J14" s="447">
        <v>0.03</v>
      </c>
      <c r="K14" s="448"/>
      <c r="L14" s="449"/>
      <c r="M14" s="451"/>
    </row>
    <row r="15" spans="2:17" ht="16.5" customHeight="1" x14ac:dyDescent="0.2">
      <c r="B15" s="257"/>
      <c r="C15" s="109" t="s">
        <v>210</v>
      </c>
      <c r="D15" s="328">
        <v>21093.071356</v>
      </c>
      <c r="E15" s="292">
        <v>3.5000000000000001E-3</v>
      </c>
      <c r="F15" s="259"/>
      <c r="G15" s="328">
        <v>23248.325706</v>
      </c>
      <c r="H15" s="292">
        <v>3.7000000000000002E-3</v>
      </c>
      <c r="I15" s="292"/>
      <c r="J15" s="447">
        <v>0.02</v>
      </c>
      <c r="K15" s="448"/>
      <c r="L15" s="449"/>
      <c r="M15" s="451"/>
    </row>
    <row r="16" spans="2:17" ht="16.5" customHeight="1" x14ac:dyDescent="0.2">
      <c r="C16" s="109" t="s">
        <v>171</v>
      </c>
      <c r="D16" s="328">
        <v>36218.714703999998</v>
      </c>
      <c r="E16" s="292">
        <v>6.0000000000000001E-3</v>
      </c>
      <c r="F16" s="259"/>
      <c r="G16" s="328">
        <v>39012.852768999997</v>
      </c>
      <c r="H16" s="292">
        <v>6.1999999999999998E-3</v>
      </c>
      <c r="I16" s="292"/>
      <c r="J16" s="447">
        <v>0.02</v>
      </c>
      <c r="K16" s="448"/>
      <c r="L16" s="449"/>
      <c r="M16" s="451"/>
    </row>
    <row r="17" spans="2:13" ht="16.5" customHeight="1" x14ac:dyDescent="0.2">
      <c r="C17" s="109" t="s">
        <v>417</v>
      </c>
      <c r="D17" s="328">
        <v>118322.53768891</v>
      </c>
      <c r="E17" s="292">
        <v>1.9699999999999999E-2</v>
      </c>
      <c r="F17" s="329"/>
      <c r="G17" s="328">
        <v>124713.4497957</v>
      </c>
      <c r="H17" s="292">
        <v>1.9900000000000001E-2</v>
      </c>
      <c r="I17" s="292"/>
      <c r="J17" s="447">
        <v>0.02</v>
      </c>
      <c r="K17" s="448"/>
      <c r="L17" s="449"/>
      <c r="M17" s="451"/>
    </row>
    <row r="18" spans="2:13" ht="16.5" customHeight="1" x14ac:dyDescent="0.2">
      <c r="C18" s="111" t="s">
        <v>172</v>
      </c>
      <c r="D18" s="328">
        <v>6460.6792089999999</v>
      </c>
      <c r="E18" s="292">
        <v>1.1000000000000001E-3</v>
      </c>
      <c r="F18" s="329"/>
      <c r="G18" s="328">
        <v>7262.1536560000004</v>
      </c>
      <c r="H18" s="292">
        <v>1.1999999999999999E-3</v>
      </c>
      <c r="I18" s="292"/>
      <c r="J18" s="447">
        <v>0.01</v>
      </c>
      <c r="K18" s="448"/>
      <c r="L18" s="449"/>
      <c r="M18" s="451"/>
    </row>
    <row r="19" spans="2:13" ht="16.5" customHeight="1" x14ac:dyDescent="0.2">
      <c r="B19" s="111"/>
      <c r="C19" s="111" t="s">
        <v>360</v>
      </c>
      <c r="D19" s="328">
        <v>-490.40126334000013</v>
      </c>
      <c r="E19" s="292">
        <v>-1E-4</v>
      </c>
      <c r="F19" s="329"/>
      <c r="G19" s="328">
        <v>0.93067110000000008</v>
      </c>
      <c r="H19" s="292">
        <v>0</v>
      </c>
      <c r="I19" s="292"/>
      <c r="J19" s="447">
        <v>0.01</v>
      </c>
      <c r="K19" s="448"/>
      <c r="L19" s="449"/>
      <c r="M19" s="451"/>
    </row>
    <row r="20" spans="2:13" ht="16.5" customHeight="1" x14ac:dyDescent="0.2">
      <c r="C20" s="109" t="s">
        <v>207</v>
      </c>
      <c r="D20" s="328">
        <v>9271.2909780000009</v>
      </c>
      <c r="E20" s="292">
        <v>1.5E-3</v>
      </c>
      <c r="F20" s="329"/>
      <c r="G20" s="328">
        <v>10118.356534</v>
      </c>
      <c r="H20" s="292">
        <v>1.6000000000000001E-3</v>
      </c>
      <c r="I20" s="292"/>
      <c r="J20" s="447">
        <v>0.01</v>
      </c>
      <c r="K20" s="448"/>
      <c r="L20" s="449"/>
      <c r="M20" s="451"/>
    </row>
    <row r="21" spans="2:13" ht="16.5" customHeight="1" x14ac:dyDescent="0.2">
      <c r="C21" s="111" t="s">
        <v>420</v>
      </c>
      <c r="D21" s="328">
        <v>320447.08580763999</v>
      </c>
      <c r="E21" s="292">
        <v>5.3400000000000003E-2</v>
      </c>
      <c r="F21" s="259"/>
      <c r="G21" s="328">
        <v>335032.11824482004</v>
      </c>
      <c r="H21" s="292">
        <v>5.3499999999999999E-2</v>
      </c>
      <c r="I21" s="292"/>
      <c r="J21" s="447">
        <v>0.01</v>
      </c>
      <c r="K21" s="448"/>
      <c r="L21" s="449"/>
      <c r="M21" s="451"/>
    </row>
    <row r="22" spans="2:13" ht="16.5" customHeight="1" x14ac:dyDescent="0.2">
      <c r="B22" s="110"/>
      <c r="C22" s="109" t="s">
        <v>254</v>
      </c>
      <c r="D22" s="328">
        <v>2649.7825812000005</v>
      </c>
      <c r="E22" s="292">
        <v>4.0000000000000002E-4</v>
      </c>
      <c r="F22" s="329"/>
      <c r="G22" s="328">
        <v>2929.5101659099987</v>
      </c>
      <c r="H22" s="292">
        <v>5.0000000000000001E-4</v>
      </c>
      <c r="I22" s="292"/>
      <c r="J22" s="447">
        <v>0</v>
      </c>
      <c r="K22" s="448"/>
      <c r="L22" s="449"/>
      <c r="M22" s="451"/>
    </row>
    <row r="23" spans="2:13" ht="16.5" customHeight="1" x14ac:dyDescent="0.2">
      <c r="B23" s="257"/>
      <c r="C23" s="111" t="s">
        <v>122</v>
      </c>
      <c r="D23" s="328">
        <v>598.64488026000004</v>
      </c>
      <c r="E23" s="292">
        <v>1E-4</v>
      </c>
      <c r="F23" s="329"/>
      <c r="G23" s="328">
        <v>693.36770348000005</v>
      </c>
      <c r="H23" s="292">
        <v>1E-4</v>
      </c>
      <c r="I23" s="292"/>
      <c r="J23" s="447">
        <v>0</v>
      </c>
      <c r="K23" s="448"/>
      <c r="L23" s="449"/>
      <c r="M23" s="451"/>
    </row>
    <row r="24" spans="2:13" ht="16.5" customHeight="1" x14ac:dyDescent="0.2">
      <c r="B24" s="289"/>
      <c r="C24" s="109" t="s">
        <v>260</v>
      </c>
      <c r="D24" s="328">
        <v>29339.604331450002</v>
      </c>
      <c r="E24" s="292">
        <v>4.8999999999999998E-3</v>
      </c>
      <c r="F24" s="329"/>
      <c r="G24" s="328">
        <v>30691.14577504</v>
      </c>
      <c r="H24" s="292">
        <v>4.8999999999999998E-3</v>
      </c>
      <c r="I24" s="292"/>
      <c r="J24" s="447">
        <v>0</v>
      </c>
      <c r="K24" s="448"/>
      <c r="L24" s="449"/>
      <c r="M24" s="451"/>
    </row>
    <row r="25" spans="2:13" ht="16.5" customHeight="1" x14ac:dyDescent="0.2">
      <c r="B25" s="289"/>
      <c r="C25" s="109" t="s">
        <v>251</v>
      </c>
      <c r="D25" s="328">
        <v>1281.76984163</v>
      </c>
      <c r="E25" s="292">
        <v>2.0000000000000001E-4</v>
      </c>
      <c r="F25" s="329"/>
      <c r="G25" s="328">
        <v>1363.34709432</v>
      </c>
      <c r="H25" s="292">
        <v>2.0000000000000001E-4</v>
      </c>
      <c r="I25" s="292"/>
      <c r="J25" s="447">
        <v>0</v>
      </c>
      <c r="K25" s="448"/>
      <c r="L25" s="449"/>
      <c r="M25" s="451"/>
    </row>
    <row r="26" spans="2:13" ht="16.5" customHeight="1" x14ac:dyDescent="0.2">
      <c r="C26" s="109" t="s">
        <v>252</v>
      </c>
      <c r="D26" s="328">
        <v>1573.5280338600001</v>
      </c>
      <c r="E26" s="292">
        <v>2.9999999999999997E-4</v>
      </c>
      <c r="F26" s="259"/>
      <c r="G26" s="328">
        <v>1636.6358373799997</v>
      </c>
      <c r="H26" s="292">
        <v>2.9999999999999997E-4</v>
      </c>
      <c r="I26" s="292"/>
      <c r="J26" s="447">
        <v>0</v>
      </c>
      <c r="K26" s="448"/>
      <c r="L26" s="449"/>
      <c r="M26" s="451"/>
    </row>
    <row r="27" spans="2:13" ht="16.5" customHeight="1" x14ac:dyDescent="0.2">
      <c r="B27" s="289"/>
      <c r="C27" s="111" t="s">
        <v>198</v>
      </c>
      <c r="D27" s="328">
        <v>2172.4521210799999</v>
      </c>
      <c r="E27" s="292">
        <v>4.0000000000000002E-4</v>
      </c>
      <c r="F27" s="329"/>
      <c r="G27" s="328">
        <v>2249.9846299499995</v>
      </c>
      <c r="H27" s="292">
        <v>4.0000000000000002E-4</v>
      </c>
      <c r="I27" s="292"/>
      <c r="J27" s="447">
        <v>0</v>
      </c>
      <c r="K27" s="448"/>
      <c r="L27" s="449"/>
      <c r="M27" s="451"/>
    </row>
    <row r="28" spans="2:13" ht="16.5" customHeight="1" x14ac:dyDescent="0.2">
      <c r="B28" s="257"/>
      <c r="C28" s="109" t="s">
        <v>249</v>
      </c>
      <c r="D28" s="328">
        <v>1104.9717588399999</v>
      </c>
      <c r="E28" s="292">
        <v>2.0000000000000001E-4</v>
      </c>
      <c r="F28" s="334"/>
      <c r="G28" s="328">
        <v>1126.4160551</v>
      </c>
      <c r="H28" s="292">
        <v>2.0000000000000001E-4</v>
      </c>
      <c r="I28" s="292"/>
      <c r="J28" s="447">
        <v>0</v>
      </c>
      <c r="K28" s="448"/>
      <c r="L28" s="449"/>
      <c r="M28" s="451"/>
    </row>
    <row r="29" spans="2:13" ht="16.5" customHeight="1" x14ac:dyDescent="0.2">
      <c r="B29" s="289"/>
      <c r="C29" s="109" t="s">
        <v>250</v>
      </c>
      <c r="D29" s="328">
        <v>890.35094188999983</v>
      </c>
      <c r="E29" s="292">
        <v>1E-4</v>
      </c>
      <c r="F29" s="329"/>
      <c r="G29" s="328">
        <v>826.3428630200001</v>
      </c>
      <c r="H29" s="292">
        <v>1E-4</v>
      </c>
      <c r="I29" s="292"/>
      <c r="J29" s="447">
        <v>0</v>
      </c>
      <c r="K29" s="448"/>
      <c r="L29" s="449"/>
      <c r="M29" s="451"/>
    </row>
    <row r="30" spans="2:13" ht="16.5" customHeight="1" x14ac:dyDescent="0.2">
      <c r="C30" s="109" t="s">
        <v>253</v>
      </c>
      <c r="D30" s="328">
        <v>2983.4264766799997</v>
      </c>
      <c r="E30" s="292">
        <v>5.0000000000000001E-4</v>
      </c>
      <c r="F30" s="329"/>
      <c r="G30" s="328">
        <v>2939.948768799999</v>
      </c>
      <c r="H30" s="292">
        <v>5.0000000000000001E-4</v>
      </c>
      <c r="I30" s="292"/>
      <c r="J30" s="447">
        <v>0</v>
      </c>
      <c r="K30" s="448"/>
      <c r="L30" s="449"/>
      <c r="M30" s="451"/>
    </row>
    <row r="31" spans="2:13" ht="16.5" customHeight="1" x14ac:dyDescent="0.2">
      <c r="C31" s="109" t="s">
        <v>256</v>
      </c>
      <c r="D31" s="328">
        <v>4241.7013404399995</v>
      </c>
      <c r="E31" s="292">
        <v>6.9999999999999999E-4</v>
      </c>
      <c r="F31" s="329"/>
      <c r="G31" s="328">
        <v>4242.8251201400008</v>
      </c>
      <c r="H31" s="292">
        <v>6.9999999999999999E-4</v>
      </c>
      <c r="I31" s="292"/>
      <c r="J31" s="447">
        <v>0</v>
      </c>
      <c r="K31" s="448"/>
      <c r="L31" s="449"/>
      <c r="M31" s="451"/>
    </row>
    <row r="32" spans="2:13" ht="16.5" customHeight="1" x14ac:dyDescent="0.2">
      <c r="B32" s="109"/>
      <c r="C32" s="111" t="s">
        <v>255</v>
      </c>
      <c r="D32" s="328">
        <v>3004.8334032299995</v>
      </c>
      <c r="E32" s="292">
        <v>5.0000000000000001E-4</v>
      </c>
      <c r="F32" s="329"/>
      <c r="G32" s="328">
        <v>2741.2885122499993</v>
      </c>
      <c r="H32" s="292">
        <v>4.0000000000000002E-4</v>
      </c>
      <c r="I32" s="292"/>
      <c r="J32" s="691">
        <v>-0.01</v>
      </c>
      <c r="K32" s="448"/>
      <c r="L32" s="449"/>
      <c r="M32" s="451"/>
    </row>
    <row r="33" spans="2:13" ht="16.5" customHeight="1" x14ac:dyDescent="0.2">
      <c r="B33" s="289"/>
      <c r="C33" s="109" t="s">
        <v>187</v>
      </c>
      <c r="D33" s="328">
        <v>19038.91452382</v>
      </c>
      <c r="E33" s="292">
        <v>3.2000000000000002E-3</v>
      </c>
      <c r="F33" s="329"/>
      <c r="G33" s="328">
        <v>19473.105854289999</v>
      </c>
      <c r="H33" s="292">
        <v>3.0999999999999999E-3</v>
      </c>
      <c r="I33" s="292"/>
      <c r="J33" s="691">
        <v>-0.01</v>
      </c>
      <c r="K33" s="448"/>
      <c r="L33" s="449"/>
      <c r="M33" s="451"/>
    </row>
    <row r="34" spans="2:13" ht="16.5" customHeight="1" x14ac:dyDescent="0.2">
      <c r="B34" s="289"/>
      <c r="C34" s="111" t="s">
        <v>259</v>
      </c>
      <c r="D34" s="328">
        <v>18153.27</v>
      </c>
      <c r="E34" s="292">
        <v>3.0000000000000001E-3</v>
      </c>
      <c r="F34" s="329"/>
      <c r="G34" s="328">
        <v>18427.888749459999</v>
      </c>
      <c r="H34" s="292">
        <v>2.8999999999999998E-3</v>
      </c>
      <c r="I34" s="292"/>
      <c r="J34" s="691">
        <v>-0.01</v>
      </c>
      <c r="K34" s="448"/>
      <c r="L34" s="449"/>
      <c r="M34" s="451"/>
    </row>
    <row r="35" spans="2:13" ht="16.5" customHeight="1" x14ac:dyDescent="0.2">
      <c r="C35" s="109" t="s">
        <v>419</v>
      </c>
      <c r="D35" s="328">
        <v>1656.7936365</v>
      </c>
      <c r="E35" s="292">
        <v>2.9999999999999997E-4</v>
      </c>
      <c r="F35" s="334"/>
      <c r="G35" s="328">
        <v>1043.7502189300001</v>
      </c>
      <c r="H35" s="292">
        <v>2.0000000000000001E-4</v>
      </c>
      <c r="I35" s="292"/>
      <c r="J35" s="691">
        <v>-0.01</v>
      </c>
      <c r="K35" s="448"/>
      <c r="L35" s="449"/>
      <c r="M35" s="451"/>
    </row>
    <row r="36" spans="2:13" ht="16.5" customHeight="1" x14ac:dyDescent="0.2">
      <c r="B36" s="452"/>
      <c r="C36" s="111" t="s">
        <v>173</v>
      </c>
      <c r="D36" s="328">
        <v>10097.610092000001</v>
      </c>
      <c r="E36" s="292">
        <v>1.6999999999999999E-3</v>
      </c>
      <c r="F36" s="329"/>
      <c r="G36" s="328">
        <v>9639.25461</v>
      </c>
      <c r="H36" s="292">
        <v>1.5E-3</v>
      </c>
      <c r="I36" s="292"/>
      <c r="J36" s="691">
        <v>-0.01</v>
      </c>
      <c r="K36" s="448"/>
      <c r="L36" s="449"/>
      <c r="M36" s="451"/>
    </row>
    <row r="37" spans="2:13" ht="16.5" customHeight="1" x14ac:dyDescent="0.2">
      <c r="C37" s="109" t="s">
        <v>211</v>
      </c>
      <c r="D37" s="328">
        <v>396513.0861871462</v>
      </c>
      <c r="E37" s="292">
        <v>6.6100000000000006E-2</v>
      </c>
      <c r="F37" s="111"/>
      <c r="G37" s="328">
        <v>412856.99024900002</v>
      </c>
      <c r="H37" s="292">
        <v>6.6000000000000003E-2</v>
      </c>
      <c r="I37" s="292"/>
      <c r="J37" s="691">
        <v>-0.02</v>
      </c>
      <c r="K37" s="448"/>
      <c r="L37" s="449"/>
      <c r="M37" s="451"/>
    </row>
    <row r="38" spans="2:13" ht="16.5" customHeight="1" x14ac:dyDescent="0.2">
      <c r="B38" s="289"/>
      <c r="C38" s="111" t="s">
        <v>257</v>
      </c>
      <c r="D38" s="328">
        <v>5422.126897260001</v>
      </c>
      <c r="E38" s="292">
        <v>8.9999999999999998E-4</v>
      </c>
      <c r="F38" s="329"/>
      <c r="G38" s="328">
        <v>4254.269333180001</v>
      </c>
      <c r="H38" s="292">
        <v>6.9999999999999999E-4</v>
      </c>
      <c r="I38" s="292"/>
      <c r="J38" s="691">
        <v>-0.02</v>
      </c>
      <c r="K38" s="448"/>
      <c r="L38" s="449"/>
      <c r="M38" s="451"/>
    </row>
    <row r="39" spans="2:13" ht="16.5" customHeight="1" x14ac:dyDescent="0.2">
      <c r="B39" s="289"/>
      <c r="C39" s="111" t="s">
        <v>264</v>
      </c>
      <c r="D39" s="328">
        <v>52589.86044412999</v>
      </c>
      <c r="E39" s="292">
        <v>8.8000000000000005E-3</v>
      </c>
      <c r="F39" s="329"/>
      <c r="G39" s="328">
        <v>52834.190100349995</v>
      </c>
      <c r="H39" s="292">
        <v>8.3999999999999995E-3</v>
      </c>
      <c r="I39" s="292"/>
      <c r="J39" s="691">
        <v>-0.03</v>
      </c>
      <c r="K39" s="448"/>
      <c r="L39" s="449"/>
      <c r="M39" s="451"/>
    </row>
    <row r="40" spans="2:13" ht="16.5" customHeight="1" x14ac:dyDescent="0.2">
      <c r="B40" s="289"/>
      <c r="C40" s="111" t="s">
        <v>262</v>
      </c>
      <c r="D40" s="328">
        <v>34681.048804570004</v>
      </c>
      <c r="E40" s="292">
        <v>5.7999999999999996E-3</v>
      </c>
      <c r="F40" s="111"/>
      <c r="G40" s="328">
        <v>33644.721465490002</v>
      </c>
      <c r="H40" s="292">
        <v>5.4000000000000003E-3</v>
      </c>
      <c r="I40" s="292"/>
      <c r="J40" s="691">
        <v>-0.04</v>
      </c>
      <c r="K40" s="448"/>
      <c r="L40" s="449"/>
      <c r="M40" s="451"/>
    </row>
    <row r="41" spans="2:13" ht="16.5" customHeight="1" x14ac:dyDescent="0.2">
      <c r="B41" s="289"/>
      <c r="C41" s="109" t="s">
        <v>208</v>
      </c>
      <c r="D41" s="328">
        <v>54819.995406000002</v>
      </c>
      <c r="E41" s="292">
        <v>9.1000000000000004E-3</v>
      </c>
      <c r="F41" s="329"/>
      <c r="G41" s="328">
        <v>54622.102638999997</v>
      </c>
      <c r="H41" s="292">
        <v>8.6999999999999994E-3</v>
      </c>
      <c r="I41" s="292"/>
      <c r="J41" s="691">
        <v>-0.04</v>
      </c>
      <c r="K41" s="448"/>
      <c r="L41" s="449"/>
      <c r="M41" s="451"/>
    </row>
    <row r="42" spans="2:13" ht="16.5" customHeight="1" x14ac:dyDescent="0.2">
      <c r="B42" s="289"/>
      <c r="C42" s="111" t="s">
        <v>413</v>
      </c>
      <c r="D42" s="328">
        <v>199876.00025542002</v>
      </c>
      <c r="E42" s="292">
        <v>3.3300000000000003E-2</v>
      </c>
      <c r="F42" s="329"/>
      <c r="G42" s="328">
        <v>201517.27768101002</v>
      </c>
      <c r="H42" s="292">
        <v>3.2199999999999999E-2</v>
      </c>
      <c r="I42" s="292"/>
      <c r="J42" s="691">
        <v>-0.11</v>
      </c>
      <c r="K42" s="448"/>
      <c r="L42" s="449"/>
      <c r="M42" s="451"/>
    </row>
    <row r="43" spans="2:13" ht="16.5" customHeight="1" x14ac:dyDescent="0.2">
      <c r="B43" s="257"/>
      <c r="C43" s="109" t="s">
        <v>263</v>
      </c>
      <c r="D43" s="328">
        <v>48048.708224779992</v>
      </c>
      <c r="E43" s="292">
        <v>8.0000000000000002E-3</v>
      </c>
      <c r="F43" s="259"/>
      <c r="G43" s="328">
        <v>41851.411652999996</v>
      </c>
      <c r="H43" s="292">
        <v>6.7000000000000002E-3</v>
      </c>
      <c r="I43" s="292"/>
      <c r="J43" s="447">
        <v>-0.13</v>
      </c>
      <c r="K43" s="448"/>
      <c r="L43" s="449"/>
      <c r="M43" s="451"/>
    </row>
    <row r="44" spans="2:13" ht="16.5" customHeight="1" thickBot="1" x14ac:dyDescent="0.25">
      <c r="B44" s="110"/>
      <c r="C44" s="241" t="s">
        <v>261</v>
      </c>
      <c r="D44" s="431">
        <v>38969.359133269994</v>
      </c>
      <c r="E44" s="453">
        <v>6.4999999999999997E-3</v>
      </c>
      <c r="F44" s="431"/>
      <c r="G44" s="431">
        <v>31447.614282120001</v>
      </c>
      <c r="H44" s="453">
        <v>5.0000000000000001E-3</v>
      </c>
      <c r="I44" s="453"/>
      <c r="J44" s="454">
        <v>-0.15</v>
      </c>
      <c r="K44" s="448"/>
      <c r="L44" s="449"/>
      <c r="M44" s="451"/>
    </row>
    <row r="45" spans="2:13" ht="12" customHeight="1" x14ac:dyDescent="0.2">
      <c r="B45" s="110"/>
      <c r="C45" s="785" t="s">
        <v>418</v>
      </c>
      <c r="D45" s="785"/>
      <c r="E45" s="785"/>
      <c r="F45" s="785"/>
      <c r="G45" s="785"/>
      <c r="H45" s="785"/>
      <c r="I45" s="785"/>
      <c r="J45" s="785"/>
      <c r="K45" s="455"/>
      <c r="L45" s="449"/>
      <c r="M45" s="451"/>
    </row>
    <row r="46" spans="2:13" ht="31.5" customHeight="1" x14ac:dyDescent="0.2">
      <c r="B46" s="110"/>
      <c r="C46" s="786" t="s">
        <v>330</v>
      </c>
      <c r="D46" s="786"/>
      <c r="E46" s="786"/>
      <c r="F46" s="786"/>
      <c r="G46" s="786"/>
      <c r="H46" s="786"/>
      <c r="I46" s="786"/>
      <c r="J46" s="786"/>
      <c r="K46" s="456"/>
      <c r="L46" s="449"/>
      <c r="M46" s="451"/>
    </row>
    <row r="47" spans="2:13" ht="17.25" customHeight="1" x14ac:dyDescent="0.2">
      <c r="B47" s="257"/>
      <c r="C47" s="787" t="s">
        <v>421</v>
      </c>
      <c r="D47" s="787"/>
      <c r="E47" s="787"/>
      <c r="F47" s="787"/>
      <c r="G47" s="787"/>
      <c r="H47" s="787"/>
      <c r="I47" s="787"/>
      <c r="J47" s="787"/>
      <c r="K47" s="457"/>
    </row>
    <row r="48" spans="2:13" x14ac:dyDescent="0.2">
      <c r="C48" s="788"/>
      <c r="D48" s="788"/>
      <c r="E48" s="788"/>
      <c r="F48" s="434"/>
      <c r="G48" s="434"/>
      <c r="H48" s="434"/>
      <c r="I48" s="434"/>
      <c r="J48" s="434"/>
      <c r="K48" s="458"/>
    </row>
    <row r="49" spans="3:11" x14ac:dyDescent="0.2">
      <c r="C49" s="784"/>
      <c r="D49" s="784"/>
      <c r="E49" s="784"/>
      <c r="F49" s="459"/>
      <c r="G49" s="459"/>
      <c r="H49" s="459"/>
      <c r="I49" s="459"/>
      <c r="J49" s="459"/>
      <c r="K49" s="460"/>
    </row>
    <row r="50" spans="3:11" ht="39" customHeight="1" x14ac:dyDescent="0.2">
      <c r="F50" s="461"/>
      <c r="G50" s="461"/>
      <c r="H50" s="461"/>
      <c r="I50" s="461"/>
      <c r="J50" s="461"/>
      <c r="K50" s="456"/>
    </row>
    <row r="51" spans="3:11" ht="12" customHeight="1" x14ac:dyDescent="0.2">
      <c r="F51" s="408"/>
      <c r="G51" s="408"/>
      <c r="H51" s="408"/>
      <c r="I51" s="408"/>
      <c r="J51" s="408"/>
      <c r="K51" s="455"/>
    </row>
    <row r="52" spans="3:11" x14ac:dyDescent="0.2">
      <c r="C52" s="114"/>
      <c r="D52" s="91"/>
      <c r="E52" s="91"/>
      <c r="F52" s="91"/>
      <c r="G52" s="91"/>
      <c r="H52" s="91"/>
      <c r="I52" s="91"/>
      <c r="J52" s="447"/>
      <c r="K52" s="448"/>
    </row>
  </sheetData>
  <sortState ref="C8:J44">
    <sortCondition descending="1" ref="J8:J44"/>
  </sortState>
  <mergeCells count="10">
    <mergeCell ref="C2:J2"/>
    <mergeCell ref="C3:J3"/>
    <mergeCell ref="D5:E5"/>
    <mergeCell ref="G5:H5"/>
    <mergeCell ref="C48:E48"/>
    <mergeCell ref="C49:E49"/>
    <mergeCell ref="C45:J45"/>
    <mergeCell ref="C46:J46"/>
    <mergeCell ref="C47:J47"/>
    <mergeCell ref="C5:C6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2:V45"/>
  <sheetViews>
    <sheetView showGridLines="0" topLeftCell="D31" zoomScaleNormal="100" workbookViewId="0">
      <selection activeCell="I19" sqref="I19"/>
    </sheetView>
  </sheetViews>
  <sheetFormatPr defaultColWidth="11.42578125" defaultRowHeight="11.25" x14ac:dyDescent="0.2"/>
  <cols>
    <col min="1" max="1" width="3.85546875" style="109" customWidth="1"/>
    <col min="2" max="2" width="4.5703125" style="205" customWidth="1"/>
    <col min="3" max="3" width="6.5703125" style="205" bestFit="1" customWidth="1"/>
    <col min="4" max="4" width="34.7109375" style="109" bestFit="1" customWidth="1"/>
    <col min="5" max="5" width="10.85546875" style="109" customWidth="1"/>
    <col min="6" max="7" width="8.7109375" style="109" customWidth="1"/>
    <col min="8" max="8" width="3.140625" style="109" customWidth="1"/>
    <col min="9" max="9" width="11" style="109" customWidth="1"/>
    <col min="10" max="10" width="10.85546875" style="109" customWidth="1"/>
    <col min="11" max="11" width="8.7109375" style="109" customWidth="1"/>
    <col min="12" max="16384" width="11.42578125" style="109"/>
  </cols>
  <sheetData>
    <row r="2" spans="2:22" s="111" customFormat="1" x14ac:dyDescent="0.2">
      <c r="B2" s="764" t="s">
        <v>112</v>
      </c>
      <c r="C2" s="764"/>
      <c r="D2" s="764"/>
      <c r="E2" s="764"/>
      <c r="F2" s="764"/>
      <c r="G2" s="764"/>
      <c r="H2" s="764"/>
      <c r="I2" s="764"/>
      <c r="J2" s="764"/>
      <c r="K2" s="764"/>
    </row>
    <row r="3" spans="2:22" s="111" customFormat="1" ht="14.25" customHeight="1" x14ac:dyDescent="0.2">
      <c r="B3" s="773" t="s">
        <v>447</v>
      </c>
      <c r="C3" s="773"/>
      <c r="D3" s="773"/>
      <c r="E3" s="773"/>
      <c r="F3" s="773"/>
      <c r="G3" s="773"/>
      <c r="H3" s="773"/>
      <c r="I3" s="773"/>
      <c r="J3" s="773"/>
      <c r="K3" s="773"/>
    </row>
    <row r="4" spans="2:22" s="111" customFormat="1" x14ac:dyDescent="0.2">
      <c r="B4" s="207"/>
      <c r="C4" s="207"/>
      <c r="D4" s="208"/>
    </row>
    <row r="5" spans="2:22" s="111" customFormat="1" ht="16.5" customHeight="1" x14ac:dyDescent="0.2">
      <c r="B5" s="769" t="s">
        <v>21</v>
      </c>
      <c r="C5" s="769"/>
      <c r="D5" s="769" t="s">
        <v>125</v>
      </c>
      <c r="E5" s="789">
        <v>2015</v>
      </c>
      <c r="F5" s="789"/>
      <c r="G5" s="789"/>
      <c r="H5" s="626"/>
      <c r="I5" s="790">
        <v>2016</v>
      </c>
      <c r="J5" s="790"/>
      <c r="K5" s="790"/>
      <c r="L5" s="216"/>
      <c r="M5" s="692"/>
      <c r="N5" s="693"/>
      <c r="O5" s="693"/>
      <c r="R5" s="462"/>
      <c r="S5" s="462"/>
      <c r="T5" s="462"/>
      <c r="U5" s="462"/>
    </row>
    <row r="6" spans="2:22" s="111" customFormat="1" ht="15.75" customHeight="1" x14ac:dyDescent="0.2">
      <c r="B6" s="770"/>
      <c r="C6" s="770"/>
      <c r="D6" s="770"/>
      <c r="E6" s="463" t="s">
        <v>1</v>
      </c>
      <c r="F6" s="463" t="s">
        <v>82</v>
      </c>
      <c r="G6" s="463" t="s">
        <v>151</v>
      </c>
      <c r="H6" s="526"/>
      <c r="I6" s="463" t="s">
        <v>1</v>
      </c>
      <c r="J6" s="463" t="s">
        <v>82</v>
      </c>
      <c r="K6" s="463" t="s">
        <v>151</v>
      </c>
      <c r="L6" s="312"/>
      <c r="M6" s="694"/>
      <c r="N6" s="682"/>
      <c r="O6" s="682"/>
      <c r="P6" s="128"/>
      <c r="Q6" s="128"/>
      <c r="R6" s="128"/>
      <c r="S6" s="128"/>
      <c r="T6" s="128"/>
      <c r="U6" s="128"/>
      <c r="V6" s="128"/>
    </row>
    <row r="7" spans="2:22" ht="21.75" customHeight="1" x14ac:dyDescent="0.2">
      <c r="B7" s="285">
        <v>0</v>
      </c>
      <c r="C7" s="464"/>
      <c r="D7" s="285" t="s">
        <v>24</v>
      </c>
      <c r="E7" s="227">
        <v>1925451.1358336965</v>
      </c>
      <c r="F7" s="312">
        <v>0.32113401223787574</v>
      </c>
      <c r="G7" s="312">
        <v>0.99999999999999989</v>
      </c>
      <c r="H7" s="312"/>
      <c r="I7" s="227">
        <v>2027014.48342419</v>
      </c>
      <c r="J7" s="312">
        <v>0.32384527207388525</v>
      </c>
      <c r="K7" s="312">
        <v>1</v>
      </c>
      <c r="L7" s="312"/>
      <c r="M7" s="312"/>
      <c r="O7" s="224"/>
    </row>
    <row r="8" spans="2:22" ht="16.5" customHeight="1" x14ac:dyDescent="0.2">
      <c r="B8" s="221">
        <v>1000</v>
      </c>
      <c r="C8" s="221"/>
      <c r="D8" s="134" t="s">
        <v>2</v>
      </c>
      <c r="E8" s="223">
        <v>352368.73869960214</v>
      </c>
      <c r="F8" s="135">
        <v>5.8769389022592385E-2</v>
      </c>
      <c r="G8" s="135">
        <v>0.18300580686875276</v>
      </c>
      <c r="H8" s="135"/>
      <c r="I8" s="223">
        <v>404817.40153864003</v>
      </c>
      <c r="J8" s="135">
        <v>6.4675292470355777E-2</v>
      </c>
      <c r="K8" s="135">
        <v>0.199711153940445</v>
      </c>
      <c r="L8" s="312"/>
      <c r="M8" s="312"/>
    </row>
    <row r="9" spans="2:22" ht="15" customHeight="1" x14ac:dyDescent="0.2">
      <c r="B9" s="289"/>
      <c r="C9" s="290">
        <v>1100</v>
      </c>
      <c r="D9" s="291" t="s">
        <v>3</v>
      </c>
      <c r="E9" s="328">
        <v>154280.26406102203</v>
      </c>
      <c r="F9" s="91">
        <v>2.5731445106542648E-2</v>
      </c>
      <c r="G9" s="91">
        <v>8.0126813498292482E-2</v>
      </c>
      <c r="H9" s="91"/>
      <c r="I9" s="328">
        <v>166509.42512984</v>
      </c>
      <c r="J9" s="91">
        <v>2.6602230359692922E-2</v>
      </c>
      <c r="K9" s="91">
        <v>8.2145158059531667E-2</v>
      </c>
      <c r="L9" s="91"/>
      <c r="M9" s="91"/>
      <c r="N9" s="314"/>
      <c r="O9" s="314"/>
    </row>
    <row r="10" spans="2:22" ht="15" customHeight="1" x14ac:dyDescent="0.2">
      <c r="B10" s="289"/>
      <c r="C10" s="290">
        <v>1200</v>
      </c>
      <c r="D10" s="114" t="s">
        <v>4</v>
      </c>
      <c r="E10" s="328">
        <v>109891.99179945209</v>
      </c>
      <c r="F10" s="91">
        <v>1.8328201418671492E-2</v>
      </c>
      <c r="G10" s="91">
        <v>5.7073373483388985E-2</v>
      </c>
      <c r="H10" s="91"/>
      <c r="I10" s="328">
        <v>144954.57372496999</v>
      </c>
      <c r="J10" s="91">
        <v>2.3158538676809663E-2</v>
      </c>
      <c r="K10" s="91">
        <v>7.1511365562668058E-2</v>
      </c>
      <c r="L10" s="91"/>
      <c r="M10" s="91"/>
      <c r="N10" s="314"/>
      <c r="O10" s="314"/>
    </row>
    <row r="11" spans="2:22" ht="15" customHeight="1" x14ac:dyDescent="0.2">
      <c r="B11" s="289"/>
      <c r="C11" s="290">
        <v>1900</v>
      </c>
      <c r="D11" s="114" t="s">
        <v>202</v>
      </c>
      <c r="E11" s="328">
        <v>88196.482839127988</v>
      </c>
      <c r="F11" s="91">
        <v>1.4709742497378241E-2</v>
      </c>
      <c r="G11" s="91">
        <v>4.5805619887071297E-2</v>
      </c>
      <c r="H11" s="91"/>
      <c r="I11" s="328">
        <v>93353.402683830005</v>
      </c>
      <c r="J11" s="91">
        <v>1.4914523433853185E-2</v>
      </c>
      <c r="K11" s="91">
        <v>4.6054630318245283E-2</v>
      </c>
      <c r="L11" s="91"/>
      <c r="M11" s="91"/>
      <c r="N11" s="314"/>
      <c r="O11" s="314"/>
    </row>
    <row r="12" spans="2:22" ht="16.5" customHeight="1" x14ac:dyDescent="0.2">
      <c r="B12" s="221">
        <v>2000</v>
      </c>
      <c r="C12" s="221"/>
      <c r="D12" s="134" t="s">
        <v>6</v>
      </c>
      <c r="E12" s="223">
        <v>502676.81884110125</v>
      </c>
      <c r="F12" s="135">
        <v>8.3838338293388562E-2</v>
      </c>
      <c r="G12" s="523">
        <v>0.26106963167540909</v>
      </c>
      <c r="H12" s="523"/>
      <c r="I12" s="223">
        <v>533235.87348933995</v>
      </c>
      <c r="J12" s="135">
        <v>8.5191955539779027E-2</v>
      </c>
      <c r="K12" s="523">
        <v>0.26306465881218399</v>
      </c>
      <c r="L12" s="312"/>
      <c r="M12" s="312"/>
    </row>
    <row r="13" spans="2:22" ht="15" customHeight="1" x14ac:dyDescent="0.2">
      <c r="B13" s="289"/>
      <c r="C13" s="290">
        <v>2100</v>
      </c>
      <c r="D13" s="114" t="s">
        <v>27</v>
      </c>
      <c r="E13" s="328">
        <v>331130.40515934001</v>
      </c>
      <c r="F13" s="91">
        <v>5.5227179544460138E-2</v>
      </c>
      <c r="G13" s="91">
        <v>0.17197549135203821</v>
      </c>
      <c r="H13" s="91"/>
      <c r="I13" s="328">
        <v>354035.78068699996</v>
      </c>
      <c r="J13" s="91">
        <v>5.656221193524185E-2</v>
      </c>
      <c r="K13" s="91">
        <v>0.17465873262480852</v>
      </c>
      <c r="L13" s="91"/>
      <c r="M13" s="91"/>
      <c r="N13" s="314"/>
      <c r="O13" s="314"/>
    </row>
    <row r="14" spans="2:22" ht="15" customHeight="1" x14ac:dyDescent="0.2">
      <c r="C14" s="232">
        <v>2110</v>
      </c>
      <c r="D14" s="114" t="s">
        <v>84</v>
      </c>
      <c r="E14" s="328">
        <v>218117.71198881572</v>
      </c>
      <c r="F14" s="91">
        <v>3.637849576524578E-2</v>
      </c>
      <c r="G14" s="91">
        <v>0.11328135413541589</v>
      </c>
      <c r="H14" s="91"/>
      <c r="I14" s="328">
        <v>233293.37216056549</v>
      </c>
      <c r="J14" s="91">
        <v>3.7271908318496381E-2</v>
      </c>
      <c r="K14" s="91">
        <v>0.11509210914293432</v>
      </c>
      <c r="L14" s="91"/>
      <c r="M14" s="91"/>
      <c r="N14" s="314"/>
      <c r="O14" s="301"/>
      <c r="P14" s="301"/>
    </row>
    <row r="15" spans="2:22" ht="15" customHeight="1" x14ac:dyDescent="0.2">
      <c r="C15" s="232">
        <v>2120</v>
      </c>
      <c r="D15" s="114" t="s">
        <v>85</v>
      </c>
      <c r="E15" s="328">
        <v>113012.69317052426</v>
      </c>
      <c r="F15" s="91">
        <v>1.8848683779214347E-2</v>
      </c>
      <c r="G15" s="91">
        <v>5.8694137216622311E-2</v>
      </c>
      <c r="H15" s="91"/>
      <c r="I15" s="328">
        <v>120742.40852643449</v>
      </c>
      <c r="J15" s="91">
        <v>1.9290303616745465E-2</v>
      </c>
      <c r="K15" s="91">
        <v>5.956662348187422E-2</v>
      </c>
      <c r="L15" s="91"/>
      <c r="M15" s="91"/>
      <c r="N15" s="314"/>
      <c r="O15" s="301"/>
      <c r="P15" s="301"/>
    </row>
    <row r="16" spans="2:22" ht="15" customHeight="1" x14ac:dyDescent="0.2">
      <c r="B16" s="289"/>
      <c r="C16" s="290">
        <v>2200</v>
      </c>
      <c r="D16" s="114" t="s">
        <v>7</v>
      </c>
      <c r="E16" s="328">
        <v>118322.53768891</v>
      </c>
      <c r="F16" s="91">
        <v>1.9734279701548771E-2</v>
      </c>
      <c r="G16" s="91">
        <v>6.1451851717689951E-2</v>
      </c>
      <c r="H16" s="91"/>
      <c r="I16" s="328">
        <v>124713.4497957</v>
      </c>
      <c r="J16" s="91">
        <v>1.9924733496798647E-2</v>
      </c>
      <c r="K16" s="91">
        <v>6.1525682631050752E-2</v>
      </c>
      <c r="L16" s="91"/>
      <c r="M16" s="91"/>
      <c r="N16" s="314"/>
      <c r="O16" s="314"/>
    </row>
    <row r="17" spans="2:15" ht="15" customHeight="1" x14ac:dyDescent="0.2">
      <c r="B17" s="289"/>
      <c r="C17" s="290">
        <v>2900</v>
      </c>
      <c r="D17" s="114" t="s">
        <v>5</v>
      </c>
      <c r="E17" s="328">
        <v>53223.87599285123</v>
      </c>
      <c r="F17" s="91">
        <v>8.8768790473796409E-3</v>
      </c>
      <c r="G17" s="91">
        <v>2.7642288605680951E-2</v>
      </c>
      <c r="H17" s="91"/>
      <c r="I17" s="328">
        <v>54486.643006639999</v>
      </c>
      <c r="J17" s="91">
        <v>8.7050101077385256E-3</v>
      </c>
      <c r="K17" s="91">
        <v>2.6880243556324738E-2</v>
      </c>
      <c r="L17" s="91"/>
      <c r="M17" s="91"/>
      <c r="N17" s="314"/>
      <c r="O17" s="314"/>
    </row>
    <row r="18" spans="2:15" ht="16.5" customHeight="1" x14ac:dyDescent="0.2">
      <c r="B18" s="221">
        <v>3000</v>
      </c>
      <c r="C18" s="221"/>
      <c r="D18" s="134" t="s">
        <v>8</v>
      </c>
      <c r="E18" s="223">
        <v>85572.800397839994</v>
      </c>
      <c r="F18" s="135">
        <v>1.4272154831023849E-2</v>
      </c>
      <c r="G18" s="523">
        <v>4.4442987311016868E-2</v>
      </c>
      <c r="H18" s="523"/>
      <c r="I18" s="223">
        <v>94602.374429100004</v>
      </c>
      <c r="J18" s="135">
        <v>1.5114064295005709E-2</v>
      </c>
      <c r="K18" s="523">
        <v>4.6670793525505717E-2</v>
      </c>
      <c r="L18" s="312"/>
      <c r="M18" s="312"/>
    </row>
    <row r="19" spans="2:15" ht="15" customHeight="1" x14ac:dyDescent="0.2">
      <c r="B19" s="289"/>
      <c r="C19" s="294">
        <v>3100</v>
      </c>
      <c r="D19" s="125" t="s">
        <v>83</v>
      </c>
      <c r="E19" s="328">
        <v>32795.796392839999</v>
      </c>
      <c r="F19" s="91">
        <v>5.4698067814683872E-3</v>
      </c>
      <c r="G19" s="91">
        <v>1.703278560670397E-2</v>
      </c>
      <c r="H19" s="91"/>
      <c r="I19" s="328">
        <v>38688.113394100001</v>
      </c>
      <c r="J19" s="91">
        <v>6.1809720614267446E-3</v>
      </c>
      <c r="K19" s="91">
        <v>1.9086254050215291E-2</v>
      </c>
      <c r="L19" s="91"/>
      <c r="M19" s="91"/>
      <c r="N19" s="314"/>
      <c r="O19" s="314"/>
    </row>
    <row r="20" spans="2:15" ht="15" customHeight="1" x14ac:dyDescent="0.2">
      <c r="B20" s="289"/>
      <c r="C20" s="294">
        <v>3200</v>
      </c>
      <c r="D20" s="125" t="s">
        <v>9</v>
      </c>
      <c r="E20" s="328">
        <v>36218.714703999998</v>
      </c>
      <c r="F20" s="91">
        <v>6.0406940246543108E-3</v>
      </c>
      <c r="G20" s="91">
        <v>1.8810508368636292E-2</v>
      </c>
      <c r="H20" s="91"/>
      <c r="I20" s="328">
        <v>39012.852768999997</v>
      </c>
      <c r="J20" s="91">
        <v>6.2328537591217316E-3</v>
      </c>
      <c r="K20" s="91">
        <v>1.9246459799880888E-2</v>
      </c>
      <c r="L20" s="91"/>
      <c r="M20" s="91"/>
      <c r="N20" s="314"/>
      <c r="O20" s="314"/>
    </row>
    <row r="21" spans="2:15" ht="15" customHeight="1" x14ac:dyDescent="0.2">
      <c r="B21" s="289"/>
      <c r="C21" s="294">
        <v>3300</v>
      </c>
      <c r="D21" s="125" t="s">
        <v>11</v>
      </c>
      <c r="E21" s="328">
        <v>16558.289301000001</v>
      </c>
      <c r="F21" s="91">
        <v>2.7616540249011516E-3</v>
      </c>
      <c r="G21" s="91">
        <v>8.5996933356766118E-3</v>
      </c>
      <c r="H21" s="91"/>
      <c r="I21" s="328">
        <v>16901.408265999999</v>
      </c>
      <c r="J21" s="91">
        <v>2.7002384744572333E-3</v>
      </c>
      <c r="K21" s="91">
        <v>8.3380796754095356E-3</v>
      </c>
      <c r="L21" s="91"/>
      <c r="M21" s="91"/>
      <c r="N21" s="314"/>
      <c r="O21" s="314"/>
    </row>
    <row r="22" spans="2:15" ht="16.5" customHeight="1" x14ac:dyDescent="0.2">
      <c r="B22" s="221">
        <v>4000</v>
      </c>
      <c r="C22" s="221"/>
      <c r="D22" s="134" t="s">
        <v>10</v>
      </c>
      <c r="E22" s="223">
        <v>950610.77689738292</v>
      </c>
      <c r="F22" s="135">
        <v>0.15854645551908078</v>
      </c>
      <c r="G22" s="523">
        <v>0.49370807661955041</v>
      </c>
      <c r="H22" s="523"/>
      <c r="I22" s="223">
        <v>960556.62559147994</v>
      </c>
      <c r="J22" s="135">
        <v>0.15346247581834052</v>
      </c>
      <c r="K22" s="523">
        <v>0.47387753439671199</v>
      </c>
      <c r="L22" s="312"/>
      <c r="M22" s="312"/>
      <c r="N22" s="314"/>
      <c r="O22" s="314"/>
    </row>
    <row r="23" spans="2:15" ht="15" customHeight="1" x14ac:dyDescent="0.2">
      <c r="B23" s="289"/>
      <c r="C23" s="294">
        <v>4100</v>
      </c>
      <c r="D23" s="125" t="s">
        <v>23</v>
      </c>
      <c r="E23" s="328">
        <v>702865.09715555166</v>
      </c>
      <c r="F23" s="91">
        <v>0.11722649539677638</v>
      </c>
      <c r="G23" s="91">
        <v>0.36503917657262164</v>
      </c>
      <c r="H23" s="91"/>
      <c r="I23" s="328">
        <v>659057.03023745003</v>
      </c>
      <c r="J23" s="91">
        <v>0.10529366085361486</v>
      </c>
      <c r="K23" s="91">
        <v>0.32513681358809032</v>
      </c>
      <c r="L23" s="312"/>
      <c r="M23" s="312"/>
      <c r="N23" s="314"/>
      <c r="O23" s="314"/>
    </row>
    <row r="24" spans="2:15" ht="15" customHeight="1" x14ac:dyDescent="0.2">
      <c r="C24" s="232">
        <v>4110</v>
      </c>
      <c r="D24" s="114" t="s">
        <v>12</v>
      </c>
      <c r="E24" s="328">
        <v>481510.23309355311</v>
      </c>
      <c r="F24" s="91">
        <v>8.0308095183093245E-2</v>
      </c>
      <c r="G24" s="91">
        <v>0.2500765790065429</v>
      </c>
      <c r="H24" s="91"/>
      <c r="I24" s="328">
        <v>435783.16250687506</v>
      </c>
      <c r="J24" s="91">
        <v>6.9622509757892678E-2</v>
      </c>
      <c r="K24" s="91">
        <v>0.21498769055202624</v>
      </c>
      <c r="L24" s="91"/>
      <c r="M24" s="91"/>
      <c r="N24" s="314"/>
      <c r="O24" s="314"/>
    </row>
    <row r="25" spans="2:15" ht="15" customHeight="1" x14ac:dyDescent="0.2">
      <c r="C25" s="232">
        <v>4120</v>
      </c>
      <c r="D25" s="114" t="s">
        <v>13</v>
      </c>
      <c r="E25" s="328">
        <v>221354.86406199849</v>
      </c>
      <c r="F25" s="91">
        <v>3.6918400213683124E-2</v>
      </c>
      <c r="G25" s="91">
        <v>0.11496259756607875</v>
      </c>
      <c r="H25" s="91"/>
      <c r="I25" s="328">
        <v>223273.867730575</v>
      </c>
      <c r="J25" s="91">
        <v>3.5671151095722185E-2</v>
      </c>
      <c r="K25" s="91">
        <v>0.1101491230360641</v>
      </c>
      <c r="L25" s="91"/>
      <c r="M25" s="91"/>
      <c r="N25" s="314"/>
      <c r="O25" s="314"/>
    </row>
    <row r="26" spans="2:15" ht="15" customHeight="1" x14ac:dyDescent="0.2">
      <c r="B26" s="289"/>
      <c r="C26" s="294">
        <v>4200</v>
      </c>
      <c r="D26" s="125" t="s">
        <v>14</v>
      </c>
      <c r="E26" s="328">
        <v>127717.92682969125</v>
      </c>
      <c r="F26" s="91">
        <v>2.1301278185781324E-2</v>
      </c>
      <c r="G26" s="91">
        <v>6.6331429789513188E-2</v>
      </c>
      <c r="H26" s="91"/>
      <c r="I26" s="328">
        <v>183904.58974615001</v>
      </c>
      <c r="J26" s="91">
        <v>2.9381353378747348E-2</v>
      </c>
      <c r="K26" s="91">
        <v>9.0726825708459732E-2</v>
      </c>
      <c r="L26" s="91"/>
      <c r="M26" s="91"/>
      <c r="N26" s="314"/>
      <c r="O26" s="314"/>
    </row>
    <row r="27" spans="2:15" ht="15" customHeight="1" x14ac:dyDescent="0.2">
      <c r="C27" s="232">
        <v>4210</v>
      </c>
      <c r="D27" s="114" t="s">
        <v>15</v>
      </c>
      <c r="E27" s="328">
        <v>4366.5817543079775</v>
      </c>
      <c r="F27" s="91">
        <v>7.2827499614445566E-4</v>
      </c>
      <c r="G27" s="91">
        <v>2.2678226796014234E-3</v>
      </c>
      <c r="H27" s="91"/>
      <c r="I27" s="328">
        <v>3298.65889728</v>
      </c>
      <c r="J27" s="91">
        <v>5.2700730781495735E-4</v>
      </c>
      <c r="K27" s="91">
        <v>1.6273484596457592E-3</v>
      </c>
      <c r="L27" s="91"/>
      <c r="M27" s="91"/>
      <c r="N27" s="314"/>
      <c r="O27" s="314"/>
    </row>
    <row r="28" spans="2:15" ht="15" customHeight="1" x14ac:dyDescent="0.2">
      <c r="C28" s="232">
        <v>4220</v>
      </c>
      <c r="D28" s="114" t="s">
        <v>16</v>
      </c>
      <c r="E28" s="328">
        <v>2599.165407280519</v>
      </c>
      <c r="F28" s="91">
        <v>4.3349862282975011E-4</v>
      </c>
      <c r="G28" s="91">
        <v>1.3498994385827987E-3</v>
      </c>
      <c r="H28" s="91"/>
      <c r="I28" s="328">
        <v>2683.8990637399997</v>
      </c>
      <c r="J28" s="91">
        <v>4.2879074923297245E-4</v>
      </c>
      <c r="K28" s="91">
        <v>1.3240650649945773E-3</v>
      </c>
      <c r="L28" s="91"/>
      <c r="M28" s="91"/>
      <c r="N28" s="314"/>
      <c r="O28" s="314"/>
    </row>
    <row r="29" spans="2:15" ht="15" customHeight="1" x14ac:dyDescent="0.2">
      <c r="C29" s="232">
        <v>4230</v>
      </c>
      <c r="D29" s="114" t="s">
        <v>17</v>
      </c>
      <c r="E29" s="328">
        <v>70589.92104447</v>
      </c>
      <c r="F29" s="91">
        <v>1.1773253627000092E-2</v>
      </c>
      <c r="G29" s="91">
        <v>3.6661497002314442E-2</v>
      </c>
      <c r="H29" s="91"/>
      <c r="I29" s="328">
        <v>99550.195003250003</v>
      </c>
      <c r="J29" s="91">
        <v>1.5904548452820379E-2</v>
      </c>
      <c r="K29" s="91">
        <v>4.911173344705564E-2</v>
      </c>
      <c r="L29" s="91"/>
      <c r="M29" s="91"/>
      <c r="N29" s="314"/>
      <c r="O29" s="314"/>
    </row>
    <row r="30" spans="2:15" ht="15" customHeight="1" x14ac:dyDescent="0.2">
      <c r="C30" s="232">
        <v>4240</v>
      </c>
      <c r="D30" s="114" t="s">
        <v>18</v>
      </c>
      <c r="E30" s="328">
        <v>44470.082000000002</v>
      </c>
      <c r="F30" s="91">
        <v>7.4168882250153318E-3</v>
      </c>
      <c r="G30" s="91">
        <v>2.3095928622849735E-2</v>
      </c>
      <c r="H30" s="91"/>
      <c r="I30" s="328">
        <v>72653.383000000002</v>
      </c>
      <c r="J30" s="91">
        <v>1.1607403181350799E-2</v>
      </c>
      <c r="K30" s="91">
        <v>3.5842557413437066E-2</v>
      </c>
      <c r="L30" s="91"/>
      <c r="M30" s="91"/>
      <c r="N30" s="314"/>
      <c r="O30" s="314"/>
    </row>
    <row r="31" spans="2:15" ht="15" customHeight="1" x14ac:dyDescent="0.2">
      <c r="C31" s="232">
        <v>4250</v>
      </c>
      <c r="D31" s="114" t="s">
        <v>22</v>
      </c>
      <c r="E31" s="328">
        <v>5692.1766236327594</v>
      </c>
      <c r="F31" s="91">
        <v>9.4936271479169614E-4</v>
      </c>
      <c r="G31" s="91">
        <v>2.9562820461647901E-3</v>
      </c>
      <c r="H31" s="91"/>
      <c r="I31" s="328">
        <v>5718.45378188</v>
      </c>
      <c r="J31" s="91">
        <v>9.1360368752823825E-4</v>
      </c>
      <c r="K31" s="91">
        <v>2.8211213233266812E-3</v>
      </c>
      <c r="L31" s="91"/>
      <c r="M31" s="91"/>
      <c r="N31" s="314"/>
      <c r="O31" s="314"/>
    </row>
    <row r="32" spans="2:15" s="220" customFormat="1" ht="15" customHeight="1" x14ac:dyDescent="0.2">
      <c r="B32" s="295"/>
      <c r="C32" s="294">
        <v>4300</v>
      </c>
      <c r="D32" s="125" t="s">
        <v>20</v>
      </c>
      <c r="E32" s="328">
        <v>38969.359133269994</v>
      </c>
      <c r="F32" s="91">
        <v>6.49945689085853E-3</v>
      </c>
      <c r="G32" s="91">
        <v>2.0239079770984034E-2</v>
      </c>
      <c r="H32" s="91"/>
      <c r="I32" s="328">
        <v>31447.614282120001</v>
      </c>
      <c r="J32" s="91">
        <v>5.024200154095681E-3</v>
      </c>
      <c r="K32" s="91">
        <v>1.5514252384125175E-2</v>
      </c>
      <c r="L32" s="91"/>
      <c r="M32" s="91"/>
      <c r="N32" s="219"/>
      <c r="O32" s="219"/>
    </row>
    <row r="33" spans="2:15" ht="15" customHeight="1" x14ac:dyDescent="0.2">
      <c r="B33" s="289"/>
      <c r="C33" s="294">
        <v>4400</v>
      </c>
      <c r="D33" s="296" t="s">
        <v>131</v>
      </c>
      <c r="E33" s="328">
        <v>48346.633368789997</v>
      </c>
      <c r="F33" s="91">
        <v>8.0634341027774996E-3</v>
      </c>
      <c r="G33" s="91">
        <v>2.5109249707267436E-2</v>
      </c>
      <c r="H33" s="91"/>
      <c r="I33" s="328">
        <v>57460.753045630001</v>
      </c>
      <c r="J33" s="91">
        <v>9.1801661555754154E-3</v>
      </c>
      <c r="K33" s="91">
        <v>2.8347480255080784E-2</v>
      </c>
      <c r="L33" s="91"/>
      <c r="M33" s="91"/>
      <c r="N33" s="314"/>
      <c r="O33" s="314"/>
    </row>
    <row r="34" spans="2:15" ht="15" customHeight="1" x14ac:dyDescent="0.2">
      <c r="B34" s="289"/>
      <c r="C34" s="294">
        <v>4500</v>
      </c>
      <c r="D34" s="296" t="s">
        <v>337</v>
      </c>
      <c r="E34" s="328">
        <v>18196.7321605</v>
      </c>
      <c r="F34" s="91">
        <v>3.0349197128750572E-3</v>
      </c>
      <c r="G34" s="91">
        <v>9.4506330604027713E-3</v>
      </c>
      <c r="H34" s="91"/>
      <c r="I34" s="328">
        <v>15210.656000000001</v>
      </c>
      <c r="J34" s="91">
        <v>2.4301169409390424E-3</v>
      </c>
      <c r="K34" s="91">
        <v>7.5039700625646154E-3</v>
      </c>
      <c r="L34" s="91"/>
      <c r="M34" s="91"/>
      <c r="N34" s="314"/>
      <c r="O34" s="314"/>
    </row>
    <row r="35" spans="2:15" ht="15" customHeight="1" x14ac:dyDescent="0.2">
      <c r="B35" s="289"/>
      <c r="C35" s="294">
        <v>4600</v>
      </c>
      <c r="D35" s="296" t="s">
        <v>144</v>
      </c>
      <c r="E35" s="328">
        <v>14515.028249579998</v>
      </c>
      <c r="F35" s="91">
        <v>2.4208712300120066E-3</v>
      </c>
      <c r="G35" s="91">
        <v>7.5385077187612821E-3</v>
      </c>
      <c r="H35" s="91"/>
      <c r="I35" s="328">
        <v>13475.982280129998</v>
      </c>
      <c r="J35" s="91">
        <v>2.1529783353681953E-3</v>
      </c>
      <c r="K35" s="91">
        <v>6.6481923983914134E-3</v>
      </c>
      <c r="L35" s="91"/>
      <c r="M35" s="91"/>
      <c r="N35" s="314"/>
      <c r="O35" s="314"/>
    </row>
    <row r="36" spans="2:15" ht="16.5" customHeight="1" x14ac:dyDescent="0.2">
      <c r="B36" s="221">
        <v>5000</v>
      </c>
      <c r="C36" s="221"/>
      <c r="D36" s="134" t="s">
        <v>120</v>
      </c>
      <c r="E36" s="223">
        <v>34686.297131770007</v>
      </c>
      <c r="F36" s="135">
        <v>5.7851116345143689E-3</v>
      </c>
      <c r="G36" s="523">
        <v>1.8014633810351812E-2</v>
      </c>
      <c r="H36" s="523"/>
      <c r="I36" s="223">
        <v>33644.912689600002</v>
      </c>
      <c r="J36" s="135">
        <v>5.3752495818334151E-3</v>
      </c>
      <c r="K36" s="523">
        <v>1.6598259639844511E-2</v>
      </c>
      <c r="L36" s="312"/>
      <c r="M36" s="312"/>
      <c r="N36" s="314"/>
      <c r="O36" s="314"/>
    </row>
    <row r="37" spans="2:15" ht="15" customHeight="1" x14ac:dyDescent="0.2">
      <c r="B37" s="289"/>
      <c r="C37" s="232">
        <v>5100</v>
      </c>
      <c r="D37" s="114" t="s">
        <v>156</v>
      </c>
      <c r="E37" s="328">
        <v>5.2483272000000003</v>
      </c>
      <c r="F37" s="91">
        <v>8.7533583164311884E-7</v>
      </c>
      <c r="G37" s="91">
        <v>2.7257649401357257E-6</v>
      </c>
      <c r="H37" s="91"/>
      <c r="I37" s="328">
        <v>0.19122410999999989</v>
      </c>
      <c r="J37" s="91">
        <v>3.0550750028597758E-8</v>
      </c>
      <c r="K37" s="91">
        <v>9.433781137911225E-8</v>
      </c>
      <c r="L37" s="91"/>
      <c r="M37" s="91"/>
      <c r="N37" s="314"/>
      <c r="O37" s="314"/>
    </row>
    <row r="38" spans="2:15" ht="15" customHeight="1" x14ac:dyDescent="0.2">
      <c r="B38" s="289"/>
      <c r="C38" s="232">
        <v>5200</v>
      </c>
      <c r="D38" s="114" t="s">
        <v>92</v>
      </c>
      <c r="E38" s="328">
        <v>34681.048804570004</v>
      </c>
      <c r="F38" s="91">
        <v>5.784236298682726E-3</v>
      </c>
      <c r="G38" s="91">
        <v>1.8011908045411675E-2</v>
      </c>
      <c r="H38" s="91"/>
      <c r="I38" s="328">
        <v>33644.721465490002</v>
      </c>
      <c r="J38" s="91">
        <v>5.3752190310833864E-3</v>
      </c>
      <c r="K38" s="91">
        <v>1.6598165302033133E-2</v>
      </c>
      <c r="L38" s="91"/>
      <c r="M38" s="91"/>
      <c r="N38" s="314"/>
      <c r="O38" s="314"/>
    </row>
    <row r="39" spans="2:15" ht="16.5" customHeight="1" thickBot="1" x14ac:dyDescent="0.25">
      <c r="B39" s="305">
        <v>9000</v>
      </c>
      <c r="C39" s="465">
        <v>9000</v>
      </c>
      <c r="D39" s="306" t="s">
        <v>19</v>
      </c>
      <c r="E39" s="524">
        <v>-464.29613400000017</v>
      </c>
      <c r="F39" s="308">
        <v>-7.7437062724209545E-5</v>
      </c>
      <c r="G39" s="525">
        <v>-2.4113628508103672E-4</v>
      </c>
      <c r="H39" s="525"/>
      <c r="I39" s="524">
        <v>157.29568602999998</v>
      </c>
      <c r="J39" s="308">
        <v>2.6234368570798125E-5</v>
      </c>
      <c r="K39" s="525">
        <v>7.759968530875217E-5</v>
      </c>
      <c r="L39" s="312"/>
      <c r="M39" s="312"/>
      <c r="N39" s="314"/>
      <c r="O39" s="314"/>
    </row>
    <row r="40" spans="2:15" x14ac:dyDescent="0.2">
      <c r="C40" s="270"/>
    </row>
    <row r="41" spans="2:15" x14ac:dyDescent="0.2">
      <c r="C41" s="109"/>
      <c r="D41" s="348"/>
      <c r="E41" s="410"/>
      <c r="J41" s="410"/>
      <c r="K41" s="410"/>
    </row>
    <row r="42" spans="2:15" x14ac:dyDescent="0.2">
      <c r="C42" s="270"/>
    </row>
    <row r="43" spans="2:15" x14ac:dyDescent="0.2">
      <c r="C43" s="270"/>
    </row>
    <row r="44" spans="2:15" x14ac:dyDescent="0.2">
      <c r="C44" s="270"/>
    </row>
    <row r="45" spans="2:15" x14ac:dyDescent="0.2">
      <c r="C45" s="270"/>
    </row>
  </sheetData>
  <mergeCells count="6">
    <mergeCell ref="E5:G5"/>
    <mergeCell ref="B5:C6"/>
    <mergeCell ref="D5:D6"/>
    <mergeCell ref="B2:K2"/>
    <mergeCell ref="B3:K3"/>
    <mergeCell ref="I5:K5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3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2:U39"/>
  <sheetViews>
    <sheetView showGridLines="0" workbookViewId="0">
      <selection activeCell="E8" sqref="E8"/>
    </sheetView>
  </sheetViews>
  <sheetFormatPr defaultColWidth="11.42578125" defaultRowHeight="11.25" x14ac:dyDescent="0.2"/>
  <cols>
    <col min="1" max="1" width="3.140625" style="109" customWidth="1"/>
    <col min="2" max="2" width="4.42578125" style="205" customWidth="1"/>
    <col min="3" max="3" width="7.28515625" style="205" customWidth="1"/>
    <col min="4" max="4" width="37.5703125" style="109" customWidth="1"/>
    <col min="5" max="7" width="10.140625" style="109" customWidth="1"/>
    <col min="8" max="8" width="11.140625" style="109" bestFit="1" customWidth="1"/>
    <col min="9" max="9" width="7.85546875" style="109" customWidth="1"/>
    <col min="10" max="16384" width="11.42578125" style="109"/>
  </cols>
  <sheetData>
    <row r="2" spans="2:21" s="111" customFormat="1" x14ac:dyDescent="0.2">
      <c r="B2" s="764" t="s">
        <v>109</v>
      </c>
      <c r="C2" s="764"/>
      <c r="D2" s="764"/>
      <c r="E2" s="764"/>
      <c r="F2" s="764"/>
      <c r="G2" s="764"/>
      <c r="H2" s="764"/>
    </row>
    <row r="3" spans="2:21" s="111" customFormat="1" ht="14.25" customHeight="1" x14ac:dyDescent="0.2">
      <c r="B3" s="773" t="s">
        <v>434</v>
      </c>
      <c r="C3" s="773"/>
      <c r="D3" s="773"/>
      <c r="E3" s="773"/>
      <c r="F3" s="773"/>
      <c r="G3" s="773"/>
      <c r="H3" s="773"/>
    </row>
    <row r="4" spans="2:21" s="111" customFormat="1" x14ac:dyDescent="0.2">
      <c r="B4" s="207"/>
      <c r="C4" s="207"/>
      <c r="D4" s="208"/>
      <c r="H4" s="468" t="s">
        <v>1</v>
      </c>
    </row>
    <row r="5" spans="2:21" s="111" customFormat="1" ht="14.25" customHeight="1" x14ac:dyDescent="0.2">
      <c r="B5" s="769" t="s">
        <v>21</v>
      </c>
      <c r="C5" s="769"/>
      <c r="D5" s="769" t="s">
        <v>125</v>
      </c>
      <c r="E5" s="789" t="s">
        <v>123</v>
      </c>
      <c r="F5" s="789"/>
      <c r="G5" s="789"/>
      <c r="H5" s="769" t="s">
        <v>124</v>
      </c>
      <c r="L5" s="469"/>
    </row>
    <row r="6" spans="2:21" s="111" customFormat="1" ht="14.25" customHeight="1" x14ac:dyDescent="0.2">
      <c r="B6" s="770"/>
      <c r="C6" s="770"/>
      <c r="D6" s="770"/>
      <c r="E6" s="470" t="s">
        <v>148</v>
      </c>
      <c r="F6" s="470" t="s">
        <v>149</v>
      </c>
      <c r="G6" s="470" t="s">
        <v>150</v>
      </c>
      <c r="H6" s="770"/>
      <c r="I6" s="128"/>
      <c r="J6" s="471"/>
      <c r="K6" s="472"/>
      <c r="L6" s="472"/>
      <c r="M6" s="128"/>
      <c r="N6" s="128"/>
      <c r="O6" s="128"/>
      <c r="P6" s="128"/>
      <c r="Q6" s="128"/>
      <c r="R6" s="128"/>
      <c r="S6" s="128"/>
      <c r="T6" s="128"/>
      <c r="U6" s="128"/>
    </row>
    <row r="7" spans="2:21" ht="18.75" customHeight="1" x14ac:dyDescent="0.2">
      <c r="B7" s="285">
        <v>0</v>
      </c>
      <c r="C7" s="285"/>
      <c r="D7" s="285" t="s">
        <v>24</v>
      </c>
      <c r="E7" s="321">
        <v>1383758.7165021901</v>
      </c>
      <c r="F7" s="321">
        <v>514841.10771100002</v>
      </c>
      <c r="G7" s="321">
        <v>128414.65921099999</v>
      </c>
      <c r="H7" s="321">
        <v>2027014.48342419</v>
      </c>
      <c r="J7" s="695"/>
      <c r="K7" s="314"/>
      <c r="L7" s="314"/>
    </row>
    <row r="8" spans="2:21" ht="16.5" customHeight="1" x14ac:dyDescent="0.2">
      <c r="B8" s="221">
        <v>1000</v>
      </c>
      <c r="C8" s="221"/>
      <c r="D8" s="134" t="s">
        <v>2</v>
      </c>
      <c r="E8" s="223">
        <v>404817.40153864003</v>
      </c>
      <c r="F8" s="223" t="s">
        <v>90</v>
      </c>
      <c r="G8" s="223" t="s">
        <v>90</v>
      </c>
      <c r="H8" s="223">
        <v>404817.40153864003</v>
      </c>
      <c r="J8" s="314"/>
      <c r="K8" s="314"/>
      <c r="L8" s="314"/>
    </row>
    <row r="9" spans="2:21" ht="15" customHeight="1" x14ac:dyDescent="0.2">
      <c r="C9" s="290">
        <v>1100</v>
      </c>
      <c r="D9" s="291" t="s">
        <v>3</v>
      </c>
      <c r="E9" s="329">
        <v>166509.42512984</v>
      </c>
      <c r="F9" s="329" t="s">
        <v>90</v>
      </c>
      <c r="G9" s="329" t="s">
        <v>90</v>
      </c>
      <c r="H9" s="329">
        <v>166509.42512984</v>
      </c>
      <c r="J9" s="224"/>
      <c r="K9" s="314"/>
      <c r="L9" s="314"/>
      <c r="M9" s="314"/>
      <c r="N9" s="314"/>
    </row>
    <row r="10" spans="2:21" ht="15" customHeight="1" x14ac:dyDescent="0.2">
      <c r="C10" s="290">
        <v>1200</v>
      </c>
      <c r="D10" s="114" t="s">
        <v>4</v>
      </c>
      <c r="E10" s="329">
        <v>144954.57372496999</v>
      </c>
      <c r="F10" s="329" t="s">
        <v>90</v>
      </c>
      <c r="G10" s="329" t="s">
        <v>90</v>
      </c>
      <c r="H10" s="329">
        <v>144954.57372496999</v>
      </c>
      <c r="J10" s="314"/>
      <c r="K10" s="314"/>
      <c r="L10" s="473"/>
    </row>
    <row r="11" spans="2:21" ht="15" customHeight="1" x14ac:dyDescent="0.2">
      <c r="C11" s="290">
        <v>1900</v>
      </c>
      <c r="D11" s="114" t="s">
        <v>202</v>
      </c>
      <c r="E11" s="329">
        <v>93353.402683830005</v>
      </c>
      <c r="F11" s="329" t="s">
        <v>90</v>
      </c>
      <c r="G11" s="329" t="s">
        <v>90</v>
      </c>
      <c r="H11" s="329">
        <v>93353.402683830005</v>
      </c>
      <c r="J11" s="314"/>
      <c r="K11" s="314"/>
      <c r="L11" s="314"/>
    </row>
    <row r="12" spans="2:21" ht="16.5" customHeight="1" x14ac:dyDescent="0.2">
      <c r="B12" s="221">
        <v>2000</v>
      </c>
      <c r="C12" s="221"/>
      <c r="D12" s="134" t="s">
        <v>6</v>
      </c>
      <c r="E12" s="223">
        <v>499869.19124933996</v>
      </c>
      <c r="F12" s="223">
        <v>23248.325706</v>
      </c>
      <c r="G12" s="223">
        <v>10118.356534</v>
      </c>
      <c r="H12" s="223">
        <v>533235.87348933995</v>
      </c>
      <c r="J12" s="314"/>
      <c r="K12" s="314"/>
      <c r="L12" s="314"/>
    </row>
    <row r="13" spans="2:21" ht="15" customHeight="1" x14ac:dyDescent="0.2">
      <c r="C13" s="290">
        <v>2100</v>
      </c>
      <c r="D13" s="114" t="s">
        <v>27</v>
      </c>
      <c r="E13" s="329">
        <v>320669.09844699997</v>
      </c>
      <c r="F13" s="329">
        <v>23248.325706</v>
      </c>
      <c r="G13" s="329">
        <v>10118.356534</v>
      </c>
      <c r="H13" s="329">
        <v>354035.78068699996</v>
      </c>
      <c r="J13" s="314"/>
      <c r="K13" s="314"/>
      <c r="L13" s="314"/>
    </row>
    <row r="14" spans="2:21" ht="15" customHeight="1" x14ac:dyDescent="0.2">
      <c r="C14" s="232">
        <v>2110</v>
      </c>
      <c r="D14" s="114" t="s">
        <v>84</v>
      </c>
      <c r="E14" s="329">
        <v>211008.57377097357</v>
      </c>
      <c r="F14" s="329">
        <v>15526.993290111937</v>
      </c>
      <c r="G14" s="329">
        <v>6757.8050994799796</v>
      </c>
      <c r="H14" s="329">
        <v>233293.37216056549</v>
      </c>
      <c r="J14" s="314"/>
      <c r="K14" s="314"/>
      <c r="L14" s="314"/>
    </row>
    <row r="15" spans="2:21" ht="15" customHeight="1" x14ac:dyDescent="0.2">
      <c r="C15" s="232">
        <v>2120</v>
      </c>
      <c r="D15" s="114" t="s">
        <v>85</v>
      </c>
      <c r="E15" s="329">
        <v>109660.52467602641</v>
      </c>
      <c r="F15" s="329">
        <v>7721.3324158880623</v>
      </c>
      <c r="G15" s="329">
        <v>3360.5514345200213</v>
      </c>
      <c r="H15" s="329">
        <v>120742.40852643449</v>
      </c>
      <c r="J15" s="314"/>
      <c r="K15" s="314"/>
      <c r="L15" s="314"/>
    </row>
    <row r="16" spans="2:21" ht="15" customHeight="1" x14ac:dyDescent="0.2">
      <c r="C16" s="290">
        <v>2200</v>
      </c>
      <c r="D16" s="114" t="s">
        <v>7</v>
      </c>
      <c r="E16" s="329">
        <v>124713.4497957</v>
      </c>
      <c r="F16" s="329" t="s">
        <v>90</v>
      </c>
      <c r="G16" s="329" t="s">
        <v>90</v>
      </c>
      <c r="H16" s="329">
        <v>124713.4497957</v>
      </c>
      <c r="J16" s="314"/>
      <c r="K16" s="314"/>
      <c r="L16" s="314"/>
    </row>
    <row r="17" spans="2:12" ht="15" customHeight="1" x14ac:dyDescent="0.2">
      <c r="C17" s="290">
        <v>2900</v>
      </c>
      <c r="D17" s="114" t="s">
        <v>5</v>
      </c>
      <c r="E17" s="329">
        <v>54486.643006639999</v>
      </c>
      <c r="F17" s="329" t="s">
        <v>90</v>
      </c>
      <c r="G17" s="329" t="s">
        <v>90</v>
      </c>
      <c r="H17" s="329">
        <v>54486.643006639999</v>
      </c>
      <c r="J17" s="314"/>
      <c r="K17" s="314"/>
      <c r="L17" s="314"/>
    </row>
    <row r="18" spans="2:12" ht="16.5" customHeight="1" x14ac:dyDescent="0.2">
      <c r="B18" s="221">
        <v>3000</v>
      </c>
      <c r="C18" s="221"/>
      <c r="D18" s="134" t="s">
        <v>8</v>
      </c>
      <c r="E18" s="223">
        <v>1126.4160551</v>
      </c>
      <c r="F18" s="223">
        <v>46275.006425</v>
      </c>
      <c r="G18" s="223">
        <v>47200.951948999995</v>
      </c>
      <c r="H18" s="223">
        <v>94602.374429099989</v>
      </c>
      <c r="J18" s="314"/>
      <c r="K18" s="314"/>
      <c r="L18" s="314"/>
    </row>
    <row r="19" spans="2:12" ht="15" customHeight="1" x14ac:dyDescent="0.2">
      <c r="C19" s="294">
        <v>3100</v>
      </c>
      <c r="D19" s="125" t="s">
        <v>83</v>
      </c>
      <c r="E19" s="329">
        <v>1126.4160551</v>
      </c>
      <c r="F19" s="329" t="s">
        <v>90</v>
      </c>
      <c r="G19" s="329">
        <v>37561.697338999998</v>
      </c>
      <c r="H19" s="329">
        <v>38688.113394100001</v>
      </c>
      <c r="J19" s="314"/>
      <c r="K19" s="314"/>
      <c r="L19" s="314"/>
    </row>
    <row r="20" spans="2:12" ht="15" customHeight="1" x14ac:dyDescent="0.2">
      <c r="C20" s="294">
        <v>3200</v>
      </c>
      <c r="D20" s="125" t="s">
        <v>9</v>
      </c>
      <c r="E20" s="329" t="s">
        <v>90</v>
      </c>
      <c r="F20" s="329">
        <v>39012.852768999997</v>
      </c>
      <c r="G20" s="329" t="s">
        <v>90</v>
      </c>
      <c r="H20" s="329">
        <v>39012.852768999997</v>
      </c>
      <c r="J20" s="314"/>
      <c r="K20" s="314"/>
      <c r="L20" s="314"/>
    </row>
    <row r="21" spans="2:12" ht="15" customHeight="1" x14ac:dyDescent="0.2">
      <c r="C21" s="294">
        <v>3300</v>
      </c>
      <c r="D21" s="125" t="s">
        <v>11</v>
      </c>
      <c r="E21" s="329" t="s">
        <v>90</v>
      </c>
      <c r="F21" s="329">
        <v>7262.1536560000004</v>
      </c>
      <c r="G21" s="329">
        <v>9639.25461</v>
      </c>
      <c r="H21" s="329">
        <v>16901.408265999999</v>
      </c>
      <c r="J21" s="314"/>
      <c r="K21" s="314"/>
      <c r="L21" s="314"/>
    </row>
    <row r="22" spans="2:12" ht="16.5" customHeight="1" x14ac:dyDescent="0.2">
      <c r="B22" s="221">
        <v>4000</v>
      </c>
      <c r="C22" s="221"/>
      <c r="D22" s="134" t="s">
        <v>10</v>
      </c>
      <c r="E22" s="223">
        <v>444143.49928347999</v>
      </c>
      <c r="F22" s="223">
        <v>445317.77558000002</v>
      </c>
      <c r="G22" s="223">
        <v>71095.35072799999</v>
      </c>
      <c r="H22" s="223">
        <v>960556.62559147994</v>
      </c>
      <c r="J22" s="314"/>
      <c r="K22" s="314"/>
      <c r="L22" s="314"/>
    </row>
    <row r="23" spans="2:12" ht="15" customHeight="1" x14ac:dyDescent="0.2">
      <c r="C23" s="294">
        <v>4100</v>
      </c>
      <c r="D23" s="125" t="s">
        <v>23</v>
      </c>
      <c r="E23" s="329">
        <v>357780.27634945</v>
      </c>
      <c r="F23" s="329">
        <v>246654.65124900002</v>
      </c>
      <c r="G23" s="329">
        <v>54622.102638999997</v>
      </c>
      <c r="H23" s="329">
        <v>659057.03023745003</v>
      </c>
      <c r="J23" s="314"/>
      <c r="K23" s="314"/>
      <c r="L23" s="314"/>
    </row>
    <row r="24" spans="2:12" ht="15" customHeight="1" x14ac:dyDescent="0.2">
      <c r="C24" s="232">
        <v>4110</v>
      </c>
      <c r="D24" s="114" t="s">
        <v>12</v>
      </c>
      <c r="E24" s="329">
        <v>189128.51125787501</v>
      </c>
      <c r="F24" s="329">
        <v>246654.65124900002</v>
      </c>
      <c r="G24" s="329" t="s">
        <v>90</v>
      </c>
      <c r="H24" s="329">
        <v>435783.162506875</v>
      </c>
      <c r="J24" s="314"/>
      <c r="K24" s="314"/>
      <c r="L24" s="314"/>
    </row>
    <row r="25" spans="2:12" ht="15" customHeight="1" x14ac:dyDescent="0.2">
      <c r="C25" s="232">
        <v>4120</v>
      </c>
      <c r="D25" s="114" t="s">
        <v>13</v>
      </c>
      <c r="E25" s="329">
        <v>168651.76509157501</v>
      </c>
      <c r="F25" s="329" t="s">
        <v>90</v>
      </c>
      <c r="G25" s="329">
        <v>54622.102638999997</v>
      </c>
      <c r="H25" s="329">
        <v>223273.867730575</v>
      </c>
      <c r="J25" s="314"/>
      <c r="K25" s="314"/>
      <c r="L25" s="314"/>
    </row>
    <row r="26" spans="2:12" ht="15" customHeight="1" x14ac:dyDescent="0.2">
      <c r="C26" s="294">
        <v>4200</v>
      </c>
      <c r="D26" s="125" t="s">
        <v>14</v>
      </c>
      <c r="E26" s="329">
        <v>17702.250746149999</v>
      </c>
      <c r="F26" s="329">
        <v>166202.33900000001</v>
      </c>
      <c r="G26" s="329" t="s">
        <v>90</v>
      </c>
      <c r="H26" s="329">
        <v>183904.58974615001</v>
      </c>
      <c r="J26" s="314"/>
      <c r="K26" s="314"/>
      <c r="L26" s="314"/>
    </row>
    <row r="27" spans="2:12" ht="15" customHeight="1" x14ac:dyDescent="0.2">
      <c r="C27" s="232">
        <v>4210</v>
      </c>
      <c r="D27" s="114" t="s">
        <v>15</v>
      </c>
      <c r="E27" s="329">
        <v>3298.65889728</v>
      </c>
      <c r="F27" s="329" t="s">
        <v>90</v>
      </c>
      <c r="G27" s="329" t="s">
        <v>90</v>
      </c>
      <c r="H27" s="329">
        <v>3298.65889728</v>
      </c>
      <c r="J27" s="314"/>
      <c r="K27" s="314"/>
      <c r="L27" s="314"/>
    </row>
    <row r="28" spans="2:12" ht="15" customHeight="1" x14ac:dyDescent="0.2">
      <c r="C28" s="232">
        <v>4220</v>
      </c>
      <c r="D28" s="114" t="s">
        <v>16</v>
      </c>
      <c r="E28" s="329">
        <v>2683.8990637399997</v>
      </c>
      <c r="F28" s="329" t="s">
        <v>90</v>
      </c>
      <c r="G28" s="329" t="s">
        <v>90</v>
      </c>
      <c r="H28" s="329">
        <v>2683.8990637399997</v>
      </c>
      <c r="J28" s="314"/>
      <c r="K28" s="314"/>
      <c r="L28" s="314"/>
    </row>
    <row r="29" spans="2:12" ht="15" customHeight="1" x14ac:dyDescent="0.2">
      <c r="C29" s="232">
        <v>4230</v>
      </c>
      <c r="D29" s="114" t="s">
        <v>17</v>
      </c>
      <c r="E29" s="329">
        <v>6001.2390032499989</v>
      </c>
      <c r="F29" s="329">
        <v>93548.956000000006</v>
      </c>
      <c r="G29" s="329" t="s">
        <v>90</v>
      </c>
      <c r="H29" s="329">
        <v>99550.195003250003</v>
      </c>
      <c r="J29" s="314"/>
      <c r="K29" s="314"/>
      <c r="L29" s="314"/>
    </row>
    <row r="30" spans="2:12" ht="15" customHeight="1" x14ac:dyDescent="0.2">
      <c r="C30" s="232">
        <v>4240</v>
      </c>
      <c r="D30" s="114" t="s">
        <v>18</v>
      </c>
      <c r="E30" s="329" t="s">
        <v>90</v>
      </c>
      <c r="F30" s="329">
        <v>72653.383000000002</v>
      </c>
      <c r="G30" s="329" t="s">
        <v>90</v>
      </c>
      <c r="H30" s="329">
        <v>72653.383000000002</v>
      </c>
      <c r="J30" s="314"/>
      <c r="K30" s="314"/>
      <c r="L30" s="314"/>
    </row>
    <row r="31" spans="2:12" ht="15" customHeight="1" x14ac:dyDescent="0.2">
      <c r="C31" s="232">
        <v>4250</v>
      </c>
      <c r="D31" s="114" t="s">
        <v>22</v>
      </c>
      <c r="E31" s="329">
        <v>5718.45378188</v>
      </c>
      <c r="F31" s="329" t="s">
        <v>90</v>
      </c>
      <c r="G31" s="329" t="s">
        <v>90</v>
      </c>
      <c r="H31" s="329">
        <v>5718.45378188</v>
      </c>
      <c r="J31" s="314"/>
      <c r="K31" s="314"/>
      <c r="L31" s="314"/>
    </row>
    <row r="32" spans="2:12" ht="15" customHeight="1" x14ac:dyDescent="0.2">
      <c r="B32" s="220"/>
      <c r="C32" s="294">
        <v>4300</v>
      </c>
      <c r="D32" s="125" t="s">
        <v>20</v>
      </c>
      <c r="E32" s="329">
        <v>31447.614282120001</v>
      </c>
      <c r="F32" s="329" t="s">
        <v>90</v>
      </c>
      <c r="G32" s="329" t="s">
        <v>90</v>
      </c>
      <c r="H32" s="329">
        <v>31447.614282120001</v>
      </c>
      <c r="J32" s="314"/>
      <c r="K32" s="314"/>
      <c r="L32" s="314"/>
    </row>
    <row r="33" spans="2:14" ht="15" customHeight="1" x14ac:dyDescent="0.2">
      <c r="B33" s="289"/>
      <c r="C33" s="294">
        <v>4400</v>
      </c>
      <c r="D33" s="296" t="s">
        <v>131</v>
      </c>
      <c r="E33" s="329">
        <v>8526.7196256299994</v>
      </c>
      <c r="F33" s="329">
        <v>32460.785330999999</v>
      </c>
      <c r="G33" s="329">
        <v>16473.248089000001</v>
      </c>
      <c r="H33" s="329">
        <v>57460.753045630001</v>
      </c>
      <c r="J33" s="314"/>
      <c r="K33" s="314"/>
      <c r="L33" s="314"/>
    </row>
    <row r="34" spans="2:14" ht="15" customHeight="1" x14ac:dyDescent="0.2">
      <c r="B34" s="289"/>
      <c r="C34" s="294">
        <v>4500</v>
      </c>
      <c r="D34" s="296" t="s">
        <v>337</v>
      </c>
      <c r="E34" s="329">
        <v>15210.656000000001</v>
      </c>
      <c r="F34" s="329" t="s">
        <v>90</v>
      </c>
      <c r="G34" s="329" t="s">
        <v>90</v>
      </c>
      <c r="H34" s="329">
        <v>15210.656000000001</v>
      </c>
      <c r="J34" s="314"/>
      <c r="K34" s="314"/>
      <c r="L34" s="314"/>
    </row>
    <row r="35" spans="2:14" ht="15" customHeight="1" x14ac:dyDescent="0.2">
      <c r="C35" s="294">
        <v>4600</v>
      </c>
      <c r="D35" s="296" t="s">
        <v>144</v>
      </c>
      <c r="E35" s="329">
        <v>13475.982280129998</v>
      </c>
      <c r="F35" s="329" t="s">
        <v>90</v>
      </c>
      <c r="G35" s="329" t="s">
        <v>90</v>
      </c>
      <c r="H35" s="329">
        <v>13475.982280129998</v>
      </c>
      <c r="M35" s="314"/>
      <c r="N35" s="314"/>
    </row>
    <row r="36" spans="2:14" x14ac:dyDescent="0.2">
      <c r="B36" s="221">
        <v>5000</v>
      </c>
      <c r="C36" s="221"/>
      <c r="D36" s="134" t="s">
        <v>120</v>
      </c>
      <c r="E36" s="223">
        <v>33644.912689600002</v>
      </c>
      <c r="F36" s="223" t="s">
        <v>90</v>
      </c>
      <c r="G36" s="223" t="s">
        <v>90</v>
      </c>
      <c r="H36" s="223">
        <v>33644.912689600002</v>
      </c>
      <c r="I36" s="227"/>
      <c r="J36" s="227"/>
      <c r="K36" s="227"/>
      <c r="L36" s="314"/>
    </row>
    <row r="37" spans="2:14" ht="15" customHeight="1" x14ac:dyDescent="0.2">
      <c r="B37" s="289"/>
      <c r="C37" s="232">
        <v>5100</v>
      </c>
      <c r="D37" s="114" t="s">
        <v>156</v>
      </c>
      <c r="E37" s="329">
        <v>0.19122410999999989</v>
      </c>
      <c r="F37" s="329" t="s">
        <v>90</v>
      </c>
      <c r="G37" s="329" t="s">
        <v>90</v>
      </c>
      <c r="H37" s="329">
        <v>0.19122410999999989</v>
      </c>
      <c r="I37" s="220"/>
      <c r="J37" s="219"/>
      <c r="K37" s="219"/>
      <c r="L37" s="314"/>
    </row>
    <row r="38" spans="2:14" ht="15" customHeight="1" x14ac:dyDescent="0.2">
      <c r="B38" s="289"/>
      <c r="C38" s="232">
        <v>5200</v>
      </c>
      <c r="D38" s="114" t="s">
        <v>92</v>
      </c>
      <c r="E38" s="329">
        <v>33644.721465490002</v>
      </c>
      <c r="F38" s="329" t="s">
        <v>90</v>
      </c>
      <c r="G38" s="329" t="s">
        <v>90</v>
      </c>
      <c r="H38" s="329">
        <v>33644.721465490002</v>
      </c>
      <c r="I38" s="220"/>
      <c r="J38" s="219"/>
      <c r="K38" s="219"/>
      <c r="L38" s="314"/>
    </row>
    <row r="39" spans="2:14" ht="12" thickBot="1" x14ac:dyDescent="0.25">
      <c r="B39" s="305">
        <v>9000</v>
      </c>
      <c r="C39" s="465">
        <v>9000</v>
      </c>
      <c r="D39" s="306" t="s">
        <v>19</v>
      </c>
      <c r="E39" s="474">
        <v>157.29568602999998</v>
      </c>
      <c r="F39" s="475" t="s">
        <v>90</v>
      </c>
      <c r="G39" s="475" t="s">
        <v>90</v>
      </c>
      <c r="H39" s="467">
        <v>157.29568602999998</v>
      </c>
      <c r="J39" s="314"/>
      <c r="K39" s="314"/>
      <c r="L39" s="314"/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2:U44"/>
  <sheetViews>
    <sheetView showGridLines="0" topLeftCell="A7" workbookViewId="0">
      <selection activeCell="H15" sqref="H15"/>
    </sheetView>
  </sheetViews>
  <sheetFormatPr defaultColWidth="11.42578125" defaultRowHeight="11.25" x14ac:dyDescent="0.2"/>
  <cols>
    <col min="1" max="1" width="4" style="109" customWidth="1"/>
    <col min="2" max="2" width="4.42578125" style="205" customWidth="1"/>
    <col min="3" max="3" width="7" style="205" customWidth="1"/>
    <col min="4" max="4" width="36" style="109" customWidth="1"/>
    <col min="5" max="8" width="10" style="109" customWidth="1"/>
    <col min="9" max="9" width="11.42578125" style="109"/>
    <col min="10" max="10" width="13.140625" style="109" customWidth="1"/>
    <col min="11" max="16384" width="11.42578125" style="109"/>
  </cols>
  <sheetData>
    <row r="2" spans="2:21" s="111" customFormat="1" x14ac:dyDescent="0.2">
      <c r="B2" s="764" t="s">
        <v>110</v>
      </c>
      <c r="C2" s="764"/>
      <c r="D2" s="764"/>
      <c r="E2" s="764"/>
      <c r="F2" s="764"/>
      <c r="G2" s="764"/>
      <c r="H2" s="764"/>
    </row>
    <row r="3" spans="2:21" s="111" customFormat="1" ht="14.25" customHeight="1" x14ac:dyDescent="0.2">
      <c r="B3" s="773" t="s">
        <v>435</v>
      </c>
      <c r="C3" s="773"/>
      <c r="D3" s="773"/>
      <c r="E3" s="773"/>
      <c r="F3" s="773"/>
      <c r="G3" s="773"/>
      <c r="H3" s="773"/>
    </row>
    <row r="4" spans="2:21" s="111" customFormat="1" x14ac:dyDescent="0.2">
      <c r="B4" s="207"/>
      <c r="C4" s="207"/>
      <c r="D4" s="208"/>
      <c r="E4" s="281"/>
      <c r="F4" s="281"/>
      <c r="G4" s="281"/>
      <c r="H4" s="468" t="s">
        <v>82</v>
      </c>
      <c r="I4" s="115"/>
    </row>
    <row r="5" spans="2:21" s="111" customFormat="1" ht="13.5" customHeight="1" x14ac:dyDescent="0.2">
      <c r="B5" s="769" t="s">
        <v>21</v>
      </c>
      <c r="C5" s="769"/>
      <c r="D5" s="769" t="s">
        <v>125</v>
      </c>
      <c r="E5" s="789" t="s">
        <v>123</v>
      </c>
      <c r="F5" s="789"/>
      <c r="G5" s="789"/>
      <c r="H5" s="769" t="s">
        <v>124</v>
      </c>
      <c r="J5" s="696"/>
    </row>
    <row r="6" spans="2:21" s="111" customFormat="1" ht="17.25" customHeight="1" x14ac:dyDescent="0.2">
      <c r="B6" s="770"/>
      <c r="C6" s="770"/>
      <c r="D6" s="770"/>
      <c r="E6" s="470" t="s">
        <v>148</v>
      </c>
      <c r="F6" s="470" t="s">
        <v>149</v>
      </c>
      <c r="G6" s="470" t="s">
        <v>150</v>
      </c>
      <c r="H6" s="770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2:21" ht="18.75" customHeight="1" x14ac:dyDescent="0.2">
      <c r="B7" s="285">
        <v>0</v>
      </c>
      <c r="C7" s="285"/>
      <c r="D7" s="285" t="s">
        <v>24</v>
      </c>
      <c r="E7" s="320">
        <v>0.22107498185114682</v>
      </c>
      <c r="F7" s="320">
        <v>8.2253132129233825E-2</v>
      </c>
      <c r="G7" s="320">
        <v>2.0516053930452763E-2</v>
      </c>
      <c r="H7" s="320">
        <v>0.32384416791083337</v>
      </c>
      <c r="I7" s="224"/>
      <c r="J7" s="224"/>
      <c r="K7" s="224"/>
    </row>
    <row r="8" spans="2:21" s="253" customFormat="1" ht="16.5" customHeight="1" x14ac:dyDescent="0.2">
      <c r="B8" s="221">
        <v>1000</v>
      </c>
      <c r="C8" s="221"/>
      <c r="D8" s="134" t="s">
        <v>2</v>
      </c>
      <c r="E8" s="135">
        <v>6.4675292470355777E-2</v>
      </c>
      <c r="F8" s="135" t="s">
        <v>90</v>
      </c>
      <c r="G8" s="135" t="s">
        <v>90</v>
      </c>
      <c r="H8" s="135">
        <v>6.4675292470355777E-2</v>
      </c>
    </row>
    <row r="9" spans="2:21" ht="15" customHeight="1" x14ac:dyDescent="0.2">
      <c r="C9" s="290">
        <v>1100</v>
      </c>
      <c r="D9" s="291" t="s">
        <v>3</v>
      </c>
      <c r="E9" s="91">
        <v>2.6602230359692922E-2</v>
      </c>
      <c r="F9" s="91" t="s">
        <v>90</v>
      </c>
      <c r="G9" s="91" t="s">
        <v>90</v>
      </c>
      <c r="H9" s="91">
        <v>2.6602230359692922E-2</v>
      </c>
      <c r="J9" s="476"/>
    </row>
    <row r="10" spans="2:21" ht="15" customHeight="1" x14ac:dyDescent="0.2">
      <c r="C10" s="290">
        <v>1200</v>
      </c>
      <c r="D10" s="114" t="s">
        <v>4</v>
      </c>
      <c r="E10" s="91">
        <v>2.3158538676809663E-2</v>
      </c>
      <c r="F10" s="91" t="s">
        <v>90</v>
      </c>
      <c r="G10" s="91" t="s">
        <v>90</v>
      </c>
      <c r="H10" s="91">
        <v>2.3158538676809663E-2</v>
      </c>
    </row>
    <row r="11" spans="2:21" ht="15" customHeight="1" x14ac:dyDescent="0.2">
      <c r="C11" s="290">
        <v>1900</v>
      </c>
      <c r="D11" s="114" t="s">
        <v>202</v>
      </c>
      <c r="E11" s="91">
        <v>1.4914523433853185E-2</v>
      </c>
      <c r="F11" s="91" t="s">
        <v>90</v>
      </c>
      <c r="G11" s="91" t="s">
        <v>90</v>
      </c>
      <c r="H11" s="91">
        <v>1.4914523433853185E-2</v>
      </c>
    </row>
    <row r="12" spans="2:21" s="253" customFormat="1" ht="16.5" customHeight="1" x14ac:dyDescent="0.2">
      <c r="B12" s="221">
        <v>2000</v>
      </c>
      <c r="C12" s="221"/>
      <c r="D12" s="134" t="s">
        <v>6</v>
      </c>
      <c r="E12" s="135">
        <v>7.986115719851393E-2</v>
      </c>
      <c r="F12" s="135">
        <v>3.714248099925422E-3</v>
      </c>
      <c r="G12" s="135">
        <v>1.616550241339667E-3</v>
      </c>
      <c r="H12" s="135">
        <v>8.5191955539779013E-2</v>
      </c>
    </row>
    <row r="13" spans="2:21" ht="15" customHeight="1" x14ac:dyDescent="0.2">
      <c r="C13" s="290">
        <v>2100</v>
      </c>
      <c r="D13" s="114" t="s">
        <v>27</v>
      </c>
      <c r="E13" s="91">
        <v>5.123141359397676E-2</v>
      </c>
      <c r="F13" s="91">
        <v>3.714248099925422E-3</v>
      </c>
      <c r="G13" s="91">
        <v>1.616550241339667E-3</v>
      </c>
      <c r="H13" s="91">
        <v>5.6562211935241843E-2</v>
      </c>
    </row>
    <row r="14" spans="2:21" ht="15" customHeight="1" x14ac:dyDescent="0.2">
      <c r="C14" s="232">
        <v>2110</v>
      </c>
      <c r="D14" s="114" t="s">
        <v>84</v>
      </c>
      <c r="E14" s="91">
        <v>3.371159730416811E-2</v>
      </c>
      <c r="F14" s="91">
        <v>2.4806562870232458E-3</v>
      </c>
      <c r="G14" s="91">
        <v>1.0796547273050254E-3</v>
      </c>
      <c r="H14" s="292">
        <v>3.7271908318496381E-2</v>
      </c>
    </row>
    <row r="15" spans="2:21" ht="15" customHeight="1" x14ac:dyDescent="0.2">
      <c r="C15" s="232">
        <v>2120</v>
      </c>
      <c r="D15" s="114" t="s">
        <v>85</v>
      </c>
      <c r="E15" s="91">
        <v>1.751981628980865E-2</v>
      </c>
      <c r="F15" s="91">
        <v>1.2335918129021762E-3</v>
      </c>
      <c r="G15" s="91">
        <v>5.3689551403464158E-4</v>
      </c>
      <c r="H15" s="292">
        <v>1.9290303616745465E-2</v>
      </c>
    </row>
    <row r="16" spans="2:21" ht="15" customHeight="1" x14ac:dyDescent="0.2">
      <c r="C16" s="290">
        <v>2200</v>
      </c>
      <c r="D16" s="114" t="s">
        <v>7</v>
      </c>
      <c r="E16" s="91">
        <v>1.9924733496798647E-2</v>
      </c>
      <c r="F16" s="91" t="s">
        <v>90</v>
      </c>
      <c r="G16" s="91" t="s">
        <v>90</v>
      </c>
      <c r="H16" s="292">
        <v>1.9924733496798647E-2</v>
      </c>
    </row>
    <row r="17" spans="2:8" ht="15" customHeight="1" x14ac:dyDescent="0.2">
      <c r="C17" s="290">
        <v>2900</v>
      </c>
      <c r="D17" s="114" t="s">
        <v>5</v>
      </c>
      <c r="E17" s="91">
        <v>8.7050101077385256E-3</v>
      </c>
      <c r="F17" s="91" t="s">
        <v>90</v>
      </c>
      <c r="G17" s="91" t="s">
        <v>90</v>
      </c>
      <c r="H17" s="292">
        <v>8.7050101077385256E-3</v>
      </c>
    </row>
    <row r="18" spans="2:8" s="253" customFormat="1" ht="16.5" customHeight="1" x14ac:dyDescent="0.2">
      <c r="B18" s="221">
        <v>3000</v>
      </c>
      <c r="C18" s="221"/>
      <c r="D18" s="134" t="s">
        <v>8</v>
      </c>
      <c r="E18" s="135">
        <v>1.7996086020512434E-4</v>
      </c>
      <c r="F18" s="135">
        <v>7.3930852854377565E-3</v>
      </c>
      <c r="G18" s="135">
        <v>7.5410181493628277E-3</v>
      </c>
      <c r="H18" s="135">
        <v>1.5114064295005707E-2</v>
      </c>
    </row>
    <row r="19" spans="2:8" ht="15" customHeight="1" x14ac:dyDescent="0.2">
      <c r="C19" s="294">
        <v>3100</v>
      </c>
      <c r="D19" s="125" t="s">
        <v>83</v>
      </c>
      <c r="E19" s="91">
        <v>1.7996086020512434E-4</v>
      </c>
      <c r="F19" s="91" t="s">
        <v>90</v>
      </c>
      <c r="G19" s="91">
        <v>6.0010112012216198E-3</v>
      </c>
      <c r="H19" s="91">
        <v>6.1809720614267438E-3</v>
      </c>
    </row>
    <row r="20" spans="2:8" ht="15" customHeight="1" x14ac:dyDescent="0.2">
      <c r="C20" s="294">
        <v>3200</v>
      </c>
      <c r="D20" s="125" t="s">
        <v>9</v>
      </c>
      <c r="E20" s="91" t="s">
        <v>90</v>
      </c>
      <c r="F20" s="91">
        <v>6.2328537591217316E-3</v>
      </c>
      <c r="G20" s="91" t="s">
        <v>90</v>
      </c>
      <c r="H20" s="293">
        <v>6.2328537591217316E-3</v>
      </c>
    </row>
    <row r="21" spans="2:8" ht="15" customHeight="1" x14ac:dyDescent="0.2">
      <c r="C21" s="294">
        <v>3300</v>
      </c>
      <c r="D21" s="125" t="s">
        <v>11</v>
      </c>
      <c r="E21" s="91" t="s">
        <v>90</v>
      </c>
      <c r="F21" s="91">
        <v>1.1602315263160249E-3</v>
      </c>
      <c r="G21" s="91">
        <v>1.5400069481412084E-3</v>
      </c>
      <c r="H21" s="293">
        <v>2.7002384744572333E-3</v>
      </c>
    </row>
    <row r="22" spans="2:8" s="253" customFormat="1" ht="16.5" customHeight="1" x14ac:dyDescent="0.2">
      <c r="B22" s="221">
        <v>4000</v>
      </c>
      <c r="C22" s="221"/>
      <c r="D22" s="134" t="s">
        <v>10</v>
      </c>
      <c r="E22" s="135">
        <v>7.095819153471962E-2</v>
      </c>
      <c r="F22" s="135">
        <v>7.1145798743870642E-2</v>
      </c>
      <c r="G22" s="135">
        <v>1.1358485539750269E-2</v>
      </c>
      <c r="H22" s="135">
        <v>0.15346247581834055</v>
      </c>
    </row>
    <row r="23" spans="2:8" ht="15" customHeight="1" x14ac:dyDescent="0.2">
      <c r="C23" s="294">
        <v>4100</v>
      </c>
      <c r="D23" s="125" t="s">
        <v>23</v>
      </c>
      <c r="E23" s="91">
        <v>5.7160447957711399E-2</v>
      </c>
      <c r="F23" s="91">
        <v>3.9406561200358896E-2</v>
      </c>
      <c r="G23" s="91">
        <v>8.7266516955445614E-3</v>
      </c>
      <c r="H23" s="91">
        <v>0.10529366085361486</v>
      </c>
    </row>
    <row r="24" spans="2:8" ht="15" customHeight="1" x14ac:dyDescent="0.2">
      <c r="C24" s="232">
        <v>4110</v>
      </c>
      <c r="D24" s="114" t="s">
        <v>12</v>
      </c>
      <c r="E24" s="91">
        <v>3.0215948557533776E-2</v>
      </c>
      <c r="F24" s="91">
        <v>3.9406561200358896E-2</v>
      </c>
      <c r="G24" s="91" t="s">
        <v>90</v>
      </c>
      <c r="H24" s="91">
        <v>6.9622509757892664E-2</v>
      </c>
    </row>
    <row r="25" spans="2:8" ht="15" customHeight="1" x14ac:dyDescent="0.2">
      <c r="C25" s="232">
        <v>4120</v>
      </c>
      <c r="D25" s="114" t="s">
        <v>13</v>
      </c>
      <c r="E25" s="91">
        <v>2.6944499400177627E-2</v>
      </c>
      <c r="F25" s="91" t="s">
        <v>90</v>
      </c>
      <c r="G25" s="91">
        <v>8.7266516955445614E-3</v>
      </c>
      <c r="H25" s="91">
        <v>3.5671151095722192E-2</v>
      </c>
    </row>
    <row r="26" spans="2:8" ht="15" customHeight="1" x14ac:dyDescent="0.2">
      <c r="C26" s="294">
        <v>4200</v>
      </c>
      <c r="D26" s="125" t="s">
        <v>14</v>
      </c>
      <c r="E26" s="91">
        <v>2.8281843617375814E-3</v>
      </c>
      <c r="F26" s="91">
        <v>2.6553169017009767E-2</v>
      </c>
      <c r="G26" s="91" t="s">
        <v>90</v>
      </c>
      <c r="H26" s="91">
        <v>2.9381353378747348E-2</v>
      </c>
    </row>
    <row r="27" spans="2:8" ht="15" customHeight="1" x14ac:dyDescent="0.2">
      <c r="C27" s="232">
        <v>4210</v>
      </c>
      <c r="D27" s="114" t="s">
        <v>15</v>
      </c>
      <c r="E27" s="91">
        <v>5.2700730781495735E-4</v>
      </c>
      <c r="F27" s="91" t="s">
        <v>90</v>
      </c>
      <c r="G27" s="91" t="s">
        <v>90</v>
      </c>
      <c r="H27" s="91">
        <v>5.2700730781495735E-4</v>
      </c>
    </row>
    <row r="28" spans="2:8" ht="15" customHeight="1" x14ac:dyDescent="0.2">
      <c r="C28" s="232">
        <v>4220</v>
      </c>
      <c r="D28" s="114" t="s">
        <v>16</v>
      </c>
      <c r="E28" s="91">
        <v>4.2879074923297245E-4</v>
      </c>
      <c r="F28" s="91" t="s">
        <v>90</v>
      </c>
      <c r="G28" s="91" t="s">
        <v>90</v>
      </c>
      <c r="H28" s="91">
        <v>4.2879074923297245E-4</v>
      </c>
    </row>
    <row r="29" spans="2:8" ht="15" customHeight="1" x14ac:dyDescent="0.2">
      <c r="C29" s="232">
        <v>4230</v>
      </c>
      <c r="D29" s="114" t="s">
        <v>17</v>
      </c>
      <c r="E29" s="91">
        <v>9.5878261716141337E-4</v>
      </c>
      <c r="F29" s="91">
        <v>1.4945765835658967E-2</v>
      </c>
      <c r="G29" s="91" t="s">
        <v>90</v>
      </c>
      <c r="H29" s="91">
        <v>1.5904548452820379E-2</v>
      </c>
    </row>
    <row r="30" spans="2:8" ht="15" customHeight="1" x14ac:dyDescent="0.2">
      <c r="C30" s="232">
        <v>4240</v>
      </c>
      <c r="D30" s="114" t="s">
        <v>18</v>
      </c>
      <c r="E30" s="91" t="s">
        <v>90</v>
      </c>
      <c r="F30" s="91">
        <v>1.1607403181350799E-2</v>
      </c>
      <c r="G30" s="91" t="s">
        <v>90</v>
      </c>
      <c r="H30" s="91">
        <v>1.1607403181350799E-2</v>
      </c>
    </row>
    <row r="31" spans="2:8" ht="15" customHeight="1" x14ac:dyDescent="0.2">
      <c r="C31" s="232">
        <v>4250</v>
      </c>
      <c r="D31" s="114" t="s">
        <v>22</v>
      </c>
      <c r="E31" s="91">
        <v>9.1360368752823825E-4</v>
      </c>
      <c r="F31" s="91" t="s">
        <v>90</v>
      </c>
      <c r="G31" s="91" t="s">
        <v>90</v>
      </c>
      <c r="H31" s="293">
        <v>9.1360368752823825E-4</v>
      </c>
    </row>
    <row r="32" spans="2:8" s="220" customFormat="1" ht="15" customHeight="1" x14ac:dyDescent="0.2">
      <c r="C32" s="294">
        <v>4300</v>
      </c>
      <c r="D32" s="125" t="s">
        <v>20</v>
      </c>
      <c r="E32" s="91">
        <v>5.024200154095681E-3</v>
      </c>
      <c r="F32" s="91" t="s">
        <v>90</v>
      </c>
      <c r="G32" s="91" t="s">
        <v>90</v>
      </c>
      <c r="H32" s="91">
        <v>5.024200154095681E-3</v>
      </c>
    </row>
    <row r="33" spans="2:14" s="220" customFormat="1" ht="15" customHeight="1" x14ac:dyDescent="0.2">
      <c r="C33" s="294">
        <v>4400</v>
      </c>
      <c r="D33" s="296" t="s">
        <v>131</v>
      </c>
      <c r="E33" s="91">
        <v>1.3622637848677184E-3</v>
      </c>
      <c r="F33" s="91">
        <v>5.1860685265019899E-3</v>
      </c>
      <c r="G33" s="91">
        <v>2.6318338442057072E-3</v>
      </c>
      <c r="H33" s="91">
        <v>9.1801661555754154E-3</v>
      </c>
    </row>
    <row r="34" spans="2:14" s="220" customFormat="1" ht="15" customHeight="1" x14ac:dyDescent="0.2">
      <c r="C34" s="294">
        <v>4500</v>
      </c>
      <c r="D34" s="296" t="s">
        <v>337</v>
      </c>
      <c r="E34" s="91">
        <v>2.4301169409390424E-3</v>
      </c>
      <c r="F34" s="91" t="s">
        <v>90</v>
      </c>
      <c r="G34" s="91" t="s">
        <v>90</v>
      </c>
      <c r="H34" s="91">
        <v>2.4301169409390424E-3</v>
      </c>
    </row>
    <row r="35" spans="2:14" ht="15" customHeight="1" x14ac:dyDescent="0.2">
      <c r="C35" s="294">
        <v>4600</v>
      </c>
      <c r="D35" s="296" t="s">
        <v>144</v>
      </c>
      <c r="E35" s="91">
        <v>2.1529783353681953E-3</v>
      </c>
      <c r="F35" s="91" t="s">
        <v>90</v>
      </c>
      <c r="G35" s="91" t="s">
        <v>90</v>
      </c>
      <c r="H35" s="91">
        <v>2.1529783353681953E-3</v>
      </c>
      <c r="M35" s="314"/>
      <c r="N35" s="314"/>
    </row>
    <row r="36" spans="2:14" s="220" customFormat="1" ht="16.5" customHeight="1" x14ac:dyDescent="0.2">
      <c r="B36" s="221">
        <v>5000</v>
      </c>
      <c r="C36" s="221"/>
      <c r="D36" s="134" t="s">
        <v>120</v>
      </c>
      <c r="E36" s="135">
        <v>5.3752495818334151E-3</v>
      </c>
      <c r="F36" s="135" t="s">
        <v>90</v>
      </c>
      <c r="G36" s="135" t="s">
        <v>90</v>
      </c>
      <c r="H36" s="135">
        <v>5.3752495818334151E-3</v>
      </c>
    </row>
    <row r="37" spans="2:14" s="220" customFormat="1" ht="15" customHeight="1" x14ac:dyDescent="0.2">
      <c r="C37" s="232">
        <v>5100</v>
      </c>
      <c r="D37" s="114" t="s">
        <v>156</v>
      </c>
      <c r="E37" s="91">
        <v>3.0550750028597758E-8</v>
      </c>
      <c r="F37" s="91" t="s">
        <v>90</v>
      </c>
      <c r="G37" s="91" t="s">
        <v>90</v>
      </c>
      <c r="H37" s="91">
        <v>3.0550750028597758E-8</v>
      </c>
    </row>
    <row r="38" spans="2:14" s="220" customFormat="1" ht="15" customHeight="1" x14ac:dyDescent="0.2">
      <c r="C38" s="232">
        <v>5200</v>
      </c>
      <c r="D38" s="114" t="s">
        <v>92</v>
      </c>
      <c r="E38" s="91">
        <v>5.3752190310833864E-3</v>
      </c>
      <c r="F38" s="91" t="s">
        <v>90</v>
      </c>
      <c r="G38" s="91" t="s">
        <v>90</v>
      </c>
      <c r="H38" s="91">
        <v>5.3752190310833864E-3</v>
      </c>
    </row>
    <row r="39" spans="2:14" s="253" customFormat="1" ht="16.5" customHeight="1" x14ac:dyDescent="0.2">
      <c r="B39" s="297">
        <v>9000</v>
      </c>
      <c r="C39" s="297"/>
      <c r="D39" s="298" t="s">
        <v>19</v>
      </c>
      <c r="E39" s="477">
        <v>2.5130205518955371E-5</v>
      </c>
      <c r="F39" s="300" t="s">
        <v>90</v>
      </c>
      <c r="G39" s="300" t="s">
        <v>90</v>
      </c>
      <c r="H39" s="477">
        <v>2.5130205518955371E-5</v>
      </c>
    </row>
    <row r="40" spans="2:14" ht="16.5" customHeight="1" x14ac:dyDescent="0.2">
      <c r="B40" s="216"/>
      <c r="C40" s="216"/>
      <c r="D40" s="94"/>
      <c r="E40" s="227"/>
      <c r="F40" s="227"/>
      <c r="G40" s="227"/>
      <c r="H40" s="227"/>
      <c r="I40" s="227"/>
      <c r="J40" s="227"/>
      <c r="K40" s="227"/>
      <c r="L40" s="227"/>
      <c r="M40" s="227"/>
      <c r="N40" s="227"/>
    </row>
    <row r="41" spans="2:14" x14ac:dyDescent="0.2">
      <c r="D41" s="478"/>
      <c r="E41" s="479"/>
      <c r="H41" s="314"/>
    </row>
    <row r="42" spans="2:14" x14ac:dyDescent="0.2">
      <c r="B42" s="268"/>
      <c r="C42" s="268"/>
      <c r="H42" s="314"/>
    </row>
    <row r="43" spans="2:14" ht="12.75" x14ac:dyDescent="0.2">
      <c r="H43" s="224"/>
    </row>
    <row r="44" spans="2:14" x14ac:dyDescent="0.2">
      <c r="H44" s="314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showGridLines="0" workbookViewId="0">
      <selection activeCell="F9" sqref="F9"/>
    </sheetView>
  </sheetViews>
  <sheetFormatPr defaultRowHeight="15" x14ac:dyDescent="0.25"/>
  <cols>
    <col min="1" max="1" width="9.140625" style="572"/>
    <col min="2" max="2" width="33" style="572" customWidth="1"/>
    <col min="3" max="3" width="9.42578125" style="572" customWidth="1"/>
    <col min="4" max="4" width="10.85546875" style="572" customWidth="1"/>
    <col min="5" max="5" width="9.42578125" style="572" customWidth="1"/>
    <col min="6" max="6" width="10.85546875" style="572" customWidth="1"/>
    <col min="7" max="7" width="9.42578125" style="572" customWidth="1"/>
    <col min="8" max="8" width="10.85546875" style="572" customWidth="1"/>
    <col min="9" max="16384" width="9.140625" style="572"/>
  </cols>
  <sheetData>
    <row r="3" spans="2:8" x14ac:dyDescent="0.25">
      <c r="B3" s="714" t="s">
        <v>466</v>
      </c>
      <c r="C3" s="714"/>
      <c r="D3" s="714"/>
      <c r="E3" s="714"/>
      <c r="F3" s="714"/>
      <c r="G3" s="714"/>
      <c r="H3" s="714"/>
    </row>
    <row r="4" spans="2:8" x14ac:dyDescent="0.25">
      <c r="B4" s="715" t="s">
        <v>476</v>
      </c>
      <c r="C4" s="715"/>
      <c r="D4" s="715"/>
      <c r="E4" s="715"/>
      <c r="F4" s="715"/>
      <c r="G4" s="715"/>
      <c r="H4" s="715"/>
    </row>
    <row r="5" spans="2:8" ht="15.75" thickBot="1" x14ac:dyDescent="0.3">
      <c r="H5" s="589" t="s">
        <v>464</v>
      </c>
    </row>
    <row r="6" spans="2:8" x14ac:dyDescent="0.25">
      <c r="B6" s="584"/>
      <c r="C6" s="711">
        <v>2015</v>
      </c>
      <c r="D6" s="712"/>
      <c r="E6" s="711">
        <v>2016</v>
      </c>
      <c r="F6" s="712"/>
      <c r="G6" s="711" t="s">
        <v>285</v>
      </c>
      <c r="H6" s="713"/>
    </row>
    <row r="7" spans="2:8" ht="15.75" thickBot="1" x14ac:dyDescent="0.3">
      <c r="B7" s="585"/>
      <c r="C7" s="586" t="s">
        <v>462</v>
      </c>
      <c r="D7" s="587" t="s">
        <v>246</v>
      </c>
      <c r="E7" s="586" t="s">
        <v>462</v>
      </c>
      <c r="F7" s="587" t="s">
        <v>246</v>
      </c>
      <c r="G7" s="588" t="s">
        <v>462</v>
      </c>
      <c r="H7" s="588" t="s">
        <v>283</v>
      </c>
    </row>
    <row r="8" spans="2:8" x14ac:dyDescent="0.25">
      <c r="B8" s="607" t="s">
        <v>465</v>
      </c>
      <c r="C8" s="621">
        <v>1925.4511358336961</v>
      </c>
      <c r="D8" s="614">
        <v>0.32113401223787569</v>
      </c>
      <c r="E8" s="613">
        <v>2027.0144834241887</v>
      </c>
      <c r="F8" s="615">
        <v>0.3238441679108332</v>
      </c>
      <c r="G8" s="608">
        <v>101.56334759049264</v>
      </c>
      <c r="H8" s="611">
        <v>0.27</v>
      </c>
    </row>
    <row r="9" spans="2:8" x14ac:dyDescent="0.25">
      <c r="B9" s="607" t="s">
        <v>473</v>
      </c>
      <c r="C9" s="621">
        <v>0</v>
      </c>
      <c r="D9" s="614">
        <v>0</v>
      </c>
      <c r="E9" s="616">
        <v>23.526</v>
      </c>
      <c r="F9" s="615">
        <v>3.7000000000000002E-3</v>
      </c>
      <c r="G9" s="608">
        <v>23.526</v>
      </c>
      <c r="H9" s="611">
        <v>0.37</v>
      </c>
    </row>
    <row r="10" spans="2:8" ht="15.75" thickBot="1" x14ac:dyDescent="0.3">
      <c r="B10" s="609" t="s">
        <v>475</v>
      </c>
      <c r="C10" s="620">
        <v>1925.4511358336961</v>
      </c>
      <c r="D10" s="617">
        <v>0.32113401223787569</v>
      </c>
      <c r="E10" s="618">
        <v>2003.4884834241886</v>
      </c>
      <c r="F10" s="619">
        <v>0.32008555742404471</v>
      </c>
      <c r="G10" s="610">
        <v>78.037347590492573</v>
      </c>
      <c r="H10" s="612">
        <v>-0.1</v>
      </c>
    </row>
    <row r="12" spans="2:8" x14ac:dyDescent="0.25">
      <c r="D12" s="573"/>
    </row>
    <row r="13" spans="2:8" x14ac:dyDescent="0.25">
      <c r="D13" s="573"/>
    </row>
  </sheetData>
  <mergeCells count="5">
    <mergeCell ref="C6:D6"/>
    <mergeCell ref="E6:F6"/>
    <mergeCell ref="G6:H6"/>
    <mergeCell ref="B3:H3"/>
    <mergeCell ref="B4:H4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2:U44"/>
  <sheetViews>
    <sheetView showGridLines="0" workbookViewId="0">
      <selection activeCell="H36" sqref="H36"/>
    </sheetView>
  </sheetViews>
  <sheetFormatPr defaultColWidth="11.42578125" defaultRowHeight="11.25" x14ac:dyDescent="0.2"/>
  <cols>
    <col min="1" max="1" width="4.42578125" style="109" customWidth="1"/>
    <col min="2" max="2" width="4.42578125" style="205" customWidth="1"/>
    <col min="3" max="3" width="7" style="205" customWidth="1"/>
    <col min="4" max="4" width="36.28515625" style="109" customWidth="1"/>
    <col min="5" max="5" width="11.85546875" style="109" customWidth="1"/>
    <col min="6" max="8" width="10.140625" style="109" customWidth="1"/>
    <col min="9" max="16384" width="11.42578125" style="109"/>
  </cols>
  <sheetData>
    <row r="2" spans="2:21" s="111" customFormat="1" x14ac:dyDescent="0.2">
      <c r="B2" s="764" t="s">
        <v>111</v>
      </c>
      <c r="C2" s="764"/>
      <c r="D2" s="764"/>
      <c r="E2" s="764"/>
      <c r="F2" s="764"/>
      <c r="G2" s="764"/>
      <c r="H2" s="764"/>
    </row>
    <row r="3" spans="2:21" s="111" customFormat="1" ht="15" customHeight="1" x14ac:dyDescent="0.2">
      <c r="B3" s="742" t="s">
        <v>435</v>
      </c>
      <c r="C3" s="742"/>
      <c r="D3" s="742"/>
      <c r="E3" s="742"/>
      <c r="F3" s="742"/>
      <c r="G3" s="742"/>
      <c r="H3" s="742"/>
    </row>
    <row r="4" spans="2:21" s="111" customFormat="1" ht="14.25" customHeight="1" x14ac:dyDescent="0.2">
      <c r="B4" s="791" t="s">
        <v>118</v>
      </c>
      <c r="C4" s="791"/>
      <c r="D4" s="791"/>
      <c r="E4" s="791"/>
      <c r="F4" s="791"/>
      <c r="G4" s="791"/>
      <c r="H4" s="791"/>
    </row>
    <row r="5" spans="2:21" s="111" customFormat="1" ht="14.25" customHeight="1" x14ac:dyDescent="0.2">
      <c r="B5" s="769" t="s">
        <v>21</v>
      </c>
      <c r="C5" s="769"/>
      <c r="D5" s="769" t="s">
        <v>125</v>
      </c>
      <c r="E5" s="789" t="s">
        <v>123</v>
      </c>
      <c r="F5" s="789"/>
      <c r="G5" s="789"/>
      <c r="H5" s="769" t="s">
        <v>124</v>
      </c>
    </row>
    <row r="6" spans="2:21" s="111" customFormat="1" ht="16.5" customHeight="1" x14ac:dyDescent="0.2">
      <c r="B6" s="770"/>
      <c r="C6" s="770"/>
      <c r="D6" s="770"/>
      <c r="E6" s="470" t="s">
        <v>148</v>
      </c>
      <c r="F6" s="470" t="s">
        <v>149</v>
      </c>
      <c r="G6" s="470" t="s">
        <v>150</v>
      </c>
      <c r="H6" s="770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2:21" ht="20.25" customHeight="1" x14ac:dyDescent="0.2">
      <c r="B7" s="285">
        <v>0</v>
      </c>
      <c r="C7" s="285"/>
      <c r="D7" s="285" t="s">
        <v>24</v>
      </c>
      <c r="E7" s="320">
        <v>1</v>
      </c>
      <c r="F7" s="320">
        <v>1</v>
      </c>
      <c r="G7" s="320">
        <v>1</v>
      </c>
      <c r="H7" s="320">
        <v>1</v>
      </c>
    </row>
    <row r="8" spans="2:21" s="253" customFormat="1" ht="16.5" customHeight="1" x14ac:dyDescent="0.2">
      <c r="B8" s="221">
        <v>1000</v>
      </c>
      <c r="C8" s="221"/>
      <c r="D8" s="134" t="s">
        <v>2</v>
      </c>
      <c r="E8" s="135">
        <v>0.29254912486616252</v>
      </c>
      <c r="F8" s="135" t="s">
        <v>90</v>
      </c>
      <c r="G8" s="135" t="s">
        <v>90</v>
      </c>
      <c r="H8" s="135">
        <v>0.199711153940445</v>
      </c>
    </row>
    <row r="9" spans="2:21" ht="15" customHeight="1" x14ac:dyDescent="0.2">
      <c r="C9" s="290">
        <v>1100</v>
      </c>
      <c r="D9" s="291" t="s">
        <v>3</v>
      </c>
      <c r="E9" s="91">
        <v>0.12033125655803337</v>
      </c>
      <c r="F9" s="91" t="s">
        <v>90</v>
      </c>
      <c r="G9" s="91" t="s">
        <v>90</v>
      </c>
      <c r="H9" s="91">
        <v>8.2145158059531667E-2</v>
      </c>
      <c r="J9" s="480"/>
    </row>
    <row r="10" spans="2:21" ht="15" customHeight="1" x14ac:dyDescent="0.2">
      <c r="C10" s="290">
        <v>1200</v>
      </c>
      <c r="D10" s="114" t="s">
        <v>4</v>
      </c>
      <c r="E10" s="91">
        <v>0.10475422629414784</v>
      </c>
      <c r="F10" s="91" t="s">
        <v>90</v>
      </c>
      <c r="G10" s="91" t="s">
        <v>90</v>
      </c>
      <c r="H10" s="91">
        <v>7.1511365562668058E-2</v>
      </c>
    </row>
    <row r="11" spans="2:21" ht="15" customHeight="1" x14ac:dyDescent="0.2">
      <c r="C11" s="290">
        <v>1900</v>
      </c>
      <c r="D11" s="114" t="s">
        <v>202</v>
      </c>
      <c r="E11" s="91">
        <v>6.7463642013981306E-2</v>
      </c>
      <c r="F11" s="91" t="s">
        <v>90</v>
      </c>
      <c r="G11" s="91" t="s">
        <v>90</v>
      </c>
      <c r="H11" s="91">
        <v>4.6054630318245283E-2</v>
      </c>
    </row>
    <row r="12" spans="2:21" s="253" customFormat="1" ht="16.5" customHeight="1" x14ac:dyDescent="0.2">
      <c r="B12" s="221">
        <v>2000</v>
      </c>
      <c r="C12" s="221"/>
      <c r="D12" s="134" t="s">
        <v>6</v>
      </c>
      <c r="E12" s="135">
        <v>0.36124013911391234</v>
      </c>
      <c r="F12" s="135">
        <v>4.5156312030643388E-2</v>
      </c>
      <c r="G12" s="135">
        <v>7.8794403973571139E-2</v>
      </c>
      <c r="H12" s="135">
        <v>0.26306465881218399</v>
      </c>
    </row>
    <row r="13" spans="2:21" ht="15" customHeight="1" x14ac:dyDescent="0.2">
      <c r="C13" s="290">
        <v>2100</v>
      </c>
      <c r="D13" s="114" t="s">
        <v>27</v>
      </c>
      <c r="E13" s="91">
        <v>0.23173772610992072</v>
      </c>
      <c r="F13" s="91">
        <v>4.5156312030643388E-2</v>
      </c>
      <c r="G13" s="91">
        <v>7.8794403973571139E-2</v>
      </c>
      <c r="H13" s="91">
        <v>0.17465873262480852</v>
      </c>
    </row>
    <row r="14" spans="2:21" ht="15" customHeight="1" x14ac:dyDescent="0.2">
      <c r="C14" s="232">
        <v>2110</v>
      </c>
      <c r="D14" s="114" t="s">
        <v>84</v>
      </c>
      <c r="E14" s="91">
        <v>0.15248942698937615</v>
      </c>
      <c r="F14" s="91">
        <v>3.0158806392025384E-2</v>
      </c>
      <c r="G14" s="91">
        <v>5.2624872744287954E-2</v>
      </c>
      <c r="H14" s="91">
        <v>0.11509210914293432</v>
      </c>
    </row>
    <row r="15" spans="2:21" ht="15" customHeight="1" x14ac:dyDescent="0.2">
      <c r="C15" s="232">
        <v>2120</v>
      </c>
      <c r="D15" s="114" t="s">
        <v>85</v>
      </c>
      <c r="E15" s="91">
        <v>7.9248299120544582E-2</v>
      </c>
      <c r="F15" s="91">
        <v>1.4997505638618005E-2</v>
      </c>
      <c r="G15" s="91">
        <v>2.6169531229283182E-2</v>
      </c>
      <c r="H15" s="91">
        <v>5.956662348187422E-2</v>
      </c>
    </row>
    <row r="16" spans="2:21" ht="15" customHeight="1" x14ac:dyDescent="0.2">
      <c r="C16" s="290">
        <v>2200</v>
      </c>
      <c r="D16" s="114" t="s">
        <v>7</v>
      </c>
      <c r="E16" s="91">
        <v>9.0126586599537858E-2</v>
      </c>
      <c r="F16" s="91" t="s">
        <v>90</v>
      </c>
      <c r="G16" s="91" t="s">
        <v>90</v>
      </c>
      <c r="H16" s="91">
        <v>6.1525682631050752E-2</v>
      </c>
    </row>
    <row r="17" spans="2:8" ht="15" customHeight="1" x14ac:dyDescent="0.2">
      <c r="C17" s="290">
        <v>2900</v>
      </c>
      <c r="D17" s="114" t="s">
        <v>5</v>
      </c>
      <c r="E17" s="91">
        <v>3.9375826404453772E-2</v>
      </c>
      <c r="F17" s="91" t="s">
        <v>90</v>
      </c>
      <c r="G17" s="91" t="s">
        <v>90</v>
      </c>
      <c r="H17" s="91">
        <v>2.6880243556324738E-2</v>
      </c>
    </row>
    <row r="18" spans="2:8" s="253" customFormat="1" ht="16.5" customHeight="1" x14ac:dyDescent="0.2">
      <c r="B18" s="221">
        <v>3000</v>
      </c>
      <c r="C18" s="221"/>
      <c r="D18" s="134" t="s">
        <v>8</v>
      </c>
      <c r="E18" s="135">
        <v>8.140263484282212E-4</v>
      </c>
      <c r="F18" s="135">
        <v>8.9882112620610563E-2</v>
      </c>
      <c r="G18" s="135">
        <v>0.3675666955705067</v>
      </c>
      <c r="H18" s="135">
        <v>4.667079352550571E-2</v>
      </c>
    </row>
    <row r="19" spans="2:8" ht="15" customHeight="1" x14ac:dyDescent="0.2">
      <c r="C19" s="294">
        <v>3100</v>
      </c>
      <c r="D19" s="125" t="s">
        <v>83</v>
      </c>
      <c r="E19" s="91">
        <v>8.140263484282212E-4</v>
      </c>
      <c r="F19" s="91" t="s">
        <v>90</v>
      </c>
      <c r="G19" s="91">
        <v>0.2925031890423182</v>
      </c>
      <c r="H19" s="91">
        <v>1.9086254050215291E-2</v>
      </c>
    </row>
    <row r="20" spans="2:8" ht="15" customHeight="1" x14ac:dyDescent="0.2">
      <c r="C20" s="294">
        <v>3200</v>
      </c>
      <c r="D20" s="125" t="s">
        <v>9</v>
      </c>
      <c r="E20" s="91" t="s">
        <v>90</v>
      </c>
      <c r="F20" s="91">
        <v>7.5776491396447307E-2</v>
      </c>
      <c r="G20" s="91" t="s">
        <v>90</v>
      </c>
      <c r="H20" s="91">
        <v>1.9246459799880888E-2</v>
      </c>
    </row>
    <row r="21" spans="2:8" ht="15" customHeight="1" x14ac:dyDescent="0.2">
      <c r="C21" s="294">
        <v>3300</v>
      </c>
      <c r="D21" s="125" t="s">
        <v>11</v>
      </c>
      <c r="E21" s="91" t="s">
        <v>90</v>
      </c>
      <c r="F21" s="91">
        <v>1.4105621224163251E-2</v>
      </c>
      <c r="G21" s="91">
        <v>7.5063506528188509E-2</v>
      </c>
      <c r="H21" s="91">
        <v>8.3380796754095356E-3</v>
      </c>
    </row>
    <row r="22" spans="2:8" s="253" customFormat="1" ht="16.5" customHeight="1" x14ac:dyDescent="0.2">
      <c r="B22" s="221">
        <v>4000</v>
      </c>
      <c r="C22" s="221"/>
      <c r="D22" s="134" t="s">
        <v>10</v>
      </c>
      <c r="E22" s="135">
        <v>0.32096889001441536</v>
      </c>
      <c r="F22" s="135">
        <v>0.86496157534874607</v>
      </c>
      <c r="G22" s="135">
        <v>0.55363890045592223</v>
      </c>
      <c r="H22" s="135">
        <v>0.47387753439671199</v>
      </c>
    </row>
    <row r="23" spans="2:8" ht="15" customHeight="1" x14ac:dyDescent="0.2">
      <c r="C23" s="294">
        <v>4100</v>
      </c>
      <c r="D23" s="125" t="s">
        <v>23</v>
      </c>
      <c r="E23" s="91">
        <v>0.25855683659491785</v>
      </c>
      <c r="F23" s="91">
        <v>0.47908888306459146</v>
      </c>
      <c r="G23" s="91">
        <v>0.42535722147772576</v>
      </c>
      <c r="H23" s="91">
        <v>0.32513681358809032</v>
      </c>
    </row>
    <row r="24" spans="2:8" ht="15" customHeight="1" x14ac:dyDescent="0.2">
      <c r="C24" s="232">
        <v>4110</v>
      </c>
      <c r="D24" s="114" t="s">
        <v>12</v>
      </c>
      <c r="E24" s="91">
        <v>0.13667737662816426</v>
      </c>
      <c r="F24" s="91">
        <v>0.47908888306459146</v>
      </c>
      <c r="G24" s="91" t="s">
        <v>90</v>
      </c>
      <c r="H24" s="91">
        <v>0.21498769055202621</v>
      </c>
    </row>
    <row r="25" spans="2:8" ht="15" customHeight="1" x14ac:dyDescent="0.2">
      <c r="C25" s="232">
        <v>4120</v>
      </c>
      <c r="D25" s="114" t="s">
        <v>13</v>
      </c>
      <c r="E25" s="91">
        <v>0.12187945996675359</v>
      </c>
      <c r="F25" s="91" t="s">
        <v>90</v>
      </c>
      <c r="G25" s="91">
        <v>0.42535722147772576</v>
      </c>
      <c r="H25" s="91">
        <v>0.1101491230360641</v>
      </c>
    </row>
    <row r="26" spans="2:8" ht="15" customHeight="1" x14ac:dyDescent="0.2">
      <c r="C26" s="294">
        <v>4200</v>
      </c>
      <c r="D26" s="125" t="s">
        <v>14</v>
      </c>
      <c r="E26" s="91">
        <v>1.2792873884037412E-2</v>
      </c>
      <c r="F26" s="91">
        <v>0.3228225883883688</v>
      </c>
      <c r="G26" s="91" t="s">
        <v>90</v>
      </c>
      <c r="H26" s="91">
        <v>9.0726825708459719E-2</v>
      </c>
    </row>
    <row r="27" spans="2:8" ht="15" customHeight="1" x14ac:dyDescent="0.2">
      <c r="C27" s="232">
        <v>4210</v>
      </c>
      <c r="D27" s="114" t="s">
        <v>15</v>
      </c>
      <c r="E27" s="91">
        <v>2.3838396520588631E-3</v>
      </c>
      <c r="F27" s="91" t="s">
        <v>90</v>
      </c>
      <c r="G27" s="91" t="s">
        <v>90</v>
      </c>
      <c r="H27" s="91">
        <v>1.6273484596457592E-3</v>
      </c>
    </row>
    <row r="28" spans="2:8" ht="15" customHeight="1" x14ac:dyDescent="0.2">
      <c r="C28" s="232">
        <v>4220</v>
      </c>
      <c r="D28" s="114" t="s">
        <v>16</v>
      </c>
      <c r="E28" s="91">
        <v>1.9395715681735702E-3</v>
      </c>
      <c r="F28" s="91" t="s">
        <v>90</v>
      </c>
      <c r="G28" s="91" t="s">
        <v>90</v>
      </c>
      <c r="H28" s="91">
        <v>1.3240650649945773E-3</v>
      </c>
    </row>
    <row r="29" spans="2:8" ht="15" customHeight="1" x14ac:dyDescent="0.2">
      <c r="C29" s="232">
        <v>4230</v>
      </c>
      <c r="D29" s="114" t="s">
        <v>17</v>
      </c>
      <c r="E29" s="91">
        <v>4.3369114367132521E-3</v>
      </c>
      <c r="F29" s="91">
        <v>0.18170451931455445</v>
      </c>
      <c r="G29" s="91" t="s">
        <v>90</v>
      </c>
      <c r="H29" s="91">
        <v>4.911173344705564E-2</v>
      </c>
    </row>
    <row r="30" spans="2:8" ht="15" customHeight="1" x14ac:dyDescent="0.2">
      <c r="C30" s="232">
        <v>4240</v>
      </c>
      <c r="D30" s="114" t="s">
        <v>18</v>
      </c>
      <c r="E30" s="91" t="s">
        <v>90</v>
      </c>
      <c r="F30" s="91">
        <v>0.14111806907381436</v>
      </c>
      <c r="G30" s="91" t="s">
        <v>90</v>
      </c>
      <c r="H30" s="91">
        <v>3.5842557413437066E-2</v>
      </c>
    </row>
    <row r="31" spans="2:8" ht="15" customHeight="1" x14ac:dyDescent="0.2">
      <c r="C31" s="232">
        <v>4250</v>
      </c>
      <c r="D31" s="114" t="s">
        <v>22</v>
      </c>
      <c r="E31" s="91">
        <v>4.1325512270917282E-3</v>
      </c>
      <c r="F31" s="91" t="s">
        <v>90</v>
      </c>
      <c r="G31" s="91" t="s">
        <v>90</v>
      </c>
      <c r="H31" s="91">
        <v>2.8211213233266812E-3</v>
      </c>
    </row>
    <row r="32" spans="2:8" s="220" customFormat="1" ht="15" customHeight="1" x14ac:dyDescent="0.2">
      <c r="C32" s="294">
        <v>4300</v>
      </c>
      <c r="D32" s="125" t="s">
        <v>20</v>
      </c>
      <c r="E32" s="91">
        <v>2.2726226694789697E-2</v>
      </c>
      <c r="F32" s="91" t="s">
        <v>90</v>
      </c>
      <c r="G32" s="91" t="s">
        <v>90</v>
      </c>
      <c r="H32" s="91">
        <v>1.5514252384125175E-2</v>
      </c>
    </row>
    <row r="33" spans="2:14" s="220" customFormat="1" ht="15" customHeight="1" x14ac:dyDescent="0.2">
      <c r="C33" s="294">
        <v>4400</v>
      </c>
      <c r="D33" s="296" t="s">
        <v>131</v>
      </c>
      <c r="E33" s="91">
        <v>6.1619988542391986E-3</v>
      </c>
      <c r="F33" s="91">
        <v>6.3050103895785803E-2</v>
      </c>
      <c r="G33" s="91">
        <v>0.12828167897819648</v>
      </c>
      <c r="H33" s="91">
        <v>2.8347480255080784E-2</v>
      </c>
    </row>
    <row r="34" spans="2:14" s="220" customFormat="1" ht="15" customHeight="1" x14ac:dyDescent="0.2">
      <c r="C34" s="294">
        <v>4500</v>
      </c>
      <c r="D34" s="296" t="s">
        <v>337</v>
      </c>
      <c r="E34" s="91">
        <v>1.0992274750361745E-2</v>
      </c>
      <c r="F34" s="91" t="s">
        <v>90</v>
      </c>
      <c r="G34" s="91" t="s">
        <v>90</v>
      </c>
      <c r="H34" s="91">
        <v>7.5039700625646154E-3</v>
      </c>
    </row>
    <row r="35" spans="2:14" ht="15" customHeight="1" x14ac:dyDescent="0.2">
      <c r="C35" s="294">
        <v>4600</v>
      </c>
      <c r="D35" s="296" t="s">
        <v>144</v>
      </c>
      <c r="E35" s="91">
        <v>9.738679236069454E-3</v>
      </c>
      <c r="F35" s="91" t="s">
        <v>90</v>
      </c>
      <c r="G35" s="91" t="s">
        <v>90</v>
      </c>
      <c r="H35" s="91">
        <v>6.6481923983914134E-3</v>
      </c>
      <c r="M35" s="314"/>
      <c r="N35" s="314"/>
    </row>
    <row r="36" spans="2:14" s="220" customFormat="1" ht="16.5" customHeight="1" x14ac:dyDescent="0.2">
      <c r="B36" s="221">
        <v>5000</v>
      </c>
      <c r="C36" s="221"/>
      <c r="D36" s="134" t="s">
        <v>120</v>
      </c>
      <c r="E36" s="135">
        <v>2.4314146887288463E-2</v>
      </c>
      <c r="F36" s="135" t="s">
        <v>90</v>
      </c>
      <c r="G36" s="135" t="s">
        <v>90</v>
      </c>
      <c r="H36" s="135">
        <v>1.6598259639844511E-2</v>
      </c>
    </row>
    <row r="37" spans="2:14" s="220" customFormat="1" ht="15" customHeight="1" x14ac:dyDescent="0.2">
      <c r="C37" s="232">
        <v>5100</v>
      </c>
      <c r="D37" s="114" t="s">
        <v>156</v>
      </c>
      <c r="E37" s="91">
        <v>1.3819180159050311E-7</v>
      </c>
      <c r="F37" s="91" t="s">
        <v>90</v>
      </c>
      <c r="G37" s="91" t="s">
        <v>90</v>
      </c>
      <c r="H37" s="91">
        <v>9.433781137911225E-8</v>
      </c>
    </row>
    <row r="38" spans="2:14" s="220" customFormat="1" ht="15" customHeight="1" x14ac:dyDescent="0.2">
      <c r="C38" s="232">
        <v>5200</v>
      </c>
      <c r="D38" s="114" t="s">
        <v>92</v>
      </c>
      <c r="E38" s="91">
        <v>2.4314008695486871E-2</v>
      </c>
      <c r="F38" s="91" t="s">
        <v>90</v>
      </c>
      <c r="G38" s="91" t="s">
        <v>90</v>
      </c>
      <c r="H38" s="91">
        <v>1.6598165302033133E-2</v>
      </c>
    </row>
    <row r="39" spans="2:14" s="253" customFormat="1" ht="16.5" customHeight="1" x14ac:dyDescent="0.2">
      <c r="B39" s="297">
        <v>9000</v>
      </c>
      <c r="C39" s="297"/>
      <c r="D39" s="298" t="s">
        <v>19</v>
      </c>
      <c r="E39" s="300">
        <v>1.1367276979299232E-4</v>
      </c>
      <c r="F39" s="300" t="s">
        <v>90</v>
      </c>
      <c r="G39" s="300" t="s">
        <v>90</v>
      </c>
      <c r="H39" s="300">
        <v>7.759968530875217E-5</v>
      </c>
    </row>
    <row r="40" spans="2:14" ht="16.5" customHeight="1" x14ac:dyDescent="0.2">
      <c r="B40" s="216"/>
      <c r="C40" s="216"/>
      <c r="D40" s="94"/>
      <c r="E40" s="227"/>
      <c r="F40" s="227"/>
      <c r="G40" s="227"/>
      <c r="H40" s="227"/>
      <c r="I40" s="227"/>
      <c r="J40" s="227"/>
      <c r="K40" s="227"/>
      <c r="L40" s="227"/>
      <c r="M40" s="227"/>
      <c r="N40" s="227"/>
    </row>
    <row r="41" spans="2:14" x14ac:dyDescent="0.2">
      <c r="H41" s="314"/>
    </row>
    <row r="42" spans="2:14" x14ac:dyDescent="0.2">
      <c r="B42" s="268"/>
      <c r="C42" s="268"/>
      <c r="H42" s="314"/>
    </row>
    <row r="43" spans="2:14" x14ac:dyDescent="0.2">
      <c r="H43" s="314"/>
    </row>
    <row r="44" spans="2:14" x14ac:dyDescent="0.2">
      <c r="H44" s="314"/>
    </row>
  </sheetData>
  <mergeCells count="7">
    <mergeCell ref="B2:H2"/>
    <mergeCell ref="B3:H3"/>
    <mergeCell ref="B4:H4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B2:U44"/>
  <sheetViews>
    <sheetView showGridLines="0" workbookViewId="0">
      <selection activeCell="H37" sqref="H37"/>
    </sheetView>
  </sheetViews>
  <sheetFormatPr defaultColWidth="11.42578125" defaultRowHeight="11.25" x14ac:dyDescent="0.2"/>
  <cols>
    <col min="1" max="1" width="4.85546875" style="109" customWidth="1"/>
    <col min="2" max="2" width="4.42578125" style="205" customWidth="1"/>
    <col min="3" max="3" width="7" style="205" customWidth="1"/>
    <col min="4" max="4" width="35.42578125" style="109" customWidth="1"/>
    <col min="5" max="8" width="10.140625" style="109" customWidth="1"/>
    <col min="9" max="16384" width="11.42578125" style="109"/>
  </cols>
  <sheetData>
    <row r="2" spans="2:21" s="111" customFormat="1" x14ac:dyDescent="0.2">
      <c r="B2" s="764" t="s">
        <v>113</v>
      </c>
      <c r="C2" s="764"/>
      <c r="D2" s="764"/>
      <c r="E2" s="764"/>
      <c r="F2" s="764"/>
      <c r="G2" s="764"/>
      <c r="H2" s="764"/>
    </row>
    <row r="3" spans="2:21" s="111" customFormat="1" ht="15" customHeight="1" x14ac:dyDescent="0.2">
      <c r="B3" s="773" t="s">
        <v>435</v>
      </c>
      <c r="C3" s="773"/>
      <c r="D3" s="773"/>
      <c r="E3" s="773"/>
      <c r="F3" s="773"/>
      <c r="G3" s="773"/>
      <c r="H3" s="773"/>
    </row>
    <row r="4" spans="2:21" s="111" customFormat="1" ht="14.25" customHeight="1" x14ac:dyDescent="0.2">
      <c r="B4" s="791" t="s">
        <v>114</v>
      </c>
      <c r="C4" s="791"/>
      <c r="D4" s="791"/>
      <c r="E4" s="791"/>
      <c r="F4" s="791"/>
      <c r="G4" s="791"/>
      <c r="H4" s="791"/>
    </row>
    <row r="5" spans="2:21" s="111" customFormat="1" ht="13.5" customHeight="1" x14ac:dyDescent="0.2">
      <c r="B5" s="769" t="s">
        <v>21</v>
      </c>
      <c r="C5" s="769"/>
      <c r="D5" s="769" t="s">
        <v>125</v>
      </c>
      <c r="E5" s="789" t="s">
        <v>123</v>
      </c>
      <c r="F5" s="789"/>
      <c r="G5" s="789"/>
      <c r="H5" s="769" t="s">
        <v>124</v>
      </c>
    </row>
    <row r="6" spans="2:21" s="111" customFormat="1" ht="12.75" customHeight="1" x14ac:dyDescent="0.2">
      <c r="B6" s="770"/>
      <c r="C6" s="770"/>
      <c r="D6" s="770"/>
      <c r="E6" s="470" t="s">
        <v>148</v>
      </c>
      <c r="F6" s="470" t="s">
        <v>149</v>
      </c>
      <c r="G6" s="470" t="s">
        <v>150</v>
      </c>
      <c r="H6" s="770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2:21" ht="20.25" customHeight="1" x14ac:dyDescent="0.2">
      <c r="B7" s="285">
        <v>0</v>
      </c>
      <c r="C7" s="285"/>
      <c r="D7" s="285" t="s">
        <v>24</v>
      </c>
      <c r="E7" s="320">
        <v>0.68265852455313369</v>
      </c>
      <c r="F7" s="320">
        <v>0.25398985153835235</v>
      </c>
      <c r="G7" s="320">
        <v>6.3351623908513968E-2</v>
      </c>
      <c r="H7" s="320">
        <v>1</v>
      </c>
      <c r="I7" s="117"/>
    </row>
    <row r="8" spans="2:21" s="253" customFormat="1" ht="16.5" customHeight="1" x14ac:dyDescent="0.2">
      <c r="B8" s="221">
        <v>1000</v>
      </c>
      <c r="C8" s="221"/>
      <c r="D8" s="134" t="s">
        <v>2</v>
      </c>
      <c r="E8" s="135">
        <v>1</v>
      </c>
      <c r="F8" s="135" t="s">
        <v>90</v>
      </c>
      <c r="G8" s="135" t="s">
        <v>90</v>
      </c>
      <c r="H8" s="135">
        <v>1</v>
      </c>
      <c r="I8" s="117"/>
      <c r="J8" s="480"/>
    </row>
    <row r="9" spans="2:21" ht="15" customHeight="1" x14ac:dyDescent="0.2">
      <c r="C9" s="290">
        <v>1100</v>
      </c>
      <c r="D9" s="291" t="s">
        <v>3</v>
      </c>
      <c r="E9" s="91">
        <v>1</v>
      </c>
      <c r="F9" s="91" t="s">
        <v>90</v>
      </c>
      <c r="G9" s="91" t="s">
        <v>90</v>
      </c>
      <c r="H9" s="91">
        <v>1</v>
      </c>
      <c r="I9" s="117"/>
    </row>
    <row r="10" spans="2:21" ht="15" customHeight="1" x14ac:dyDescent="0.2">
      <c r="C10" s="290">
        <v>1200</v>
      </c>
      <c r="D10" s="114" t="s">
        <v>4</v>
      </c>
      <c r="E10" s="91">
        <v>1</v>
      </c>
      <c r="F10" s="91" t="s">
        <v>90</v>
      </c>
      <c r="G10" s="91" t="s">
        <v>90</v>
      </c>
      <c r="H10" s="91">
        <v>1</v>
      </c>
      <c r="I10" s="117"/>
    </row>
    <row r="11" spans="2:21" ht="15" customHeight="1" x14ac:dyDescent="0.2">
      <c r="C11" s="290">
        <v>1900</v>
      </c>
      <c r="D11" s="114" t="s">
        <v>202</v>
      </c>
      <c r="E11" s="91">
        <v>1</v>
      </c>
      <c r="F11" s="91" t="s">
        <v>90</v>
      </c>
      <c r="G11" s="91" t="s">
        <v>90</v>
      </c>
      <c r="H11" s="91">
        <v>1</v>
      </c>
      <c r="I11" s="117"/>
    </row>
    <row r="12" spans="2:21" s="253" customFormat="1" ht="16.5" customHeight="1" x14ac:dyDescent="0.2">
      <c r="B12" s="221">
        <v>2000</v>
      </c>
      <c r="C12" s="221"/>
      <c r="D12" s="134" t="s">
        <v>6</v>
      </c>
      <c r="E12" s="135">
        <v>0.93742603620859533</v>
      </c>
      <c r="F12" s="135">
        <v>4.3598577781104146E-2</v>
      </c>
      <c r="G12" s="135">
        <v>1.8975386010300521E-2</v>
      </c>
      <c r="H12" s="135">
        <v>1</v>
      </c>
      <c r="I12" s="117"/>
    </row>
    <row r="13" spans="2:21" ht="15" customHeight="1" x14ac:dyDescent="0.2">
      <c r="C13" s="290">
        <v>2100</v>
      </c>
      <c r="D13" s="114" t="s">
        <v>27</v>
      </c>
      <c r="E13" s="91">
        <v>0.90575336149568675</v>
      </c>
      <c r="F13" s="91">
        <v>6.5666599180701585E-2</v>
      </c>
      <c r="G13" s="91">
        <v>2.8580039323611625E-2</v>
      </c>
      <c r="H13" s="91">
        <v>1</v>
      </c>
      <c r="I13" s="117"/>
    </row>
    <row r="14" spans="2:21" ht="15" customHeight="1" x14ac:dyDescent="0.2">
      <c r="C14" s="232">
        <v>2110</v>
      </c>
      <c r="D14" s="114" t="s">
        <v>84</v>
      </c>
      <c r="E14" s="91">
        <v>0.90447736177325144</v>
      </c>
      <c r="F14" s="91">
        <v>6.655565542352998E-2</v>
      </c>
      <c r="G14" s="91">
        <v>2.8966982803218608E-2</v>
      </c>
      <c r="H14" s="292">
        <v>1</v>
      </c>
      <c r="I14" s="117"/>
    </row>
    <row r="15" spans="2:21" ht="15" customHeight="1" x14ac:dyDescent="0.2">
      <c r="C15" s="232">
        <v>2120</v>
      </c>
      <c r="D15" s="114" t="s">
        <v>85</v>
      </c>
      <c r="E15" s="91">
        <v>0.90821879416144091</v>
      </c>
      <c r="F15" s="91">
        <v>6.3948802331515592E-2</v>
      </c>
      <c r="G15" s="91">
        <v>2.7832403507043559E-2</v>
      </c>
      <c r="H15" s="292">
        <v>1</v>
      </c>
      <c r="I15" s="117"/>
    </row>
    <row r="16" spans="2:21" ht="15" customHeight="1" x14ac:dyDescent="0.2">
      <c r="C16" s="290">
        <v>2200</v>
      </c>
      <c r="D16" s="114" t="s">
        <v>7</v>
      </c>
      <c r="E16" s="91">
        <v>1</v>
      </c>
      <c r="F16" s="91" t="s">
        <v>90</v>
      </c>
      <c r="G16" s="91" t="s">
        <v>90</v>
      </c>
      <c r="H16" s="292">
        <v>1</v>
      </c>
      <c r="I16" s="117"/>
    </row>
    <row r="17" spans="2:9" ht="15" customHeight="1" x14ac:dyDescent="0.2">
      <c r="C17" s="290">
        <v>2900</v>
      </c>
      <c r="D17" s="114" t="s">
        <v>5</v>
      </c>
      <c r="E17" s="91">
        <v>1</v>
      </c>
      <c r="F17" s="91" t="s">
        <v>90</v>
      </c>
      <c r="G17" s="91" t="s">
        <v>90</v>
      </c>
      <c r="H17" s="292">
        <v>1</v>
      </c>
      <c r="I17" s="117"/>
    </row>
    <row r="18" spans="2:9" s="253" customFormat="1" ht="16.5" customHeight="1" x14ac:dyDescent="0.2">
      <c r="B18" s="221">
        <v>3000</v>
      </c>
      <c r="C18" s="221"/>
      <c r="D18" s="134" t="s">
        <v>8</v>
      </c>
      <c r="E18" s="135">
        <v>1.1906847601845296E-2</v>
      </c>
      <c r="F18" s="135">
        <v>0.4891526952072533</v>
      </c>
      <c r="G18" s="135">
        <v>0.49894045719090147</v>
      </c>
      <c r="H18" s="135">
        <v>1</v>
      </c>
      <c r="I18" s="117"/>
    </row>
    <row r="19" spans="2:9" ht="15" customHeight="1" x14ac:dyDescent="0.2">
      <c r="C19" s="294">
        <v>3100</v>
      </c>
      <c r="D19" s="125" t="s">
        <v>83</v>
      </c>
      <c r="E19" s="91">
        <v>2.9115300702974578E-2</v>
      </c>
      <c r="F19" s="91" t="s">
        <v>90</v>
      </c>
      <c r="G19" s="91">
        <v>0.97088469929702537</v>
      </c>
      <c r="H19" s="91">
        <v>1</v>
      </c>
      <c r="I19" s="117"/>
    </row>
    <row r="20" spans="2:9" ht="15" customHeight="1" x14ac:dyDescent="0.2">
      <c r="C20" s="294">
        <v>3200</v>
      </c>
      <c r="D20" s="125" t="s">
        <v>9</v>
      </c>
      <c r="E20" s="91" t="s">
        <v>90</v>
      </c>
      <c r="F20" s="293">
        <v>1</v>
      </c>
      <c r="G20" s="91" t="s">
        <v>90</v>
      </c>
      <c r="H20" s="293">
        <v>1</v>
      </c>
      <c r="I20" s="117"/>
    </row>
    <row r="21" spans="2:9" ht="15" customHeight="1" x14ac:dyDescent="0.2">
      <c r="C21" s="294">
        <v>3300</v>
      </c>
      <c r="D21" s="125" t="s">
        <v>11</v>
      </c>
      <c r="E21" s="91" t="s">
        <v>90</v>
      </c>
      <c r="F21" s="293">
        <v>0.42967742934232489</v>
      </c>
      <c r="G21" s="293">
        <v>0.57032257065767522</v>
      </c>
      <c r="H21" s="293">
        <v>1</v>
      </c>
      <c r="I21" s="117"/>
    </row>
    <row r="22" spans="2:9" s="253" customFormat="1" ht="16.5" customHeight="1" x14ac:dyDescent="0.2">
      <c r="B22" s="221">
        <v>4000</v>
      </c>
      <c r="C22" s="221"/>
      <c r="D22" s="134" t="s">
        <v>10</v>
      </c>
      <c r="E22" s="135">
        <v>0.4623813812225705</v>
      </c>
      <c r="F22" s="135">
        <v>0.46360387687273263</v>
      </c>
      <c r="G22" s="135">
        <v>7.4014741904696937E-2</v>
      </c>
      <c r="H22" s="135">
        <v>1.0000000000000002</v>
      </c>
      <c r="I22" s="117"/>
    </row>
    <row r="23" spans="2:9" ht="15" customHeight="1" x14ac:dyDescent="0.2">
      <c r="C23" s="294">
        <v>4100</v>
      </c>
      <c r="D23" s="125" t="s">
        <v>23</v>
      </c>
      <c r="E23" s="91">
        <v>0.54286694464141627</v>
      </c>
      <c r="F23" s="91">
        <v>0.37425388082141148</v>
      </c>
      <c r="G23" s="91">
        <v>8.2879174537172196E-2</v>
      </c>
      <c r="H23" s="91">
        <v>1</v>
      </c>
      <c r="I23" s="117"/>
    </row>
    <row r="24" spans="2:9" ht="15" customHeight="1" x14ac:dyDescent="0.2">
      <c r="C24" s="232">
        <v>4110</v>
      </c>
      <c r="D24" s="114" t="s">
        <v>12</v>
      </c>
      <c r="E24" s="91">
        <v>0.43399683037292952</v>
      </c>
      <c r="F24" s="91">
        <v>0.56600316962707053</v>
      </c>
      <c r="G24" s="91" t="s">
        <v>90</v>
      </c>
      <c r="H24" s="91">
        <v>1</v>
      </c>
      <c r="I24" s="117"/>
    </row>
    <row r="25" spans="2:9" ht="15" customHeight="1" x14ac:dyDescent="0.2">
      <c r="C25" s="232">
        <v>4120</v>
      </c>
      <c r="D25" s="114" t="s">
        <v>13</v>
      </c>
      <c r="E25" s="91">
        <v>0.7553582817631278</v>
      </c>
      <c r="F25" s="91" t="s">
        <v>90</v>
      </c>
      <c r="G25" s="91">
        <v>0.24464171823687217</v>
      </c>
      <c r="H25" s="91">
        <v>1</v>
      </c>
      <c r="I25" s="117"/>
    </row>
    <row r="26" spans="2:9" ht="15" customHeight="1" x14ac:dyDescent="0.2">
      <c r="C26" s="294">
        <v>4200</v>
      </c>
      <c r="D26" s="125" t="s">
        <v>14</v>
      </c>
      <c r="E26" s="91">
        <v>9.6257797429553218E-2</v>
      </c>
      <c r="F26" s="91">
        <v>0.90374220257044668</v>
      </c>
      <c r="G26" s="91" t="s">
        <v>90</v>
      </c>
      <c r="H26" s="91">
        <v>0.99999999999999989</v>
      </c>
      <c r="I26" s="117"/>
    </row>
    <row r="27" spans="2:9" ht="15" customHeight="1" x14ac:dyDescent="0.2">
      <c r="C27" s="232">
        <v>4210</v>
      </c>
      <c r="D27" s="114" t="s">
        <v>15</v>
      </c>
      <c r="E27" s="91">
        <v>1</v>
      </c>
      <c r="F27" s="91" t="s">
        <v>90</v>
      </c>
      <c r="G27" s="91" t="s">
        <v>90</v>
      </c>
      <c r="H27" s="91">
        <v>1</v>
      </c>
      <c r="I27" s="117"/>
    </row>
    <row r="28" spans="2:9" ht="15" customHeight="1" x14ac:dyDescent="0.2">
      <c r="C28" s="232">
        <v>4220</v>
      </c>
      <c r="D28" s="114" t="s">
        <v>16</v>
      </c>
      <c r="E28" s="91">
        <v>1</v>
      </c>
      <c r="F28" s="91" t="s">
        <v>90</v>
      </c>
      <c r="G28" s="91" t="s">
        <v>90</v>
      </c>
      <c r="H28" s="91">
        <v>1</v>
      </c>
      <c r="I28" s="117"/>
    </row>
    <row r="29" spans="2:9" ht="15" customHeight="1" x14ac:dyDescent="0.2">
      <c r="C29" s="232">
        <v>4230</v>
      </c>
      <c r="D29" s="114" t="s">
        <v>17</v>
      </c>
      <c r="E29" s="91">
        <v>6.0283548445626625E-2</v>
      </c>
      <c r="F29" s="91">
        <v>0.93971645155437344</v>
      </c>
      <c r="G29" s="91" t="s">
        <v>90</v>
      </c>
      <c r="H29" s="91">
        <v>1</v>
      </c>
      <c r="I29" s="117"/>
    </row>
    <row r="30" spans="2:9" ht="15" customHeight="1" x14ac:dyDescent="0.2">
      <c r="C30" s="232">
        <v>4240</v>
      </c>
      <c r="D30" s="114" t="s">
        <v>18</v>
      </c>
      <c r="E30" s="91" t="s">
        <v>90</v>
      </c>
      <c r="F30" s="91">
        <v>1</v>
      </c>
      <c r="G30" s="91" t="s">
        <v>90</v>
      </c>
      <c r="H30" s="91">
        <v>1</v>
      </c>
      <c r="I30" s="117"/>
    </row>
    <row r="31" spans="2:9" ht="15" customHeight="1" x14ac:dyDescent="0.2">
      <c r="C31" s="232">
        <v>4250</v>
      </c>
      <c r="D31" s="114" t="s">
        <v>22</v>
      </c>
      <c r="E31" s="293">
        <v>1</v>
      </c>
      <c r="F31" s="293" t="s">
        <v>90</v>
      </c>
      <c r="G31" s="91" t="s">
        <v>90</v>
      </c>
      <c r="H31" s="293">
        <v>1</v>
      </c>
      <c r="I31" s="117"/>
    </row>
    <row r="32" spans="2:9" s="220" customFormat="1" ht="15" customHeight="1" x14ac:dyDescent="0.2">
      <c r="C32" s="294">
        <v>4300</v>
      </c>
      <c r="D32" s="125" t="s">
        <v>20</v>
      </c>
      <c r="E32" s="91">
        <v>1</v>
      </c>
      <c r="F32" s="91" t="s">
        <v>90</v>
      </c>
      <c r="G32" s="91" t="s">
        <v>90</v>
      </c>
      <c r="H32" s="91">
        <v>1</v>
      </c>
      <c r="I32" s="117"/>
    </row>
    <row r="33" spans="2:14" s="220" customFormat="1" ht="15" customHeight="1" x14ac:dyDescent="0.2">
      <c r="C33" s="294">
        <v>4400</v>
      </c>
      <c r="D33" s="296" t="s">
        <v>131</v>
      </c>
      <c r="E33" s="91">
        <v>0.14839206194981241</v>
      </c>
      <c r="F33" s="91">
        <v>0.56492098711659167</v>
      </c>
      <c r="G33" s="91">
        <v>0.28668695093359592</v>
      </c>
      <c r="H33" s="91">
        <v>1</v>
      </c>
      <c r="I33" s="117"/>
    </row>
    <row r="34" spans="2:14" s="220" customFormat="1" ht="15" customHeight="1" x14ac:dyDescent="0.2">
      <c r="C34" s="294">
        <v>4500</v>
      </c>
      <c r="D34" s="296" t="s">
        <v>337</v>
      </c>
      <c r="E34" s="91">
        <v>1</v>
      </c>
      <c r="F34" s="91" t="s">
        <v>90</v>
      </c>
      <c r="G34" s="91" t="s">
        <v>90</v>
      </c>
      <c r="H34" s="91">
        <v>1</v>
      </c>
      <c r="I34" s="117"/>
    </row>
    <row r="35" spans="2:14" ht="15" customHeight="1" x14ac:dyDescent="0.2">
      <c r="C35" s="294">
        <v>4600</v>
      </c>
      <c r="D35" s="296" t="s">
        <v>144</v>
      </c>
      <c r="E35" s="91">
        <v>1</v>
      </c>
      <c r="F35" s="91" t="s">
        <v>90</v>
      </c>
      <c r="G35" s="91" t="s">
        <v>90</v>
      </c>
      <c r="H35" s="91">
        <v>1</v>
      </c>
      <c r="M35" s="314"/>
      <c r="N35" s="314"/>
    </row>
    <row r="36" spans="2:14" s="253" customFormat="1" ht="16.5" customHeight="1" x14ac:dyDescent="0.2">
      <c r="B36" s="221">
        <v>5000</v>
      </c>
      <c r="C36" s="221"/>
      <c r="D36" s="134" t="s">
        <v>120</v>
      </c>
      <c r="E36" s="135">
        <v>1</v>
      </c>
      <c r="F36" s="135" t="s">
        <v>90</v>
      </c>
      <c r="G36" s="135" t="s">
        <v>90</v>
      </c>
      <c r="H36" s="135">
        <v>1</v>
      </c>
      <c r="I36" s="117"/>
    </row>
    <row r="37" spans="2:14" ht="15" customHeight="1" x14ac:dyDescent="0.2">
      <c r="C37" s="290">
        <v>5100</v>
      </c>
      <c r="D37" s="114" t="s">
        <v>156</v>
      </c>
      <c r="E37" s="91">
        <v>1</v>
      </c>
      <c r="F37" s="91" t="s">
        <v>90</v>
      </c>
      <c r="G37" s="91" t="s">
        <v>90</v>
      </c>
      <c r="H37" s="91">
        <v>1</v>
      </c>
      <c r="I37" s="117"/>
    </row>
    <row r="38" spans="2:14" ht="15" customHeight="1" x14ac:dyDescent="0.2">
      <c r="C38" s="290">
        <v>5200</v>
      </c>
      <c r="D38" s="114" t="s">
        <v>92</v>
      </c>
      <c r="E38" s="91">
        <v>1</v>
      </c>
      <c r="F38" s="91" t="s">
        <v>90</v>
      </c>
      <c r="G38" s="91" t="s">
        <v>90</v>
      </c>
      <c r="H38" s="91">
        <v>1</v>
      </c>
      <c r="I38" s="117"/>
    </row>
    <row r="39" spans="2:14" s="253" customFormat="1" ht="16.5" customHeight="1" x14ac:dyDescent="0.2">
      <c r="B39" s="297">
        <v>9000</v>
      </c>
      <c r="C39" s="297"/>
      <c r="D39" s="298" t="s">
        <v>19</v>
      </c>
      <c r="E39" s="300">
        <v>1</v>
      </c>
      <c r="F39" s="300" t="s">
        <v>90</v>
      </c>
      <c r="G39" s="300" t="s">
        <v>90</v>
      </c>
      <c r="H39" s="300">
        <v>1</v>
      </c>
      <c r="I39" s="117"/>
    </row>
    <row r="40" spans="2:14" ht="16.5" customHeight="1" x14ac:dyDescent="0.2">
      <c r="B40" s="216"/>
      <c r="C40" s="216"/>
      <c r="D40" s="94"/>
      <c r="E40" s="227"/>
      <c r="F40" s="227"/>
      <c r="G40" s="227"/>
      <c r="H40" s="227"/>
      <c r="I40" s="227"/>
      <c r="J40" s="227"/>
      <c r="K40" s="227"/>
      <c r="L40" s="227"/>
      <c r="M40" s="227"/>
      <c r="N40" s="227"/>
    </row>
    <row r="41" spans="2:14" x14ac:dyDescent="0.2">
      <c r="H41" s="314"/>
    </row>
    <row r="42" spans="2:14" x14ac:dyDescent="0.2">
      <c r="B42" s="268"/>
      <c r="C42" s="268"/>
      <c r="H42" s="314"/>
    </row>
    <row r="43" spans="2:14" x14ac:dyDescent="0.2">
      <c r="H43" s="314"/>
    </row>
    <row r="44" spans="2:14" x14ac:dyDescent="0.2">
      <c r="H44" s="314"/>
    </row>
  </sheetData>
  <mergeCells count="7">
    <mergeCell ref="B2:H2"/>
    <mergeCell ref="B3:H3"/>
    <mergeCell ref="B4:H4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2:AI40"/>
  <sheetViews>
    <sheetView showGridLines="0" workbookViewId="0">
      <selection activeCell="Q38" sqref="Q38"/>
    </sheetView>
  </sheetViews>
  <sheetFormatPr defaultColWidth="11.42578125" defaultRowHeight="11.25" x14ac:dyDescent="0.2"/>
  <cols>
    <col min="1" max="1" width="3.140625" style="109" customWidth="1"/>
    <col min="2" max="2" width="4.42578125" style="205" customWidth="1"/>
    <col min="3" max="3" width="5.7109375" style="205" customWidth="1"/>
    <col min="4" max="4" width="31.7109375" style="109" customWidth="1"/>
    <col min="5" max="7" width="9.42578125" style="109" hidden="1" customWidth="1"/>
    <col min="8" max="10" width="10.7109375" style="109" hidden="1" customWidth="1"/>
    <col min="11" max="13" width="10.7109375" style="220" hidden="1" customWidth="1"/>
    <col min="14" max="14" width="10.7109375" style="109" hidden="1" customWidth="1"/>
    <col min="15" max="16" width="10.7109375" style="109" customWidth="1"/>
    <col min="17" max="19" width="10" style="109" customWidth="1"/>
    <col min="20" max="20" width="7" style="220" customWidth="1"/>
    <col min="21" max="33" width="6.7109375" style="109" customWidth="1"/>
    <col min="34" max="16384" width="11.42578125" style="109"/>
  </cols>
  <sheetData>
    <row r="2" spans="2:35" s="111" customFormat="1" x14ac:dyDescent="0.2">
      <c r="B2" s="764" t="s">
        <v>115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481"/>
      <c r="U2" s="482"/>
    </row>
    <row r="3" spans="2:35" s="111" customFormat="1" ht="12.75" x14ac:dyDescent="0.2">
      <c r="B3" s="773" t="s">
        <v>484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128"/>
    </row>
    <row r="4" spans="2:35" s="111" customFormat="1" x14ac:dyDescent="0.2">
      <c r="B4" s="207"/>
      <c r="C4" s="207"/>
      <c r="D4" s="208"/>
      <c r="E4" s="469"/>
      <c r="F4" s="469"/>
      <c r="G4" s="469"/>
      <c r="H4" s="469"/>
      <c r="I4" s="469"/>
      <c r="J4" s="469"/>
      <c r="K4" s="469"/>
      <c r="L4" s="302"/>
      <c r="N4" s="505" t="s">
        <v>1</v>
      </c>
      <c r="O4" s="309"/>
      <c r="Q4" s="302"/>
      <c r="S4" s="505" t="s">
        <v>1</v>
      </c>
      <c r="T4" s="310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462"/>
      <c r="AI4" s="462"/>
    </row>
    <row r="5" spans="2:35" s="111" customFormat="1" ht="17.25" customHeight="1" x14ac:dyDescent="0.2">
      <c r="B5" s="212" t="s">
        <v>21</v>
      </c>
      <c r="C5" s="212"/>
      <c r="D5" s="211" t="s">
        <v>125</v>
      </c>
      <c r="E5" s="503">
        <v>2002</v>
      </c>
      <c r="F5" s="503">
        <v>2003</v>
      </c>
      <c r="G5" s="503">
        <v>2004</v>
      </c>
      <c r="H5" s="503">
        <v>2005</v>
      </c>
      <c r="I5" s="503">
        <v>2006</v>
      </c>
      <c r="J5" s="284">
        <v>2007</v>
      </c>
      <c r="K5" s="284">
        <v>2008</v>
      </c>
      <c r="L5" s="284">
        <v>2009</v>
      </c>
      <c r="M5" s="284">
        <v>2010</v>
      </c>
      <c r="N5" s="500">
        <v>2011</v>
      </c>
      <c r="O5" s="500">
        <v>2012</v>
      </c>
      <c r="P5" s="500">
        <v>2013</v>
      </c>
      <c r="Q5" s="500">
        <v>2014</v>
      </c>
      <c r="R5" s="500">
        <v>2015</v>
      </c>
      <c r="S5" s="500">
        <v>2016</v>
      </c>
      <c r="T5" s="311"/>
      <c r="U5" s="698"/>
      <c r="V5" s="698"/>
      <c r="W5" s="698"/>
      <c r="X5" s="698"/>
      <c r="Y5" s="698"/>
      <c r="Z5" s="698"/>
      <c r="AA5" s="698"/>
      <c r="AB5" s="698"/>
      <c r="AC5" s="698"/>
      <c r="AD5" s="698"/>
      <c r="AE5" s="698"/>
      <c r="AF5" s="698"/>
      <c r="AG5" s="698"/>
      <c r="AH5" s="698"/>
      <c r="AI5" s="698"/>
    </row>
    <row r="6" spans="2:35" ht="19.5" customHeight="1" x14ac:dyDescent="0.2">
      <c r="B6" s="285">
        <v>0</v>
      </c>
      <c r="C6" s="285"/>
      <c r="D6" s="285" t="s">
        <v>24</v>
      </c>
      <c r="E6" s="483">
        <v>477840.94504623482</v>
      </c>
      <c r="F6" s="483">
        <v>538979.47618692974</v>
      </c>
      <c r="G6" s="483">
        <v>633912.60669181054</v>
      </c>
      <c r="H6" s="483">
        <v>728626.77748891024</v>
      </c>
      <c r="I6" s="483">
        <v>802771.99380214303</v>
      </c>
      <c r="J6" s="483">
        <v>915716.66465360986</v>
      </c>
      <c r="K6" s="483">
        <v>1042457.5825766599</v>
      </c>
      <c r="L6" s="483">
        <v>1075147.6498669866</v>
      </c>
      <c r="M6" s="483">
        <v>1262971.2824581799</v>
      </c>
      <c r="N6" s="483">
        <v>1460000.5351416657</v>
      </c>
      <c r="O6" s="483">
        <v>1571165.8890404201</v>
      </c>
      <c r="P6" s="483">
        <v>1735998.245336764</v>
      </c>
      <c r="Q6" s="483">
        <v>1841633.35</v>
      </c>
      <c r="R6" s="483">
        <v>1925451.1358336965</v>
      </c>
      <c r="S6" s="483">
        <v>2027014.48342419</v>
      </c>
      <c r="T6" s="227"/>
      <c r="U6" s="220"/>
      <c r="V6" s="220"/>
      <c r="W6" s="220"/>
      <c r="X6" s="220"/>
      <c r="Y6" s="220"/>
      <c r="Z6" s="220"/>
    </row>
    <row r="7" spans="2:35" ht="16.5" customHeight="1" x14ac:dyDescent="0.2">
      <c r="B7" s="221">
        <v>1000</v>
      </c>
      <c r="C7" s="221">
        <v>0</v>
      </c>
      <c r="D7" s="134" t="s">
        <v>2</v>
      </c>
      <c r="E7" s="484">
        <v>89603.321160023072</v>
      </c>
      <c r="F7" s="484">
        <v>99017.092898712144</v>
      </c>
      <c r="G7" s="484">
        <v>108799.56438880332</v>
      </c>
      <c r="H7" s="484">
        <v>135944.98814626987</v>
      </c>
      <c r="I7" s="484">
        <v>148232.6166709541</v>
      </c>
      <c r="J7" s="223">
        <v>176759.87259301374</v>
      </c>
      <c r="K7" s="223">
        <v>213216.25252315094</v>
      </c>
      <c r="L7" s="223">
        <v>211080.05979920394</v>
      </c>
      <c r="M7" s="223">
        <v>230110.69474306976</v>
      </c>
      <c r="N7" s="223">
        <v>278653.07548617537</v>
      </c>
      <c r="O7" s="223">
        <v>281654.20346294018</v>
      </c>
      <c r="P7" s="223">
        <v>315225.59212536534</v>
      </c>
      <c r="Q7" s="223">
        <v>332855.94139426714</v>
      </c>
      <c r="R7" s="223">
        <v>352368.73869960214</v>
      </c>
      <c r="S7" s="223">
        <v>404817.40153864003</v>
      </c>
      <c r="T7" s="227"/>
    </row>
    <row r="8" spans="2:35" ht="15" customHeight="1" x14ac:dyDescent="0.2">
      <c r="B8" s="289"/>
      <c r="C8" s="290">
        <v>1100</v>
      </c>
      <c r="D8" s="291" t="s">
        <v>3</v>
      </c>
      <c r="E8" s="328">
        <v>28576.959849461589</v>
      </c>
      <c r="F8" s="328">
        <v>34614.974901971174</v>
      </c>
      <c r="G8" s="328">
        <v>40846.570376899064</v>
      </c>
      <c r="H8" s="328">
        <v>48337.050127228737</v>
      </c>
      <c r="I8" s="328">
        <v>52660.243930296332</v>
      </c>
      <c r="J8" s="328">
        <v>62246.558325284357</v>
      </c>
      <c r="K8" s="328">
        <v>75839.984896210619</v>
      </c>
      <c r="L8" s="328">
        <v>76462.665132609574</v>
      </c>
      <c r="M8" s="328">
        <v>90974.698225921966</v>
      </c>
      <c r="N8" s="328">
        <v>107751.68609613768</v>
      </c>
      <c r="O8" s="328">
        <v>120107.84442515484</v>
      </c>
      <c r="P8" s="328">
        <v>130039.60603495553</v>
      </c>
      <c r="Q8" s="328">
        <v>145182.68996294794</v>
      </c>
      <c r="R8" s="328">
        <v>154280.26406102203</v>
      </c>
      <c r="S8" s="328">
        <v>166509.42512984</v>
      </c>
      <c r="T8" s="329"/>
    </row>
    <row r="9" spans="2:35" ht="15" customHeight="1" x14ac:dyDescent="0.2">
      <c r="B9" s="289"/>
      <c r="C9" s="290">
        <v>1200</v>
      </c>
      <c r="D9" s="114" t="s">
        <v>4</v>
      </c>
      <c r="E9" s="328">
        <v>36557.851918303073</v>
      </c>
      <c r="F9" s="328">
        <v>37330.525768292144</v>
      </c>
      <c r="G9" s="328">
        <v>42136.967038633316</v>
      </c>
      <c r="H9" s="328">
        <v>57765.624725449874</v>
      </c>
      <c r="I9" s="328">
        <v>62937.904064284106</v>
      </c>
      <c r="J9" s="328">
        <v>80857.224017623754</v>
      </c>
      <c r="K9" s="328">
        <v>96799.846759360924</v>
      </c>
      <c r="L9" s="328">
        <v>94947.280291829476</v>
      </c>
      <c r="M9" s="328">
        <v>96480.448607465762</v>
      </c>
      <c r="N9" s="328">
        <v>114590.81914958963</v>
      </c>
      <c r="O9" s="328">
        <v>104848.90272784021</v>
      </c>
      <c r="P9" s="328">
        <v>121646.38906417531</v>
      </c>
      <c r="Q9" s="328">
        <v>117600.95249533711</v>
      </c>
      <c r="R9" s="328">
        <v>109891.99179945209</v>
      </c>
      <c r="S9" s="328">
        <v>144954.57372496999</v>
      </c>
      <c r="T9" s="329"/>
    </row>
    <row r="10" spans="2:35" ht="15" customHeight="1" x14ac:dyDescent="0.2">
      <c r="B10" s="289"/>
      <c r="C10" s="290">
        <v>1900</v>
      </c>
      <c r="D10" s="114" t="s">
        <v>202</v>
      </c>
      <c r="E10" s="328">
        <v>24468.509392258409</v>
      </c>
      <c r="F10" s="328">
        <v>27071.592228448826</v>
      </c>
      <c r="G10" s="328">
        <v>25816.026973270942</v>
      </c>
      <c r="H10" s="328">
        <v>29842.313293591258</v>
      </c>
      <c r="I10" s="328">
        <v>32634.468676373661</v>
      </c>
      <c r="J10" s="328">
        <v>33656.090250105641</v>
      </c>
      <c r="K10" s="328">
        <v>40576.420867579393</v>
      </c>
      <c r="L10" s="328">
        <v>39670.114374764904</v>
      </c>
      <c r="M10" s="328">
        <v>42655.547909682027</v>
      </c>
      <c r="N10" s="328">
        <v>56310.570240448047</v>
      </c>
      <c r="O10" s="328">
        <v>56697.456309945177</v>
      </c>
      <c r="P10" s="328">
        <v>63539.597026234478</v>
      </c>
      <c r="Q10" s="328">
        <v>70072.298935982049</v>
      </c>
      <c r="R10" s="328">
        <v>88196.482839127988</v>
      </c>
      <c r="S10" s="328">
        <v>93353.402683830005</v>
      </c>
      <c r="T10" s="329"/>
    </row>
    <row r="11" spans="2:35" ht="16.5" customHeight="1" x14ac:dyDescent="0.2">
      <c r="B11" s="221">
        <v>2000</v>
      </c>
      <c r="C11" s="221"/>
      <c r="D11" s="134" t="s">
        <v>6</v>
      </c>
      <c r="E11" s="484">
        <v>114324.32331583997</v>
      </c>
      <c r="F11" s="484">
        <v>129718.23274334993</v>
      </c>
      <c r="G11" s="484">
        <v>153644.41226524985</v>
      </c>
      <c r="H11" s="484">
        <v>177597.45129805987</v>
      </c>
      <c r="I11" s="484">
        <v>198706.07364615001</v>
      </c>
      <c r="J11" s="223">
        <v>224851.27747731007</v>
      </c>
      <c r="K11" s="223">
        <v>255816.01332402995</v>
      </c>
      <c r="L11" s="223">
        <v>286057.17121782416</v>
      </c>
      <c r="M11" s="223">
        <v>330996.76016058354</v>
      </c>
      <c r="N11" s="223">
        <v>377393.97896680213</v>
      </c>
      <c r="O11" s="223">
        <v>418851.68986963003</v>
      </c>
      <c r="P11" s="223">
        <v>451267.52759233402</v>
      </c>
      <c r="Q11" s="223">
        <v>482557.90322814137</v>
      </c>
      <c r="R11" s="223">
        <v>502676.81884110125</v>
      </c>
      <c r="S11" s="223">
        <v>533235.87348933995</v>
      </c>
      <c r="T11" s="227"/>
    </row>
    <row r="12" spans="2:35" ht="15" customHeight="1" x14ac:dyDescent="0.2">
      <c r="B12" s="289"/>
      <c r="C12" s="290">
        <v>2100</v>
      </c>
      <c r="D12" s="114" t="s">
        <v>27</v>
      </c>
      <c r="E12" s="328">
        <v>80404.63265965</v>
      </c>
      <c r="F12" s="328">
        <v>90977.064005819964</v>
      </c>
      <c r="G12" s="328">
        <v>109809.69178323001</v>
      </c>
      <c r="H12" s="328">
        <v>127206.78884153998</v>
      </c>
      <c r="I12" s="328">
        <v>140765.66002193</v>
      </c>
      <c r="J12" s="328">
        <v>160684.96200140007</v>
      </c>
      <c r="K12" s="328">
        <v>180584.01121672997</v>
      </c>
      <c r="L12" s="328">
        <v>202161.24508000002</v>
      </c>
      <c r="M12" s="328">
        <v>231998.53273863997</v>
      </c>
      <c r="N12" s="328">
        <v>266129.93507933</v>
      </c>
      <c r="O12" s="328">
        <v>291718.33246172004</v>
      </c>
      <c r="P12" s="328">
        <v>307443.25878331991</v>
      </c>
      <c r="Q12" s="328">
        <v>323149.14213500998</v>
      </c>
      <c r="R12" s="328">
        <v>331130.40515934001</v>
      </c>
      <c r="S12" s="328">
        <v>354035.78068699996</v>
      </c>
      <c r="T12" s="329"/>
    </row>
    <row r="13" spans="2:35" ht="15" customHeight="1" x14ac:dyDescent="0.2">
      <c r="C13" s="232">
        <v>2110</v>
      </c>
      <c r="D13" s="114" t="s">
        <v>84</v>
      </c>
      <c r="E13" s="328">
        <v>52362.475576682322</v>
      </c>
      <c r="F13" s="328">
        <v>60749.02406596626</v>
      </c>
      <c r="G13" s="328">
        <v>73378.409176624715</v>
      </c>
      <c r="H13" s="328">
        <v>84525.595624574868</v>
      </c>
      <c r="I13" s="328">
        <v>93091.353171969226</v>
      </c>
      <c r="J13" s="328">
        <v>106265.77153835306</v>
      </c>
      <c r="K13" s="328">
        <v>119201.10908747562</v>
      </c>
      <c r="L13" s="328">
        <v>133333.75692263633</v>
      </c>
      <c r="M13" s="328">
        <v>153709.24298452973</v>
      </c>
      <c r="N13" s="328">
        <v>175825.81265918547</v>
      </c>
      <c r="O13" s="328">
        <v>192725.96472712822</v>
      </c>
      <c r="P13" s="328">
        <v>202894.41027198461</v>
      </c>
      <c r="Q13" s="328">
        <v>213105.05160590119</v>
      </c>
      <c r="R13" s="328">
        <v>218117.71198881572</v>
      </c>
      <c r="S13" s="328">
        <v>233293.37216056549</v>
      </c>
      <c r="T13" s="329"/>
    </row>
    <row r="14" spans="2:35" ht="15" customHeight="1" x14ac:dyDescent="0.2">
      <c r="C14" s="232">
        <v>2120</v>
      </c>
      <c r="D14" s="114" t="s">
        <v>85</v>
      </c>
      <c r="E14" s="328">
        <v>28042.157082967686</v>
      </c>
      <c r="F14" s="328">
        <v>30228.039939853712</v>
      </c>
      <c r="G14" s="328">
        <v>36431.282606605295</v>
      </c>
      <c r="H14" s="328">
        <v>42681.193216965112</v>
      </c>
      <c r="I14" s="328">
        <v>47674.306849960783</v>
      </c>
      <c r="J14" s="328">
        <v>54419.190463046994</v>
      </c>
      <c r="K14" s="328">
        <v>61382.902129254355</v>
      </c>
      <c r="L14" s="328">
        <v>68827.488157363681</v>
      </c>
      <c r="M14" s="328">
        <v>78289.289754110228</v>
      </c>
      <c r="N14" s="328">
        <v>90304.122420144544</v>
      </c>
      <c r="O14" s="328">
        <v>98992.36773459184</v>
      </c>
      <c r="P14" s="328">
        <v>104548.84851133531</v>
      </c>
      <c r="Q14" s="328">
        <v>110044.09052910878</v>
      </c>
      <c r="R14" s="328">
        <v>113012.69317052426</v>
      </c>
      <c r="S14" s="328">
        <v>120742.40852643449</v>
      </c>
      <c r="T14" s="329"/>
    </row>
    <row r="15" spans="2:35" ht="15" customHeight="1" x14ac:dyDescent="0.2">
      <c r="B15" s="289"/>
      <c r="C15" s="290">
        <v>2200</v>
      </c>
      <c r="D15" s="114" t="s">
        <v>7</v>
      </c>
      <c r="E15" s="328">
        <v>23847.752756090002</v>
      </c>
      <c r="F15" s="328">
        <v>26974.226242000001</v>
      </c>
      <c r="G15" s="328">
        <v>29821.351145100001</v>
      </c>
      <c r="H15" s="328">
        <v>35131.93770757001</v>
      </c>
      <c r="I15" s="328">
        <v>39336.728150560004</v>
      </c>
      <c r="J15" s="328">
        <v>43601.495788570006</v>
      </c>
      <c r="K15" s="328">
        <v>50517.60400598</v>
      </c>
      <c r="L15" s="328">
        <v>57183.492908039989</v>
      </c>
      <c r="M15" s="328">
        <v>64270.625875279999</v>
      </c>
      <c r="N15" s="328">
        <v>74978.801530669996</v>
      </c>
      <c r="O15" s="328">
        <v>85812.647514830009</v>
      </c>
      <c r="P15" s="328">
        <v>98044.565241240009</v>
      </c>
      <c r="Q15" s="328">
        <v>108781.71669629999</v>
      </c>
      <c r="R15" s="328">
        <v>118322.53768891</v>
      </c>
      <c r="S15" s="328">
        <v>124713.4497957</v>
      </c>
      <c r="T15" s="329"/>
    </row>
    <row r="16" spans="2:35" ht="15" customHeight="1" x14ac:dyDescent="0.2">
      <c r="B16" s="289"/>
      <c r="C16" s="290">
        <v>2900</v>
      </c>
      <c r="D16" s="114" t="s">
        <v>5</v>
      </c>
      <c r="E16" s="328">
        <v>10071.937900099958</v>
      </c>
      <c r="F16" s="328">
        <v>11766.942495529966</v>
      </c>
      <c r="G16" s="328">
        <v>14013.369336919835</v>
      </c>
      <c r="H16" s="328">
        <v>15258.72474894988</v>
      </c>
      <c r="I16" s="328">
        <v>18603.685473660003</v>
      </c>
      <c r="J16" s="328">
        <v>20564.819687340005</v>
      </c>
      <c r="K16" s="328">
        <v>24714.398101319992</v>
      </c>
      <c r="L16" s="328">
        <v>26712.433229784143</v>
      </c>
      <c r="M16" s="328">
        <v>34727.601546663551</v>
      </c>
      <c r="N16" s="328">
        <v>36285.242356802133</v>
      </c>
      <c r="O16" s="328">
        <v>41320.709893080006</v>
      </c>
      <c r="P16" s="328">
        <v>45779.703567774079</v>
      </c>
      <c r="Q16" s="328">
        <v>50627.044396831443</v>
      </c>
      <c r="R16" s="328">
        <v>53223.87599285123</v>
      </c>
      <c r="S16" s="328">
        <v>54486.643006639999</v>
      </c>
      <c r="T16" s="329"/>
    </row>
    <row r="17" spans="2:20" ht="16.5" customHeight="1" x14ac:dyDescent="0.2">
      <c r="B17" s="221">
        <v>3000</v>
      </c>
      <c r="C17" s="221"/>
      <c r="D17" s="134" t="s">
        <v>8</v>
      </c>
      <c r="E17" s="484">
        <v>17035.169986250003</v>
      </c>
      <c r="F17" s="484">
        <v>19390.587834869999</v>
      </c>
      <c r="G17" s="484">
        <v>21603.221289810001</v>
      </c>
      <c r="H17" s="484">
        <v>24442.816240599997</v>
      </c>
      <c r="I17" s="484">
        <v>28021.163301140001</v>
      </c>
      <c r="J17" s="223">
        <v>32425.662450809999</v>
      </c>
      <c r="K17" s="223">
        <v>36986.571634569998</v>
      </c>
      <c r="L17" s="223">
        <v>41789.775949972944</v>
      </c>
      <c r="M17" s="223">
        <v>47657.274528206544</v>
      </c>
      <c r="N17" s="223">
        <v>54431.349276031244</v>
      </c>
      <c r="O17" s="223">
        <v>60879.620014580003</v>
      </c>
      <c r="P17" s="223">
        <v>67781.614558329995</v>
      </c>
      <c r="Q17" s="223">
        <v>75404.088019639996</v>
      </c>
      <c r="R17" s="223">
        <v>85572.800397839994</v>
      </c>
      <c r="S17" s="223">
        <v>94602.374429100004</v>
      </c>
      <c r="T17" s="227"/>
    </row>
    <row r="18" spans="2:20" ht="15" customHeight="1" x14ac:dyDescent="0.2">
      <c r="B18" s="289"/>
      <c r="C18" s="294">
        <v>3100</v>
      </c>
      <c r="D18" s="125" t="s">
        <v>83</v>
      </c>
      <c r="E18" s="328">
        <v>7893.4306822500002</v>
      </c>
      <c r="F18" s="328">
        <v>9096.4791788700004</v>
      </c>
      <c r="G18" s="328">
        <v>10135.60486381</v>
      </c>
      <c r="H18" s="328">
        <v>11023.986239599999</v>
      </c>
      <c r="I18" s="328">
        <v>12112.75720914</v>
      </c>
      <c r="J18" s="328">
        <v>13186.576033810001</v>
      </c>
      <c r="K18" s="328">
        <v>14205.901346570001</v>
      </c>
      <c r="L18" s="328">
        <v>15608.695958972943</v>
      </c>
      <c r="M18" s="328">
        <v>17931.269851206551</v>
      </c>
      <c r="N18" s="328">
        <v>20273.669926031245</v>
      </c>
      <c r="O18" s="328">
        <v>22155.868355580002</v>
      </c>
      <c r="P18" s="328">
        <v>24672.972060330001</v>
      </c>
      <c r="Q18" s="328">
        <v>27737.98279464</v>
      </c>
      <c r="R18" s="328">
        <v>32795.796392839999</v>
      </c>
      <c r="S18" s="328">
        <v>38688.113394100001</v>
      </c>
      <c r="T18" s="329"/>
    </row>
    <row r="19" spans="2:20" ht="15" customHeight="1" x14ac:dyDescent="0.2">
      <c r="B19" s="289"/>
      <c r="C19" s="294">
        <v>3200</v>
      </c>
      <c r="D19" s="125" t="s">
        <v>9</v>
      </c>
      <c r="E19" s="328">
        <v>6952.9973280000004</v>
      </c>
      <c r="F19" s="328">
        <v>7657.0205349999997</v>
      </c>
      <c r="G19" s="328">
        <v>8829.0811240000003</v>
      </c>
      <c r="H19" s="328">
        <v>10406.348198</v>
      </c>
      <c r="I19" s="328">
        <v>12309.347136</v>
      </c>
      <c r="J19" s="328">
        <v>14626.857633</v>
      </c>
      <c r="K19" s="328">
        <v>17035.374044</v>
      </c>
      <c r="L19" s="328">
        <v>20107.341586999999</v>
      </c>
      <c r="M19" s="328">
        <v>21366.560288000001</v>
      </c>
      <c r="N19" s="328">
        <v>24112.033350000002</v>
      </c>
      <c r="O19" s="328">
        <v>27029.652615999999</v>
      </c>
      <c r="P19" s="328">
        <v>29232.080936999999</v>
      </c>
      <c r="Q19" s="328">
        <v>32452.959450999999</v>
      </c>
      <c r="R19" s="328">
        <v>36218.714703999998</v>
      </c>
      <c r="S19" s="328">
        <v>39012.852768999997</v>
      </c>
      <c r="T19" s="329"/>
    </row>
    <row r="20" spans="2:20" ht="15" customHeight="1" x14ac:dyDescent="0.2">
      <c r="B20" s="289"/>
      <c r="C20" s="294">
        <v>3300</v>
      </c>
      <c r="D20" s="125" t="s">
        <v>11</v>
      </c>
      <c r="E20" s="328">
        <v>2188.7419760000002</v>
      </c>
      <c r="F20" s="328">
        <v>2637.0881210000002</v>
      </c>
      <c r="G20" s="328">
        <v>2638.5353020000002</v>
      </c>
      <c r="H20" s="328">
        <v>3012.4818029999997</v>
      </c>
      <c r="I20" s="328">
        <v>3599.0589559999999</v>
      </c>
      <c r="J20" s="328">
        <v>4612.2287839999999</v>
      </c>
      <c r="K20" s="328">
        <v>5745.2962440000001</v>
      </c>
      <c r="L20" s="328">
        <v>6073.7384039999997</v>
      </c>
      <c r="M20" s="328">
        <v>8359.4443890000002</v>
      </c>
      <c r="N20" s="328">
        <v>10045.646000000001</v>
      </c>
      <c r="O20" s="328">
        <v>11694.099043</v>
      </c>
      <c r="P20" s="328">
        <v>13876.561561</v>
      </c>
      <c r="Q20" s="328">
        <v>15213.145774000001</v>
      </c>
      <c r="R20" s="328">
        <v>16558.289301000001</v>
      </c>
      <c r="S20" s="328">
        <v>16901.408265999999</v>
      </c>
      <c r="T20" s="329"/>
    </row>
    <row r="21" spans="2:20" ht="16.5" customHeight="1" x14ac:dyDescent="0.2">
      <c r="B21" s="221">
        <v>4000</v>
      </c>
      <c r="C21" s="221"/>
      <c r="D21" s="134" t="s">
        <v>10</v>
      </c>
      <c r="E21" s="484">
        <v>231725.31961473174</v>
      </c>
      <c r="F21" s="484">
        <v>263299.67460494768</v>
      </c>
      <c r="G21" s="484">
        <v>318091.12522359734</v>
      </c>
      <c r="H21" s="484">
        <v>355153.10268565046</v>
      </c>
      <c r="I21" s="484">
        <v>388770.40105818893</v>
      </c>
      <c r="J21" s="223">
        <v>435912.73299308593</v>
      </c>
      <c r="K21" s="223">
        <v>516267.76080785901</v>
      </c>
      <c r="L21" s="223">
        <v>518303.47060268326</v>
      </c>
      <c r="M21" s="223">
        <v>626665.96367223712</v>
      </c>
      <c r="N21" s="223">
        <v>717064.12316098425</v>
      </c>
      <c r="O21" s="223">
        <v>779445.08636979992</v>
      </c>
      <c r="P21" s="223">
        <v>871962.85597511451</v>
      </c>
      <c r="Q21" s="223">
        <v>920824.41</v>
      </c>
      <c r="R21" s="223">
        <v>950610.77689738292</v>
      </c>
      <c r="S21" s="223">
        <v>960556.62559147994</v>
      </c>
      <c r="T21" s="227"/>
    </row>
    <row r="22" spans="2:20" ht="15" customHeight="1" x14ac:dyDescent="0.2">
      <c r="B22" s="289"/>
      <c r="C22" s="294">
        <v>4100</v>
      </c>
      <c r="D22" s="125" t="s">
        <v>23</v>
      </c>
      <c r="E22" s="328">
        <v>168107.81228859047</v>
      </c>
      <c r="F22" s="328">
        <v>189335.79274715437</v>
      </c>
      <c r="G22" s="328">
        <v>234473.82049444655</v>
      </c>
      <c r="H22" s="328">
        <v>263567.32188850606</v>
      </c>
      <c r="I22" s="328">
        <v>286630.14880101616</v>
      </c>
      <c r="J22" s="328">
        <v>324064.23794309486</v>
      </c>
      <c r="K22" s="328">
        <v>390998.84359968314</v>
      </c>
      <c r="L22" s="328">
        <v>397493.75426574238</v>
      </c>
      <c r="M22" s="328">
        <v>482051.86893559666</v>
      </c>
      <c r="N22" s="328">
        <v>544015.01318061876</v>
      </c>
      <c r="O22" s="328">
        <v>598727.56520191208</v>
      </c>
      <c r="P22" s="328">
        <v>668778.50551204069</v>
      </c>
      <c r="Q22" s="328">
        <v>696001.8</v>
      </c>
      <c r="R22" s="328">
        <v>702865.09715555166</v>
      </c>
      <c r="S22" s="328">
        <v>659057.03023745003</v>
      </c>
      <c r="T22" s="329"/>
    </row>
    <row r="23" spans="2:20" ht="15" customHeight="1" x14ac:dyDescent="0.2">
      <c r="C23" s="232">
        <v>4110</v>
      </c>
      <c r="D23" s="114" t="s">
        <v>12</v>
      </c>
      <c r="E23" s="328">
        <v>87778.590055538545</v>
      </c>
      <c r="F23" s="328">
        <v>104196.20659217598</v>
      </c>
      <c r="G23" s="328">
        <v>166578.33111511727</v>
      </c>
      <c r="H23" s="328">
        <v>193579.12491044679</v>
      </c>
      <c r="I23" s="328">
        <v>209746.48059389667</v>
      </c>
      <c r="J23" s="328">
        <v>236754.30197716938</v>
      </c>
      <c r="K23" s="328">
        <v>286974.34081790439</v>
      </c>
      <c r="L23" s="328">
        <v>286229.11253368843</v>
      </c>
      <c r="M23" s="328">
        <v>345899.98130729952</v>
      </c>
      <c r="N23" s="328">
        <v>384137.98994637688</v>
      </c>
      <c r="O23" s="328">
        <v>419997.56137321319</v>
      </c>
      <c r="P23" s="328">
        <v>466001.62467928056</v>
      </c>
      <c r="Q23" s="328">
        <v>475961.50313836231</v>
      </c>
      <c r="R23" s="328">
        <v>481510.23309355311</v>
      </c>
      <c r="S23" s="328">
        <v>435783.16250687506</v>
      </c>
      <c r="T23" s="329"/>
    </row>
    <row r="24" spans="2:20" ht="15" customHeight="1" x14ac:dyDescent="0.2">
      <c r="C24" s="232">
        <v>4120</v>
      </c>
      <c r="D24" s="114" t="s">
        <v>13</v>
      </c>
      <c r="E24" s="328">
        <v>80329.222233051929</v>
      </c>
      <c r="F24" s="328">
        <v>85139.586154978388</v>
      </c>
      <c r="G24" s="328">
        <v>67895.489379329272</v>
      </c>
      <c r="H24" s="328">
        <v>69988.196978059277</v>
      </c>
      <c r="I24" s="328">
        <v>76883.668207119452</v>
      </c>
      <c r="J24" s="328">
        <v>87309.93596592547</v>
      </c>
      <c r="K24" s="328">
        <v>104024.50278177876</v>
      </c>
      <c r="L24" s="328">
        <v>111264.64173205392</v>
      </c>
      <c r="M24" s="328">
        <v>136151.88762829715</v>
      </c>
      <c r="N24" s="328">
        <v>159877.0232342419</v>
      </c>
      <c r="O24" s="328">
        <v>178730.00382869886</v>
      </c>
      <c r="P24" s="328">
        <v>202776.88083276013</v>
      </c>
      <c r="Q24" s="328">
        <v>220040.29</v>
      </c>
      <c r="R24" s="328">
        <v>221354.86406199849</v>
      </c>
      <c r="S24" s="328">
        <v>223273.867730575</v>
      </c>
      <c r="T24" s="329"/>
    </row>
    <row r="25" spans="2:20" ht="15" customHeight="1" x14ac:dyDescent="0.2">
      <c r="B25" s="289"/>
      <c r="C25" s="294">
        <v>4200</v>
      </c>
      <c r="D25" s="125" t="s">
        <v>14</v>
      </c>
      <c r="E25" s="328">
        <v>43414.58189058648</v>
      </c>
      <c r="F25" s="328">
        <v>50475.765031263516</v>
      </c>
      <c r="G25" s="328">
        <v>55897.12977880027</v>
      </c>
      <c r="H25" s="328">
        <v>61619.669182384103</v>
      </c>
      <c r="I25" s="328">
        <v>68512.88520080976</v>
      </c>
      <c r="J25" s="328">
        <v>72264.85405045138</v>
      </c>
      <c r="K25" s="328">
        <v>76658.101952375815</v>
      </c>
      <c r="L25" s="328">
        <v>70386.491199961238</v>
      </c>
      <c r="M25" s="328">
        <v>84426.151194959224</v>
      </c>
      <c r="N25" s="328">
        <v>101370.31918844259</v>
      </c>
      <c r="O25" s="328">
        <v>96071.141829227912</v>
      </c>
      <c r="P25" s="328">
        <v>99925.027008473713</v>
      </c>
      <c r="Q25" s="328">
        <v>110876.28079999966</v>
      </c>
      <c r="R25" s="328">
        <v>127717.92682969125</v>
      </c>
      <c r="S25" s="328">
        <v>183904.58974615001</v>
      </c>
      <c r="T25" s="329"/>
    </row>
    <row r="26" spans="2:20" ht="15" customHeight="1" x14ac:dyDescent="0.2">
      <c r="C26" s="232">
        <v>4210</v>
      </c>
      <c r="D26" s="114" t="s">
        <v>15</v>
      </c>
      <c r="E26" s="328">
        <v>2666.0409390831855</v>
      </c>
      <c r="F26" s="328">
        <v>2315.1286263477577</v>
      </c>
      <c r="G26" s="328">
        <v>2965.026186999376</v>
      </c>
      <c r="H26" s="328">
        <v>3743.6769108225512</v>
      </c>
      <c r="I26" s="328">
        <v>4316.9732246769936</v>
      </c>
      <c r="J26" s="328">
        <v>5238.0015720891261</v>
      </c>
      <c r="K26" s="328">
        <v>6037.4241101426715</v>
      </c>
      <c r="L26" s="328">
        <v>2110.7876778498021</v>
      </c>
      <c r="M26" s="328">
        <v>5786.8514801960046</v>
      </c>
      <c r="N26" s="328">
        <v>7150.1045208889773</v>
      </c>
      <c r="O26" s="328">
        <v>4395.4785930311018</v>
      </c>
      <c r="P26" s="328">
        <v>3799.2770249712739</v>
      </c>
      <c r="Q26" s="328">
        <v>4940.409949476526</v>
      </c>
      <c r="R26" s="328">
        <v>4366.5817543079775</v>
      </c>
      <c r="S26" s="328">
        <v>3298.65889728</v>
      </c>
      <c r="T26" s="329"/>
    </row>
    <row r="27" spans="2:20" ht="15" customHeight="1" x14ac:dyDescent="0.2">
      <c r="C27" s="232">
        <v>4220</v>
      </c>
      <c r="D27" s="114" t="s">
        <v>16</v>
      </c>
      <c r="E27" s="328">
        <v>1796.4753234329057</v>
      </c>
      <c r="F27" s="328">
        <v>1900.4894610165461</v>
      </c>
      <c r="G27" s="328">
        <v>1999.4837386401639</v>
      </c>
      <c r="H27" s="328">
        <v>2359.0866988579596</v>
      </c>
      <c r="I27" s="328">
        <v>2634.6435303220142</v>
      </c>
      <c r="J27" s="328">
        <v>2594.5502127650857</v>
      </c>
      <c r="K27" s="328">
        <v>2492.1948448123503</v>
      </c>
      <c r="L27" s="328">
        <v>2309.5640965226539</v>
      </c>
      <c r="M27" s="328">
        <v>2430.6245769894622</v>
      </c>
      <c r="N27" s="328">
        <v>2992.0870536350221</v>
      </c>
      <c r="O27" s="328">
        <v>3223.1369109275606</v>
      </c>
      <c r="P27" s="328">
        <v>3454.5544817032765</v>
      </c>
      <c r="Q27" s="328">
        <v>3400.5389265929039</v>
      </c>
      <c r="R27" s="328">
        <v>2599.165407280519</v>
      </c>
      <c r="S27" s="328">
        <v>2683.8990637399997</v>
      </c>
      <c r="T27" s="329"/>
    </row>
    <row r="28" spans="2:20" ht="15" customHeight="1" x14ac:dyDescent="0.2">
      <c r="C28" s="232">
        <v>4230</v>
      </c>
      <c r="D28" s="114" t="s">
        <v>17</v>
      </c>
      <c r="E28" s="328">
        <v>26940.376712380003</v>
      </c>
      <c r="F28" s="328">
        <v>32016.806651840001</v>
      </c>
      <c r="G28" s="328">
        <v>33706.602796680003</v>
      </c>
      <c r="H28" s="328">
        <v>35890.768739300001</v>
      </c>
      <c r="I28" s="328">
        <v>40521.190553339999</v>
      </c>
      <c r="J28" s="328">
        <v>41788.632244439999</v>
      </c>
      <c r="K28" s="328">
        <v>44348.934213009998</v>
      </c>
      <c r="L28" s="328">
        <v>41494.900662960004</v>
      </c>
      <c r="M28" s="328">
        <v>48976.993936710001</v>
      </c>
      <c r="N28" s="328">
        <v>62009.844643620003</v>
      </c>
      <c r="O28" s="328">
        <v>55669.026460680005</v>
      </c>
      <c r="P28" s="328">
        <v>61384.83851809</v>
      </c>
      <c r="Q28" s="328">
        <v>66533.646933609998</v>
      </c>
      <c r="R28" s="328">
        <v>70589.92104447</v>
      </c>
      <c r="S28" s="328">
        <v>99550.195003250003</v>
      </c>
      <c r="T28" s="329"/>
    </row>
    <row r="29" spans="2:20" ht="15" customHeight="1" x14ac:dyDescent="0.2">
      <c r="C29" s="232">
        <v>4240</v>
      </c>
      <c r="D29" s="114" t="s">
        <v>18</v>
      </c>
      <c r="E29" s="328">
        <v>10086.864</v>
      </c>
      <c r="F29" s="328">
        <v>12248.938</v>
      </c>
      <c r="G29" s="328">
        <v>14921.403</v>
      </c>
      <c r="H29" s="328">
        <v>17326.45</v>
      </c>
      <c r="I29" s="328">
        <v>18638.159</v>
      </c>
      <c r="J29" s="328">
        <v>19838.084999999999</v>
      </c>
      <c r="K29" s="328">
        <v>20567.414000000001</v>
      </c>
      <c r="L29" s="328">
        <v>21151.655999999999</v>
      </c>
      <c r="M29" s="328">
        <v>23527.429</v>
      </c>
      <c r="N29" s="328">
        <v>25473.719000000001</v>
      </c>
      <c r="O29" s="328">
        <v>28700.078000000001</v>
      </c>
      <c r="P29" s="328">
        <v>26169.444</v>
      </c>
      <c r="Q29" s="328">
        <v>30313.367999999999</v>
      </c>
      <c r="R29" s="328">
        <v>44470.082000000002</v>
      </c>
      <c r="S29" s="328">
        <v>72653.383000000002</v>
      </c>
      <c r="T29" s="329"/>
    </row>
    <row r="30" spans="2:20" ht="15" customHeight="1" x14ac:dyDescent="0.2">
      <c r="C30" s="232">
        <v>4250</v>
      </c>
      <c r="D30" s="114" t="s">
        <v>22</v>
      </c>
      <c r="E30" s="328">
        <v>1924.824915690383</v>
      </c>
      <c r="F30" s="328">
        <v>1994.402292059212</v>
      </c>
      <c r="G30" s="328">
        <v>2304.6140564807283</v>
      </c>
      <c r="H30" s="328">
        <v>2299.6868334035876</v>
      </c>
      <c r="I30" s="328">
        <v>2401.9188924707564</v>
      </c>
      <c r="J30" s="328">
        <v>2805.5850211571824</v>
      </c>
      <c r="K30" s="328">
        <v>3212.1347844107886</v>
      </c>
      <c r="L30" s="328">
        <v>3319.5827626287819</v>
      </c>
      <c r="M30" s="328">
        <v>3704.2522010637499</v>
      </c>
      <c r="N30" s="328">
        <v>3744.5639702985882</v>
      </c>
      <c r="O30" s="328">
        <v>4083.4218645892361</v>
      </c>
      <c r="P30" s="328">
        <v>5116.9129837091641</v>
      </c>
      <c r="Q30" s="328">
        <v>5688.3169903202352</v>
      </c>
      <c r="R30" s="328">
        <v>5692.1766236327594</v>
      </c>
      <c r="S30" s="328">
        <v>5718.45378188</v>
      </c>
      <c r="T30" s="329"/>
    </row>
    <row r="31" spans="2:20" ht="15" customHeight="1" x14ac:dyDescent="0.2">
      <c r="B31" s="295"/>
      <c r="C31" s="294">
        <v>4300</v>
      </c>
      <c r="D31" s="125" t="s">
        <v>20</v>
      </c>
      <c r="E31" s="328">
        <v>7956.6523940700008</v>
      </c>
      <c r="F31" s="328">
        <v>8130.6350790300003</v>
      </c>
      <c r="G31" s="328">
        <v>9216.9809103400003</v>
      </c>
      <c r="H31" s="328">
        <v>8942.694094120001</v>
      </c>
      <c r="I31" s="328">
        <v>9859.60119786</v>
      </c>
      <c r="J31" s="328">
        <v>12217.928503289999</v>
      </c>
      <c r="K31" s="328">
        <v>17103.997250149998</v>
      </c>
      <c r="L31" s="328">
        <v>15904.489361829666</v>
      </c>
      <c r="M31" s="328">
        <v>21118.967165501301</v>
      </c>
      <c r="N31" s="328">
        <v>26762.650835732893</v>
      </c>
      <c r="O31" s="328">
        <v>31088.400171740002</v>
      </c>
      <c r="P31" s="328">
        <v>36973.799654810005</v>
      </c>
      <c r="Q31" s="328">
        <v>36773.719680779999</v>
      </c>
      <c r="R31" s="328">
        <v>38969.359133269994</v>
      </c>
      <c r="S31" s="328">
        <v>31447.614282120001</v>
      </c>
      <c r="T31" s="329"/>
    </row>
    <row r="32" spans="2:20" ht="15" customHeight="1" x14ac:dyDescent="0.2">
      <c r="B32" s="295"/>
      <c r="C32" s="294">
        <v>4400</v>
      </c>
      <c r="D32" s="296" t="s">
        <v>131</v>
      </c>
      <c r="E32" s="328">
        <v>9624.1661397247717</v>
      </c>
      <c r="F32" s="328">
        <v>12426.773380039762</v>
      </c>
      <c r="G32" s="328">
        <v>14969.63908225056</v>
      </c>
      <c r="H32" s="328">
        <v>17209.265315130317</v>
      </c>
      <c r="I32" s="328">
        <v>19464.403316813004</v>
      </c>
      <c r="J32" s="328">
        <v>21380.622894509717</v>
      </c>
      <c r="K32" s="328">
        <v>24213.728470990001</v>
      </c>
      <c r="L32" s="328">
        <v>26868.665401120004</v>
      </c>
      <c r="M32" s="328">
        <v>30512.755711099999</v>
      </c>
      <c r="N32" s="328">
        <v>35053.03529457</v>
      </c>
      <c r="O32" s="328">
        <v>38360.014408229996</v>
      </c>
      <c r="P32" s="328">
        <v>41741.093312579993</v>
      </c>
      <c r="Q32" s="328">
        <v>44477.338005580001</v>
      </c>
      <c r="R32" s="328">
        <v>48346.633368789997</v>
      </c>
      <c r="S32" s="328">
        <v>57460.753045630001</v>
      </c>
      <c r="T32" s="329"/>
    </row>
    <row r="33" spans="2:20" ht="15" customHeight="1" x14ac:dyDescent="0.2">
      <c r="B33" s="295"/>
      <c r="C33" s="294">
        <v>4500</v>
      </c>
      <c r="D33" s="125" t="s">
        <v>337</v>
      </c>
      <c r="E33" s="328">
        <v>0</v>
      </c>
      <c r="F33" s="328">
        <v>0</v>
      </c>
      <c r="G33" s="328">
        <v>0</v>
      </c>
      <c r="H33" s="328">
        <v>0</v>
      </c>
      <c r="I33" s="328">
        <v>0</v>
      </c>
      <c r="J33" s="328">
        <v>0</v>
      </c>
      <c r="K33" s="328">
        <v>0</v>
      </c>
      <c r="L33" s="328">
        <v>0</v>
      </c>
      <c r="M33" s="328">
        <v>0</v>
      </c>
      <c r="N33" s="328">
        <v>1.485153E-2</v>
      </c>
      <c r="O33" s="328">
        <v>3107.9497121899999</v>
      </c>
      <c r="P33" s="328">
        <v>11197.33493666</v>
      </c>
      <c r="Q33" s="328">
        <v>18531.191120799998</v>
      </c>
      <c r="R33" s="328">
        <v>18196.7321605</v>
      </c>
      <c r="S33" s="328">
        <v>15210.656000000001</v>
      </c>
      <c r="T33" s="329"/>
    </row>
    <row r="34" spans="2:20" x14ac:dyDescent="0.2">
      <c r="B34" s="295"/>
      <c r="C34" s="294">
        <v>4600</v>
      </c>
      <c r="D34" s="125" t="s">
        <v>144</v>
      </c>
      <c r="E34" s="328">
        <v>2622.1069017599993</v>
      </c>
      <c r="F34" s="328">
        <v>2930.7083674599999</v>
      </c>
      <c r="G34" s="328">
        <v>3533.55495776</v>
      </c>
      <c r="H34" s="328">
        <v>3814.1522055099999</v>
      </c>
      <c r="I34" s="328">
        <v>4303.3625416899995</v>
      </c>
      <c r="J34" s="328">
        <v>5985.08960174</v>
      </c>
      <c r="K34" s="328">
        <v>7293.0895346600009</v>
      </c>
      <c r="L34" s="328">
        <v>7650.0703740300005</v>
      </c>
      <c r="M34" s="328">
        <v>8556.2206650799981</v>
      </c>
      <c r="N34" s="328">
        <v>9863.0898100899994</v>
      </c>
      <c r="O34" s="328">
        <v>12090.015046499999</v>
      </c>
      <c r="P34" s="328">
        <v>13347.095550549997</v>
      </c>
      <c r="Q34" s="328">
        <v>14164.08273812</v>
      </c>
      <c r="R34" s="328">
        <v>14515.028249579998</v>
      </c>
      <c r="S34" s="328">
        <v>13475.982280129998</v>
      </c>
      <c r="T34" s="329"/>
    </row>
    <row r="35" spans="2:20" ht="16.5" customHeight="1" x14ac:dyDescent="0.2">
      <c r="B35" s="221">
        <v>5000</v>
      </c>
      <c r="C35" s="221"/>
      <c r="D35" s="134" t="s">
        <v>120</v>
      </c>
      <c r="E35" s="484">
        <v>24261.587542869998</v>
      </c>
      <c r="F35" s="484">
        <v>27406.322836190004</v>
      </c>
      <c r="G35" s="484">
        <v>31626.570220909998</v>
      </c>
      <c r="H35" s="484">
        <v>34967.363207310002</v>
      </c>
      <c r="I35" s="484">
        <v>38677.009375360001</v>
      </c>
      <c r="J35" s="223">
        <v>44140.363510160001</v>
      </c>
      <c r="K35" s="223">
        <v>21143.287105989999</v>
      </c>
      <c r="L35" s="223">
        <v>19205.906223432117</v>
      </c>
      <c r="M35" s="223">
        <v>26559.212467732556</v>
      </c>
      <c r="N35" s="223">
        <v>32081.381170772853</v>
      </c>
      <c r="O35" s="223">
        <v>30746.814405679997</v>
      </c>
      <c r="P35" s="223">
        <v>29162.894054069999</v>
      </c>
      <c r="Q35" s="223">
        <v>29819.439684739998</v>
      </c>
      <c r="R35" s="223">
        <v>34686.297131770007</v>
      </c>
      <c r="S35" s="223">
        <v>33644.912689600002</v>
      </c>
      <c r="T35" s="227"/>
    </row>
    <row r="36" spans="2:20" ht="15" customHeight="1" x14ac:dyDescent="0.2">
      <c r="B36" s="295"/>
      <c r="C36" s="232">
        <v>5100</v>
      </c>
      <c r="D36" s="125" t="s">
        <v>156</v>
      </c>
      <c r="E36" s="328">
        <v>20268.06066811</v>
      </c>
      <c r="F36" s="328">
        <v>22985.389399370004</v>
      </c>
      <c r="G36" s="328">
        <v>26393.98384506</v>
      </c>
      <c r="H36" s="328">
        <v>29000.998360959999</v>
      </c>
      <c r="I36" s="328">
        <v>31937.225994529999</v>
      </c>
      <c r="J36" s="328">
        <v>36322.62165406</v>
      </c>
      <c r="K36" s="328">
        <v>974.80562713999996</v>
      </c>
      <c r="L36" s="328">
        <v>-29.189835113114853</v>
      </c>
      <c r="M36" s="328">
        <v>-12.111602393035971</v>
      </c>
      <c r="N36" s="328">
        <v>82.471011647724978</v>
      </c>
      <c r="O36" s="328">
        <v>-254.72735999000002</v>
      </c>
      <c r="P36" s="328">
        <v>-254.46971246000001</v>
      </c>
      <c r="Q36" s="328">
        <v>63.2875643</v>
      </c>
      <c r="R36" s="328">
        <v>5.2483272000000003</v>
      </c>
      <c r="S36" s="328">
        <v>0.19122410999999989</v>
      </c>
      <c r="T36" s="329"/>
    </row>
    <row r="37" spans="2:20" ht="15" customHeight="1" x14ac:dyDescent="0.2">
      <c r="B37" s="295"/>
      <c r="C37" s="232">
        <v>5200</v>
      </c>
      <c r="D37" s="125" t="s">
        <v>92</v>
      </c>
      <c r="E37" s="328">
        <v>3993.5268747599994</v>
      </c>
      <c r="F37" s="328">
        <v>4420.9334368200007</v>
      </c>
      <c r="G37" s="328">
        <v>5232.58637585</v>
      </c>
      <c r="H37" s="328">
        <v>5966.3648463499994</v>
      </c>
      <c r="I37" s="328">
        <v>6739.7833808300002</v>
      </c>
      <c r="J37" s="328">
        <v>7817.7418561000004</v>
      </c>
      <c r="K37" s="328">
        <v>20168.481478850001</v>
      </c>
      <c r="L37" s="328">
        <v>19235.09605854523</v>
      </c>
      <c r="M37" s="328">
        <v>26571.324070125593</v>
      </c>
      <c r="N37" s="328">
        <v>31998.910159125127</v>
      </c>
      <c r="O37" s="328">
        <v>31001.541765669997</v>
      </c>
      <c r="P37" s="328">
        <v>29417.363766529998</v>
      </c>
      <c r="Q37" s="328">
        <v>29756.152120439998</v>
      </c>
      <c r="R37" s="328">
        <v>34681.048804570004</v>
      </c>
      <c r="S37" s="328">
        <v>33644.721465490002</v>
      </c>
      <c r="T37" s="329"/>
    </row>
    <row r="38" spans="2:20" ht="16.5" customHeight="1" thickBot="1" x14ac:dyDescent="0.25">
      <c r="B38" s="305">
        <v>9000</v>
      </c>
      <c r="C38" s="465">
        <v>9000</v>
      </c>
      <c r="D38" s="306" t="s">
        <v>19</v>
      </c>
      <c r="E38" s="485">
        <v>891.22342652000009</v>
      </c>
      <c r="F38" s="485">
        <v>147.56526885999997</v>
      </c>
      <c r="G38" s="485">
        <v>147.71330343999998</v>
      </c>
      <c r="H38" s="485">
        <v>521.05591101999994</v>
      </c>
      <c r="I38" s="485">
        <v>364.72975035000013</v>
      </c>
      <c r="J38" s="466">
        <v>1626.7556292300001</v>
      </c>
      <c r="K38" s="466">
        <v>-972.30281894000007</v>
      </c>
      <c r="L38" s="466">
        <v>-1288.7339261299996</v>
      </c>
      <c r="M38" s="466">
        <v>981.37688635000006</v>
      </c>
      <c r="N38" s="466">
        <v>376.62708090000007</v>
      </c>
      <c r="O38" s="466">
        <v>-411.52508221000022</v>
      </c>
      <c r="P38" s="466">
        <v>597.76103154999987</v>
      </c>
      <c r="Q38" s="466">
        <v>171.56244693999994</v>
      </c>
      <c r="R38" s="466">
        <v>-464.29613400000017</v>
      </c>
      <c r="S38" s="466">
        <v>157.29568602999998</v>
      </c>
      <c r="T38" s="227"/>
    </row>
    <row r="40" spans="2:20" x14ac:dyDescent="0.2">
      <c r="D40" s="228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486"/>
    </row>
  </sheetData>
  <mergeCells count="2">
    <mergeCell ref="B2:S2"/>
    <mergeCell ref="B3:S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2:AI42"/>
  <sheetViews>
    <sheetView showGridLines="0" topLeftCell="A19" workbookViewId="0">
      <selection activeCell="O38" sqref="O38"/>
    </sheetView>
  </sheetViews>
  <sheetFormatPr defaultColWidth="11.42578125" defaultRowHeight="11.25" x14ac:dyDescent="0.2"/>
  <cols>
    <col min="1" max="1" width="4" style="109" customWidth="1"/>
    <col min="2" max="2" width="4.42578125" style="205" customWidth="1"/>
    <col min="3" max="3" width="5.7109375" style="205" customWidth="1"/>
    <col min="4" max="4" width="33.140625" style="109" customWidth="1"/>
    <col min="5" max="8" width="9.5703125" style="109" hidden="1" customWidth="1"/>
    <col min="9" max="9" width="10.7109375" style="109" hidden="1" customWidth="1"/>
    <col min="10" max="12" width="10.7109375" style="220" hidden="1" customWidth="1"/>
    <col min="13" max="14" width="10.7109375" style="109" hidden="1" customWidth="1"/>
    <col min="15" max="16" width="10.7109375" style="109" customWidth="1"/>
    <col min="17" max="17" width="10.140625" style="109" customWidth="1"/>
    <col min="18" max="18" width="9.7109375" style="109" customWidth="1"/>
    <col min="19" max="20" width="9.7109375" style="220" customWidth="1"/>
    <col min="21" max="25" width="7.85546875" style="109" customWidth="1"/>
    <col min="26" max="33" width="6.140625" style="109" bestFit="1" customWidth="1"/>
    <col min="34" max="16384" width="11.42578125" style="109"/>
  </cols>
  <sheetData>
    <row r="2" spans="2:35" s="111" customFormat="1" x14ac:dyDescent="0.2">
      <c r="B2" s="764" t="s">
        <v>116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128"/>
    </row>
    <row r="3" spans="2:35" s="111" customFormat="1" ht="14.25" customHeight="1" x14ac:dyDescent="0.2">
      <c r="B3" s="773" t="s">
        <v>484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128"/>
    </row>
    <row r="4" spans="2:35" s="111" customFormat="1" x14ac:dyDescent="0.2">
      <c r="B4" s="207"/>
      <c r="C4" s="207"/>
      <c r="D4" s="208"/>
      <c r="E4" s="208"/>
      <c r="F4" s="208"/>
      <c r="G4" s="208"/>
      <c r="H4" s="281"/>
      <c r="J4" s="309"/>
      <c r="K4" s="309"/>
      <c r="N4" s="504" t="s">
        <v>82</v>
      </c>
      <c r="S4" s="504" t="s">
        <v>82</v>
      </c>
      <c r="T4" s="310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462"/>
    </row>
    <row r="5" spans="2:35" s="111" customFormat="1" ht="21" customHeight="1" x14ac:dyDescent="0.2">
      <c r="B5" s="212" t="s">
        <v>21</v>
      </c>
      <c r="C5" s="212"/>
      <c r="D5" s="211" t="s">
        <v>125</v>
      </c>
      <c r="E5" s="503">
        <v>2002</v>
      </c>
      <c r="F5" s="503">
        <v>2003</v>
      </c>
      <c r="G5" s="503">
        <v>2004</v>
      </c>
      <c r="H5" s="503">
        <v>2005</v>
      </c>
      <c r="I5" s="503">
        <v>2006</v>
      </c>
      <c r="J5" s="284">
        <v>2007</v>
      </c>
      <c r="K5" s="284">
        <v>2008</v>
      </c>
      <c r="L5" s="284">
        <v>2009</v>
      </c>
      <c r="M5" s="284">
        <v>2010</v>
      </c>
      <c r="N5" s="500">
        <v>2011</v>
      </c>
      <c r="O5" s="500">
        <v>2012</v>
      </c>
      <c r="P5" s="500">
        <v>2013</v>
      </c>
      <c r="Q5" s="500">
        <v>2014</v>
      </c>
      <c r="R5" s="500">
        <v>2015</v>
      </c>
      <c r="S5" s="500">
        <v>2016</v>
      </c>
      <c r="T5" s="311"/>
      <c r="U5" s="699"/>
      <c r="V5" s="699"/>
      <c r="W5" s="699"/>
      <c r="X5" s="699"/>
      <c r="Y5" s="699"/>
      <c r="Z5" s="699"/>
      <c r="AA5" s="699"/>
      <c r="AB5" s="699"/>
      <c r="AC5" s="699"/>
      <c r="AD5" s="699"/>
      <c r="AE5" s="699"/>
      <c r="AF5" s="699"/>
      <c r="AG5" s="699"/>
      <c r="AH5" s="699"/>
      <c r="AI5" s="699"/>
    </row>
    <row r="6" spans="2:35" ht="21" customHeight="1" x14ac:dyDescent="0.2">
      <c r="B6" s="285">
        <v>0</v>
      </c>
      <c r="C6" s="285"/>
      <c r="D6" s="285" t="s">
        <v>24</v>
      </c>
      <c r="E6" s="286">
        <v>0.32095991236236932</v>
      </c>
      <c r="F6" s="286">
        <v>0.31373408782963985</v>
      </c>
      <c r="G6" s="286">
        <v>0.32379633911146538</v>
      </c>
      <c r="H6" s="286">
        <v>0.33568221354561573</v>
      </c>
      <c r="I6" s="286">
        <v>0.33317644848498335</v>
      </c>
      <c r="J6" s="286">
        <v>0.33662798951925227</v>
      </c>
      <c r="K6" s="286">
        <v>0.33521659814999849</v>
      </c>
      <c r="L6" s="286">
        <v>0.32257277813640539</v>
      </c>
      <c r="M6" s="286">
        <v>0.32501827335409228</v>
      </c>
      <c r="N6" s="286">
        <v>0.33360902570700313</v>
      </c>
      <c r="O6" s="286">
        <v>0.32632278432163181</v>
      </c>
      <c r="P6" s="286">
        <v>0.32560433244325293</v>
      </c>
      <c r="Q6" s="286">
        <v>0.31867941213118162</v>
      </c>
      <c r="R6" s="286">
        <v>0.32113401223787574</v>
      </c>
      <c r="S6" s="286">
        <v>0.32384416791083348</v>
      </c>
      <c r="T6" s="312"/>
      <c r="U6" s="304"/>
      <c r="V6" s="304"/>
      <c r="W6" s="220"/>
      <c r="X6" s="220"/>
      <c r="Y6" s="220"/>
      <c r="Z6" s="220"/>
    </row>
    <row r="7" spans="2:35" ht="16.5" customHeight="1" x14ac:dyDescent="0.2">
      <c r="B7" s="221">
        <v>1000</v>
      </c>
      <c r="C7" s="221"/>
      <c r="D7" s="134" t="s">
        <v>2</v>
      </c>
      <c r="E7" s="288">
        <v>6.0185453768754747E-2</v>
      </c>
      <c r="F7" s="288">
        <v>5.7636772256882997E-2</v>
      </c>
      <c r="G7" s="288">
        <v>5.5573749873606665E-2</v>
      </c>
      <c r="H7" s="288">
        <v>6.2630575695616558E-2</v>
      </c>
      <c r="I7" s="288">
        <v>6.1521349964080638E-2</v>
      </c>
      <c r="J7" s="135">
        <v>6.4978964384331123E-2</v>
      </c>
      <c r="K7" s="135">
        <v>6.8562623588423743E-2</v>
      </c>
      <c r="L7" s="135">
        <v>6.3329609944319271E-2</v>
      </c>
      <c r="M7" s="135">
        <v>5.9217641544576961E-2</v>
      </c>
      <c r="N7" s="135">
        <v>6.3672018458666393E-2</v>
      </c>
      <c r="O7" s="135">
        <v>5.8498077466569501E-2</v>
      </c>
      <c r="P7" s="135">
        <v>5.9123803130974914E-2</v>
      </c>
      <c r="Q7" s="135">
        <v>5.7597966516472296E-2</v>
      </c>
      <c r="R7" s="135">
        <v>5.8769389022592385E-2</v>
      </c>
      <c r="S7" s="135">
        <v>6.4675292470355777E-2</v>
      </c>
      <c r="T7" s="312"/>
    </row>
    <row r="8" spans="2:35" ht="15" customHeight="1" x14ac:dyDescent="0.2">
      <c r="B8" s="289"/>
      <c r="C8" s="290">
        <v>1100</v>
      </c>
      <c r="D8" s="291" t="s">
        <v>3</v>
      </c>
      <c r="E8" s="91">
        <v>1.9194794050096883E-2</v>
      </c>
      <c r="F8" s="91">
        <v>2.014900020487859E-2</v>
      </c>
      <c r="G8" s="91">
        <v>2.0864027333863736E-2</v>
      </c>
      <c r="H8" s="91">
        <v>2.2269134877108583E-2</v>
      </c>
      <c r="I8" s="91">
        <v>2.1855711440493197E-2</v>
      </c>
      <c r="J8" s="91">
        <v>2.2882551549348117E-2</v>
      </c>
      <c r="K8" s="91">
        <v>2.4387392029723624E-2</v>
      </c>
      <c r="L8" s="91">
        <v>2.2940825214649324E-2</v>
      </c>
      <c r="M8" s="91">
        <v>2.3411806544601978E-2</v>
      </c>
      <c r="N8" s="91">
        <v>2.4621179343150959E-2</v>
      </c>
      <c r="O8" s="91">
        <v>2.4945759378485081E-2</v>
      </c>
      <c r="P8" s="91">
        <v>2.4390266077706516E-2</v>
      </c>
      <c r="Q8" s="91">
        <v>2.5122663216494052E-2</v>
      </c>
      <c r="R8" s="91">
        <v>2.5731445106542648E-2</v>
      </c>
      <c r="S8" s="91">
        <v>2.6602230359692922E-2</v>
      </c>
      <c r="T8" s="91"/>
    </row>
    <row r="9" spans="2:35" ht="15" customHeight="1" x14ac:dyDescent="0.2">
      <c r="B9" s="289"/>
      <c r="C9" s="290">
        <v>1200</v>
      </c>
      <c r="D9" s="114" t="s">
        <v>4</v>
      </c>
      <c r="E9" s="91">
        <v>2.4555461539026786E-2</v>
      </c>
      <c r="F9" s="91">
        <v>2.1729692813115715E-2</v>
      </c>
      <c r="G9" s="91">
        <v>2.1523149286417586E-2</v>
      </c>
      <c r="H9" s="91">
        <v>2.6612929106876661E-2</v>
      </c>
      <c r="I9" s="91">
        <v>2.6121274176382207E-2</v>
      </c>
      <c r="J9" s="91">
        <v>2.9724046541685034E-2</v>
      </c>
      <c r="K9" s="91">
        <v>3.1127324386580411E-2</v>
      </c>
      <c r="L9" s="91">
        <v>2.8486699463111435E-2</v>
      </c>
      <c r="M9" s="91">
        <v>2.4828679206223447E-2</v>
      </c>
      <c r="N9" s="91">
        <v>2.618391610914898E-2</v>
      </c>
      <c r="O9" s="91">
        <v>2.1776558484294172E-2</v>
      </c>
      <c r="P9" s="91">
        <v>2.2816031877779586E-2</v>
      </c>
      <c r="Q9" s="91">
        <v>2.0349871766622278E-2</v>
      </c>
      <c r="R9" s="91">
        <v>1.8328201418671492E-2</v>
      </c>
      <c r="S9" s="91">
        <v>2.3158538676809663E-2</v>
      </c>
      <c r="T9" s="91"/>
    </row>
    <row r="10" spans="2:35" ht="15" customHeight="1" x14ac:dyDescent="0.2">
      <c r="B10" s="289"/>
      <c r="C10" s="290">
        <v>1900</v>
      </c>
      <c r="D10" s="114" t="s">
        <v>202</v>
      </c>
      <c r="E10" s="91">
        <v>1.6435198179631075E-2</v>
      </c>
      <c r="F10" s="91">
        <v>1.5758079238888691E-2</v>
      </c>
      <c r="G10" s="91">
        <v>1.3186573253325342E-2</v>
      </c>
      <c r="H10" s="91">
        <v>1.3748511711631314E-2</v>
      </c>
      <c r="I10" s="91">
        <v>1.3544364347205238E-2</v>
      </c>
      <c r="J10" s="91">
        <v>1.2372366293297979E-2</v>
      </c>
      <c r="K10" s="91">
        <v>1.304790717211971E-2</v>
      </c>
      <c r="L10" s="91">
        <v>1.1902085266558508E-2</v>
      </c>
      <c r="M10" s="91">
        <v>1.0977155793751537E-2</v>
      </c>
      <c r="N10" s="91">
        <v>1.2866923006366457E-2</v>
      </c>
      <c r="O10" s="91">
        <v>1.1775759603790258E-2</v>
      </c>
      <c r="P10" s="91">
        <v>1.1917505175488811E-2</v>
      </c>
      <c r="Q10" s="91">
        <v>1.2125431533355964E-2</v>
      </c>
      <c r="R10" s="91">
        <v>1.4709742497378241E-2</v>
      </c>
      <c r="S10" s="91">
        <v>1.4914523433853185E-2</v>
      </c>
      <c r="T10" s="91"/>
    </row>
    <row r="11" spans="2:35" x14ac:dyDescent="0.2">
      <c r="B11" s="221">
        <v>2000</v>
      </c>
      <c r="C11" s="221"/>
      <c r="D11" s="134" t="s">
        <v>6</v>
      </c>
      <c r="E11" s="288">
        <v>7.6790248246283693E-2</v>
      </c>
      <c r="F11" s="288">
        <v>7.5507571665851703E-2</v>
      </c>
      <c r="G11" s="288">
        <v>7.8480058120389079E-2</v>
      </c>
      <c r="H11" s="288">
        <v>8.1820085966713987E-2</v>
      </c>
      <c r="I11" s="288">
        <v>8.2469473799477055E-2</v>
      </c>
      <c r="J11" s="135">
        <v>8.2657918545857537E-2</v>
      </c>
      <c r="K11" s="135">
        <v>8.226116359268737E-2</v>
      </c>
      <c r="L11" s="135">
        <v>8.5824729688978779E-2</v>
      </c>
      <c r="M11" s="135">
        <v>8.5180080471666419E-2</v>
      </c>
      <c r="N11" s="135">
        <v>8.6234240741964965E-2</v>
      </c>
      <c r="O11" s="135">
        <v>8.6993264434702886E-2</v>
      </c>
      <c r="P11" s="135">
        <v>8.4639867851085016E-2</v>
      </c>
      <c r="Q11" s="135">
        <v>8.350265233652901E-2</v>
      </c>
      <c r="R11" s="135">
        <v>8.3838338293388548E-2</v>
      </c>
      <c r="S11" s="135">
        <v>8.5191955539779013E-2</v>
      </c>
      <c r="T11" s="312"/>
    </row>
    <row r="12" spans="2:35" ht="15" customHeight="1" x14ac:dyDescent="0.2">
      <c r="B12" s="289"/>
      <c r="C12" s="290">
        <v>2100</v>
      </c>
      <c r="D12" s="114" t="s">
        <v>27</v>
      </c>
      <c r="E12" s="91">
        <v>5.400680732680363E-2</v>
      </c>
      <c r="F12" s="91">
        <v>5.2956758931179584E-2</v>
      </c>
      <c r="G12" s="91">
        <v>5.608971303461472E-2</v>
      </c>
      <c r="H12" s="91">
        <v>5.8604841018223192E-2</v>
      </c>
      <c r="I12" s="91">
        <v>5.8422320455676607E-2</v>
      </c>
      <c r="J12" s="91">
        <v>5.9069642163790806E-2</v>
      </c>
      <c r="K12" s="91">
        <v>5.8069276805228491E-2</v>
      </c>
      <c r="L12" s="91">
        <v>6.0653729248292633E-2</v>
      </c>
      <c r="M12" s="91">
        <v>5.9703465612166398E-2</v>
      </c>
      <c r="N12" s="91">
        <v>6.0810490281545351E-2</v>
      </c>
      <c r="O12" s="91">
        <v>6.0588343440113324E-2</v>
      </c>
      <c r="P12" s="91">
        <v>5.7664146440944093E-2</v>
      </c>
      <c r="Q12" s="91">
        <v>5.5918285221390446E-2</v>
      </c>
      <c r="R12" s="91">
        <v>5.5227179544460138E-2</v>
      </c>
      <c r="S12" s="91">
        <v>5.656221193524185E-2</v>
      </c>
      <c r="T12" s="91"/>
    </row>
    <row r="13" spans="2:35" ht="15" customHeight="1" x14ac:dyDescent="0.2">
      <c r="C13" s="232">
        <v>2110</v>
      </c>
      <c r="D13" s="114" t="s">
        <v>84</v>
      </c>
      <c r="E13" s="91">
        <v>3.5171233747125899E-2</v>
      </c>
      <c r="F13" s="91">
        <v>3.5361345828438695E-2</v>
      </c>
      <c r="G13" s="91">
        <v>3.7480971367975145E-2</v>
      </c>
      <c r="H13" s="91">
        <v>3.8941389360276087E-2</v>
      </c>
      <c r="I13" s="91">
        <v>3.8635934828267542E-2</v>
      </c>
      <c r="J13" s="91">
        <v>3.9064521165178903E-2</v>
      </c>
      <c r="K13" s="91">
        <v>3.833075892185956E-2</v>
      </c>
      <c r="L13" s="91">
        <v>4.000365939991591E-2</v>
      </c>
      <c r="M13" s="91">
        <v>3.9556174750197251E-2</v>
      </c>
      <c r="N13" s="91">
        <v>4.0176066133894496E-2</v>
      </c>
      <c r="O13" s="91">
        <v>4.0028156071564985E-2</v>
      </c>
      <c r="P13" s="91">
        <v>3.8054934208911893E-2</v>
      </c>
      <c r="Q13" s="91">
        <v>3.6876065890465139E-2</v>
      </c>
      <c r="R13" s="91">
        <v>3.637849576524578E-2</v>
      </c>
      <c r="S13" s="91">
        <v>3.7271908318496381E-2</v>
      </c>
      <c r="T13" s="91"/>
    </row>
    <row r="14" spans="2:35" ht="15" customHeight="1" x14ac:dyDescent="0.2">
      <c r="C14" s="232">
        <v>2120</v>
      </c>
      <c r="D14" s="114" t="s">
        <v>85</v>
      </c>
      <c r="E14" s="91">
        <v>1.8835573579677741E-2</v>
      </c>
      <c r="F14" s="91">
        <v>1.7595413102740889E-2</v>
      </c>
      <c r="G14" s="91">
        <v>1.8608741666639575E-2</v>
      </c>
      <c r="H14" s="91">
        <v>1.9663451657947102E-2</v>
      </c>
      <c r="I14" s="91">
        <v>1.9786385627409069E-2</v>
      </c>
      <c r="J14" s="91">
        <v>2.0005120998611896E-2</v>
      </c>
      <c r="K14" s="91">
        <v>1.9738517883368931E-2</v>
      </c>
      <c r="L14" s="91">
        <v>2.0650069848376716E-2</v>
      </c>
      <c r="M14" s="91">
        <v>2.0147290861969147E-2</v>
      </c>
      <c r="N14" s="91">
        <v>2.0634424147650855E-2</v>
      </c>
      <c r="O14" s="91">
        <v>2.0560187368548349E-2</v>
      </c>
      <c r="P14" s="91">
        <v>1.9609212232032203E-2</v>
      </c>
      <c r="Q14" s="91">
        <v>1.9042219330925304E-2</v>
      </c>
      <c r="R14" s="91">
        <v>1.8848683779214347E-2</v>
      </c>
      <c r="S14" s="91">
        <v>1.9290303616745465E-2</v>
      </c>
      <c r="T14" s="91"/>
    </row>
    <row r="15" spans="2:35" ht="15" customHeight="1" x14ac:dyDescent="0.2">
      <c r="B15" s="289"/>
      <c r="C15" s="290">
        <v>2200</v>
      </c>
      <c r="D15" s="114" t="s">
        <v>7</v>
      </c>
      <c r="E15" s="91">
        <v>1.6018243547324097E-2</v>
      </c>
      <c r="F15" s="91">
        <v>1.5701403557728689E-2</v>
      </c>
      <c r="G15" s="91">
        <v>1.5232453537298666E-2</v>
      </c>
      <c r="H15" s="91">
        <v>1.6185469681016872E-2</v>
      </c>
      <c r="I15" s="91">
        <v>1.632601969352342E-2</v>
      </c>
      <c r="J15" s="91">
        <v>1.6028411880972541E-2</v>
      </c>
      <c r="K15" s="91">
        <v>1.6244631575048324E-2</v>
      </c>
      <c r="L15" s="91">
        <v>1.7156562796906964E-2</v>
      </c>
      <c r="M15" s="91">
        <v>1.6539669697566581E-2</v>
      </c>
      <c r="N15" s="91">
        <v>1.7132599834902437E-2</v>
      </c>
      <c r="O15" s="91">
        <v>1.782282969760279E-2</v>
      </c>
      <c r="P15" s="91">
        <v>1.8389266982738267E-2</v>
      </c>
      <c r="Q15" s="91">
        <v>1.8823775984386788E-2</v>
      </c>
      <c r="R15" s="91">
        <v>1.9734279701548771E-2</v>
      </c>
      <c r="S15" s="91">
        <v>1.9924733496798647E-2</v>
      </c>
      <c r="T15" s="91"/>
    </row>
    <row r="16" spans="2:35" ht="15" customHeight="1" x14ac:dyDescent="0.2">
      <c r="B16" s="289"/>
      <c r="C16" s="290">
        <v>2900</v>
      </c>
      <c r="D16" s="114" t="s">
        <v>5</v>
      </c>
      <c r="E16" s="91">
        <v>6.765197372155962E-3</v>
      </c>
      <c r="F16" s="91">
        <v>6.8494091769434303E-3</v>
      </c>
      <c r="G16" s="91">
        <v>7.1578915484756924E-3</v>
      </c>
      <c r="H16" s="91">
        <v>7.0297752674739209E-3</v>
      </c>
      <c r="I16" s="91">
        <v>7.721133650277036E-3</v>
      </c>
      <c r="J16" s="91">
        <v>7.5598645010941977E-3</v>
      </c>
      <c r="K16" s="91">
        <v>7.9472552124105582E-3</v>
      </c>
      <c r="L16" s="91">
        <v>8.0144376437791889E-3</v>
      </c>
      <c r="M16" s="91">
        <v>8.9369451619334354E-3</v>
      </c>
      <c r="N16" s="91">
        <v>8.2911506255171821E-3</v>
      </c>
      <c r="O16" s="91">
        <v>8.5820912969867668E-3</v>
      </c>
      <c r="P16" s="91">
        <v>8.5864544274026483E-3</v>
      </c>
      <c r="Q16" s="91">
        <v>8.7605911307517895E-3</v>
      </c>
      <c r="R16" s="91">
        <v>8.8768790473796409E-3</v>
      </c>
      <c r="S16" s="91">
        <v>8.7050101077385256E-3</v>
      </c>
      <c r="T16" s="91"/>
    </row>
    <row r="17" spans="2:20" ht="16.5" customHeight="1" x14ac:dyDescent="0.2">
      <c r="B17" s="221">
        <v>3000</v>
      </c>
      <c r="C17" s="221"/>
      <c r="D17" s="134" t="s">
        <v>8</v>
      </c>
      <c r="E17" s="288">
        <v>1.1442315110388526E-2</v>
      </c>
      <c r="F17" s="288">
        <v>1.1287050167274949E-2</v>
      </c>
      <c r="G17" s="288">
        <v>1.1034713449161819E-2</v>
      </c>
      <c r="H17" s="288">
        <v>1.1260934835816149E-2</v>
      </c>
      <c r="I17" s="288">
        <v>1.1629692793434187E-2</v>
      </c>
      <c r="J17" s="135">
        <v>1.192004686708969E-2</v>
      </c>
      <c r="K17" s="135">
        <v>1.1893541692052518E-2</v>
      </c>
      <c r="L17" s="135">
        <v>1.2538039893914516E-2</v>
      </c>
      <c r="M17" s="135">
        <v>1.2264320887622839E-2</v>
      </c>
      <c r="N17" s="135">
        <v>1.243752242743692E-2</v>
      </c>
      <c r="O17" s="135">
        <v>1.2644372723579161E-2</v>
      </c>
      <c r="P17" s="135">
        <v>1.2713139209371487E-2</v>
      </c>
      <c r="Q17" s="135">
        <v>1.3048053517590469E-2</v>
      </c>
      <c r="R17" s="135">
        <v>1.4272154831023849E-2</v>
      </c>
      <c r="S17" s="135">
        <v>1.5114064295005711E-2</v>
      </c>
      <c r="T17" s="312"/>
    </row>
    <row r="18" spans="2:20" x14ac:dyDescent="0.2">
      <c r="B18" s="289"/>
      <c r="C18" s="294">
        <v>3100</v>
      </c>
      <c r="D18" s="125" t="s">
        <v>83</v>
      </c>
      <c r="E18" s="91">
        <v>5.3019207463861524E-3</v>
      </c>
      <c r="F18" s="91">
        <v>5.2949615407142233E-3</v>
      </c>
      <c r="G18" s="91">
        <v>5.1771675069046067E-3</v>
      </c>
      <c r="H18" s="91">
        <v>5.0788088186364501E-3</v>
      </c>
      <c r="I18" s="91">
        <v>5.0271876192243044E-3</v>
      </c>
      <c r="J18" s="91">
        <v>4.8475371807101004E-3</v>
      </c>
      <c r="K18" s="91">
        <v>4.5681032999743071E-3</v>
      </c>
      <c r="L18" s="91">
        <v>4.6830222985608455E-3</v>
      </c>
      <c r="M18" s="91">
        <v>4.6145074294501433E-3</v>
      </c>
      <c r="N18" s="91">
        <v>4.6325183510103202E-3</v>
      </c>
      <c r="O18" s="91">
        <v>4.6016558157789796E-3</v>
      </c>
      <c r="P18" s="91">
        <v>4.6276697679128991E-3</v>
      </c>
      <c r="Q18" s="91">
        <v>4.7998284108972684E-3</v>
      </c>
      <c r="R18" s="91">
        <v>5.4698067814683872E-3</v>
      </c>
      <c r="S18" s="91">
        <v>6.1809720614267446E-3</v>
      </c>
      <c r="T18" s="91"/>
    </row>
    <row r="19" spans="2:20" x14ac:dyDescent="0.2">
      <c r="B19" s="289"/>
      <c r="C19" s="294">
        <v>3200</v>
      </c>
      <c r="D19" s="125" t="s">
        <v>9</v>
      </c>
      <c r="E19" s="91">
        <v>4.6702431764920034E-3</v>
      </c>
      <c r="F19" s="91">
        <v>4.457068328531098E-3</v>
      </c>
      <c r="G19" s="91">
        <v>4.5098080011196518E-3</v>
      </c>
      <c r="H19" s="91">
        <v>4.7942597032597199E-3</v>
      </c>
      <c r="I19" s="91">
        <v>5.10877882338293E-3</v>
      </c>
      <c r="J19" s="91">
        <v>5.3770012800232921E-3</v>
      </c>
      <c r="K19" s="91">
        <v>5.4779592289286496E-3</v>
      </c>
      <c r="L19" s="91">
        <v>6.0327351666152121E-3</v>
      </c>
      <c r="M19" s="91">
        <v>5.4985593328816086E-3</v>
      </c>
      <c r="N19" s="91">
        <v>5.5095815104805757E-3</v>
      </c>
      <c r="O19" s="91">
        <v>5.6139148401997191E-3</v>
      </c>
      <c r="P19" s="91">
        <v>5.4827775459949405E-3</v>
      </c>
      <c r="Q19" s="91">
        <v>5.6157161082639019E-3</v>
      </c>
      <c r="R19" s="91">
        <v>6.0406940246543108E-3</v>
      </c>
      <c r="S19" s="91">
        <v>6.2328537591217316E-3</v>
      </c>
      <c r="T19" s="91"/>
    </row>
    <row r="20" spans="2:20" ht="15" customHeight="1" x14ac:dyDescent="0.2">
      <c r="B20" s="289"/>
      <c r="C20" s="294">
        <v>3300</v>
      </c>
      <c r="D20" s="125" t="s">
        <v>11</v>
      </c>
      <c r="E20" s="91">
        <v>1.4701511875103693E-3</v>
      </c>
      <c r="F20" s="91">
        <v>1.5350202980296285E-3</v>
      </c>
      <c r="G20" s="91">
        <v>1.3477379411375606E-3</v>
      </c>
      <c r="H20" s="91">
        <v>1.38786631391998E-3</v>
      </c>
      <c r="I20" s="91">
        <v>1.4937263508269522E-3</v>
      </c>
      <c r="J20" s="91">
        <v>1.6955084063562972E-3</v>
      </c>
      <c r="K20" s="91">
        <v>1.8474791631495628E-3</v>
      </c>
      <c r="L20" s="91">
        <v>1.8222824287384574E-3</v>
      </c>
      <c r="M20" s="91">
        <v>2.1512541252910883E-3</v>
      </c>
      <c r="N20" s="91">
        <v>2.2954225659460258E-3</v>
      </c>
      <c r="O20" s="91">
        <v>2.428802067600462E-3</v>
      </c>
      <c r="P20" s="91">
        <v>2.602691895463648E-3</v>
      </c>
      <c r="Q20" s="91">
        <v>2.6325089984293002E-3</v>
      </c>
      <c r="R20" s="91">
        <v>2.7616540249011516E-3</v>
      </c>
      <c r="S20" s="91">
        <v>2.7002384744572333E-3</v>
      </c>
      <c r="T20" s="91"/>
    </row>
    <row r="21" spans="2:20" ht="16.5" customHeight="1" x14ac:dyDescent="0.2">
      <c r="B21" s="221">
        <v>4000</v>
      </c>
      <c r="C21" s="221"/>
      <c r="D21" s="134" t="s">
        <v>10</v>
      </c>
      <c r="E21" s="288">
        <v>0.15564706006616913</v>
      </c>
      <c r="F21" s="288">
        <v>0.15326387531939095</v>
      </c>
      <c r="G21" s="288">
        <v>0.16247782543520464</v>
      </c>
      <c r="H21" s="288">
        <v>0.16362091449339716</v>
      </c>
      <c r="I21" s="288">
        <v>0.16135234225993025</v>
      </c>
      <c r="J21" s="135">
        <v>0.16024653976217959</v>
      </c>
      <c r="K21" s="135">
        <v>0.1660130113733439</v>
      </c>
      <c r="L21" s="135">
        <v>0.15550477225219483</v>
      </c>
      <c r="M21" s="135">
        <v>0.16126882084452557</v>
      </c>
      <c r="N21" s="135">
        <v>0.16384861357189209</v>
      </c>
      <c r="O21" s="135">
        <v>0.16188659172415654</v>
      </c>
      <c r="P21" s="135">
        <v>0.16354560518580089</v>
      </c>
      <c r="Q21" s="135">
        <v>0.15934104499552082</v>
      </c>
      <c r="R21" s="135">
        <v>0.15854645551908081</v>
      </c>
      <c r="S21" s="135">
        <v>0.15346247581834052</v>
      </c>
      <c r="T21" s="312"/>
    </row>
    <row r="22" spans="2:20" ht="15" customHeight="1" x14ac:dyDescent="0.2">
      <c r="B22" s="289"/>
      <c r="C22" s="294">
        <v>4100</v>
      </c>
      <c r="D22" s="125" t="s">
        <v>23</v>
      </c>
      <c r="E22" s="91">
        <v>0.11291595929343182</v>
      </c>
      <c r="F22" s="91">
        <v>0.1102103045764745</v>
      </c>
      <c r="G22" s="91">
        <v>0.11976692669008804</v>
      </c>
      <c r="H22" s="91">
        <v>0.12142686044937474</v>
      </c>
      <c r="I22" s="91">
        <v>0.11896082043662087</v>
      </c>
      <c r="J22" s="91">
        <v>0.11912974515445561</v>
      </c>
      <c r="K22" s="91">
        <v>0.12573106515097038</v>
      </c>
      <c r="L22" s="91">
        <v>0.11925865681911985</v>
      </c>
      <c r="M22" s="91">
        <v>0.12405322930511589</v>
      </c>
      <c r="N22" s="91">
        <v>0.12430702191459035</v>
      </c>
      <c r="O22" s="91">
        <v>0.12435252540145554</v>
      </c>
      <c r="P22" s="91">
        <v>0.12543628971088158</v>
      </c>
      <c r="Q22" s="91">
        <v>0.1204373525792648</v>
      </c>
      <c r="R22" s="91">
        <v>0.11722649539677638</v>
      </c>
      <c r="S22" s="91">
        <v>0.10529366085361486</v>
      </c>
      <c r="T22" s="91"/>
    </row>
    <row r="23" spans="2:20" ht="15" customHeight="1" x14ac:dyDescent="0.2">
      <c r="C23" s="232">
        <v>4110</v>
      </c>
      <c r="D23" s="114" t="s">
        <v>12</v>
      </c>
      <c r="E23" s="91">
        <v>5.8959804226889775E-2</v>
      </c>
      <c r="F23" s="91">
        <v>6.0651477977924841E-2</v>
      </c>
      <c r="G23" s="91">
        <v>8.5086576952389387E-2</v>
      </c>
      <c r="H23" s="91">
        <v>8.9182927602672449E-2</v>
      </c>
      <c r="I23" s="91">
        <v>8.7051601234263698E-2</v>
      </c>
      <c r="J23" s="91">
        <v>8.7033607403831675E-2</v>
      </c>
      <c r="K23" s="91">
        <v>9.228055308259217E-2</v>
      </c>
      <c r="L23" s="91">
        <v>8.5876316638865746E-2</v>
      </c>
      <c r="M23" s="91">
        <v>8.9015337275837034E-2</v>
      </c>
      <c r="N23" s="91">
        <v>8.7775242185526056E-2</v>
      </c>
      <c r="O23" s="91">
        <v>8.723125584104155E-2</v>
      </c>
      <c r="P23" s="91">
        <v>8.7403399357546097E-2</v>
      </c>
      <c r="Q23" s="91">
        <v>8.236119988142529E-2</v>
      </c>
      <c r="R23" s="91">
        <v>8.0308095183093245E-2</v>
      </c>
      <c r="S23" s="91">
        <v>6.9622509757892678E-2</v>
      </c>
      <c r="T23" s="91"/>
    </row>
    <row r="24" spans="2:20" ht="15" customHeight="1" x14ac:dyDescent="0.2">
      <c r="C24" s="232">
        <v>4120</v>
      </c>
      <c r="D24" s="114" t="s">
        <v>13</v>
      </c>
      <c r="E24" s="91">
        <v>5.3956155066542041E-2</v>
      </c>
      <c r="F24" s="91">
        <v>4.9558826598549661E-2</v>
      </c>
      <c r="G24" s="91">
        <v>3.4680349737698651E-2</v>
      </c>
      <c r="H24" s="91">
        <v>3.2243932846702281E-2</v>
      </c>
      <c r="I24" s="91">
        <v>3.1909219202357154E-2</v>
      </c>
      <c r="J24" s="91">
        <v>3.2096137750623921E-2</v>
      </c>
      <c r="K24" s="91">
        <v>3.3450512068378208E-2</v>
      </c>
      <c r="L24" s="91">
        <v>3.3382340180254093E-2</v>
      </c>
      <c r="M24" s="91">
        <v>3.5037892029278851E-2</v>
      </c>
      <c r="N24" s="91">
        <v>3.6531779729064302E-2</v>
      </c>
      <c r="O24" s="91">
        <v>3.7121269560413991E-2</v>
      </c>
      <c r="P24" s="91">
        <v>3.8032890353335472E-2</v>
      </c>
      <c r="Q24" s="91">
        <v>3.8076151510489875E-2</v>
      </c>
      <c r="R24" s="91">
        <v>3.6918400213683124E-2</v>
      </c>
      <c r="S24" s="91">
        <v>3.5671151095722185E-2</v>
      </c>
      <c r="T24" s="91"/>
    </row>
    <row r="25" spans="2:20" ht="15" customHeight="1" x14ac:dyDescent="0.2">
      <c r="B25" s="289"/>
      <c r="C25" s="294">
        <v>4200</v>
      </c>
      <c r="D25" s="125" t="s">
        <v>14</v>
      </c>
      <c r="E25" s="91">
        <v>2.9161043111329211E-2</v>
      </c>
      <c r="F25" s="91">
        <v>2.9381393539546271E-2</v>
      </c>
      <c r="G25" s="91">
        <v>2.8551705389909275E-2</v>
      </c>
      <c r="H25" s="91">
        <v>2.8388507790473121E-2</v>
      </c>
      <c r="I25" s="91">
        <v>2.8435072402751567E-2</v>
      </c>
      <c r="J25" s="91">
        <v>2.6565392408914645E-2</v>
      </c>
      <c r="K25" s="91">
        <v>2.4650468840751588E-2</v>
      </c>
      <c r="L25" s="91">
        <v>2.1117812062793517E-2</v>
      </c>
      <c r="M25" s="91">
        <v>2.1726576263800201E-2</v>
      </c>
      <c r="N25" s="91">
        <v>2.3163041797640744E-2</v>
      </c>
      <c r="O25" s="91">
        <v>1.9953464311664115E-2</v>
      </c>
      <c r="P25" s="91">
        <v>1.8741966935085518E-2</v>
      </c>
      <c r="Q25" s="91">
        <v>1.9186222971531289E-2</v>
      </c>
      <c r="R25" s="91">
        <v>2.1301278185781324E-2</v>
      </c>
      <c r="S25" s="91">
        <v>2.9381353378747348E-2</v>
      </c>
      <c r="T25" s="91"/>
    </row>
    <row r="26" spans="2:20" ht="15" customHeight="1" x14ac:dyDescent="0.2">
      <c r="C26" s="232">
        <v>4210</v>
      </c>
      <c r="D26" s="114" t="s">
        <v>15</v>
      </c>
      <c r="E26" s="91">
        <v>1.7907470572238913E-3</v>
      </c>
      <c r="F26" s="91">
        <v>1.3476111798060232E-3</v>
      </c>
      <c r="G26" s="91">
        <v>1.5145062814420098E-3</v>
      </c>
      <c r="H26" s="91">
        <v>1.7247317708463622E-3</v>
      </c>
      <c r="I26" s="91">
        <v>1.7916840875208009E-3</v>
      </c>
      <c r="J26" s="91">
        <v>1.9255496884268638E-3</v>
      </c>
      <c r="K26" s="91">
        <v>1.9414169033030938E-3</v>
      </c>
      <c r="L26" s="91">
        <v>6.3329222305823663E-4</v>
      </c>
      <c r="M26" s="91">
        <v>1.4892123854068379E-3</v>
      </c>
      <c r="N26" s="91">
        <v>1.6337935127438549E-3</v>
      </c>
      <c r="O26" s="91">
        <v>9.1291748561321887E-4</v>
      </c>
      <c r="P26" s="91">
        <v>7.1259349645413038E-4</v>
      </c>
      <c r="Q26" s="91">
        <v>8.5489706344324412E-4</v>
      </c>
      <c r="R26" s="91">
        <v>7.2827499614445566E-4</v>
      </c>
      <c r="S26" s="91">
        <v>5.2700730781495735E-4</v>
      </c>
      <c r="T26" s="91"/>
    </row>
    <row r="27" spans="2:20" ht="15" customHeight="1" x14ac:dyDescent="0.2">
      <c r="C27" s="232">
        <v>4220</v>
      </c>
      <c r="D27" s="114" t="s">
        <v>16</v>
      </c>
      <c r="E27" s="91">
        <v>1.2066704796810462E-3</v>
      </c>
      <c r="F27" s="91">
        <v>1.1062542338348298E-3</v>
      </c>
      <c r="G27" s="91">
        <v>1.0213166733870466E-3</v>
      </c>
      <c r="H27" s="91">
        <v>1.0868437305417479E-3</v>
      </c>
      <c r="I27" s="91">
        <v>1.0934626285343187E-3</v>
      </c>
      <c r="J27" s="91">
        <v>9.5378653195117005E-4</v>
      </c>
      <c r="K27" s="91">
        <v>8.0139958859527446E-4</v>
      </c>
      <c r="L27" s="91">
        <v>6.9293041471241525E-4</v>
      </c>
      <c r="M27" s="91">
        <v>6.2550701995973132E-4</v>
      </c>
      <c r="N27" s="91">
        <v>6.8368964446774124E-4</v>
      </c>
      <c r="O27" s="91">
        <v>6.694283642232553E-4</v>
      </c>
      <c r="P27" s="91">
        <v>6.4793723664486832E-4</v>
      </c>
      <c r="Q27" s="91">
        <v>5.8843512425051797E-4</v>
      </c>
      <c r="R27" s="91">
        <v>4.3349862282975011E-4</v>
      </c>
      <c r="S27" s="91">
        <v>4.2879074923297245E-4</v>
      </c>
      <c r="T27" s="91"/>
    </row>
    <row r="28" spans="2:20" ht="15" customHeight="1" x14ac:dyDescent="0.2">
      <c r="C28" s="232">
        <v>4230</v>
      </c>
      <c r="D28" s="114" t="s">
        <v>17</v>
      </c>
      <c r="E28" s="91">
        <v>1.8095521194354869E-2</v>
      </c>
      <c r="F28" s="91">
        <v>1.8636634740149597E-2</v>
      </c>
      <c r="G28" s="91">
        <v>1.7217001956162967E-2</v>
      </c>
      <c r="H28" s="91">
        <v>1.6535067154384648E-2</v>
      </c>
      <c r="I28" s="91">
        <v>1.6817610057623108E-2</v>
      </c>
      <c r="J28" s="91">
        <v>1.5361982368778313E-2</v>
      </c>
      <c r="K28" s="91">
        <v>1.4261010814193053E-2</v>
      </c>
      <c r="L28" s="91">
        <v>1.2449569495874486E-2</v>
      </c>
      <c r="M28" s="91">
        <v>1.2603942959336794E-2</v>
      </c>
      <c r="N28" s="91">
        <v>1.416920292689715E-2</v>
      </c>
      <c r="O28" s="91">
        <v>1.15621602033497E-2</v>
      </c>
      <c r="P28" s="91">
        <v>1.1513358047169162E-2</v>
      </c>
      <c r="Q28" s="91">
        <v>1.1513097084127523E-2</v>
      </c>
      <c r="R28" s="91">
        <v>1.1773253627000092E-2</v>
      </c>
      <c r="S28" s="91">
        <v>1.5904548452820379E-2</v>
      </c>
      <c r="T28" s="91"/>
    </row>
    <row r="29" spans="2:20" ht="15" customHeight="1" x14ac:dyDescent="0.2">
      <c r="C29" s="232">
        <v>4240</v>
      </c>
      <c r="D29" s="114" t="s">
        <v>18</v>
      </c>
      <c r="E29" s="91">
        <v>6.7752230507117537E-3</v>
      </c>
      <c r="F29" s="91">
        <v>7.1299735149451381E-3</v>
      </c>
      <c r="G29" s="91">
        <v>7.6217062333258931E-3</v>
      </c>
      <c r="H29" s="91">
        <v>7.9823872366205431E-3</v>
      </c>
      <c r="I29" s="91">
        <v>7.7354412832804165E-3</v>
      </c>
      <c r="J29" s="91">
        <v>7.2927084623802913E-3</v>
      </c>
      <c r="K29" s="91">
        <v>6.6137353395054289E-3</v>
      </c>
      <c r="L29" s="91">
        <v>6.3460571568469491E-3</v>
      </c>
      <c r="M29" s="91">
        <v>6.0546462585891825E-3</v>
      </c>
      <c r="N29" s="91">
        <v>5.8207256587747601E-3</v>
      </c>
      <c r="O29" s="91">
        <v>5.9608532927913332E-3</v>
      </c>
      <c r="P29" s="91">
        <v>4.9083484772636608E-3</v>
      </c>
      <c r="Q29" s="91">
        <v>5.2454775112377623E-3</v>
      </c>
      <c r="R29" s="91">
        <v>7.4168882250153318E-3</v>
      </c>
      <c r="S29" s="91">
        <v>1.1607403181350799E-2</v>
      </c>
      <c r="T29" s="91"/>
    </row>
    <row r="30" spans="2:20" ht="15" customHeight="1" x14ac:dyDescent="0.2">
      <c r="C30" s="232">
        <v>4250</v>
      </c>
      <c r="D30" s="114" t="s">
        <v>22</v>
      </c>
      <c r="E30" s="91">
        <v>1.2928813293576469E-3</v>
      </c>
      <c r="F30" s="91">
        <v>1.1609198708106825E-3</v>
      </c>
      <c r="G30" s="91">
        <v>1.1771742455913589E-3</v>
      </c>
      <c r="H30" s="91">
        <v>1.0594778980798207E-3</v>
      </c>
      <c r="I30" s="91">
        <v>9.9687434579292231E-4</v>
      </c>
      <c r="J30" s="91">
        <v>1.0313653573780117E-3</v>
      </c>
      <c r="K30" s="91">
        <v>1.0329061951547377E-3</v>
      </c>
      <c r="L30" s="91">
        <v>9.9596277230142873E-4</v>
      </c>
      <c r="M30" s="91">
        <v>9.532676405076551E-4</v>
      </c>
      <c r="N30" s="91">
        <v>8.5563005475723739E-4</v>
      </c>
      <c r="O30" s="91">
        <v>8.4810496568660449E-4</v>
      </c>
      <c r="P30" s="91">
        <v>9.5972967755369694E-4</v>
      </c>
      <c r="Q30" s="91">
        <v>9.8431618847224329E-4</v>
      </c>
      <c r="R30" s="91">
        <v>9.4936271479169614E-4</v>
      </c>
      <c r="S30" s="91">
        <v>9.1360368752823825E-4</v>
      </c>
      <c r="T30" s="91"/>
    </row>
    <row r="31" spans="2:20" ht="15" customHeight="1" x14ac:dyDescent="0.2">
      <c r="B31" s="295"/>
      <c r="C31" s="294">
        <v>4300</v>
      </c>
      <c r="D31" s="125" t="s">
        <v>20</v>
      </c>
      <c r="E31" s="91">
        <v>5.3443859961633203E-3</v>
      </c>
      <c r="F31" s="91">
        <v>4.7327542006635817E-3</v>
      </c>
      <c r="G31" s="91">
        <v>4.7079434056424953E-3</v>
      </c>
      <c r="H31" s="91">
        <v>4.1199465094064504E-3</v>
      </c>
      <c r="I31" s="91">
        <v>4.0920547003922055E-3</v>
      </c>
      <c r="J31" s="91">
        <v>4.4914511954505867E-3</v>
      </c>
      <c r="K31" s="91">
        <v>5.5000259663232683E-3</v>
      </c>
      <c r="L31" s="91">
        <v>4.7717681556770459E-3</v>
      </c>
      <c r="M31" s="91">
        <v>5.4348426907959322E-3</v>
      </c>
      <c r="N31" s="91">
        <v>6.1152456151526294E-3</v>
      </c>
      <c r="O31" s="91">
        <v>6.4568950833977191E-3</v>
      </c>
      <c r="P31" s="91">
        <v>6.9348165453701786E-3</v>
      </c>
      <c r="Q31" s="91">
        <v>6.3633879148662391E-3</v>
      </c>
      <c r="R31" s="91">
        <v>6.49945689085853E-3</v>
      </c>
      <c r="S31" s="91">
        <v>5.024200154095681E-3</v>
      </c>
      <c r="T31" s="91"/>
    </row>
    <row r="32" spans="2:20" ht="15" customHeight="1" x14ac:dyDescent="0.2">
      <c r="B32" s="295"/>
      <c r="C32" s="294">
        <v>4400</v>
      </c>
      <c r="D32" s="296" t="s">
        <v>131</v>
      </c>
      <c r="E32" s="91">
        <v>6.4644345629863587E-3</v>
      </c>
      <c r="F32" s="91">
        <v>7.2334895544339251E-3</v>
      </c>
      <c r="G32" s="91">
        <v>7.6463447508138471E-3</v>
      </c>
      <c r="H32" s="91">
        <v>7.9283996319565071E-3</v>
      </c>
      <c r="I32" s="91">
        <v>8.0783595081089059E-3</v>
      </c>
      <c r="J32" s="91">
        <v>7.8597631532354474E-3</v>
      </c>
      <c r="K32" s="91">
        <v>7.7862579947958121E-3</v>
      </c>
      <c r="L32" s="91">
        <v>8.0613114341356353E-3</v>
      </c>
      <c r="M32" s="91">
        <v>7.852279235672428E-3</v>
      </c>
      <c r="N32" s="91">
        <v>8.0095922372795617E-3</v>
      </c>
      <c r="O32" s="91">
        <v>7.9671706187286577E-3</v>
      </c>
      <c r="P32" s="91">
        <v>7.8289715211420762E-3</v>
      </c>
      <c r="Q32" s="91">
        <v>7.6964353241114787E-3</v>
      </c>
      <c r="R32" s="91">
        <v>8.0634341027774996E-3</v>
      </c>
      <c r="S32" s="91">
        <v>9.1801661555754154E-3</v>
      </c>
      <c r="T32" s="91"/>
    </row>
    <row r="33" spans="2:20" ht="15" customHeight="1" x14ac:dyDescent="0.2">
      <c r="B33" s="295"/>
      <c r="C33" s="294">
        <v>4500</v>
      </c>
      <c r="D33" s="125" t="s">
        <v>337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3.3935634503569386E-9</v>
      </c>
      <c r="O33" s="91">
        <v>6.4550459673794745E-4</v>
      </c>
      <c r="P33" s="91">
        <v>2.1001753757460915E-3</v>
      </c>
      <c r="Q33" s="91">
        <v>3.2066692912712733E-3</v>
      </c>
      <c r="R33" s="91">
        <v>3.0349197128750572E-3</v>
      </c>
      <c r="S33" s="91">
        <v>2.4301169409390424E-3</v>
      </c>
      <c r="T33" s="91"/>
    </row>
    <row r="34" spans="2:20" x14ac:dyDescent="0.2">
      <c r="C34" s="294">
        <v>4600</v>
      </c>
      <c r="D34" s="125" t="s">
        <v>144</v>
      </c>
      <c r="E34" s="91">
        <v>1.7612371022584154E-3</v>
      </c>
      <c r="F34" s="91">
        <v>1.7059334482726505E-3</v>
      </c>
      <c r="G34" s="91">
        <v>1.8049051987510157E-3</v>
      </c>
      <c r="H34" s="91">
        <v>1.7572001121863461E-3</v>
      </c>
      <c r="I34" s="91">
        <v>1.7860352120566932E-3</v>
      </c>
      <c r="J34" s="91">
        <v>2.2001878501233152E-3</v>
      </c>
      <c r="K34" s="91">
        <v>2.3451934205028424E-3</v>
      </c>
      <c r="L34" s="91">
        <v>2.2952237804688158E-3</v>
      </c>
      <c r="M34" s="91">
        <v>2.2018933491411261E-3</v>
      </c>
      <c r="N34" s="91">
        <v>2.2537086136653517E-3</v>
      </c>
      <c r="O34" s="91">
        <v>2.5110317121725691E-3</v>
      </c>
      <c r="P34" s="91">
        <v>2.5033850975754264E-3</v>
      </c>
      <c r="Q34" s="91">
        <v>2.4509773203069828E-3</v>
      </c>
      <c r="R34" s="91">
        <v>2.4208712300120066E-3</v>
      </c>
      <c r="S34" s="91">
        <v>2.1529783353681953E-3</v>
      </c>
      <c r="T34" s="91"/>
    </row>
    <row r="35" spans="2:20" x14ac:dyDescent="0.2">
      <c r="B35" s="221">
        <v>5000</v>
      </c>
      <c r="C35" s="221"/>
      <c r="D35" s="134" t="s">
        <v>120</v>
      </c>
      <c r="E35" s="288">
        <v>1.6296211306835697E-2</v>
      </c>
      <c r="F35" s="288">
        <v>1.5952922283064119E-2</v>
      </c>
      <c r="G35" s="288">
        <v>1.6154541727170613E-2</v>
      </c>
      <c r="H35" s="288">
        <v>1.6109649337533432E-2</v>
      </c>
      <c r="I35" s="288">
        <v>1.605221497659632E-2</v>
      </c>
      <c r="J35" s="135">
        <v>1.6226505859970156E-2</v>
      </c>
      <c r="K35" s="135">
        <v>6.7989152708354834E-3</v>
      </c>
      <c r="L35" s="135">
        <v>5.7622806764133627E-3</v>
      </c>
      <c r="M35" s="135">
        <v>6.8348580033471612E-3</v>
      </c>
      <c r="N35" s="135">
        <v>7.3305715019330699E-3</v>
      </c>
      <c r="O35" s="135">
        <v>6.3859495396821437E-3</v>
      </c>
      <c r="P35" s="135">
        <v>5.4698008342437821E-3</v>
      </c>
      <c r="Q35" s="135">
        <v>5.1600073031810431E-3</v>
      </c>
      <c r="R35" s="135">
        <v>5.7851116345143689E-3</v>
      </c>
      <c r="S35" s="135">
        <v>5.3752495818334151E-3</v>
      </c>
      <c r="T35" s="312"/>
    </row>
    <row r="36" spans="2:20" ht="15" customHeight="1" x14ac:dyDescent="0.2">
      <c r="B36" s="295"/>
      <c r="C36" s="232">
        <v>5100</v>
      </c>
      <c r="D36" s="125" t="s">
        <v>156</v>
      </c>
      <c r="E36" s="91">
        <v>1.3613808199635005E-2</v>
      </c>
      <c r="F36" s="91">
        <v>1.337954503877878E-2</v>
      </c>
      <c r="G36" s="91">
        <v>1.3481787952124657E-2</v>
      </c>
      <c r="H36" s="91">
        <v>1.3360913468470481E-2</v>
      </c>
      <c r="I36" s="91">
        <v>1.3254985990383697E-2</v>
      </c>
      <c r="J36" s="91">
        <v>1.3352613939924192E-2</v>
      </c>
      <c r="K36" s="91">
        <v>3.1346217980367241E-4</v>
      </c>
      <c r="L36" s="91">
        <v>-8.7577238409496113E-6</v>
      </c>
      <c r="M36" s="91">
        <v>-3.1168500440279743E-6</v>
      </c>
      <c r="N36" s="91">
        <v>1.8844564219422568E-5</v>
      </c>
      <c r="O36" s="91">
        <v>-5.2905515537638433E-5</v>
      </c>
      <c r="P36" s="91">
        <v>-4.7728412787935521E-5</v>
      </c>
      <c r="Q36" s="91">
        <v>1.0951389343363755E-5</v>
      </c>
      <c r="R36" s="91">
        <v>8.7533583164311884E-7</v>
      </c>
      <c r="S36" s="91">
        <v>3.0550750028597758E-8</v>
      </c>
      <c r="T36" s="91"/>
    </row>
    <row r="37" spans="2:20" ht="15" customHeight="1" x14ac:dyDescent="0.2">
      <c r="B37" s="295"/>
      <c r="C37" s="232">
        <v>5200</v>
      </c>
      <c r="D37" s="125" t="s">
        <v>92</v>
      </c>
      <c r="E37" s="91">
        <v>2.6824031072006939E-3</v>
      </c>
      <c r="F37" s="91">
        <v>2.5733772442853406E-3</v>
      </c>
      <c r="G37" s="91">
        <v>2.6727537750459583E-3</v>
      </c>
      <c r="H37" s="91">
        <v>2.7487358690629483E-3</v>
      </c>
      <c r="I37" s="91">
        <v>2.7972289862126212E-3</v>
      </c>
      <c r="J37" s="91">
        <v>2.8738919200459664E-3</v>
      </c>
      <c r="K37" s="91">
        <v>6.4854530910318118E-3</v>
      </c>
      <c r="L37" s="91">
        <v>5.7710384002543115E-3</v>
      </c>
      <c r="M37" s="91">
        <v>6.8379748533911894E-3</v>
      </c>
      <c r="N37" s="91">
        <v>7.3117269377136473E-3</v>
      </c>
      <c r="O37" s="91">
        <v>6.4388550552197821E-3</v>
      </c>
      <c r="P37" s="91">
        <v>5.5175292470317173E-3</v>
      </c>
      <c r="Q37" s="91">
        <v>5.1490559138376796E-3</v>
      </c>
      <c r="R37" s="91">
        <v>5.784236298682726E-3</v>
      </c>
      <c r="S37" s="91">
        <v>5.3752190310833864E-3</v>
      </c>
      <c r="T37" s="91"/>
    </row>
    <row r="38" spans="2:20" ht="16.5" customHeight="1" thickBot="1" x14ac:dyDescent="0.25">
      <c r="B38" s="305">
        <v>9000</v>
      </c>
      <c r="C38" s="305"/>
      <c r="D38" s="306" t="s">
        <v>19</v>
      </c>
      <c r="E38" s="307">
        <v>5.9862386393755458E-4</v>
      </c>
      <c r="F38" s="307">
        <v>8.5896137175121501E-5</v>
      </c>
      <c r="G38" s="307">
        <v>7.5450505932572615E-5</v>
      </c>
      <c r="H38" s="307">
        <v>2.4005321653839859E-4</v>
      </c>
      <c r="I38" s="307">
        <v>1.5137469146485718E-4</v>
      </c>
      <c r="J38" s="308">
        <v>5.980140998241714E-4</v>
      </c>
      <c r="K38" s="308">
        <v>-3.1265736734449097E-4</v>
      </c>
      <c r="L38" s="308">
        <v>-3.8665431941540428E-4</v>
      </c>
      <c r="M38" s="308">
        <v>2.5255160235336082E-4</v>
      </c>
      <c r="N38" s="308">
        <v>8.6059005109700217E-5</v>
      </c>
      <c r="O38" s="308">
        <v>-8.5471567058378859E-5</v>
      </c>
      <c r="P38" s="308">
        <v>1.1211623177687675E-4</v>
      </c>
      <c r="Q38" s="308">
        <v>2.9687461887992503E-5</v>
      </c>
      <c r="R38" s="308">
        <v>-7.7437062724209545E-5</v>
      </c>
      <c r="S38" s="308">
        <v>2.5130205518955371E-5</v>
      </c>
      <c r="T38" s="312"/>
    </row>
    <row r="39" spans="2:20" x14ac:dyDescent="0.2">
      <c r="B39" s="216"/>
      <c r="C39" s="216"/>
      <c r="D39" s="700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311"/>
    </row>
    <row r="40" spans="2:20" x14ac:dyDescent="0.2">
      <c r="D40" s="702"/>
      <c r="E40" s="703"/>
      <c r="F40" s="703"/>
      <c r="G40" s="703"/>
      <c r="H40" s="703"/>
      <c r="I40" s="703"/>
      <c r="J40" s="703"/>
      <c r="K40" s="703"/>
      <c r="L40" s="703"/>
      <c r="M40" s="703"/>
      <c r="N40" s="703"/>
      <c r="O40" s="703"/>
      <c r="P40" s="703"/>
      <c r="Q40" s="703"/>
      <c r="R40" s="703"/>
      <c r="S40" s="703"/>
      <c r="T40" s="313"/>
    </row>
    <row r="41" spans="2:20" x14ac:dyDescent="0.2">
      <c r="B41" s="268"/>
      <c r="C41" s="268"/>
      <c r="I41" s="314"/>
    </row>
    <row r="42" spans="2:20" x14ac:dyDescent="0.2">
      <c r="I42" s="314"/>
    </row>
  </sheetData>
  <mergeCells count="2">
    <mergeCell ref="B2:S2"/>
    <mergeCell ref="B3:S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2:V40"/>
  <sheetViews>
    <sheetView showGridLines="0" topLeftCell="A22" workbookViewId="0">
      <selection activeCell="Q15" sqref="Q15"/>
    </sheetView>
  </sheetViews>
  <sheetFormatPr defaultColWidth="11.42578125" defaultRowHeight="11.25" x14ac:dyDescent="0.2"/>
  <cols>
    <col min="1" max="1" width="4.42578125" style="109" customWidth="1"/>
    <col min="2" max="2" width="4.42578125" style="205" customWidth="1"/>
    <col min="3" max="3" width="5.7109375" style="205" customWidth="1"/>
    <col min="4" max="4" width="35.85546875" style="109" customWidth="1"/>
    <col min="5" max="7" width="7.5703125" style="109" hidden="1" customWidth="1"/>
    <col min="8" max="10" width="10.7109375" style="109" hidden="1" customWidth="1"/>
    <col min="11" max="13" width="10.7109375" style="220" hidden="1" customWidth="1"/>
    <col min="14" max="14" width="10.7109375" style="109" hidden="1" customWidth="1"/>
    <col min="15" max="16" width="10.7109375" style="109" customWidth="1"/>
    <col min="17" max="18" width="9.7109375" style="109" customWidth="1"/>
    <col min="19" max="19" width="11.42578125" style="109" customWidth="1"/>
    <col min="20" max="16384" width="11.42578125" style="109"/>
  </cols>
  <sheetData>
    <row r="2" spans="2:22" s="111" customFormat="1" x14ac:dyDescent="0.2">
      <c r="B2" s="764" t="s">
        <v>117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</row>
    <row r="3" spans="2:22" s="111" customFormat="1" ht="14.25" customHeight="1" x14ac:dyDescent="0.2">
      <c r="B3" s="773" t="s">
        <v>484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</row>
    <row r="4" spans="2:22" s="111" customFormat="1" ht="18.75" customHeight="1" x14ac:dyDescent="0.2">
      <c r="B4" s="207"/>
      <c r="C4" s="207"/>
      <c r="D4" s="208"/>
      <c r="E4" s="208"/>
      <c r="F4" s="208"/>
      <c r="G4" s="208"/>
      <c r="H4" s="208"/>
      <c r="I4" s="281"/>
      <c r="K4" s="282"/>
      <c r="N4" s="283" t="s">
        <v>147</v>
      </c>
      <c r="Q4" s="283"/>
      <c r="S4" s="283" t="s">
        <v>147</v>
      </c>
    </row>
    <row r="5" spans="2:22" s="111" customFormat="1" ht="21" customHeight="1" x14ac:dyDescent="0.2">
      <c r="B5" s="212" t="s">
        <v>21</v>
      </c>
      <c r="C5" s="212"/>
      <c r="D5" s="211" t="s">
        <v>125</v>
      </c>
      <c r="E5" s="284">
        <v>2002</v>
      </c>
      <c r="F5" s="284">
        <v>2003</v>
      </c>
      <c r="G5" s="284">
        <v>2004</v>
      </c>
      <c r="H5" s="284">
        <v>2005</v>
      </c>
      <c r="I5" s="284">
        <v>2006</v>
      </c>
      <c r="J5" s="284">
        <v>2007</v>
      </c>
      <c r="K5" s="284">
        <v>2008</v>
      </c>
      <c r="L5" s="284">
        <v>2009</v>
      </c>
      <c r="M5" s="284">
        <v>2010</v>
      </c>
      <c r="N5" s="500">
        <v>2011</v>
      </c>
      <c r="O5" s="500">
        <v>2012</v>
      </c>
      <c r="P5" s="500">
        <v>2013</v>
      </c>
      <c r="Q5" s="500">
        <v>2014</v>
      </c>
      <c r="R5" s="500">
        <v>2015</v>
      </c>
      <c r="S5" s="500">
        <v>2016</v>
      </c>
    </row>
    <row r="6" spans="2:22" ht="21.75" customHeight="1" x14ac:dyDescent="0.2">
      <c r="B6" s="285">
        <v>0</v>
      </c>
      <c r="C6" s="285"/>
      <c r="D6" s="285" t="s">
        <v>24</v>
      </c>
      <c r="E6" s="286">
        <v>1</v>
      </c>
      <c r="F6" s="286">
        <v>1</v>
      </c>
      <c r="G6" s="286">
        <v>0.99999999999999989</v>
      </c>
      <c r="H6" s="286">
        <v>0.99999999999999989</v>
      </c>
      <c r="I6" s="286">
        <v>1</v>
      </c>
      <c r="J6" s="286">
        <v>0.99999999999999978</v>
      </c>
      <c r="K6" s="286">
        <v>1</v>
      </c>
      <c r="L6" s="286">
        <v>1</v>
      </c>
      <c r="M6" s="286">
        <v>0.99999999999999967</v>
      </c>
      <c r="N6" s="286">
        <v>1.0000000000000002</v>
      </c>
      <c r="O6" s="286">
        <v>0.99999999999999989</v>
      </c>
      <c r="P6" s="286">
        <v>0.99999999999999989</v>
      </c>
      <c r="Q6" s="286">
        <v>0.99999999716215415</v>
      </c>
      <c r="R6" s="286">
        <v>0.99999999999999989</v>
      </c>
      <c r="S6" s="286">
        <v>1</v>
      </c>
      <c r="T6" s="220"/>
      <c r="U6" s="220"/>
      <c r="V6" s="220"/>
    </row>
    <row r="7" spans="2:22" ht="16.5" customHeight="1" x14ac:dyDescent="0.2">
      <c r="B7" s="221">
        <v>1000</v>
      </c>
      <c r="C7" s="221"/>
      <c r="D7" s="134" t="s">
        <v>2</v>
      </c>
      <c r="E7" s="287">
        <v>0.18751704325244303</v>
      </c>
      <c r="F7" s="287">
        <v>0.18371217694450925</v>
      </c>
      <c r="G7" s="287">
        <v>0.17163180419552443</v>
      </c>
      <c r="H7" s="287">
        <v>0.18657698611459411</v>
      </c>
      <c r="I7" s="287">
        <v>0.18465095670426263</v>
      </c>
      <c r="J7" s="135">
        <v>0.19302900058052028</v>
      </c>
      <c r="K7" s="135">
        <v>0.20453230528204394</v>
      </c>
      <c r="L7" s="135">
        <v>0.19632657879624069</v>
      </c>
      <c r="M7" s="135">
        <v>0.18219788362502953</v>
      </c>
      <c r="N7" s="135">
        <v>0.19085820092465741</v>
      </c>
      <c r="O7" s="135">
        <v>0.17926445923221943</v>
      </c>
      <c r="P7" s="135">
        <v>0.18158174581807549</v>
      </c>
      <c r="Q7" s="135">
        <v>0.18073952743865498</v>
      </c>
      <c r="R7" s="135">
        <v>0.18300580686875279</v>
      </c>
      <c r="S7" s="135">
        <v>0.199711153940445</v>
      </c>
    </row>
    <row r="8" spans="2:22" ht="15" customHeight="1" x14ac:dyDescent="0.2">
      <c r="B8" s="289"/>
      <c r="C8" s="290">
        <v>1100</v>
      </c>
      <c r="D8" s="291" t="s">
        <v>3</v>
      </c>
      <c r="E8" s="91">
        <v>5.9804334780680098E-2</v>
      </c>
      <c r="F8" s="91">
        <v>6.4223178119617211E-2</v>
      </c>
      <c r="G8" s="91">
        <v>6.4435649245192336E-2</v>
      </c>
      <c r="H8" s="91">
        <v>6.6339930977851597E-2</v>
      </c>
      <c r="I8" s="91">
        <v>6.559800832224269E-2</v>
      </c>
      <c r="J8" s="91">
        <v>6.7975784134965481E-2</v>
      </c>
      <c r="K8" s="91">
        <v>7.2751147062267665E-2</v>
      </c>
      <c r="L8" s="91">
        <v>7.1118292582483214E-2</v>
      </c>
      <c r="M8" s="91">
        <v>7.2032277763951741E-2</v>
      </c>
      <c r="N8" s="91">
        <v>7.3802497672154896E-2</v>
      </c>
      <c r="O8" s="91">
        <v>7.6445043303804139E-2</v>
      </c>
      <c r="P8" s="91">
        <v>7.490768287598662E-2</v>
      </c>
      <c r="Q8" s="91">
        <v>7.8833655984209855E-2</v>
      </c>
      <c r="R8" s="91">
        <v>8.0126813498292482E-2</v>
      </c>
      <c r="S8" s="91">
        <v>8.2145158059531667E-2</v>
      </c>
    </row>
    <row r="9" spans="2:22" ht="15" customHeight="1" x14ac:dyDescent="0.2">
      <c r="B9" s="289"/>
      <c r="C9" s="290">
        <v>1200</v>
      </c>
      <c r="D9" s="114" t="s">
        <v>4</v>
      </c>
      <c r="E9" s="91">
        <v>7.6506319304147988E-2</v>
      </c>
      <c r="F9" s="91">
        <v>6.9261497733440799E-2</v>
      </c>
      <c r="G9" s="91">
        <v>6.6471255806905036E-2</v>
      </c>
      <c r="H9" s="91">
        <v>7.9280128743729944E-2</v>
      </c>
      <c r="I9" s="91">
        <v>7.8400722185378371E-2</v>
      </c>
      <c r="J9" s="91">
        <v>8.829939121858156E-2</v>
      </c>
      <c r="K9" s="91">
        <v>9.2857348229075293E-2</v>
      </c>
      <c r="L9" s="91">
        <v>8.8310922042731541E-2</v>
      </c>
      <c r="M9" s="91">
        <v>7.6391640845294095E-2</v>
      </c>
      <c r="N9" s="91">
        <v>7.8486833663023781E-2</v>
      </c>
      <c r="O9" s="91">
        <v>6.673318422911792E-2</v>
      </c>
      <c r="P9" s="91">
        <v>7.0072875586678532E-2</v>
      </c>
      <c r="Q9" s="91">
        <v>6.3856876014618827E-2</v>
      </c>
      <c r="R9" s="91">
        <v>5.7073373483388985E-2</v>
      </c>
      <c r="S9" s="91">
        <v>7.1511365562668058E-2</v>
      </c>
    </row>
    <row r="10" spans="2:22" ht="15" customHeight="1" x14ac:dyDescent="0.2">
      <c r="B10" s="289"/>
      <c r="C10" s="290">
        <v>1900</v>
      </c>
      <c r="D10" s="114" t="s">
        <v>202</v>
      </c>
      <c r="E10" s="91">
        <v>5.1206389167614948E-2</v>
      </c>
      <c r="F10" s="91">
        <v>5.0227501091451229E-2</v>
      </c>
      <c r="G10" s="91">
        <v>4.0724899143427078E-2</v>
      </c>
      <c r="H10" s="91">
        <v>4.0956926393012585E-2</v>
      </c>
      <c r="I10" s="91">
        <v>4.0652226196641571E-2</v>
      </c>
      <c r="J10" s="91">
        <v>3.6753825226973243E-2</v>
      </c>
      <c r="K10" s="91">
        <v>3.892380999070099E-2</v>
      </c>
      <c r="L10" s="91">
        <v>3.6897364171025952E-2</v>
      </c>
      <c r="M10" s="91">
        <v>3.377396501578369E-2</v>
      </c>
      <c r="N10" s="91">
        <v>3.8568869589478721E-2</v>
      </c>
      <c r="O10" s="91">
        <v>3.6086231699297394E-2</v>
      </c>
      <c r="P10" s="91">
        <v>3.6601187355410326E-2</v>
      </c>
      <c r="Q10" s="91">
        <v>3.8048995439826309E-2</v>
      </c>
      <c r="R10" s="91">
        <v>4.5805619887071297E-2</v>
      </c>
      <c r="S10" s="91">
        <v>4.6054630318245283E-2</v>
      </c>
    </row>
    <row r="11" spans="2:22" ht="16.5" customHeight="1" x14ac:dyDescent="0.2">
      <c r="B11" s="221">
        <v>2000</v>
      </c>
      <c r="C11" s="221"/>
      <c r="D11" s="134" t="s">
        <v>6</v>
      </c>
      <c r="E11" s="287">
        <v>0.23925183578560477</v>
      </c>
      <c r="F11" s="287">
        <v>0.24067378903006845</v>
      </c>
      <c r="G11" s="287">
        <v>0.24237475425369981</v>
      </c>
      <c r="H11" s="287">
        <v>0.24374269075056457</v>
      </c>
      <c r="I11" s="287">
        <v>0.24752492012710217</v>
      </c>
      <c r="J11" s="135">
        <v>0.24554677899453217</v>
      </c>
      <c r="K11" s="135">
        <v>0.24539704789879818</v>
      </c>
      <c r="L11" s="135">
        <v>0.26606315072466014</v>
      </c>
      <c r="M11" s="135">
        <v>0.26207781978727901</v>
      </c>
      <c r="N11" s="135">
        <v>0.25848893194424966</v>
      </c>
      <c r="O11" s="135">
        <v>0.26658654747490801</v>
      </c>
      <c r="P11" s="135">
        <v>0.25994699522567388</v>
      </c>
      <c r="Q11" s="135">
        <v>0.26202713109433068</v>
      </c>
      <c r="R11" s="135">
        <v>0.26106963167540909</v>
      </c>
      <c r="S11" s="135">
        <v>0.26306465881218399</v>
      </c>
    </row>
    <row r="12" spans="2:22" ht="15" customHeight="1" x14ac:dyDescent="0.2">
      <c r="B12" s="289"/>
      <c r="C12" s="290">
        <v>2100</v>
      </c>
      <c r="D12" s="114" t="s">
        <v>27</v>
      </c>
      <c r="E12" s="91">
        <v>0.16826651942074622</v>
      </c>
      <c r="F12" s="91">
        <v>0.16879504327223613</v>
      </c>
      <c r="G12" s="91">
        <v>0.17322528472227752</v>
      </c>
      <c r="H12" s="91">
        <v>0.17458429030008588</v>
      </c>
      <c r="I12" s="91">
        <v>0.17534949040165959</v>
      </c>
      <c r="J12" s="91">
        <v>0.17547454163912449</v>
      </c>
      <c r="K12" s="91">
        <v>0.17322912148653324</v>
      </c>
      <c r="L12" s="91">
        <v>0.18803114633139986</v>
      </c>
      <c r="M12" s="91">
        <v>0.18369264286602813</v>
      </c>
      <c r="N12" s="91">
        <v>0.18228071063926499</v>
      </c>
      <c r="O12" s="91">
        <v>0.18566997571458557</v>
      </c>
      <c r="P12" s="91">
        <v>0.17709883037564902</v>
      </c>
      <c r="Q12" s="91">
        <v>0.17546877185679222</v>
      </c>
      <c r="R12" s="91">
        <v>0.17197549135203821</v>
      </c>
      <c r="S12" s="91">
        <v>0.17465873262480852</v>
      </c>
    </row>
    <row r="13" spans="2:22" ht="15" customHeight="1" x14ac:dyDescent="0.2">
      <c r="C13" s="232">
        <v>2110</v>
      </c>
      <c r="D13" s="114" t="s">
        <v>84</v>
      </c>
      <c r="E13" s="292">
        <v>0.10958139129667058</v>
      </c>
      <c r="F13" s="292">
        <v>0.11271120098253461</v>
      </c>
      <c r="G13" s="292">
        <v>0.11575477187551678</v>
      </c>
      <c r="H13" s="292">
        <v>0.11600671048060865</v>
      </c>
      <c r="I13" s="292">
        <v>0.11596238270727864</v>
      </c>
      <c r="J13" s="292">
        <v>0.11604656291643491</v>
      </c>
      <c r="K13" s="293">
        <v>0.11434624399090104</v>
      </c>
      <c r="L13" s="293">
        <v>0.12401436857452268</v>
      </c>
      <c r="M13" s="293">
        <v>0.12170446400440577</v>
      </c>
      <c r="N13" s="293">
        <v>0.12042859466631967</v>
      </c>
      <c r="O13" s="293">
        <v>0.12266430048633147</v>
      </c>
      <c r="P13" s="293">
        <v>0.11687477842618751</v>
      </c>
      <c r="Q13" s="293">
        <v>0.11571524353960096</v>
      </c>
      <c r="R13" s="293">
        <v>0.11328135413541589</v>
      </c>
      <c r="S13" s="293">
        <v>0.11509210914293432</v>
      </c>
    </row>
    <row r="14" spans="2:22" ht="15" customHeight="1" x14ac:dyDescent="0.2">
      <c r="C14" s="232">
        <v>2120</v>
      </c>
      <c r="D14" s="114" t="s">
        <v>85</v>
      </c>
      <c r="E14" s="292">
        <v>5.8685128124075656E-2</v>
      </c>
      <c r="F14" s="292">
        <v>5.6083842289701535E-2</v>
      </c>
      <c r="G14" s="292">
        <v>5.7470512846760753E-2</v>
      </c>
      <c r="H14" s="292">
        <v>5.8577579819477227E-2</v>
      </c>
      <c r="I14" s="292">
        <v>5.938710769438095E-2</v>
      </c>
      <c r="J14" s="292">
        <v>5.9427978722689581E-2</v>
      </c>
      <c r="K14" s="293">
        <v>5.8882877495632202E-2</v>
      </c>
      <c r="L14" s="293">
        <v>6.4016777756877183E-2</v>
      </c>
      <c r="M14" s="293">
        <v>6.1988178861622362E-2</v>
      </c>
      <c r="N14" s="293">
        <v>6.1852115972945328E-2</v>
      </c>
      <c r="O14" s="293">
        <v>6.3005675228254107E-2</v>
      </c>
      <c r="P14" s="293">
        <v>6.022405194946151E-2</v>
      </c>
      <c r="Q14" s="293">
        <v>5.9753528317191246E-2</v>
      </c>
      <c r="R14" s="293">
        <v>5.8694137216622311E-2</v>
      </c>
      <c r="S14" s="293">
        <v>5.956662348187422E-2</v>
      </c>
    </row>
    <row r="15" spans="2:22" ht="15" customHeight="1" x14ac:dyDescent="0.2">
      <c r="B15" s="289"/>
      <c r="C15" s="290">
        <v>2200</v>
      </c>
      <c r="D15" s="114" t="s">
        <v>7</v>
      </c>
      <c r="E15" s="292">
        <v>4.9907302844846305E-2</v>
      </c>
      <c r="F15" s="292">
        <v>5.004685230842585E-2</v>
      </c>
      <c r="G15" s="292">
        <v>4.7043316113759281E-2</v>
      </c>
      <c r="H15" s="292">
        <v>4.8216643682306506E-2</v>
      </c>
      <c r="I15" s="292">
        <v>4.9001121681202069E-2</v>
      </c>
      <c r="J15" s="292">
        <v>4.761461429236219E-2</v>
      </c>
      <c r="K15" s="293">
        <v>4.8460105092348021E-2</v>
      </c>
      <c r="L15" s="293">
        <v>5.3186641774378179E-2</v>
      </c>
      <c r="M15" s="293">
        <v>5.088843013927212E-2</v>
      </c>
      <c r="N15" s="293">
        <v>5.1355324690613699E-2</v>
      </c>
      <c r="O15" s="293">
        <v>5.4617178309057837E-2</v>
      </c>
      <c r="P15" s="293">
        <v>5.6477341209651089E-2</v>
      </c>
      <c r="Q15" s="293">
        <v>5.9068064061882884E-2</v>
      </c>
      <c r="R15" s="293">
        <v>6.1451851717689951E-2</v>
      </c>
      <c r="S15" s="293">
        <v>6.1525682631050752E-2</v>
      </c>
    </row>
    <row r="16" spans="2:22" ht="15" customHeight="1" x14ac:dyDescent="0.2">
      <c r="B16" s="289"/>
      <c r="C16" s="290">
        <v>2900</v>
      </c>
      <c r="D16" s="114" t="s">
        <v>5</v>
      </c>
      <c r="E16" s="292">
        <v>2.1078013520012227E-2</v>
      </c>
      <c r="F16" s="292">
        <v>2.1831893449406475E-2</v>
      </c>
      <c r="G16" s="292">
        <v>2.2106153417663012E-2</v>
      </c>
      <c r="H16" s="292">
        <v>2.0941756768172191E-2</v>
      </c>
      <c r="I16" s="292">
        <v>2.3174308044240519E-2</v>
      </c>
      <c r="J16" s="292">
        <v>2.2457623063045492E-2</v>
      </c>
      <c r="K16" s="293">
        <v>2.3707821319916923E-2</v>
      </c>
      <c r="L16" s="293">
        <v>2.4845362618882077E-2</v>
      </c>
      <c r="M16" s="293">
        <v>2.7496746781978765E-2</v>
      </c>
      <c r="N16" s="293">
        <v>2.4852896614370987E-2</v>
      </c>
      <c r="O16" s="293">
        <v>2.6299393451264638E-2</v>
      </c>
      <c r="P16" s="293">
        <v>2.6370823640373745E-2</v>
      </c>
      <c r="Q16" s="293">
        <v>2.7490295175655589E-2</v>
      </c>
      <c r="R16" s="293">
        <v>2.7642288605680951E-2</v>
      </c>
      <c r="S16" s="293">
        <v>2.6880243556324738E-2</v>
      </c>
    </row>
    <row r="17" spans="2:19" ht="16.5" customHeight="1" x14ac:dyDescent="0.2">
      <c r="B17" s="221">
        <v>3000</v>
      </c>
      <c r="C17" s="221"/>
      <c r="D17" s="134" t="s">
        <v>8</v>
      </c>
      <c r="E17" s="287">
        <v>3.5650293602616491E-2</v>
      </c>
      <c r="F17" s="287">
        <v>3.5976486474124894E-2</v>
      </c>
      <c r="G17" s="287">
        <v>3.4079179151445468E-2</v>
      </c>
      <c r="H17" s="287">
        <v>3.354641497645483E-2</v>
      </c>
      <c r="I17" s="287">
        <v>3.4905506815732658E-2</v>
      </c>
      <c r="J17" s="135">
        <v>3.5410147813653391E-2</v>
      </c>
      <c r="K17" s="135">
        <v>3.5480169411929136E-2</v>
      </c>
      <c r="L17" s="135">
        <v>3.8868871596513303E-2</v>
      </c>
      <c r="M17" s="135">
        <v>3.7734250327092926E-2</v>
      </c>
      <c r="N17" s="135">
        <v>3.7281732414399221E-2</v>
      </c>
      <c r="O17" s="135">
        <v>3.8748053556433723E-2</v>
      </c>
      <c r="P17" s="135">
        <v>3.9044748311471436E-2</v>
      </c>
      <c r="Q17" s="135">
        <v>4.09441369095754E-2</v>
      </c>
      <c r="R17" s="135">
        <v>4.4442987311016868E-2</v>
      </c>
      <c r="S17" s="135">
        <v>4.6670793525505717E-2</v>
      </c>
    </row>
    <row r="18" spans="2:19" ht="15" customHeight="1" x14ac:dyDescent="0.2">
      <c r="B18" s="289"/>
      <c r="C18" s="294">
        <v>3100</v>
      </c>
      <c r="D18" s="125" t="s">
        <v>83</v>
      </c>
      <c r="E18" s="91">
        <v>1.6518950006442521E-2</v>
      </c>
      <c r="F18" s="91">
        <v>1.6877227391336038E-2</v>
      </c>
      <c r="G18" s="91">
        <v>1.5988962448159089E-2</v>
      </c>
      <c r="H18" s="91">
        <v>1.5129812107087685E-2</v>
      </c>
      <c r="I18" s="91">
        <v>1.5088664406154405E-2</v>
      </c>
      <c r="J18" s="91">
        <v>1.4400279631034253E-2</v>
      </c>
      <c r="K18" s="91">
        <v>1.3627318352327618E-2</v>
      </c>
      <c r="L18" s="91">
        <v>1.4517723180536176E-2</v>
      </c>
      <c r="M18" s="91">
        <v>1.4197686123397901E-2</v>
      </c>
      <c r="N18" s="91">
        <v>1.38860702020661E-2</v>
      </c>
      <c r="O18" s="91">
        <v>1.4101546189442518E-2</v>
      </c>
      <c r="P18" s="91">
        <v>1.4212555874757652E-2</v>
      </c>
      <c r="Q18" s="91">
        <v>1.506162059599974E-2</v>
      </c>
      <c r="R18" s="91">
        <v>1.703278560670397E-2</v>
      </c>
      <c r="S18" s="91">
        <v>1.9086254050215291E-2</v>
      </c>
    </row>
    <row r="19" spans="2:19" ht="15" customHeight="1" x14ac:dyDescent="0.2">
      <c r="B19" s="289"/>
      <c r="C19" s="294">
        <v>3200</v>
      </c>
      <c r="D19" s="125" t="s">
        <v>9</v>
      </c>
      <c r="E19" s="293">
        <v>1.4550861327564226E-2</v>
      </c>
      <c r="F19" s="293">
        <v>1.4206515968233973E-2</v>
      </c>
      <c r="G19" s="293">
        <v>1.3927915347947066E-2</v>
      </c>
      <c r="H19" s="293">
        <v>1.4282138015656974E-2</v>
      </c>
      <c r="I19" s="293">
        <v>1.5333553276690231E-2</v>
      </c>
      <c r="J19" s="293">
        <v>1.5973125965260154E-2</v>
      </c>
      <c r="K19" s="293">
        <v>1.6341551281053933E-2</v>
      </c>
      <c r="L19" s="293">
        <v>1.8701935115132892E-2</v>
      </c>
      <c r="M19" s="293">
        <v>1.6917692891966055E-2</v>
      </c>
      <c r="N19" s="293">
        <v>1.6515085282253258E-2</v>
      </c>
      <c r="O19" s="293">
        <v>1.7203563802233635E-2</v>
      </c>
      <c r="P19" s="293">
        <v>1.683877331991733E-2</v>
      </c>
      <c r="Q19" s="293">
        <v>1.762183523175229E-2</v>
      </c>
      <c r="R19" s="293">
        <v>1.8810508368636292E-2</v>
      </c>
      <c r="S19" s="293">
        <v>1.9246459799880888E-2</v>
      </c>
    </row>
    <row r="20" spans="2:19" ht="15" customHeight="1" x14ac:dyDescent="0.2">
      <c r="B20" s="289"/>
      <c r="C20" s="294">
        <v>3300</v>
      </c>
      <c r="D20" s="125" t="s">
        <v>11</v>
      </c>
      <c r="E20" s="293">
        <v>4.5804822686097407E-3</v>
      </c>
      <c r="F20" s="293">
        <v>4.892743114554887E-3</v>
      </c>
      <c r="G20" s="293">
        <v>4.1623013553393137E-3</v>
      </c>
      <c r="H20" s="293">
        <v>4.1344648537101694E-3</v>
      </c>
      <c r="I20" s="293">
        <v>4.483289132888024E-3</v>
      </c>
      <c r="J20" s="293">
        <v>5.0367422173589879E-3</v>
      </c>
      <c r="K20" s="293">
        <v>5.5112997785475883E-3</v>
      </c>
      <c r="L20" s="293">
        <v>5.6492133008442342E-3</v>
      </c>
      <c r="M20" s="293">
        <v>6.6188713117289761E-3</v>
      </c>
      <c r="N20" s="293">
        <v>6.880576930079864E-3</v>
      </c>
      <c r="O20" s="293">
        <v>7.4429435647575693E-3</v>
      </c>
      <c r="P20" s="293">
        <v>7.9934191167964595E-3</v>
      </c>
      <c r="Q20" s="293">
        <v>8.2606810818233716E-3</v>
      </c>
      <c r="R20" s="293">
        <v>8.5996933356766118E-3</v>
      </c>
      <c r="S20" s="293">
        <v>8.3380796754095356E-3</v>
      </c>
    </row>
    <row r="21" spans="2:19" ht="16.5" customHeight="1" x14ac:dyDescent="0.2">
      <c r="B21" s="221">
        <v>4000</v>
      </c>
      <c r="C21" s="221"/>
      <c r="D21" s="134" t="s">
        <v>10</v>
      </c>
      <c r="E21" s="287">
        <v>0.48494236841154437</v>
      </c>
      <c r="F21" s="287">
        <v>0.4885152148421133</v>
      </c>
      <c r="G21" s="287">
        <v>0.50179018663726271</v>
      </c>
      <c r="H21" s="287">
        <v>0.48742801343319547</v>
      </c>
      <c r="I21" s="287">
        <v>0.48428495769622987</v>
      </c>
      <c r="J21" s="135">
        <v>0.4760345091655393</v>
      </c>
      <c r="K21" s="135">
        <v>0.49524102413048915</v>
      </c>
      <c r="L21" s="135">
        <v>0.48207655075728989</v>
      </c>
      <c r="M21" s="135">
        <v>0.49618385815750932</v>
      </c>
      <c r="N21" s="135">
        <v>0.49113963036418107</v>
      </c>
      <c r="O21" s="135">
        <v>0.49609343724095312</v>
      </c>
      <c r="P21" s="135">
        <v>0.50228325882090019</v>
      </c>
      <c r="Q21" s="135">
        <v>0.50000420007598145</v>
      </c>
      <c r="R21" s="135">
        <v>0.49370807661955041</v>
      </c>
      <c r="S21" s="135">
        <v>0.47387753439671199</v>
      </c>
    </row>
    <row r="22" spans="2:19" ht="15" customHeight="1" x14ac:dyDescent="0.2">
      <c r="B22" s="289"/>
      <c r="C22" s="294">
        <v>4100</v>
      </c>
      <c r="D22" s="125" t="s">
        <v>23</v>
      </c>
      <c r="E22" s="91">
        <v>0.35180704799653523</v>
      </c>
      <c r="F22" s="91">
        <v>0.35128571886750026</v>
      </c>
      <c r="G22" s="91">
        <v>0.36988351078564485</v>
      </c>
      <c r="H22" s="91">
        <v>0.36173158883461098</v>
      </c>
      <c r="I22" s="91">
        <v>0.35705050875462041</v>
      </c>
      <c r="J22" s="91">
        <v>0.35389138414957139</v>
      </c>
      <c r="K22" s="91">
        <v>0.37507410386257134</v>
      </c>
      <c r="L22" s="91">
        <v>0.36971085256515129</v>
      </c>
      <c r="M22" s="91">
        <v>0.38168078374462849</v>
      </c>
      <c r="N22" s="91">
        <v>0.37261288615064259</v>
      </c>
      <c r="O22" s="91">
        <v>0.38107215118295451</v>
      </c>
      <c r="P22" s="91">
        <v>0.3852414639867941</v>
      </c>
      <c r="Q22" s="91">
        <v>0.37792636628783899</v>
      </c>
      <c r="R22" s="91">
        <v>0.36503917657262164</v>
      </c>
      <c r="S22" s="91">
        <v>0.32513681358809032</v>
      </c>
    </row>
    <row r="23" spans="2:19" ht="15" customHeight="1" x14ac:dyDescent="0.2">
      <c r="C23" s="232">
        <v>4110</v>
      </c>
      <c r="D23" s="114" t="s">
        <v>12</v>
      </c>
      <c r="E23" s="91">
        <v>0.18369834348759143</v>
      </c>
      <c r="F23" s="91">
        <v>0.19332128809305252</v>
      </c>
      <c r="G23" s="91">
        <v>0.26277806965290834</v>
      </c>
      <c r="H23" s="91">
        <v>0.26567665489537007</v>
      </c>
      <c r="I23" s="91">
        <v>0.26127777527524498</v>
      </c>
      <c r="J23" s="91">
        <v>0.25854536792417876</v>
      </c>
      <c r="K23" s="91">
        <v>0.27528634796687373</v>
      </c>
      <c r="L23" s="91">
        <v>0.26622307416948704</v>
      </c>
      <c r="M23" s="91">
        <v>0.27387794648351643</v>
      </c>
      <c r="N23" s="91">
        <v>0.26310811585360377</v>
      </c>
      <c r="O23" s="91">
        <v>0.26731586034478139</v>
      </c>
      <c r="P23" s="91">
        <v>0.26843438691891164</v>
      </c>
      <c r="Q23" s="91">
        <v>0.2584453105925576</v>
      </c>
      <c r="R23" s="91">
        <v>0.2500765790065429</v>
      </c>
      <c r="S23" s="91">
        <v>0.21498769055202624</v>
      </c>
    </row>
    <row r="24" spans="2:19" ht="15" customHeight="1" x14ac:dyDescent="0.2">
      <c r="C24" s="232">
        <v>4120</v>
      </c>
      <c r="D24" s="114" t="s">
        <v>13</v>
      </c>
      <c r="E24" s="91">
        <v>0.16810870450894377</v>
      </c>
      <c r="F24" s="91">
        <v>0.15796443077444777</v>
      </c>
      <c r="G24" s="91">
        <v>0.10710544113273653</v>
      </c>
      <c r="H24" s="91">
        <v>9.605493393924093E-2</v>
      </c>
      <c r="I24" s="91">
        <v>9.5772733479375413E-2</v>
      </c>
      <c r="J24" s="91">
        <v>9.5346016225392585E-2</v>
      </c>
      <c r="K24" s="91">
        <v>9.9787755895697605E-2</v>
      </c>
      <c r="L24" s="91">
        <v>0.10348777839566424</v>
      </c>
      <c r="M24" s="91">
        <v>0.10780283726111205</v>
      </c>
      <c r="N24" s="91">
        <v>0.10950477029703885</v>
      </c>
      <c r="O24" s="91">
        <v>0.11375629083817311</v>
      </c>
      <c r="P24" s="91">
        <v>0.11680707706788247</v>
      </c>
      <c r="Q24" s="91">
        <v>0.1194810519694379</v>
      </c>
      <c r="R24" s="91">
        <v>0.11496259756607875</v>
      </c>
      <c r="S24" s="91">
        <v>0.1101491230360641</v>
      </c>
    </row>
    <row r="25" spans="2:19" ht="15" customHeight="1" x14ac:dyDescent="0.2">
      <c r="B25" s="289"/>
      <c r="C25" s="294">
        <v>4200</v>
      </c>
      <c r="D25" s="125" t="s">
        <v>14</v>
      </c>
      <c r="E25" s="91">
        <v>9.0855717452981724E-2</v>
      </c>
      <c r="F25" s="91">
        <v>9.365062541594335E-2</v>
      </c>
      <c r="G25" s="91">
        <v>8.8177974674631759E-2</v>
      </c>
      <c r="H25" s="91">
        <v>8.4569591848855652E-2</v>
      </c>
      <c r="I25" s="91">
        <v>8.5345385401793109E-2</v>
      </c>
      <c r="J25" s="91">
        <v>7.8916172261413592E-2</v>
      </c>
      <c r="K25" s="91">
        <v>7.3535943556474206E-2</v>
      </c>
      <c r="L25" s="91">
        <v>6.546681398472963E-2</v>
      </c>
      <c r="M25" s="91">
        <v>6.6847245355125318E-2</v>
      </c>
      <c r="N25" s="91">
        <v>6.9431700022360945E-2</v>
      </c>
      <c r="O25" s="91">
        <v>6.1146402489620479E-2</v>
      </c>
      <c r="P25" s="91">
        <v>5.756055760821889E-2</v>
      </c>
      <c r="Q25" s="91">
        <v>6.0205404512249767E-2</v>
      </c>
      <c r="R25" s="91">
        <v>6.6331429789513188E-2</v>
      </c>
      <c r="S25" s="91">
        <v>9.0726825708459732E-2</v>
      </c>
    </row>
    <row r="26" spans="2:19" ht="15" customHeight="1" x14ac:dyDescent="0.2">
      <c r="C26" s="232">
        <v>4210</v>
      </c>
      <c r="D26" s="114" t="s">
        <v>15</v>
      </c>
      <c r="E26" s="91">
        <v>5.5793480377141508E-3</v>
      </c>
      <c r="F26" s="91">
        <v>4.2953929205735118E-3</v>
      </c>
      <c r="G26" s="91">
        <v>4.6773422009587567E-3</v>
      </c>
      <c r="H26" s="91">
        <v>5.1379897452087948E-3</v>
      </c>
      <c r="I26" s="91">
        <v>5.3775832465587804E-3</v>
      </c>
      <c r="J26" s="91">
        <v>5.7201116614717462E-3</v>
      </c>
      <c r="K26" s="91">
        <v>5.7915297572299004E-3</v>
      </c>
      <c r="L26" s="91">
        <v>1.9632537708759736E-3</v>
      </c>
      <c r="M26" s="91">
        <v>4.5819343326103075E-3</v>
      </c>
      <c r="N26" s="91">
        <v>4.8973300685778128E-3</v>
      </c>
      <c r="O26" s="91">
        <v>2.7975903904810546E-3</v>
      </c>
      <c r="P26" s="91">
        <v>2.18852584394995E-3</v>
      </c>
      <c r="Q26" s="91">
        <v>2.6826240681819351E-3</v>
      </c>
      <c r="R26" s="91">
        <v>2.2678226796014234E-3</v>
      </c>
      <c r="S26" s="91">
        <v>1.6273484596457592E-3</v>
      </c>
    </row>
    <row r="27" spans="2:19" ht="15" customHeight="1" x14ac:dyDescent="0.2">
      <c r="C27" s="232">
        <v>4220</v>
      </c>
      <c r="D27" s="114" t="s">
        <v>16</v>
      </c>
      <c r="E27" s="91">
        <v>3.7595675758993045E-3</v>
      </c>
      <c r="F27" s="91">
        <v>3.5260887380383576E-3</v>
      </c>
      <c r="G27" s="91">
        <v>3.1541946279863993E-3</v>
      </c>
      <c r="H27" s="91">
        <v>3.2377161692961043E-3</v>
      </c>
      <c r="I27" s="91">
        <v>3.2819325420704293E-3</v>
      </c>
      <c r="J27" s="91">
        <v>2.8333548060376643E-3</v>
      </c>
      <c r="K27" s="91">
        <v>2.3906918482499311E-3</v>
      </c>
      <c r="L27" s="91">
        <v>2.1481366738869633E-3</v>
      </c>
      <c r="M27" s="91">
        <v>1.9245287765044224E-3</v>
      </c>
      <c r="N27" s="91">
        <v>2.0493739431024908E-3</v>
      </c>
      <c r="O27" s="91">
        <v>2.0514300452997179E-3</v>
      </c>
      <c r="P27" s="91">
        <v>1.9899527496544975E-3</v>
      </c>
      <c r="Q27" s="91">
        <v>1.8464798797181337E-3</v>
      </c>
      <c r="R27" s="91">
        <v>1.3498994385827987E-3</v>
      </c>
      <c r="S27" s="91">
        <v>1.3240650649945773E-3</v>
      </c>
    </row>
    <row r="28" spans="2:19" ht="15" customHeight="1" x14ac:dyDescent="0.2">
      <c r="C28" s="232">
        <v>4230</v>
      </c>
      <c r="D28" s="114" t="s">
        <v>17</v>
      </c>
      <c r="E28" s="91">
        <v>5.6379381029755232E-2</v>
      </c>
      <c r="F28" s="91">
        <v>5.940264530728788E-2</v>
      </c>
      <c r="G28" s="91">
        <v>5.3172318141114283E-2</v>
      </c>
      <c r="H28" s="91">
        <v>4.9258097352654955E-2</v>
      </c>
      <c r="I28" s="91">
        <v>5.0476587208057415E-2</v>
      </c>
      <c r="J28" s="91">
        <v>4.5634893256253535E-2</v>
      </c>
      <c r="K28" s="91">
        <v>4.2542675073063398E-2</v>
      </c>
      <c r="L28" s="91">
        <v>3.8594606673877402E-2</v>
      </c>
      <c r="M28" s="91">
        <v>3.8779182564930376E-2</v>
      </c>
      <c r="N28" s="91">
        <v>4.247248076357938E-2</v>
      </c>
      <c r="O28" s="91">
        <v>3.5431666922631271E-2</v>
      </c>
      <c r="P28" s="91">
        <v>3.5359965762051811E-2</v>
      </c>
      <c r="Q28" s="91">
        <v>3.6127520678103486E-2</v>
      </c>
      <c r="R28" s="91">
        <v>3.6661497002314442E-2</v>
      </c>
      <c r="S28" s="91">
        <v>4.911173344705564E-2</v>
      </c>
    </row>
    <row r="29" spans="2:19" ht="15" customHeight="1" x14ac:dyDescent="0.2">
      <c r="C29" s="232">
        <v>4240</v>
      </c>
      <c r="D29" s="114" t="s">
        <v>18</v>
      </c>
      <c r="E29" s="91">
        <v>2.1109250064420531E-2</v>
      </c>
      <c r="F29" s="91">
        <v>2.2726167769237662E-2</v>
      </c>
      <c r="G29" s="91">
        <v>2.3538580622130368E-2</v>
      </c>
      <c r="H29" s="91">
        <v>2.3779595446262212E-2</v>
      </c>
      <c r="I29" s="91">
        <v>2.3217251154620741E-2</v>
      </c>
      <c r="J29" s="91">
        <v>2.1663999101189442E-2</v>
      </c>
      <c r="K29" s="91">
        <v>1.9729737059577215E-2</v>
      </c>
      <c r="L29" s="91">
        <v>1.9673256973232287E-2</v>
      </c>
      <c r="M29" s="91">
        <v>1.8628633387615487E-2</v>
      </c>
      <c r="N29" s="91">
        <v>1.744774634450956E-2</v>
      </c>
      <c r="O29" s="91">
        <v>1.8266739495934704E-2</v>
      </c>
      <c r="P29" s="91">
        <v>1.5074579752771249E-2</v>
      </c>
      <c r="Q29" s="91">
        <v>1.6460045100725396E-2</v>
      </c>
      <c r="R29" s="91">
        <v>2.3095928622849735E-2</v>
      </c>
      <c r="S29" s="91">
        <v>3.5842557413437066E-2</v>
      </c>
    </row>
    <row r="30" spans="2:19" ht="15" customHeight="1" x14ac:dyDescent="0.2">
      <c r="C30" s="232">
        <v>4250</v>
      </c>
      <c r="D30" s="114" t="s">
        <v>22</v>
      </c>
      <c r="E30" s="293">
        <v>4.028170745192506E-3</v>
      </c>
      <c r="F30" s="293">
        <v>3.7003306808059424E-3</v>
      </c>
      <c r="G30" s="293">
        <v>3.6355390824419479E-3</v>
      </c>
      <c r="H30" s="293">
        <v>3.1561931354335778E-3</v>
      </c>
      <c r="I30" s="293">
        <v>2.9920312504857398E-3</v>
      </c>
      <c r="J30" s="293">
        <v>3.0638134364612195E-3</v>
      </c>
      <c r="K30" s="293">
        <v>3.081309818353761E-3</v>
      </c>
      <c r="L30" s="293">
        <v>3.0875598928570124E-3</v>
      </c>
      <c r="M30" s="293">
        <v>2.9329662934647186E-3</v>
      </c>
      <c r="N30" s="293">
        <v>2.5647689025917022E-3</v>
      </c>
      <c r="O30" s="293">
        <v>2.5989756352737272E-3</v>
      </c>
      <c r="P30" s="293">
        <v>2.9475334997913784E-3</v>
      </c>
      <c r="Q30" s="293">
        <v>3.0887347855208178E-3</v>
      </c>
      <c r="R30" s="293">
        <v>2.9562820461647901E-3</v>
      </c>
      <c r="S30" s="293">
        <v>2.8211213233266812E-3</v>
      </c>
    </row>
    <row r="31" spans="2:19" ht="15" customHeight="1" x14ac:dyDescent="0.2">
      <c r="B31" s="295"/>
      <c r="C31" s="294">
        <v>4300</v>
      </c>
      <c r="D31" s="125" t="s">
        <v>20</v>
      </c>
      <c r="E31" s="91">
        <v>1.6651257027168596E-2</v>
      </c>
      <c r="F31" s="91">
        <v>1.5085240604245421E-2</v>
      </c>
      <c r="G31" s="91">
        <v>1.453982901277277E-2</v>
      </c>
      <c r="H31" s="91">
        <v>1.2273353615879303E-2</v>
      </c>
      <c r="I31" s="91">
        <v>1.2281944654250193E-2</v>
      </c>
      <c r="J31" s="91">
        <v>1.3342476963561323E-2</v>
      </c>
      <c r="K31" s="91">
        <v>1.640737957689728E-2</v>
      </c>
      <c r="L31" s="91">
        <v>1.4792842047134004E-2</v>
      </c>
      <c r="M31" s="91">
        <v>1.6721652708046118E-2</v>
      </c>
      <c r="N31" s="91">
        <v>1.8330576045395817E-2</v>
      </c>
      <c r="O31" s="91">
        <v>1.9786834979422224E-2</v>
      </c>
      <c r="P31" s="91">
        <v>2.1298293217823793E-2</v>
      </c>
      <c r="Q31" s="91">
        <v>1.9967991826809608E-2</v>
      </c>
      <c r="R31" s="91">
        <v>2.0239079770984034E-2</v>
      </c>
      <c r="S31" s="91">
        <v>1.5514252384125175E-2</v>
      </c>
    </row>
    <row r="32" spans="2:19" ht="15" customHeight="1" x14ac:dyDescent="0.2">
      <c r="B32" s="295"/>
      <c r="C32" s="294">
        <v>4400</v>
      </c>
      <c r="D32" s="296" t="s">
        <v>131</v>
      </c>
      <c r="E32" s="91">
        <v>2.0140940703173855E-2</v>
      </c>
      <c r="F32" s="91">
        <v>2.3056116102888283E-2</v>
      </c>
      <c r="G32" s="91">
        <v>2.361467325972956E-2</v>
      </c>
      <c r="H32" s="91">
        <v>2.3618765940004508E-2</v>
      </c>
      <c r="I32" s="91">
        <v>2.4246490245162119E-2</v>
      </c>
      <c r="J32" s="91">
        <v>2.3348513486535064E-2</v>
      </c>
      <c r="K32" s="91">
        <v>2.3227543140067648E-2</v>
      </c>
      <c r="L32" s="91">
        <v>2.4990674912830902E-2</v>
      </c>
      <c r="M32" s="91">
        <v>2.4159500801721794E-2</v>
      </c>
      <c r="N32" s="91">
        <v>2.4008919483833449E-2</v>
      </c>
      <c r="O32" s="91">
        <v>2.441499950820479E-2</v>
      </c>
      <c r="P32" s="91">
        <v>2.4044432893123514E-2</v>
      </c>
      <c r="Q32" s="91">
        <v>2.4151027676372172E-2</v>
      </c>
      <c r="R32" s="91">
        <v>2.5109249707267436E-2</v>
      </c>
      <c r="S32" s="91">
        <v>2.8347480255080784E-2</v>
      </c>
    </row>
    <row r="33" spans="2:19" ht="15" customHeight="1" x14ac:dyDescent="0.2">
      <c r="B33" s="295"/>
      <c r="C33" s="294">
        <v>4500</v>
      </c>
      <c r="D33" s="125" t="s">
        <v>337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1.0172277093418282E-8</v>
      </c>
      <c r="O33" s="91">
        <v>1.9781168455026486E-3</v>
      </c>
      <c r="P33" s="91">
        <v>6.450084247918029E-3</v>
      </c>
      <c r="Q33" s="91">
        <v>1.0062367257195901E-2</v>
      </c>
      <c r="R33" s="91">
        <v>9.4506330604027713E-3</v>
      </c>
      <c r="S33" s="91">
        <v>7.5039700625646154E-3</v>
      </c>
    </row>
    <row r="34" spans="2:19" ht="15" customHeight="1" x14ac:dyDescent="0.2">
      <c r="C34" s="294">
        <v>4600</v>
      </c>
      <c r="D34" s="125" t="s">
        <v>144</v>
      </c>
      <c r="E34" s="91">
        <v>5.4874052316849706E-3</v>
      </c>
      <c r="F34" s="91">
        <v>5.4375138515359101E-3</v>
      </c>
      <c r="G34" s="91">
        <v>5.5741989044838626E-3</v>
      </c>
      <c r="H34" s="91">
        <v>5.2347131938450496E-3</v>
      </c>
      <c r="I34" s="91">
        <v>5.3606286404040112E-3</v>
      </c>
      <c r="J34" s="91">
        <v>6.5359623044579981E-3</v>
      </c>
      <c r="K34" s="91">
        <v>6.9960539944786525E-3</v>
      </c>
      <c r="L34" s="91">
        <v>7.1153672474440514E-3</v>
      </c>
      <c r="M34" s="91">
        <v>6.7746755479876205E-3</v>
      </c>
      <c r="N34" s="91">
        <v>6.7555384896711501E-3</v>
      </c>
      <c r="O34" s="91">
        <v>7.6949322352485019E-3</v>
      </c>
      <c r="P34" s="91">
        <v>7.6884268670218683E-3</v>
      </c>
      <c r="Q34" s="91">
        <v>7.6910437889930695E-3</v>
      </c>
      <c r="R34" s="91">
        <v>7.5385077187612821E-3</v>
      </c>
      <c r="S34" s="91">
        <v>6.6481923983914134E-3</v>
      </c>
    </row>
    <row r="35" spans="2:19" ht="16.5" customHeight="1" x14ac:dyDescent="0.2">
      <c r="B35" s="221">
        <v>5000</v>
      </c>
      <c r="C35" s="221"/>
      <c r="D35" s="134" t="s">
        <v>120</v>
      </c>
      <c r="E35" s="287">
        <v>5.0773354176508467E-2</v>
      </c>
      <c r="F35" s="287">
        <v>5.0848546275043871E-2</v>
      </c>
      <c r="G35" s="287">
        <v>4.989105735877232E-2</v>
      </c>
      <c r="H35" s="287">
        <v>4.7990774272418511E-2</v>
      </c>
      <c r="I35" s="287">
        <v>4.8179320746075525E-2</v>
      </c>
      <c r="J35" s="135">
        <v>4.8203079854244081E-2</v>
      </c>
      <c r="K35" s="135">
        <v>2.0282155801226734E-2</v>
      </c>
      <c r="L35" s="135">
        <v>1.7863505748078604E-2</v>
      </c>
      <c r="M35" s="135">
        <v>2.1029149939212493E-2</v>
      </c>
      <c r="N35" s="135">
        <v>2.1973540693024443E-2</v>
      </c>
      <c r="O35" s="135">
        <v>1.956942587676622E-2</v>
      </c>
      <c r="P35" s="135">
        <v>1.6798919084398456E-2</v>
      </c>
      <c r="Q35" s="135">
        <v>1.6191843878554869E-2</v>
      </c>
      <c r="R35" s="135">
        <v>1.8014633810351812E-2</v>
      </c>
      <c r="S35" s="135">
        <v>1.6598259639844511E-2</v>
      </c>
    </row>
    <row r="36" spans="2:19" ht="15" customHeight="1" x14ac:dyDescent="0.2">
      <c r="B36" s="295"/>
      <c r="C36" s="232">
        <v>5100</v>
      </c>
      <c r="D36" s="125" t="s">
        <v>156</v>
      </c>
      <c r="E36" s="91">
        <v>4.2415914496713773E-2</v>
      </c>
      <c r="F36" s="91">
        <v>4.264613109571945E-2</v>
      </c>
      <c r="G36" s="91">
        <v>4.1636628718904736E-2</v>
      </c>
      <c r="H36" s="91">
        <v>3.980226812540031E-2</v>
      </c>
      <c r="I36" s="91">
        <v>3.9783682342064211E-2</v>
      </c>
      <c r="J36" s="91">
        <v>3.9665786433841776E-2</v>
      </c>
      <c r="K36" s="91">
        <v>9.3510339742606749E-4</v>
      </c>
      <c r="L36" s="91">
        <v>-2.7149606025485071E-5</v>
      </c>
      <c r="M36" s="91">
        <v>-9.5897686362769825E-6</v>
      </c>
      <c r="N36" s="91">
        <v>5.6486973574788937E-5</v>
      </c>
      <c r="O36" s="91">
        <v>-1.6212633036831852E-4</v>
      </c>
      <c r="P36" s="91">
        <v>-1.465840839088151E-4</v>
      </c>
      <c r="Q36" s="91">
        <v>3.4364909986018658E-5</v>
      </c>
      <c r="R36" s="91">
        <v>2.7257649401357257E-6</v>
      </c>
      <c r="S36" s="91">
        <v>9.433781137911225E-8</v>
      </c>
    </row>
    <row r="37" spans="2:19" ht="15" customHeight="1" x14ac:dyDescent="0.2">
      <c r="B37" s="295"/>
      <c r="C37" s="232">
        <v>5200</v>
      </c>
      <c r="D37" s="125" t="s">
        <v>92</v>
      </c>
      <c r="E37" s="91">
        <v>8.3574396797946957E-3</v>
      </c>
      <c r="F37" s="91">
        <v>8.2024151793244262E-3</v>
      </c>
      <c r="G37" s="91">
        <v>8.2544286398675889E-3</v>
      </c>
      <c r="H37" s="91">
        <v>8.1885061470181944E-3</v>
      </c>
      <c r="I37" s="91">
        <v>8.3956384040113092E-3</v>
      </c>
      <c r="J37" s="91">
        <v>8.5372934204022977E-3</v>
      </c>
      <c r="K37" s="91">
        <v>1.934705240380067E-2</v>
      </c>
      <c r="L37" s="91">
        <v>1.7890655354104088E-2</v>
      </c>
      <c r="M37" s="91">
        <v>2.103873970784877E-2</v>
      </c>
      <c r="N37" s="91">
        <v>2.1917053719449651E-2</v>
      </c>
      <c r="O37" s="91">
        <v>1.9731552207134538E-2</v>
      </c>
      <c r="P37" s="91">
        <v>1.6945503168307272E-2</v>
      </c>
      <c r="Q37" s="91">
        <v>1.615747896856885E-2</v>
      </c>
      <c r="R37" s="91">
        <v>1.8011908045411675E-2</v>
      </c>
      <c r="S37" s="91">
        <v>1.6598165302033133E-2</v>
      </c>
    </row>
    <row r="38" spans="2:19" ht="16.5" customHeight="1" x14ac:dyDescent="0.2">
      <c r="B38" s="297">
        <v>9000</v>
      </c>
      <c r="C38" s="297"/>
      <c r="D38" s="298" t="s">
        <v>19</v>
      </c>
      <c r="E38" s="299">
        <v>1.8651047712827692E-3</v>
      </c>
      <c r="F38" s="299">
        <v>2.7378643414025129E-4</v>
      </c>
      <c r="G38" s="299">
        <v>2.3301840329516241E-4</v>
      </c>
      <c r="H38" s="299">
        <v>7.1512045277244895E-4</v>
      </c>
      <c r="I38" s="299">
        <v>4.5433791059718264E-4</v>
      </c>
      <c r="J38" s="300">
        <v>1.7764835915106518E-3</v>
      </c>
      <c r="K38" s="300">
        <v>-9.3270252448712874E-4</v>
      </c>
      <c r="L38" s="300">
        <v>-1.1986576227827287E-3</v>
      </c>
      <c r="M38" s="300">
        <v>7.7703816387645849E-4</v>
      </c>
      <c r="N38" s="300">
        <v>2.5796365948828603E-4</v>
      </c>
      <c r="O38" s="300">
        <v>-2.6192338128046852E-4</v>
      </c>
      <c r="P38" s="300">
        <v>3.4433273948041406E-4</v>
      </c>
      <c r="Q38" s="300">
        <v>9.3157765056763305E-5</v>
      </c>
      <c r="R38" s="300">
        <v>-2.4113628508103672E-4</v>
      </c>
      <c r="S38" s="300">
        <v>7.759968530875217E-5</v>
      </c>
    </row>
    <row r="39" spans="2:19" ht="8.25" customHeight="1" x14ac:dyDescent="0.2">
      <c r="B39" s="216"/>
      <c r="C39" s="216"/>
      <c r="D39" s="94"/>
      <c r="E39" s="94"/>
      <c r="F39" s="94"/>
      <c r="G39" s="94"/>
      <c r="H39" s="94"/>
      <c r="I39" s="227"/>
      <c r="J39" s="227"/>
    </row>
    <row r="40" spans="2:19" x14ac:dyDescent="0.2"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</row>
  </sheetData>
  <mergeCells count="2">
    <mergeCell ref="B2:S2"/>
    <mergeCell ref="B3:S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AJ138"/>
  <sheetViews>
    <sheetView showGridLines="0" topLeftCell="A109" zoomScaleNormal="100" workbookViewId="0">
      <selection activeCell="T120" sqref="T120"/>
    </sheetView>
  </sheetViews>
  <sheetFormatPr defaultColWidth="11.42578125" defaultRowHeight="11.25" x14ac:dyDescent="0.2"/>
  <cols>
    <col min="1" max="1" width="3" style="109" customWidth="1"/>
    <col min="2" max="2" width="4.42578125" style="205" customWidth="1"/>
    <col min="3" max="3" width="6.28515625" style="205" customWidth="1"/>
    <col min="4" max="4" width="7.140625" style="205" customWidth="1"/>
    <col min="5" max="5" width="41.42578125" style="109" bestFit="1" customWidth="1"/>
    <col min="6" max="7" width="11.140625" style="109" hidden="1" customWidth="1"/>
    <col min="8" max="8" width="11.28515625" style="109" hidden="1" customWidth="1"/>
    <col min="9" max="10" width="10.7109375" style="109" hidden="1" customWidth="1"/>
    <col min="11" max="17" width="10.7109375" style="109" customWidth="1"/>
    <col min="18" max="20" width="10.140625" style="109" customWidth="1"/>
    <col min="21" max="22" width="5.85546875" style="109" customWidth="1"/>
    <col min="23" max="34" width="4.42578125" style="109" bestFit="1" customWidth="1"/>
    <col min="35" max="35" width="5.85546875" style="109" customWidth="1"/>
    <col min="36" max="36" width="4.5703125" style="109" customWidth="1"/>
    <col min="37" max="16384" width="11.42578125" style="109"/>
  </cols>
  <sheetData>
    <row r="1" spans="2:36" x14ac:dyDescent="0.2"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2:36" s="111" customFormat="1" x14ac:dyDescent="0.2">
      <c r="B2" s="764" t="s">
        <v>140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</row>
    <row r="3" spans="2:36" s="111" customFormat="1" ht="12.75" x14ac:dyDescent="0.2">
      <c r="B3" s="773" t="s">
        <v>436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206"/>
      <c r="V3" s="704"/>
      <c r="W3" s="704"/>
      <c r="X3" s="704"/>
      <c r="Y3" s="704"/>
      <c r="Z3" s="704"/>
      <c r="AA3" s="704"/>
      <c r="AB3" s="704"/>
      <c r="AC3" s="704"/>
      <c r="AD3" s="704"/>
      <c r="AE3" s="704"/>
      <c r="AF3" s="704"/>
      <c r="AG3" s="704"/>
      <c r="AH3" s="704"/>
      <c r="AI3" s="462"/>
      <c r="AJ3" s="462"/>
    </row>
    <row r="4" spans="2:36" s="111" customFormat="1" x14ac:dyDescent="0.2">
      <c r="B4" s="207"/>
      <c r="C4" s="207"/>
      <c r="D4" s="207"/>
      <c r="E4" s="208"/>
      <c r="O4" s="209" t="s">
        <v>1</v>
      </c>
      <c r="P4" s="209"/>
      <c r="R4" s="209"/>
      <c r="T4" s="209" t="s">
        <v>1</v>
      </c>
      <c r="U4" s="210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462"/>
    </row>
    <row r="5" spans="2:36" s="111" customFormat="1" ht="21" customHeight="1" x14ac:dyDescent="0.2">
      <c r="B5" s="211" t="s">
        <v>21</v>
      </c>
      <c r="C5" s="211"/>
      <c r="D5" s="212"/>
      <c r="E5" s="212"/>
      <c r="F5" s="213" t="s">
        <v>370</v>
      </c>
      <c r="G5" s="214" t="s">
        <v>371</v>
      </c>
      <c r="H5" s="213" t="s">
        <v>372</v>
      </c>
      <c r="I5" s="214" t="s">
        <v>373</v>
      </c>
      <c r="J5" s="213" t="s">
        <v>374</v>
      </c>
      <c r="K5" s="214" t="s">
        <v>375</v>
      </c>
      <c r="L5" s="213" t="s">
        <v>376</v>
      </c>
      <c r="M5" s="213" t="s">
        <v>377</v>
      </c>
      <c r="N5" s="214" t="s">
        <v>378</v>
      </c>
      <c r="O5" s="214" t="s">
        <v>379</v>
      </c>
      <c r="P5" s="213" t="s">
        <v>380</v>
      </c>
      <c r="Q5" s="213" t="s">
        <v>350</v>
      </c>
      <c r="R5" s="214" t="s">
        <v>381</v>
      </c>
      <c r="S5" s="213" t="s">
        <v>384</v>
      </c>
      <c r="T5" s="213" t="s">
        <v>433</v>
      </c>
      <c r="U5" s="206"/>
      <c r="V5" s="706"/>
      <c r="W5" s="706"/>
      <c r="X5" s="706"/>
      <c r="Y5" s="706"/>
      <c r="Z5" s="706"/>
      <c r="AA5" s="706"/>
      <c r="AB5" s="706"/>
      <c r="AC5" s="706"/>
      <c r="AD5" s="706"/>
      <c r="AE5" s="706"/>
      <c r="AF5" s="706"/>
      <c r="AG5" s="706"/>
      <c r="AH5" s="706"/>
      <c r="AI5" s="706"/>
      <c r="AJ5" s="706"/>
    </row>
    <row r="6" spans="2:36" ht="23.25" customHeight="1" x14ac:dyDescent="0.2">
      <c r="B6" s="215">
        <v>0</v>
      </c>
      <c r="C6" s="215"/>
      <c r="D6" s="216" t="s">
        <v>152</v>
      </c>
      <c r="E6" s="217" t="s">
        <v>0</v>
      </c>
      <c r="F6" s="218">
        <v>477840.94504623482</v>
      </c>
      <c r="G6" s="218">
        <v>538979.47618692974</v>
      </c>
      <c r="H6" s="218">
        <v>633912.60669181054</v>
      </c>
      <c r="I6" s="218">
        <v>728626.77748891024</v>
      </c>
      <c r="J6" s="218">
        <v>802771.99380214303</v>
      </c>
      <c r="K6" s="218">
        <v>915716.66465360986</v>
      </c>
      <c r="L6" s="218">
        <v>1042457.5825766599</v>
      </c>
      <c r="M6" s="218">
        <v>1075147.6498669866</v>
      </c>
      <c r="N6" s="218">
        <v>1262971.2824581799</v>
      </c>
      <c r="O6" s="218">
        <v>1460000.5351416657</v>
      </c>
      <c r="P6" s="218">
        <v>1571165.8890404201</v>
      </c>
      <c r="Q6" s="218">
        <v>1735998.245336764</v>
      </c>
      <c r="R6" s="218">
        <v>1841633.35</v>
      </c>
      <c r="S6" s="218">
        <v>1925451.1358336965</v>
      </c>
      <c r="T6" s="218">
        <v>2027014.48342419</v>
      </c>
      <c r="U6" s="219"/>
      <c r="V6" s="220"/>
      <c r="W6" s="220"/>
      <c r="X6" s="220"/>
      <c r="Y6" s="220"/>
      <c r="Z6" s="220"/>
    </row>
    <row r="7" spans="2:36" ht="16.5" customHeight="1" x14ac:dyDescent="0.2">
      <c r="B7" s="221">
        <v>1000</v>
      </c>
      <c r="C7" s="221"/>
      <c r="D7" s="222"/>
      <c r="E7" s="134" t="s">
        <v>2</v>
      </c>
      <c r="F7" s="234">
        <v>89603.321160023072</v>
      </c>
      <c r="G7" s="234">
        <v>99017.092898712144</v>
      </c>
      <c r="H7" s="234">
        <v>108799.56438880332</v>
      </c>
      <c r="I7" s="234">
        <v>135944.98814626987</v>
      </c>
      <c r="J7" s="234">
        <v>148232.6166709541</v>
      </c>
      <c r="K7" s="223">
        <v>176759.87259301374</v>
      </c>
      <c r="L7" s="223">
        <v>213216.25252315094</v>
      </c>
      <c r="M7" s="223">
        <v>211080.05979920394</v>
      </c>
      <c r="N7" s="223">
        <v>230110.69474306976</v>
      </c>
      <c r="O7" s="223">
        <v>278653.07548617537</v>
      </c>
      <c r="P7" s="223">
        <v>281654.20346294018</v>
      </c>
      <c r="Q7" s="223">
        <v>315225.59212536534</v>
      </c>
      <c r="R7" s="223">
        <v>332855.94139426714</v>
      </c>
      <c r="S7" s="223">
        <v>352368.73869960214</v>
      </c>
      <c r="T7" s="223">
        <v>404817.40153864003</v>
      </c>
      <c r="U7" s="224"/>
      <c r="V7" s="117"/>
      <c r="W7" s="117"/>
    </row>
    <row r="8" spans="2:36" ht="18" customHeight="1" x14ac:dyDescent="0.2">
      <c r="C8" s="112">
        <v>1100</v>
      </c>
      <c r="D8" s="225"/>
      <c r="E8" s="226" t="s">
        <v>3</v>
      </c>
      <c r="F8" s="227">
        <v>28576.959849461589</v>
      </c>
      <c r="G8" s="227">
        <v>34614.974901971174</v>
      </c>
      <c r="H8" s="227">
        <v>40846.570376899064</v>
      </c>
      <c r="I8" s="227">
        <v>48337.050127228737</v>
      </c>
      <c r="J8" s="227">
        <v>52660.243930296332</v>
      </c>
      <c r="K8" s="227">
        <v>62246.558325284357</v>
      </c>
      <c r="L8" s="227">
        <v>75839.984896210619</v>
      </c>
      <c r="M8" s="227">
        <v>76462.665132609574</v>
      </c>
      <c r="N8" s="227">
        <v>90974.698225921966</v>
      </c>
      <c r="O8" s="227">
        <v>107751.68609613768</v>
      </c>
      <c r="P8" s="227">
        <v>120107.84442515484</v>
      </c>
      <c r="Q8" s="227">
        <v>130039.60603495553</v>
      </c>
      <c r="R8" s="227">
        <v>145182.68996294794</v>
      </c>
      <c r="S8" s="227">
        <v>154280.26406102203</v>
      </c>
      <c r="T8" s="227">
        <v>166509.42512984</v>
      </c>
      <c r="U8" s="224"/>
      <c r="V8" s="117"/>
    </row>
    <row r="9" spans="2:36" ht="12.75" x14ac:dyDescent="0.2">
      <c r="D9" s="228" t="s">
        <v>39</v>
      </c>
      <c r="E9" s="130" t="s">
        <v>178</v>
      </c>
      <c r="F9" s="229">
        <v>4078.3191897799998</v>
      </c>
      <c r="G9" s="229">
        <v>4747.8199091300003</v>
      </c>
      <c r="H9" s="229">
        <v>5778.05300403</v>
      </c>
      <c r="I9" s="229">
        <v>6896.1521955099997</v>
      </c>
      <c r="J9" s="229">
        <v>7914.2766661099995</v>
      </c>
      <c r="K9" s="229">
        <v>12705.53124432</v>
      </c>
      <c r="L9" s="229">
        <v>13913.510329230001</v>
      </c>
      <c r="M9" s="229">
        <v>13625.107529161402</v>
      </c>
      <c r="N9" s="229">
        <v>16248.275038379066</v>
      </c>
      <c r="O9" s="229">
        <v>20515.444151374686</v>
      </c>
      <c r="P9" s="229">
        <v>22499.330262109997</v>
      </c>
      <c r="Q9" s="229">
        <v>24188.330622900001</v>
      </c>
      <c r="R9" s="229">
        <v>25782.090302839995</v>
      </c>
      <c r="S9" s="229">
        <v>27198.658802030004</v>
      </c>
      <c r="T9" s="229">
        <v>28284.49860771</v>
      </c>
      <c r="U9" s="224"/>
      <c r="V9" s="117"/>
    </row>
    <row r="10" spans="2:36" ht="12.75" x14ac:dyDescent="0.2">
      <c r="D10" s="228" t="s">
        <v>40</v>
      </c>
      <c r="E10" s="130" t="s">
        <v>179</v>
      </c>
      <c r="F10" s="229">
        <v>16417.126151921591</v>
      </c>
      <c r="G10" s="229">
        <v>19626.189796801173</v>
      </c>
      <c r="H10" s="229">
        <v>23710.90384682906</v>
      </c>
      <c r="I10" s="229">
        <v>28749.529693528744</v>
      </c>
      <c r="J10" s="229">
        <v>30018.746868616341</v>
      </c>
      <c r="K10" s="229">
        <v>32269.64945626436</v>
      </c>
      <c r="L10" s="229">
        <v>41581.153084430611</v>
      </c>
      <c r="M10" s="229">
        <v>42538.823619048169</v>
      </c>
      <c r="N10" s="229">
        <v>49472.390377282907</v>
      </c>
      <c r="O10" s="229">
        <v>58838.494730172999</v>
      </c>
      <c r="P10" s="229">
        <v>64536.039061784832</v>
      </c>
      <c r="Q10" s="229">
        <v>67349.598948055529</v>
      </c>
      <c r="R10" s="229">
        <v>74361.189646277955</v>
      </c>
      <c r="S10" s="229">
        <v>75811.687402732015</v>
      </c>
      <c r="T10" s="229">
        <v>82428.687513950004</v>
      </c>
      <c r="U10" s="224"/>
      <c r="V10" s="230"/>
    </row>
    <row r="11" spans="2:36" ht="12.75" x14ac:dyDescent="0.2">
      <c r="D11" s="228" t="s">
        <v>41</v>
      </c>
      <c r="E11" s="130" t="s">
        <v>180</v>
      </c>
      <c r="F11" s="229">
        <v>5219.3554510000004</v>
      </c>
      <c r="G11" s="229">
        <v>6755.7579089999999</v>
      </c>
      <c r="H11" s="229">
        <v>7372.8881350000001</v>
      </c>
      <c r="I11" s="229">
        <v>8270.1278509999993</v>
      </c>
      <c r="J11" s="229">
        <v>9898.0346590000008</v>
      </c>
      <c r="K11" s="229">
        <v>11341.418948</v>
      </c>
      <c r="L11" s="229">
        <v>13334.112587</v>
      </c>
      <c r="M11" s="229">
        <v>12906.118705999999</v>
      </c>
      <c r="N11" s="229">
        <v>16499.413116</v>
      </c>
      <c r="O11" s="229">
        <v>18157.107528</v>
      </c>
      <c r="P11" s="229">
        <v>21060.450854999999</v>
      </c>
      <c r="Q11" s="229">
        <v>25042.630781</v>
      </c>
      <c r="R11" s="229">
        <v>29020.561906999999</v>
      </c>
      <c r="S11" s="229">
        <v>33177.845290999998</v>
      </c>
      <c r="T11" s="229">
        <v>36389.414260999998</v>
      </c>
      <c r="U11" s="224"/>
      <c r="V11" s="117"/>
    </row>
    <row r="12" spans="2:36" ht="12.75" x14ac:dyDescent="0.2">
      <c r="D12" s="228" t="s">
        <v>42</v>
      </c>
      <c r="E12" s="130" t="s">
        <v>181</v>
      </c>
      <c r="F12" s="229">
        <v>1808.478423</v>
      </c>
      <c r="G12" s="229">
        <v>2208.2268789999998</v>
      </c>
      <c r="H12" s="229">
        <v>2463.4227850000002</v>
      </c>
      <c r="I12" s="229">
        <v>2856.964727</v>
      </c>
      <c r="J12" s="229">
        <v>3296.2252410000001</v>
      </c>
      <c r="K12" s="229">
        <v>4039.0205030000002</v>
      </c>
      <c r="L12" s="229">
        <v>4962.6613399999997</v>
      </c>
      <c r="M12" s="229">
        <v>4895.261598</v>
      </c>
      <c r="N12" s="229">
        <v>5607.2112100000004</v>
      </c>
      <c r="O12" s="229">
        <v>6826.7125180000003</v>
      </c>
      <c r="P12" s="229">
        <v>8248.4643340000002</v>
      </c>
      <c r="Q12" s="229">
        <v>9404.1203110000006</v>
      </c>
      <c r="R12" s="229">
        <v>11250.071055</v>
      </c>
      <c r="S12" s="229">
        <v>12669.945668</v>
      </c>
      <c r="T12" s="229">
        <v>15152.555414</v>
      </c>
      <c r="U12" s="224"/>
      <c r="V12" s="117"/>
    </row>
    <row r="13" spans="2:36" ht="12.75" x14ac:dyDescent="0.2">
      <c r="D13" s="228" t="s">
        <v>196</v>
      </c>
      <c r="E13" s="130" t="s">
        <v>193</v>
      </c>
      <c r="F13" s="229">
        <v>1053.6806337600001</v>
      </c>
      <c r="G13" s="229">
        <v>1276.9804080399999</v>
      </c>
      <c r="H13" s="229">
        <v>1521.30260604</v>
      </c>
      <c r="I13" s="229">
        <v>1564.2756601899998</v>
      </c>
      <c r="J13" s="229">
        <v>1532.9604955699999</v>
      </c>
      <c r="K13" s="229">
        <v>1890.9381737000003</v>
      </c>
      <c r="L13" s="229">
        <v>2048.5475555500002</v>
      </c>
      <c r="M13" s="229">
        <v>2497.3536804</v>
      </c>
      <c r="N13" s="229">
        <v>3147.4084842600009</v>
      </c>
      <c r="O13" s="229">
        <v>3413.9271685899998</v>
      </c>
      <c r="P13" s="229">
        <v>3763.5599122599997</v>
      </c>
      <c r="Q13" s="229">
        <v>4054.9253720000011</v>
      </c>
      <c r="R13" s="229">
        <v>4768.7770518299994</v>
      </c>
      <c r="S13" s="229">
        <v>5422.126897260001</v>
      </c>
      <c r="T13" s="229">
        <v>4254.269333180001</v>
      </c>
      <c r="U13" s="224"/>
      <c r="V13" s="117"/>
    </row>
    <row r="14" spans="2:36" ht="15" customHeight="1" x14ac:dyDescent="0.2">
      <c r="C14" s="112">
        <v>1200</v>
      </c>
      <c r="D14" s="225"/>
      <c r="E14" s="231" t="s">
        <v>4</v>
      </c>
      <c r="F14" s="227">
        <v>36557.851918303073</v>
      </c>
      <c r="G14" s="227">
        <v>37330.525768292144</v>
      </c>
      <c r="H14" s="227">
        <v>42136.967038633316</v>
      </c>
      <c r="I14" s="227">
        <v>57765.624725449874</v>
      </c>
      <c r="J14" s="227">
        <v>62937.904064284106</v>
      </c>
      <c r="K14" s="227">
        <v>80857.224017623754</v>
      </c>
      <c r="L14" s="227">
        <v>96799.846759360924</v>
      </c>
      <c r="M14" s="227">
        <v>94947.280291829476</v>
      </c>
      <c r="N14" s="227">
        <v>96480.448607465762</v>
      </c>
      <c r="O14" s="227">
        <v>114590.81914958963</v>
      </c>
      <c r="P14" s="227">
        <v>104848.90272784021</v>
      </c>
      <c r="Q14" s="227">
        <v>121646.38906417531</v>
      </c>
      <c r="R14" s="227">
        <v>117600.95249533711</v>
      </c>
      <c r="S14" s="227">
        <v>109891.99179945209</v>
      </c>
      <c r="T14" s="227">
        <v>144954.57372496999</v>
      </c>
      <c r="U14" s="224"/>
      <c r="V14" s="117"/>
    </row>
    <row r="15" spans="2:36" ht="12.75" x14ac:dyDescent="0.2">
      <c r="D15" s="228" t="s">
        <v>43</v>
      </c>
      <c r="E15" s="130" t="s">
        <v>422</v>
      </c>
      <c r="F15" s="229">
        <v>27217.411212601502</v>
      </c>
      <c r="G15" s="229">
        <v>25555.743952932975</v>
      </c>
      <c r="H15" s="229">
        <v>28436.584995009453</v>
      </c>
      <c r="I15" s="229">
        <v>39286.379540464121</v>
      </c>
      <c r="J15" s="229">
        <v>42852.762767464228</v>
      </c>
      <c r="K15" s="229">
        <v>54794.630490657197</v>
      </c>
      <c r="L15" s="229">
        <v>64389.447698103184</v>
      </c>
      <c r="M15" s="229">
        <v>61319.613493793491</v>
      </c>
      <c r="N15" s="229">
        <v>62718.798883579097</v>
      </c>
      <c r="O15" s="229">
        <v>70529.698505927721</v>
      </c>
      <c r="P15" s="229">
        <v>65173.029424851811</v>
      </c>
      <c r="Q15" s="229">
        <v>78141.865042369856</v>
      </c>
      <c r="R15" s="229">
        <v>75012.012424905857</v>
      </c>
      <c r="S15" s="229">
        <v>70686.801951401649</v>
      </c>
      <c r="T15" s="229">
        <v>97736.971462140005</v>
      </c>
      <c r="U15" s="224"/>
      <c r="V15" s="117"/>
    </row>
    <row r="16" spans="2:36" ht="12.75" x14ac:dyDescent="0.2">
      <c r="D16" s="228" t="s">
        <v>44</v>
      </c>
      <c r="E16" s="130" t="s">
        <v>176</v>
      </c>
      <c r="F16" s="229">
        <v>9340.4407057015669</v>
      </c>
      <c r="G16" s="229">
        <v>11774.781815359169</v>
      </c>
      <c r="H16" s="229">
        <v>13700.382043623862</v>
      </c>
      <c r="I16" s="229">
        <v>18479.245184985753</v>
      </c>
      <c r="J16" s="229">
        <v>20085.141296819878</v>
      </c>
      <c r="K16" s="229">
        <v>26062.593526966564</v>
      </c>
      <c r="L16" s="229">
        <v>32410.399061257747</v>
      </c>
      <c r="M16" s="229">
        <v>33627.666798035985</v>
      </c>
      <c r="N16" s="229">
        <v>33761.649723886665</v>
      </c>
      <c r="O16" s="229">
        <v>44061.12064366191</v>
      </c>
      <c r="P16" s="229">
        <v>39675.873302988395</v>
      </c>
      <c r="Q16" s="229">
        <v>43504.524021805461</v>
      </c>
      <c r="R16" s="229">
        <v>42588.940070431257</v>
      </c>
      <c r="S16" s="229">
        <v>39205.189848050446</v>
      </c>
      <c r="T16" s="229">
        <v>47217.602262829983</v>
      </c>
      <c r="U16" s="224"/>
      <c r="V16" s="117"/>
    </row>
    <row r="17" spans="2:23" ht="15" customHeight="1" x14ac:dyDescent="0.2">
      <c r="C17" s="112">
        <v>1900</v>
      </c>
      <c r="D17" s="225"/>
      <c r="E17" s="231" t="s">
        <v>25</v>
      </c>
      <c r="F17" s="227">
        <v>24468.509392258409</v>
      </c>
      <c r="G17" s="227">
        <v>27071.592228448826</v>
      </c>
      <c r="H17" s="227">
        <v>25816.026973270942</v>
      </c>
      <c r="I17" s="227">
        <v>29842.313293591258</v>
      </c>
      <c r="J17" s="227">
        <v>32634.468676373661</v>
      </c>
      <c r="K17" s="227">
        <v>33656.090250105641</v>
      </c>
      <c r="L17" s="227">
        <v>40576.420867579393</v>
      </c>
      <c r="M17" s="227">
        <v>39670.114374764904</v>
      </c>
      <c r="N17" s="227">
        <v>42655.547909682027</v>
      </c>
      <c r="O17" s="227">
        <v>56310.570240448047</v>
      </c>
      <c r="P17" s="227">
        <v>56697.456309945177</v>
      </c>
      <c r="Q17" s="227">
        <v>63539.597026234478</v>
      </c>
      <c r="R17" s="227">
        <v>70072.298935982049</v>
      </c>
      <c r="S17" s="227">
        <v>88196.482839127988</v>
      </c>
      <c r="T17" s="227">
        <v>93353.402683830005</v>
      </c>
      <c r="U17" s="224"/>
      <c r="V17" s="117"/>
    </row>
    <row r="18" spans="2:23" ht="12.75" x14ac:dyDescent="0.2">
      <c r="C18" s="232"/>
      <c r="D18" s="233" t="s">
        <v>203</v>
      </c>
      <c r="E18" s="130" t="s">
        <v>177</v>
      </c>
      <c r="F18" s="229">
        <v>5371.6529105584323</v>
      </c>
      <c r="G18" s="229">
        <v>5589.740342163469</v>
      </c>
      <c r="H18" s="229">
        <v>5568.61454373572</v>
      </c>
      <c r="I18" s="229">
        <v>6183.4241224712086</v>
      </c>
      <c r="J18" s="229">
        <v>7435.5282601189292</v>
      </c>
      <c r="K18" s="229">
        <v>7868.2619691222772</v>
      </c>
      <c r="L18" s="229">
        <v>9910.3580760948571</v>
      </c>
      <c r="M18" s="229">
        <v>10873.890410490818</v>
      </c>
      <c r="N18" s="229">
        <v>11536.626594557181</v>
      </c>
      <c r="O18" s="229">
        <v>13870.045356370849</v>
      </c>
      <c r="P18" s="229">
        <v>15207.127781476936</v>
      </c>
      <c r="Q18" s="229">
        <v>18582.00271071992</v>
      </c>
      <c r="R18" s="229">
        <v>19702.999279842366</v>
      </c>
      <c r="S18" s="229">
        <v>24669.100667377203</v>
      </c>
      <c r="T18" s="229">
        <v>24892.392913069998</v>
      </c>
      <c r="U18" s="224"/>
      <c r="V18" s="117"/>
      <c r="W18" s="117"/>
    </row>
    <row r="19" spans="2:23" ht="12.75" x14ac:dyDescent="0.2">
      <c r="B19" s="232"/>
      <c r="C19" s="232"/>
      <c r="D19" s="233" t="s">
        <v>204</v>
      </c>
      <c r="E19" s="130" t="s">
        <v>182</v>
      </c>
      <c r="F19" s="229">
        <v>16227.312903844702</v>
      </c>
      <c r="G19" s="229">
        <v>18863.087665323528</v>
      </c>
      <c r="H19" s="229">
        <v>17187.684047801653</v>
      </c>
      <c r="I19" s="229">
        <v>19976.475711605261</v>
      </c>
      <c r="J19" s="229">
        <v>21267.039800628219</v>
      </c>
      <c r="K19" s="229">
        <v>21383.853412828572</v>
      </c>
      <c r="L19" s="229">
        <v>25428.083701177551</v>
      </c>
      <c r="M19" s="229">
        <v>23230.817783214148</v>
      </c>
      <c r="N19" s="229">
        <v>24886.528737069322</v>
      </c>
      <c r="O19" s="229">
        <v>35159.24884580975</v>
      </c>
      <c r="P19" s="229">
        <v>33308.503552054026</v>
      </c>
      <c r="Q19" s="229">
        <v>37121.082792062545</v>
      </c>
      <c r="R19" s="229">
        <v>41287.585411769032</v>
      </c>
      <c r="S19" s="229">
        <v>53691.84775486149</v>
      </c>
      <c r="T19" s="229">
        <v>59403.6819684</v>
      </c>
      <c r="U19" s="224"/>
      <c r="V19" s="117"/>
      <c r="W19" s="117"/>
    </row>
    <row r="20" spans="2:23" ht="12.75" x14ac:dyDescent="0.2">
      <c r="B20" s="232"/>
      <c r="C20" s="232"/>
      <c r="D20" s="233" t="s">
        <v>205</v>
      </c>
      <c r="E20" s="130" t="s">
        <v>183</v>
      </c>
      <c r="F20" s="229">
        <v>2869.543577855276</v>
      </c>
      <c r="G20" s="229">
        <v>2618.7642209618284</v>
      </c>
      <c r="H20" s="229">
        <v>3059.7283817335688</v>
      </c>
      <c r="I20" s="229">
        <v>3682.4134595147866</v>
      </c>
      <c r="J20" s="229">
        <v>3931.9006156265145</v>
      </c>
      <c r="K20" s="229">
        <v>4403.9748681547917</v>
      </c>
      <c r="L20" s="229">
        <v>5237.9790903069788</v>
      </c>
      <c r="M20" s="229">
        <v>5565.4061810599351</v>
      </c>
      <c r="N20" s="229">
        <v>6232.3925780555237</v>
      </c>
      <c r="O20" s="229">
        <v>7281.276038267446</v>
      </c>
      <c r="P20" s="229">
        <v>8181.8249764142174</v>
      </c>
      <c r="Q20" s="229">
        <v>7836.5115234520126</v>
      </c>
      <c r="R20" s="229">
        <v>9081.7142443706507</v>
      </c>
      <c r="S20" s="229">
        <v>9835.5344168892934</v>
      </c>
      <c r="T20" s="229">
        <v>9057.3278023600014</v>
      </c>
      <c r="U20" s="224"/>
      <c r="V20" s="117"/>
      <c r="W20" s="117"/>
    </row>
    <row r="21" spans="2:23" ht="16.5" customHeight="1" x14ac:dyDescent="0.2">
      <c r="B21" s="221">
        <v>2000</v>
      </c>
      <c r="C21" s="221"/>
      <c r="D21" s="222"/>
      <c r="E21" s="134" t="s">
        <v>6</v>
      </c>
      <c r="F21" s="234">
        <v>114324.32331583997</v>
      </c>
      <c r="G21" s="234">
        <v>129718.23274334993</v>
      </c>
      <c r="H21" s="234">
        <v>153644.41226524985</v>
      </c>
      <c r="I21" s="234">
        <v>177597.45129805987</v>
      </c>
      <c r="J21" s="234">
        <v>198706.07364615001</v>
      </c>
      <c r="K21" s="223">
        <v>224851.27747731007</v>
      </c>
      <c r="L21" s="223">
        <v>255816.01332402995</v>
      </c>
      <c r="M21" s="223">
        <v>286057.17121782416</v>
      </c>
      <c r="N21" s="223">
        <v>330996.76016058354</v>
      </c>
      <c r="O21" s="223">
        <v>377393.97896680213</v>
      </c>
      <c r="P21" s="223">
        <v>418851.68986963003</v>
      </c>
      <c r="Q21" s="223">
        <v>451267.52759233402</v>
      </c>
      <c r="R21" s="223">
        <v>482557.90322814137</v>
      </c>
      <c r="S21" s="223">
        <v>502676.81884110125</v>
      </c>
      <c r="T21" s="223">
        <v>533235.87348933995</v>
      </c>
      <c r="U21" s="224"/>
      <c r="V21" s="117"/>
      <c r="W21" s="117"/>
    </row>
    <row r="22" spans="2:23" ht="16.5" customHeight="1" x14ac:dyDescent="0.2">
      <c r="C22" s="112">
        <v>2100</v>
      </c>
      <c r="D22" s="225"/>
      <c r="E22" s="231" t="s">
        <v>93</v>
      </c>
      <c r="F22" s="227">
        <v>80404.63265965</v>
      </c>
      <c r="G22" s="227">
        <v>90977.064005819964</v>
      </c>
      <c r="H22" s="227">
        <v>109809.69178323001</v>
      </c>
      <c r="I22" s="227">
        <v>127206.78884153998</v>
      </c>
      <c r="J22" s="227">
        <v>140765.66002193</v>
      </c>
      <c r="K22" s="227">
        <v>160684.96200140007</v>
      </c>
      <c r="L22" s="227">
        <v>180584.01121672997</v>
      </c>
      <c r="M22" s="227">
        <v>202161.24508000002</v>
      </c>
      <c r="N22" s="227">
        <v>231998.53273863997</v>
      </c>
      <c r="O22" s="227">
        <v>266129.93507933</v>
      </c>
      <c r="P22" s="227">
        <v>291718.33246172004</v>
      </c>
      <c r="Q22" s="227">
        <v>307443.25878331991</v>
      </c>
      <c r="R22" s="227">
        <v>323149.14213500998</v>
      </c>
      <c r="S22" s="227">
        <v>331130.40515934001</v>
      </c>
      <c r="T22" s="227">
        <v>354035.78068699996</v>
      </c>
      <c r="U22" s="224"/>
      <c r="V22" s="117"/>
      <c r="W22" s="117"/>
    </row>
    <row r="23" spans="2:23" ht="15" customHeight="1" x14ac:dyDescent="0.2">
      <c r="C23" s="235">
        <v>2110</v>
      </c>
      <c r="D23" s="225"/>
      <c r="E23" s="231" t="s">
        <v>94</v>
      </c>
      <c r="F23" s="236">
        <v>52362.475576682322</v>
      </c>
      <c r="G23" s="236">
        <v>60749.02406596626</v>
      </c>
      <c r="H23" s="236">
        <v>73378.409176624715</v>
      </c>
      <c r="I23" s="236">
        <v>84525.595624574868</v>
      </c>
      <c r="J23" s="236">
        <v>93091.353171969226</v>
      </c>
      <c r="K23" s="236">
        <v>106265.77153835306</v>
      </c>
      <c r="L23" s="236">
        <v>119201.10908747562</v>
      </c>
      <c r="M23" s="236">
        <v>133333.75692263633</v>
      </c>
      <c r="N23" s="236">
        <v>153709.24298452973</v>
      </c>
      <c r="O23" s="236">
        <v>175825.81265918547</v>
      </c>
      <c r="P23" s="236">
        <v>192725.96472712822</v>
      </c>
      <c r="Q23" s="236">
        <v>202894.41027198461</v>
      </c>
      <c r="R23" s="236">
        <v>213105.05160590119</v>
      </c>
      <c r="S23" s="236">
        <v>218117.71198881572</v>
      </c>
      <c r="T23" s="236">
        <v>233293.37216056549</v>
      </c>
      <c r="U23" s="224"/>
      <c r="V23" s="117"/>
      <c r="W23" s="117"/>
    </row>
    <row r="24" spans="2:23" ht="12.75" x14ac:dyDescent="0.2">
      <c r="B24" s="232"/>
      <c r="C24" s="232"/>
      <c r="D24" s="233" t="s">
        <v>45</v>
      </c>
      <c r="E24" s="130" t="s">
        <v>423</v>
      </c>
      <c r="F24" s="229">
        <v>44647.049697234135</v>
      </c>
      <c r="G24" s="229">
        <v>50723.953577606349</v>
      </c>
      <c r="H24" s="229">
        <v>59306.565675179409</v>
      </c>
      <c r="I24" s="229">
        <v>67844.116796251154</v>
      </c>
      <c r="J24" s="229">
        <v>75359.170087520528</v>
      </c>
      <c r="K24" s="229">
        <v>86011.320474441178</v>
      </c>
      <c r="L24" s="229">
        <v>99163.956247344875</v>
      </c>
      <c r="M24" s="229">
        <v>111520.02672831625</v>
      </c>
      <c r="N24" s="229">
        <v>129195.18144562139</v>
      </c>
      <c r="O24" s="229">
        <v>149360.3012699247</v>
      </c>
      <c r="P24" s="229">
        <v>164198.45369324193</v>
      </c>
      <c r="Q24" s="229">
        <v>172227.89093643249</v>
      </c>
      <c r="R24" s="229">
        <v>178356.81620398571</v>
      </c>
      <c r="S24" s="229">
        <v>180423.07693756264</v>
      </c>
      <c r="T24" s="229">
        <v>192758.70017064357</v>
      </c>
      <c r="U24" s="224"/>
      <c r="V24" s="117"/>
      <c r="W24" s="117"/>
    </row>
    <row r="25" spans="2:23" ht="12.75" x14ac:dyDescent="0.2">
      <c r="B25" s="232"/>
      <c r="C25" s="232"/>
      <c r="D25" s="233" t="s">
        <v>46</v>
      </c>
      <c r="E25" s="130" t="s">
        <v>164</v>
      </c>
      <c r="F25" s="229">
        <v>1153.6922159912183</v>
      </c>
      <c r="G25" s="229">
        <v>2226.7442890399998</v>
      </c>
      <c r="H25" s="229">
        <v>4075.2409671499995</v>
      </c>
      <c r="I25" s="229">
        <v>6246.1957069999999</v>
      </c>
      <c r="J25" s="229">
        <v>7088.8641793999996</v>
      </c>
      <c r="K25" s="229">
        <v>8263.6374302999993</v>
      </c>
      <c r="L25" s="229">
        <v>9441.3329652499997</v>
      </c>
      <c r="M25" s="229">
        <v>10952.853933549999</v>
      </c>
      <c r="N25" s="229">
        <v>12235.098070459999</v>
      </c>
      <c r="O25" s="229">
        <v>13204.44550113</v>
      </c>
      <c r="P25" s="229">
        <v>13366.31066112</v>
      </c>
      <c r="Q25" s="229">
        <v>14217.32310955</v>
      </c>
      <c r="R25" s="229">
        <v>15894.02411918</v>
      </c>
      <c r="S25" s="229">
        <v>17415.013362329999</v>
      </c>
      <c r="T25" s="229">
        <v>18249.873600330004</v>
      </c>
      <c r="U25" s="224"/>
      <c r="V25" s="117"/>
      <c r="W25" s="117"/>
    </row>
    <row r="26" spans="2:23" ht="12.75" x14ac:dyDescent="0.2">
      <c r="B26" s="232"/>
      <c r="C26" s="232"/>
      <c r="D26" s="233" t="s">
        <v>47</v>
      </c>
      <c r="E26" s="130" t="s">
        <v>424</v>
      </c>
      <c r="F26" s="229">
        <v>5263.4861946010169</v>
      </c>
      <c r="G26" s="229">
        <v>6087.645728799449</v>
      </c>
      <c r="H26" s="229">
        <v>7888.4466235773925</v>
      </c>
      <c r="I26" s="229">
        <v>8524.9803565199109</v>
      </c>
      <c r="J26" s="229">
        <v>8564.3487918763858</v>
      </c>
      <c r="K26" s="229">
        <v>9283.7333388457719</v>
      </c>
      <c r="L26" s="229">
        <v>7843.4681946529226</v>
      </c>
      <c r="M26" s="229">
        <v>7879.2605226981423</v>
      </c>
      <c r="N26" s="229">
        <v>8741.2979704908976</v>
      </c>
      <c r="O26" s="229">
        <v>9235.0691474386094</v>
      </c>
      <c r="P26" s="229">
        <v>10711.070347788798</v>
      </c>
      <c r="Q26" s="229">
        <v>11237.899054985444</v>
      </c>
      <c r="R26" s="229">
        <v>13297.676230145911</v>
      </c>
      <c r="S26" s="229">
        <v>14087.551144723468</v>
      </c>
      <c r="T26" s="229">
        <v>15526.993290111937</v>
      </c>
      <c r="U26" s="224"/>
      <c r="V26" s="117"/>
      <c r="W26" s="117"/>
    </row>
    <row r="27" spans="2:23" ht="12.75" x14ac:dyDescent="0.2">
      <c r="B27" s="232"/>
      <c r="C27" s="232"/>
      <c r="D27" s="233" t="s">
        <v>48</v>
      </c>
      <c r="E27" s="130" t="s">
        <v>425</v>
      </c>
      <c r="F27" s="229">
        <v>1298.2474688559487</v>
      </c>
      <c r="G27" s="229">
        <v>1710.6804705204615</v>
      </c>
      <c r="H27" s="229">
        <v>2108.1559107179191</v>
      </c>
      <c r="I27" s="229">
        <v>1910.3027648038042</v>
      </c>
      <c r="J27" s="229">
        <v>2078.9701131723168</v>
      </c>
      <c r="K27" s="229">
        <v>2707.0802947660945</v>
      </c>
      <c r="L27" s="229">
        <v>2752.3516802278355</v>
      </c>
      <c r="M27" s="229">
        <v>2981.6157380719342</v>
      </c>
      <c r="N27" s="229">
        <v>3537.6654979574346</v>
      </c>
      <c r="O27" s="229">
        <v>4025.9967406921928</v>
      </c>
      <c r="P27" s="229">
        <v>4450.1300249774795</v>
      </c>
      <c r="Q27" s="229">
        <v>5211.2971710166812</v>
      </c>
      <c r="R27" s="229">
        <v>5556.5350525895747</v>
      </c>
      <c r="S27" s="229">
        <v>6192.070544199617</v>
      </c>
      <c r="T27" s="229">
        <v>6757.8050994799796</v>
      </c>
      <c r="U27" s="224"/>
      <c r="V27" s="117"/>
      <c r="W27" s="117"/>
    </row>
    <row r="28" spans="2:23" ht="15" customHeight="1" x14ac:dyDescent="0.2">
      <c r="C28" s="235">
        <v>2120</v>
      </c>
      <c r="D28" s="225"/>
      <c r="E28" s="231" t="s">
        <v>95</v>
      </c>
      <c r="F28" s="236">
        <v>28042.157082967686</v>
      </c>
      <c r="G28" s="236">
        <v>30228.039939853712</v>
      </c>
      <c r="H28" s="236">
        <v>36431.282606605295</v>
      </c>
      <c r="I28" s="236">
        <v>42681.193216965112</v>
      </c>
      <c r="J28" s="236">
        <v>47674.306849960783</v>
      </c>
      <c r="K28" s="236">
        <v>54419.190463046994</v>
      </c>
      <c r="L28" s="236">
        <v>61382.902129254355</v>
      </c>
      <c r="M28" s="236">
        <v>68827.488157363681</v>
      </c>
      <c r="N28" s="236">
        <v>78289.289754110228</v>
      </c>
      <c r="O28" s="236">
        <v>90304.122420144544</v>
      </c>
      <c r="P28" s="236">
        <v>98992.36773459184</v>
      </c>
      <c r="Q28" s="236">
        <v>104548.84851133531</v>
      </c>
      <c r="R28" s="236">
        <v>110044.09052910878</v>
      </c>
      <c r="S28" s="236">
        <v>113012.69317052426</v>
      </c>
      <c r="T28" s="236">
        <v>120742.40852643449</v>
      </c>
      <c r="U28" s="224"/>
      <c r="V28" s="117"/>
      <c r="W28" s="117"/>
    </row>
    <row r="29" spans="2:23" ht="12.75" x14ac:dyDescent="0.2">
      <c r="B29" s="232"/>
      <c r="C29" s="232"/>
      <c r="D29" s="233" t="s">
        <v>49</v>
      </c>
      <c r="E29" s="130" t="s">
        <v>426</v>
      </c>
      <c r="F29" s="229">
        <v>22202.28383305587</v>
      </c>
      <c r="G29" s="229">
        <v>25224.233675053623</v>
      </c>
      <c r="H29" s="229">
        <v>29492.233265430605</v>
      </c>
      <c r="I29" s="229">
        <v>33737.824732608824</v>
      </c>
      <c r="J29" s="229">
        <v>37474.943922449485</v>
      </c>
      <c r="K29" s="229">
        <v>42772.092735788865</v>
      </c>
      <c r="L29" s="229">
        <v>49312.69406472511</v>
      </c>
      <c r="M29" s="229">
        <v>55457.175855573754</v>
      </c>
      <c r="N29" s="229">
        <v>64246.755558778554</v>
      </c>
      <c r="O29" s="229">
        <v>74274.556206365334</v>
      </c>
      <c r="P29" s="229">
        <v>81653.338766348097</v>
      </c>
      <c r="Q29" s="229">
        <v>85646.253100037429</v>
      </c>
      <c r="R29" s="229">
        <v>88694.072369274276</v>
      </c>
      <c r="S29" s="229">
        <v>89721.591714697337</v>
      </c>
      <c r="T29" s="229">
        <v>95855.905406996419</v>
      </c>
      <c r="U29" s="224"/>
      <c r="V29" s="117"/>
      <c r="W29" s="117"/>
    </row>
    <row r="30" spans="2:23" ht="12.75" x14ac:dyDescent="0.2">
      <c r="B30" s="232"/>
      <c r="C30" s="232"/>
      <c r="D30" s="233" t="s">
        <v>50</v>
      </c>
      <c r="E30" s="130" t="s">
        <v>165</v>
      </c>
      <c r="F30" s="229">
        <v>3215.3138973687815</v>
      </c>
      <c r="G30" s="229">
        <v>2086.9479735700002</v>
      </c>
      <c r="H30" s="229">
        <v>2831.2216920700002</v>
      </c>
      <c r="I30" s="229">
        <v>4188.9464844599997</v>
      </c>
      <c r="J30" s="229">
        <v>4907.4802476099994</v>
      </c>
      <c r="K30" s="229">
        <v>5648.4574911099999</v>
      </c>
      <c r="L30" s="229">
        <v>6627.1228608899992</v>
      </c>
      <c r="M30" s="229">
        <v>7557.9885768300001</v>
      </c>
      <c r="N30" s="229">
        <v>8572.5829551400002</v>
      </c>
      <c r="O30" s="229">
        <v>9291.1468707599979</v>
      </c>
      <c r="P30" s="229">
        <v>9488.032518</v>
      </c>
      <c r="Q30" s="229">
        <v>10169.005240490002</v>
      </c>
      <c r="R30" s="229">
        <v>10914.850237600001</v>
      </c>
      <c r="S30" s="229">
        <v>11924.590969120003</v>
      </c>
      <c r="T30" s="229">
        <v>12441.272174709999</v>
      </c>
      <c r="U30" s="224"/>
      <c r="V30" s="117"/>
      <c r="W30" s="117"/>
    </row>
    <row r="31" spans="2:23" ht="12.75" x14ac:dyDescent="0.2">
      <c r="B31" s="232"/>
      <c r="C31" s="232"/>
      <c r="D31" s="233" t="s">
        <v>51</v>
      </c>
      <c r="E31" s="130" t="s">
        <v>184</v>
      </c>
      <c r="F31" s="229">
        <v>2105.2868993989837</v>
      </c>
      <c r="G31" s="229">
        <v>2132.1757132005505</v>
      </c>
      <c r="H31" s="229">
        <v>2900.6241624226072</v>
      </c>
      <c r="I31" s="229">
        <v>3495.4497514800887</v>
      </c>
      <c r="J31" s="229">
        <v>3806.2754841236142</v>
      </c>
      <c r="K31" s="229">
        <v>4136.2755041542268</v>
      </c>
      <c r="L31" s="229">
        <v>3536.7001633470786</v>
      </c>
      <c r="M31" s="229">
        <v>3609.3747973018576</v>
      </c>
      <c r="N31" s="229">
        <v>3892.4980535091022</v>
      </c>
      <c r="O31" s="229">
        <v>4057.7638575613919</v>
      </c>
      <c r="P31" s="229">
        <v>4835.3303422112003</v>
      </c>
      <c r="Q31" s="229">
        <v>5255.8765770145574</v>
      </c>
      <c r="R31" s="229">
        <v>6612.7276938540872</v>
      </c>
      <c r="S31" s="229">
        <v>7005.5202112765328</v>
      </c>
      <c r="T31" s="229">
        <v>7721.3324158880623</v>
      </c>
      <c r="U31" s="224"/>
      <c r="V31" s="117"/>
      <c r="W31" s="117"/>
    </row>
    <row r="32" spans="2:23" ht="12.75" x14ac:dyDescent="0.2">
      <c r="B32" s="232"/>
      <c r="C32" s="232"/>
      <c r="D32" s="233" t="s">
        <v>52</v>
      </c>
      <c r="E32" s="130" t="s">
        <v>185</v>
      </c>
      <c r="F32" s="229">
        <v>519.2724531440515</v>
      </c>
      <c r="G32" s="229">
        <v>599.15959547953855</v>
      </c>
      <c r="H32" s="229">
        <v>775.18024328208094</v>
      </c>
      <c r="I32" s="229">
        <v>783.27069919619566</v>
      </c>
      <c r="J32" s="229">
        <v>923.96201582768288</v>
      </c>
      <c r="K32" s="229">
        <v>1206.112832233905</v>
      </c>
      <c r="L32" s="229">
        <v>1241.0635697721646</v>
      </c>
      <c r="M32" s="229">
        <v>1365.8348609280658</v>
      </c>
      <c r="N32" s="229">
        <v>1575.3216640425658</v>
      </c>
      <c r="O32" s="229">
        <v>1768.9682453078071</v>
      </c>
      <c r="P32" s="229">
        <v>2008.9354320225198</v>
      </c>
      <c r="Q32" s="229">
        <v>2437.2825029833189</v>
      </c>
      <c r="R32" s="229">
        <v>2763.1785124104254</v>
      </c>
      <c r="S32" s="229">
        <v>3079.2204338003844</v>
      </c>
      <c r="T32" s="229">
        <v>3360.5514345200213</v>
      </c>
      <c r="U32" s="224"/>
      <c r="V32" s="117"/>
      <c r="W32" s="117"/>
    </row>
    <row r="33" spans="2:23" ht="12.75" x14ac:dyDescent="0.2">
      <c r="B33" s="232"/>
      <c r="C33" s="232"/>
      <c r="D33" s="233" t="s">
        <v>91</v>
      </c>
      <c r="E33" s="130" t="s">
        <v>186</v>
      </c>
      <c r="F33" s="229">
        <v>0</v>
      </c>
      <c r="G33" s="229">
        <v>185.52298255000002</v>
      </c>
      <c r="H33" s="229">
        <v>432.02324339999996</v>
      </c>
      <c r="I33" s="229">
        <v>475.70154922000006</v>
      </c>
      <c r="J33" s="229">
        <v>561.64517994999994</v>
      </c>
      <c r="K33" s="229">
        <v>656.25189976000001</v>
      </c>
      <c r="L33" s="229">
        <v>665.32147051999982</v>
      </c>
      <c r="M33" s="229">
        <v>837.11406672999999</v>
      </c>
      <c r="N33" s="229">
        <v>2.13152264</v>
      </c>
      <c r="O33" s="229">
        <v>911.68724014999998</v>
      </c>
      <c r="P33" s="229">
        <v>1006.73067601</v>
      </c>
      <c r="Q33" s="229">
        <v>1040.4310908099999</v>
      </c>
      <c r="R33" s="229">
        <v>1059.2617159700001</v>
      </c>
      <c r="S33" s="229">
        <v>1281.76984163</v>
      </c>
      <c r="T33" s="229">
        <v>1363.34709432</v>
      </c>
      <c r="U33" s="224"/>
      <c r="V33" s="117"/>
      <c r="W33" s="117"/>
    </row>
    <row r="34" spans="2:23" ht="15" customHeight="1" x14ac:dyDescent="0.2">
      <c r="C34" s="112">
        <v>2200</v>
      </c>
      <c r="D34" s="225"/>
      <c r="E34" s="231" t="s">
        <v>96</v>
      </c>
      <c r="F34" s="236">
        <v>23847.752756090002</v>
      </c>
      <c r="G34" s="236">
        <v>26974.226242000001</v>
      </c>
      <c r="H34" s="236">
        <v>29821.351145100001</v>
      </c>
      <c r="I34" s="236">
        <v>35131.93770757001</v>
      </c>
      <c r="J34" s="236">
        <v>39336.728150560004</v>
      </c>
      <c r="K34" s="236">
        <v>43601.495788570006</v>
      </c>
      <c r="L34" s="236">
        <v>50517.60400598</v>
      </c>
      <c r="M34" s="236">
        <v>57183.492908039989</v>
      </c>
      <c r="N34" s="236">
        <v>64270.625875279999</v>
      </c>
      <c r="O34" s="236">
        <v>74978.801530669996</v>
      </c>
      <c r="P34" s="236">
        <v>85812.647514830009</v>
      </c>
      <c r="Q34" s="236">
        <v>98044.565241240009</v>
      </c>
      <c r="R34" s="236">
        <v>108781.71669629999</v>
      </c>
      <c r="S34" s="236">
        <v>118322.53768891</v>
      </c>
      <c r="T34" s="236">
        <v>124713.4497957</v>
      </c>
      <c r="U34" s="224"/>
      <c r="V34" s="117"/>
      <c r="W34" s="117"/>
    </row>
    <row r="35" spans="2:23" ht="12.75" x14ac:dyDescent="0.2">
      <c r="B35" s="237"/>
      <c r="C35" s="237"/>
      <c r="D35" s="205" t="s">
        <v>53</v>
      </c>
      <c r="E35" s="130" t="s">
        <v>314</v>
      </c>
      <c r="F35" s="229">
        <v>23847.752756090002</v>
      </c>
      <c r="G35" s="229">
        <v>26974.226242000001</v>
      </c>
      <c r="H35" s="229">
        <v>29821.351145100001</v>
      </c>
      <c r="I35" s="229">
        <v>35131.93770757001</v>
      </c>
      <c r="J35" s="229">
        <v>39336.728150560004</v>
      </c>
      <c r="K35" s="229">
        <v>43601.495788570006</v>
      </c>
      <c r="L35" s="229">
        <v>50517.60400598</v>
      </c>
      <c r="M35" s="229">
        <v>57183.492908039989</v>
      </c>
      <c r="N35" s="229">
        <v>64270.625875279999</v>
      </c>
      <c r="O35" s="229">
        <v>74978.801530669996</v>
      </c>
      <c r="P35" s="229">
        <v>85812.647514830009</v>
      </c>
      <c r="Q35" s="229">
        <v>98044.565241240009</v>
      </c>
      <c r="R35" s="229">
        <v>108781.71669629999</v>
      </c>
      <c r="S35" s="229">
        <v>118322.53768891</v>
      </c>
      <c r="T35" s="229">
        <v>124713.4497957</v>
      </c>
      <c r="U35" s="224"/>
      <c r="V35" s="117"/>
      <c r="W35" s="117"/>
    </row>
    <row r="36" spans="2:23" ht="15" customHeight="1" x14ac:dyDescent="0.2">
      <c r="C36" s="112">
        <v>2900</v>
      </c>
      <c r="D36" s="225"/>
      <c r="E36" s="231" t="s">
        <v>92</v>
      </c>
      <c r="F36" s="236">
        <v>10071.937900099958</v>
      </c>
      <c r="G36" s="236">
        <v>11766.942495529966</v>
      </c>
      <c r="H36" s="236">
        <v>14013.369336919835</v>
      </c>
      <c r="I36" s="236">
        <v>15258.72474894988</v>
      </c>
      <c r="J36" s="236">
        <v>18603.685473660003</v>
      </c>
      <c r="K36" s="236">
        <v>20564.819687340005</v>
      </c>
      <c r="L36" s="236">
        <v>24714.398101319992</v>
      </c>
      <c r="M36" s="236">
        <v>26712.433229784143</v>
      </c>
      <c r="N36" s="236">
        <v>34727.601546663551</v>
      </c>
      <c r="O36" s="236">
        <v>36285.242356802133</v>
      </c>
      <c r="P36" s="236">
        <v>41320.709893080006</v>
      </c>
      <c r="Q36" s="236">
        <v>45779.703567774079</v>
      </c>
      <c r="R36" s="236">
        <v>50627.044396831443</v>
      </c>
      <c r="S36" s="236">
        <v>53223.87599285123</v>
      </c>
      <c r="T36" s="236">
        <v>54486.643006639999</v>
      </c>
      <c r="U36" s="224"/>
      <c r="V36" s="117"/>
      <c r="W36" s="117"/>
    </row>
    <row r="37" spans="2:23" ht="12.75" x14ac:dyDescent="0.2">
      <c r="B37" s="233"/>
      <c r="C37" s="233"/>
      <c r="D37" s="233" t="s">
        <v>54</v>
      </c>
      <c r="E37" s="130" t="s">
        <v>187</v>
      </c>
      <c r="F37" s="229">
        <v>3607.6755282699996</v>
      </c>
      <c r="G37" s="229">
        <v>3983.6310193399995</v>
      </c>
      <c r="H37" s="229">
        <v>4802.3867706000001</v>
      </c>
      <c r="I37" s="229">
        <v>5761.6498074199999</v>
      </c>
      <c r="J37" s="229">
        <v>6925.9574677600003</v>
      </c>
      <c r="K37" s="229">
        <v>7088.5505478499999</v>
      </c>
      <c r="L37" s="229">
        <v>8776.3622793400009</v>
      </c>
      <c r="M37" s="229">
        <v>9588.9328645200003</v>
      </c>
      <c r="N37" s="229">
        <v>11049.199077039999</v>
      </c>
      <c r="O37" s="229">
        <v>13115.381982620002</v>
      </c>
      <c r="P37" s="229">
        <v>14774.508959999999</v>
      </c>
      <c r="Q37" s="229">
        <v>16560.529686530001</v>
      </c>
      <c r="R37" s="229">
        <v>18410.69467194</v>
      </c>
      <c r="S37" s="229">
        <v>19038.91452382</v>
      </c>
      <c r="T37" s="229">
        <v>19473.105854289999</v>
      </c>
      <c r="U37" s="224"/>
      <c r="V37" s="117"/>
      <c r="W37" s="117"/>
    </row>
    <row r="38" spans="2:23" ht="12.75" x14ac:dyDescent="0.2">
      <c r="B38" s="233"/>
      <c r="C38" s="233"/>
      <c r="D38" s="233" t="s">
        <v>55</v>
      </c>
      <c r="E38" s="130" t="s">
        <v>188</v>
      </c>
      <c r="F38" s="229">
        <v>3292.0355403299568</v>
      </c>
      <c r="G38" s="229">
        <v>3838.2105711999629</v>
      </c>
      <c r="H38" s="229">
        <v>4794.5625388098342</v>
      </c>
      <c r="I38" s="229">
        <v>4470.234564529881</v>
      </c>
      <c r="J38" s="229">
        <v>5532.9734731000008</v>
      </c>
      <c r="K38" s="229">
        <v>6591.5501709199998</v>
      </c>
      <c r="L38" s="229">
        <v>7826.3795019300014</v>
      </c>
      <c r="M38" s="229">
        <v>8523.5181668741407</v>
      </c>
      <c r="N38" s="229">
        <v>9924.9485886035545</v>
      </c>
      <c r="O38" s="229">
        <v>11858.126501442124</v>
      </c>
      <c r="P38" s="229">
        <v>13556.56421017</v>
      </c>
      <c r="Q38" s="229">
        <v>15351.167908644078</v>
      </c>
      <c r="R38" s="229">
        <v>16884.417338499996</v>
      </c>
      <c r="S38" s="229">
        <v>18153.27</v>
      </c>
      <c r="T38" s="229">
        <v>18427.888749459999</v>
      </c>
      <c r="U38" s="224"/>
      <c r="V38" s="117"/>
      <c r="W38" s="117"/>
    </row>
    <row r="39" spans="2:23" ht="12.75" x14ac:dyDescent="0.2">
      <c r="B39" s="233"/>
      <c r="C39" s="233"/>
      <c r="D39" s="233" t="s">
        <v>56</v>
      </c>
      <c r="E39" s="130" t="s">
        <v>189</v>
      </c>
      <c r="F39" s="229">
        <v>216.52476582</v>
      </c>
      <c r="G39" s="229">
        <v>249.8343983</v>
      </c>
      <c r="H39" s="229">
        <v>277.79070377999994</v>
      </c>
      <c r="I39" s="229">
        <v>292.13823638999997</v>
      </c>
      <c r="J39" s="229">
        <v>311.80959655000004</v>
      </c>
      <c r="K39" s="229">
        <v>347.49901802999995</v>
      </c>
      <c r="L39" s="229">
        <v>399.19327329000004</v>
      </c>
      <c r="M39" s="229">
        <v>462.10456579999999</v>
      </c>
      <c r="N39" s="229">
        <v>516.36875531999999</v>
      </c>
      <c r="O39" s="229">
        <v>577.29327690999992</v>
      </c>
      <c r="P39" s="229">
        <v>654.74679759000003</v>
      </c>
      <c r="Q39" s="229">
        <v>736.44136841</v>
      </c>
      <c r="R39" s="229">
        <v>807.99699358000009</v>
      </c>
      <c r="S39" s="229">
        <v>848.25491624000006</v>
      </c>
      <c r="T39" s="229">
        <v>888.64424237000003</v>
      </c>
      <c r="U39" s="224"/>
      <c r="V39" s="117"/>
      <c r="W39" s="117"/>
    </row>
    <row r="40" spans="2:23" ht="12.75" x14ac:dyDescent="0.2">
      <c r="B40" s="233"/>
      <c r="C40" s="233"/>
      <c r="D40" s="233" t="s">
        <v>57</v>
      </c>
      <c r="E40" s="130" t="s">
        <v>26</v>
      </c>
      <c r="F40" s="229">
        <v>1286.50242366</v>
      </c>
      <c r="G40" s="229">
        <v>2030.65132025</v>
      </c>
      <c r="H40" s="229">
        <v>2291.3935574500001</v>
      </c>
      <c r="I40" s="229">
        <v>2862.5353512900001</v>
      </c>
      <c r="J40" s="229">
        <v>3567.0417625799996</v>
      </c>
      <c r="K40" s="229">
        <v>4048.8368169699997</v>
      </c>
      <c r="L40" s="229">
        <v>4903.0801395999997</v>
      </c>
      <c r="M40" s="229">
        <v>5137.1707818300001</v>
      </c>
      <c r="N40" s="229">
        <v>9879.7414334099994</v>
      </c>
      <c r="O40" s="229">
        <v>6958.3794299199999</v>
      </c>
      <c r="P40" s="229">
        <v>8397.9939887799992</v>
      </c>
      <c r="Q40" s="229">
        <v>8774.8520846599986</v>
      </c>
      <c r="R40" s="229">
        <v>9491.304457871438</v>
      </c>
      <c r="S40" s="229">
        <v>9958.3048437712187</v>
      </c>
      <c r="T40" s="229">
        <v>10025.88885983</v>
      </c>
      <c r="U40" s="224"/>
      <c r="V40" s="117"/>
      <c r="W40" s="117"/>
    </row>
    <row r="41" spans="2:23" ht="12.75" x14ac:dyDescent="0.2">
      <c r="B41" s="233"/>
      <c r="C41" s="233"/>
      <c r="D41" s="233" t="s">
        <v>58</v>
      </c>
      <c r="E41" s="130" t="s">
        <v>190</v>
      </c>
      <c r="F41" s="229">
        <v>995.17792424000015</v>
      </c>
      <c r="G41" s="229">
        <v>967.14115417000005</v>
      </c>
      <c r="H41" s="229">
        <v>1016.08399925</v>
      </c>
      <c r="I41" s="229">
        <v>1061.4249204</v>
      </c>
      <c r="J41" s="229">
        <v>1276.45525821</v>
      </c>
      <c r="K41" s="229">
        <v>1304.2826365700002</v>
      </c>
      <c r="L41" s="229">
        <v>1512.8570147799999</v>
      </c>
      <c r="M41" s="229">
        <v>1681.2607184400001</v>
      </c>
      <c r="N41" s="229">
        <v>1869.0209691</v>
      </c>
      <c r="O41" s="229">
        <v>2025.4410067200001</v>
      </c>
      <c r="P41" s="229">
        <v>2001.2114203599999</v>
      </c>
      <c r="Q41" s="229">
        <v>2170.7139497500002</v>
      </c>
      <c r="R41" s="229">
        <v>2343.2396134200003</v>
      </c>
      <c r="S41" s="229">
        <v>2649.7825812000005</v>
      </c>
      <c r="T41" s="229">
        <v>2929.5101659099987</v>
      </c>
      <c r="U41" s="224"/>
      <c r="V41" s="117"/>
      <c r="W41" s="117"/>
    </row>
    <row r="42" spans="2:23" ht="12.75" x14ac:dyDescent="0.2">
      <c r="B42" s="233"/>
      <c r="C42" s="233"/>
      <c r="D42" s="233" t="s">
        <v>121</v>
      </c>
      <c r="E42" s="130" t="s">
        <v>122</v>
      </c>
      <c r="F42" s="229">
        <v>145.03318231</v>
      </c>
      <c r="G42" s="229">
        <v>169.21503185</v>
      </c>
      <c r="H42" s="229">
        <v>151.58940659000001</v>
      </c>
      <c r="I42" s="229">
        <v>240.92700041999996</v>
      </c>
      <c r="J42" s="229">
        <v>249.97852519</v>
      </c>
      <c r="K42" s="229">
        <v>287.57386609000002</v>
      </c>
      <c r="L42" s="229">
        <v>299.42639356000001</v>
      </c>
      <c r="M42" s="229">
        <v>314.63484372999994</v>
      </c>
      <c r="N42" s="229">
        <v>367.17506707999996</v>
      </c>
      <c r="O42" s="229">
        <v>441.98678648999993</v>
      </c>
      <c r="P42" s="229">
        <v>475.94712369000007</v>
      </c>
      <c r="Q42" s="229">
        <v>533.40001453000002</v>
      </c>
      <c r="R42" s="229">
        <v>594.50330143000008</v>
      </c>
      <c r="S42" s="229">
        <v>598.64488026000004</v>
      </c>
      <c r="T42" s="229">
        <v>693.36770348000005</v>
      </c>
      <c r="U42" s="224"/>
      <c r="V42" s="117"/>
      <c r="W42" s="117"/>
    </row>
    <row r="43" spans="2:23" ht="12.75" x14ac:dyDescent="0.2">
      <c r="B43" s="233"/>
      <c r="C43" s="233"/>
      <c r="D43" s="233" t="s">
        <v>153</v>
      </c>
      <c r="E43" s="130" t="s">
        <v>191</v>
      </c>
      <c r="F43" s="229">
        <v>41.58738572</v>
      </c>
      <c r="G43" s="229">
        <v>48.406241059999999</v>
      </c>
      <c r="H43" s="229">
        <v>61.861808150000009</v>
      </c>
      <c r="I43" s="229">
        <v>39.485848909999994</v>
      </c>
      <c r="J43" s="229">
        <v>50.515452029999992</v>
      </c>
      <c r="K43" s="229">
        <v>78.161465939999999</v>
      </c>
      <c r="L43" s="229">
        <v>90.268603119999995</v>
      </c>
      <c r="M43" s="229">
        <v>92.998476070000009</v>
      </c>
      <c r="N43" s="229">
        <v>104.97236434999999</v>
      </c>
      <c r="O43" s="229">
        <v>123.68094913</v>
      </c>
      <c r="P43" s="229">
        <v>111.8349745</v>
      </c>
      <c r="Q43" s="229">
        <v>148.88102442999997</v>
      </c>
      <c r="R43" s="229">
        <v>197.31980462999999</v>
      </c>
      <c r="S43" s="229">
        <v>219.51555126</v>
      </c>
      <c r="T43" s="229">
        <v>230.83492717999999</v>
      </c>
      <c r="U43" s="224"/>
      <c r="V43" s="117"/>
      <c r="W43" s="117"/>
    </row>
    <row r="44" spans="2:23" ht="12.75" x14ac:dyDescent="0.2">
      <c r="B44" s="233"/>
      <c r="C44" s="233"/>
      <c r="D44" s="233" t="s">
        <v>154</v>
      </c>
      <c r="E44" s="130" t="s">
        <v>192</v>
      </c>
      <c r="F44" s="229">
        <v>29.16450403</v>
      </c>
      <c r="G44" s="229">
        <v>35.529799300000001</v>
      </c>
      <c r="H44" s="229">
        <v>44.528911539999996</v>
      </c>
      <c r="I44" s="229">
        <v>46.887537209999991</v>
      </c>
      <c r="J44" s="229">
        <v>59.583956120000003</v>
      </c>
      <c r="K44" s="229">
        <v>72.107219229999984</v>
      </c>
      <c r="L44" s="229">
        <v>75.454046910000002</v>
      </c>
      <c r="M44" s="229">
        <v>88.983811390000014</v>
      </c>
      <c r="N44" s="229">
        <v>83.614341690000003</v>
      </c>
      <c r="O44" s="229">
        <v>96.791942859999978</v>
      </c>
      <c r="P44" s="229">
        <v>122.73382288000001</v>
      </c>
      <c r="Q44" s="229">
        <v>127.67474555999999</v>
      </c>
      <c r="R44" s="229">
        <v>156.39239938999998</v>
      </c>
      <c r="S44" s="229">
        <v>156.53747457</v>
      </c>
      <c r="T44" s="229">
        <v>156.21484569999998</v>
      </c>
      <c r="U44" s="224"/>
      <c r="V44" s="117"/>
      <c r="W44" s="117"/>
    </row>
    <row r="45" spans="2:23" ht="12.75" x14ac:dyDescent="0.2">
      <c r="B45" s="233"/>
      <c r="C45" s="233"/>
      <c r="D45" s="233" t="s">
        <v>155</v>
      </c>
      <c r="E45" s="130" t="s">
        <v>142</v>
      </c>
      <c r="F45" s="229">
        <v>377.89231053000003</v>
      </c>
      <c r="G45" s="229">
        <v>444.32296006000001</v>
      </c>
      <c r="H45" s="229">
        <v>573.17164075000005</v>
      </c>
      <c r="I45" s="229">
        <v>483.44148237999997</v>
      </c>
      <c r="J45" s="229">
        <v>627.13745646000007</v>
      </c>
      <c r="K45" s="229">
        <v>744.13424541000006</v>
      </c>
      <c r="L45" s="229">
        <v>829.27909844999999</v>
      </c>
      <c r="M45" s="229">
        <v>820.83177615999989</v>
      </c>
      <c r="N45" s="229">
        <v>926.07142239999996</v>
      </c>
      <c r="O45" s="229">
        <v>1066.76770465</v>
      </c>
      <c r="P45" s="229">
        <v>1202.57176579</v>
      </c>
      <c r="Q45" s="229">
        <v>1354.8704244800001</v>
      </c>
      <c r="R45" s="229">
        <v>1496.1048707100003</v>
      </c>
      <c r="S45" s="229">
        <v>1573.5280338600001</v>
      </c>
      <c r="T45" s="229">
        <v>1636.6358373799997</v>
      </c>
      <c r="U45" s="224"/>
      <c r="V45" s="117"/>
      <c r="W45" s="117"/>
    </row>
    <row r="46" spans="2:23" ht="12.75" x14ac:dyDescent="0.2">
      <c r="B46" s="233"/>
      <c r="C46" s="233"/>
      <c r="D46" s="233" t="s">
        <v>299</v>
      </c>
      <c r="E46" s="130" t="s">
        <v>301</v>
      </c>
      <c r="F46" s="229">
        <v>0</v>
      </c>
      <c r="G46" s="229">
        <v>0</v>
      </c>
      <c r="H46" s="229">
        <v>0</v>
      </c>
      <c r="I46" s="229">
        <v>0</v>
      </c>
      <c r="J46" s="229">
        <v>2.2325256600000003</v>
      </c>
      <c r="K46" s="229">
        <v>2.1237003300000001</v>
      </c>
      <c r="L46" s="229">
        <v>2.0977503399999997</v>
      </c>
      <c r="M46" s="229">
        <v>1.9972249700000002</v>
      </c>
      <c r="N46" s="229">
        <v>6.4906599600000003</v>
      </c>
      <c r="O46" s="229">
        <v>2.1129028000000001</v>
      </c>
      <c r="P46" s="229">
        <v>1.8162377299999997</v>
      </c>
      <c r="Q46" s="229">
        <v>0.81253611000000003</v>
      </c>
      <c r="R46" s="229">
        <v>217.89836772999999</v>
      </c>
      <c r="S46" s="229">
        <v>0.66493282999999981</v>
      </c>
      <c r="T46" s="229">
        <v>0.41973267000000003</v>
      </c>
      <c r="U46" s="224"/>
      <c r="V46" s="117"/>
      <c r="W46" s="117"/>
    </row>
    <row r="47" spans="2:23" ht="12.75" x14ac:dyDescent="0.2">
      <c r="B47" s="233"/>
      <c r="C47" s="233"/>
      <c r="D47" s="233" t="s">
        <v>300</v>
      </c>
      <c r="E47" s="130" t="s">
        <v>302</v>
      </c>
      <c r="F47" s="229">
        <v>80.344335189999995</v>
      </c>
      <c r="G47" s="229">
        <v>0</v>
      </c>
      <c r="H47" s="229">
        <v>0</v>
      </c>
      <c r="I47" s="229">
        <v>0</v>
      </c>
      <c r="J47" s="229">
        <v>0</v>
      </c>
      <c r="K47" s="229">
        <v>0</v>
      </c>
      <c r="L47" s="229">
        <v>0</v>
      </c>
      <c r="M47" s="229">
        <v>0</v>
      </c>
      <c r="N47" s="229">
        <v>-1.13229E-3</v>
      </c>
      <c r="O47" s="229">
        <v>19.279873260000002</v>
      </c>
      <c r="P47" s="229">
        <v>20.78059159</v>
      </c>
      <c r="Q47" s="229">
        <v>20.359824670000002</v>
      </c>
      <c r="R47" s="229">
        <v>27.172577630000003</v>
      </c>
      <c r="S47" s="229">
        <v>26.458255040000001</v>
      </c>
      <c r="T47" s="229">
        <v>24.132088370000002</v>
      </c>
      <c r="U47" s="224"/>
      <c r="V47" s="117"/>
      <c r="W47" s="117"/>
    </row>
    <row r="48" spans="2:23" ht="16.5" customHeight="1" x14ac:dyDescent="0.2">
      <c r="B48" s="221">
        <v>3000</v>
      </c>
      <c r="C48" s="221"/>
      <c r="D48" s="222"/>
      <c r="E48" s="134" t="s">
        <v>8</v>
      </c>
      <c r="F48" s="234">
        <v>17035.169986250003</v>
      </c>
      <c r="G48" s="234">
        <v>19390.587834869999</v>
      </c>
      <c r="H48" s="234">
        <v>21603.221289810001</v>
      </c>
      <c r="I48" s="234">
        <v>24442.816240599997</v>
      </c>
      <c r="J48" s="234">
        <v>28021.163301140001</v>
      </c>
      <c r="K48" s="223">
        <v>32425.662450809999</v>
      </c>
      <c r="L48" s="223">
        <v>36986.571634569998</v>
      </c>
      <c r="M48" s="223">
        <v>41789.775949972944</v>
      </c>
      <c r="N48" s="223">
        <v>47657.274528206544</v>
      </c>
      <c r="O48" s="223">
        <v>54431.349276031244</v>
      </c>
      <c r="P48" s="223">
        <v>60879.620014580003</v>
      </c>
      <c r="Q48" s="223">
        <v>67781.614558329995</v>
      </c>
      <c r="R48" s="223">
        <v>75404.088019639996</v>
      </c>
      <c r="S48" s="223">
        <v>85572.800397839994</v>
      </c>
      <c r="T48" s="223">
        <v>94602.374429100004</v>
      </c>
      <c r="U48" s="224"/>
      <c r="V48" s="117"/>
      <c r="W48" s="117"/>
    </row>
    <row r="49" spans="2:32" ht="17.25" customHeight="1" x14ac:dyDescent="0.2">
      <c r="C49" s="217">
        <v>3100</v>
      </c>
      <c r="D49" s="216"/>
      <c r="E49" s="94" t="s">
        <v>97</v>
      </c>
      <c r="F49" s="227">
        <v>7893.4306822500002</v>
      </c>
      <c r="G49" s="227">
        <v>9096.4791788700004</v>
      </c>
      <c r="H49" s="227">
        <v>10135.60486381</v>
      </c>
      <c r="I49" s="227">
        <v>11023.986239599999</v>
      </c>
      <c r="J49" s="227">
        <v>12112.75720914</v>
      </c>
      <c r="K49" s="227">
        <v>13186.576033810001</v>
      </c>
      <c r="L49" s="227">
        <v>14205.901346570001</v>
      </c>
      <c r="M49" s="227">
        <v>15608.695958972943</v>
      </c>
      <c r="N49" s="227">
        <v>17931.269851206551</v>
      </c>
      <c r="O49" s="227">
        <v>20273.669926031245</v>
      </c>
      <c r="P49" s="227">
        <v>22155.868355580002</v>
      </c>
      <c r="Q49" s="227">
        <v>24672.972060330001</v>
      </c>
      <c r="R49" s="227">
        <v>27737.98279464</v>
      </c>
      <c r="S49" s="227">
        <v>32795.796392839999</v>
      </c>
      <c r="T49" s="227">
        <v>38688.113394100001</v>
      </c>
      <c r="U49" s="224"/>
      <c r="V49" s="117"/>
      <c r="W49" s="117"/>
    </row>
    <row r="50" spans="2:32" ht="12.75" x14ac:dyDescent="0.2">
      <c r="B50" s="238"/>
      <c r="C50" s="238"/>
      <c r="D50" s="239" t="s">
        <v>59</v>
      </c>
      <c r="E50" s="130" t="s">
        <v>175</v>
      </c>
      <c r="F50" s="229">
        <v>190.59051325000001</v>
      </c>
      <c r="G50" s="229">
        <v>233.08877787</v>
      </c>
      <c r="H50" s="229">
        <v>243.33636081000003</v>
      </c>
      <c r="I50" s="229">
        <v>272.95884960000001</v>
      </c>
      <c r="J50" s="229">
        <v>290.29168513999997</v>
      </c>
      <c r="K50" s="229">
        <v>317.35149080999997</v>
      </c>
      <c r="L50" s="229">
        <v>402.09990356999998</v>
      </c>
      <c r="M50" s="229">
        <v>421.19107497294237</v>
      </c>
      <c r="N50" s="229">
        <v>485.02286720654791</v>
      </c>
      <c r="O50" s="229">
        <v>570.71064503124433</v>
      </c>
      <c r="P50" s="229">
        <v>614.30091158000005</v>
      </c>
      <c r="Q50" s="229">
        <v>763.97311032999994</v>
      </c>
      <c r="R50" s="229">
        <v>900.12011863999999</v>
      </c>
      <c r="S50" s="229">
        <v>1104.9717588399999</v>
      </c>
      <c r="T50" s="229">
        <v>1126.4160551</v>
      </c>
      <c r="U50" s="224"/>
      <c r="V50" s="117"/>
      <c r="W50" s="117"/>
    </row>
    <row r="51" spans="2:32" ht="12.75" x14ac:dyDescent="0.2">
      <c r="B51" s="238"/>
      <c r="C51" s="238"/>
      <c r="D51" s="239" t="s">
        <v>60</v>
      </c>
      <c r="E51" s="130" t="s">
        <v>174</v>
      </c>
      <c r="F51" s="229">
        <v>7702.8401690000001</v>
      </c>
      <c r="G51" s="229">
        <v>8863.3904010000006</v>
      </c>
      <c r="H51" s="229">
        <v>9892.2685029999993</v>
      </c>
      <c r="I51" s="229">
        <v>10751.027389999999</v>
      </c>
      <c r="J51" s="229">
        <v>11822.465523999999</v>
      </c>
      <c r="K51" s="229">
        <v>12869.224543</v>
      </c>
      <c r="L51" s="229">
        <v>13803.801443</v>
      </c>
      <c r="M51" s="229">
        <v>15187.504884</v>
      </c>
      <c r="N51" s="229">
        <v>17446.246984000001</v>
      </c>
      <c r="O51" s="229">
        <v>19702.959280999999</v>
      </c>
      <c r="P51" s="229">
        <v>21541.567444</v>
      </c>
      <c r="Q51" s="229">
        <v>23908.998950000001</v>
      </c>
      <c r="R51" s="229">
        <v>26837.862676000001</v>
      </c>
      <c r="S51" s="229">
        <v>31690.824634000001</v>
      </c>
      <c r="T51" s="229">
        <v>37561.697338999998</v>
      </c>
      <c r="U51" s="224"/>
      <c r="V51" s="117"/>
      <c r="W51" s="117"/>
    </row>
    <row r="52" spans="2:32" ht="12.75" x14ac:dyDescent="0.2">
      <c r="C52" s="217">
        <v>3200</v>
      </c>
      <c r="D52" s="216"/>
      <c r="E52" s="94" t="s">
        <v>98</v>
      </c>
      <c r="F52" s="240">
        <v>6952.9973280000004</v>
      </c>
      <c r="G52" s="240">
        <v>7657.0205349999997</v>
      </c>
      <c r="H52" s="240">
        <v>8829.0811240000003</v>
      </c>
      <c r="I52" s="240">
        <v>10406.348198</v>
      </c>
      <c r="J52" s="240">
        <v>12309.347136</v>
      </c>
      <c r="K52" s="240">
        <v>14626.857633</v>
      </c>
      <c r="L52" s="240">
        <v>17035.374044</v>
      </c>
      <c r="M52" s="240">
        <v>20107.341586999999</v>
      </c>
      <c r="N52" s="240">
        <v>21366.560288000001</v>
      </c>
      <c r="O52" s="240">
        <v>24112.033350000002</v>
      </c>
      <c r="P52" s="240">
        <v>27029.652615999999</v>
      </c>
      <c r="Q52" s="240">
        <v>29232.080936999999</v>
      </c>
      <c r="R52" s="240">
        <v>32452.959450999999</v>
      </c>
      <c r="S52" s="240">
        <v>36218.714703999998</v>
      </c>
      <c r="T52" s="240">
        <v>39012.852768999997</v>
      </c>
      <c r="U52" s="224"/>
      <c r="V52" s="117"/>
      <c r="W52" s="117"/>
    </row>
    <row r="53" spans="2:32" ht="12.75" x14ac:dyDescent="0.2">
      <c r="B53" s="109"/>
      <c r="C53" s="109"/>
      <c r="D53" s="228" t="s">
        <v>61</v>
      </c>
      <c r="E53" s="130" t="s">
        <v>171</v>
      </c>
      <c r="F53" s="229">
        <v>6952.9973280000004</v>
      </c>
      <c r="G53" s="229">
        <v>7657.0205349999997</v>
      </c>
      <c r="H53" s="229">
        <v>8829.0811240000003</v>
      </c>
      <c r="I53" s="229">
        <v>10406.348198</v>
      </c>
      <c r="J53" s="229">
        <v>12309.347136</v>
      </c>
      <c r="K53" s="229">
        <v>14626.857633</v>
      </c>
      <c r="L53" s="229">
        <v>17035.374044</v>
      </c>
      <c r="M53" s="229">
        <v>20107.341586999999</v>
      </c>
      <c r="N53" s="229">
        <v>21366.560288000001</v>
      </c>
      <c r="O53" s="229">
        <v>24112.033350000002</v>
      </c>
      <c r="P53" s="229">
        <v>27029.652615999999</v>
      </c>
      <c r="Q53" s="229">
        <v>29232.080936999999</v>
      </c>
      <c r="R53" s="229">
        <v>32452.959450999999</v>
      </c>
      <c r="S53" s="229">
        <v>36218.714703999998</v>
      </c>
      <c r="T53" s="229">
        <v>39012.852768999997</v>
      </c>
      <c r="U53" s="224"/>
      <c r="V53" s="117"/>
      <c r="W53" s="117"/>
    </row>
    <row r="54" spans="2:32" ht="15" customHeight="1" x14ac:dyDescent="0.2">
      <c r="C54" s="217">
        <v>3300</v>
      </c>
      <c r="D54" s="216"/>
      <c r="E54" s="94" t="s">
        <v>99</v>
      </c>
      <c r="F54" s="240">
        <v>2188.7419760000002</v>
      </c>
      <c r="G54" s="240">
        <v>2637.0881210000002</v>
      </c>
      <c r="H54" s="240">
        <v>2638.5353020000002</v>
      </c>
      <c r="I54" s="240">
        <v>3012.4818029999997</v>
      </c>
      <c r="J54" s="240">
        <v>3599.0589559999999</v>
      </c>
      <c r="K54" s="240">
        <v>4612.2287839999999</v>
      </c>
      <c r="L54" s="240">
        <v>5745.2962440000001</v>
      </c>
      <c r="M54" s="240">
        <v>6073.7384039999997</v>
      </c>
      <c r="N54" s="240">
        <v>8359.4443890000002</v>
      </c>
      <c r="O54" s="240">
        <v>10045.646000000001</v>
      </c>
      <c r="P54" s="240">
        <v>11694.099043</v>
      </c>
      <c r="Q54" s="240">
        <v>13876.561561</v>
      </c>
      <c r="R54" s="240">
        <v>15213.145774000001</v>
      </c>
      <c r="S54" s="240">
        <v>16558.289301000001</v>
      </c>
      <c r="T54" s="240">
        <v>16901.408265999999</v>
      </c>
      <c r="U54" s="224"/>
      <c r="V54" s="117"/>
      <c r="W54" s="117"/>
    </row>
    <row r="55" spans="2:32" ht="12.75" x14ac:dyDescent="0.2">
      <c r="B55" s="109"/>
      <c r="C55" s="109"/>
      <c r="D55" s="228" t="s">
        <v>62</v>
      </c>
      <c r="E55" s="130" t="s">
        <v>172</v>
      </c>
      <c r="F55" s="229">
        <v>510.234827</v>
      </c>
      <c r="G55" s="229">
        <v>873.11075500000004</v>
      </c>
      <c r="H55" s="229">
        <v>736.90799200000004</v>
      </c>
      <c r="I55" s="229">
        <v>816.49209299999995</v>
      </c>
      <c r="J55" s="229">
        <v>968.97005000000001</v>
      </c>
      <c r="K55" s="229">
        <v>1207.2087280000001</v>
      </c>
      <c r="L55" s="229">
        <v>1491.495062</v>
      </c>
      <c r="M55" s="229">
        <v>1677.6462100000001</v>
      </c>
      <c r="N55" s="229">
        <v>2518.378584</v>
      </c>
      <c r="O55" s="229">
        <v>2768.2246960000002</v>
      </c>
      <c r="P55" s="229">
        <v>3408.6838670000002</v>
      </c>
      <c r="Q55" s="229">
        <v>4142.1810569999998</v>
      </c>
      <c r="R55" s="229">
        <v>4698.1595319999997</v>
      </c>
      <c r="S55" s="229">
        <v>6460.6792089999999</v>
      </c>
      <c r="T55" s="229">
        <v>7262.1536560000004</v>
      </c>
      <c r="U55" s="224"/>
      <c r="V55" s="117"/>
      <c r="W55" s="117"/>
    </row>
    <row r="56" spans="2:32" ht="12.75" customHeight="1" thickBot="1" x14ac:dyDescent="0.25">
      <c r="B56" s="241"/>
      <c r="C56" s="241"/>
      <c r="D56" s="242" t="s">
        <v>63</v>
      </c>
      <c r="E56" s="243" t="s">
        <v>173</v>
      </c>
      <c r="F56" s="244">
        <v>1678.507149</v>
      </c>
      <c r="G56" s="244">
        <v>1763.9773660000001</v>
      </c>
      <c r="H56" s="244">
        <v>1901.6273100000001</v>
      </c>
      <c r="I56" s="244">
        <v>2195.9897099999998</v>
      </c>
      <c r="J56" s="244">
        <v>2630.088906</v>
      </c>
      <c r="K56" s="244">
        <v>3405.0200559999998</v>
      </c>
      <c r="L56" s="244">
        <v>4253.8011820000002</v>
      </c>
      <c r="M56" s="244">
        <v>4396.0921939999998</v>
      </c>
      <c r="N56" s="244">
        <v>5841.0658050000002</v>
      </c>
      <c r="O56" s="244">
        <v>7277.4213040000004</v>
      </c>
      <c r="P56" s="244">
        <v>8285.4151760000004</v>
      </c>
      <c r="Q56" s="244">
        <v>9734.3805040000007</v>
      </c>
      <c r="R56" s="244">
        <v>10514.986242000001</v>
      </c>
      <c r="S56" s="244">
        <v>10097.610092000001</v>
      </c>
      <c r="T56" s="244">
        <v>9639.25461</v>
      </c>
      <c r="U56" s="224"/>
      <c r="V56" s="117"/>
      <c r="W56" s="117"/>
    </row>
    <row r="57" spans="2:32" ht="12.75" customHeight="1" x14ac:dyDescent="0.2">
      <c r="B57" s="111"/>
      <c r="C57" s="111"/>
      <c r="D57" s="303"/>
      <c r="E57" s="258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24"/>
      <c r="V57" s="117"/>
      <c r="W57" s="117"/>
    </row>
    <row r="58" spans="2:32" ht="12.75" customHeight="1" x14ac:dyDescent="0.2">
      <c r="B58" s="764" t="s">
        <v>140</v>
      </c>
      <c r="C58" s="764"/>
      <c r="D58" s="764"/>
      <c r="E58" s="764"/>
      <c r="F58" s="764"/>
      <c r="G58" s="764"/>
      <c r="H58" s="764"/>
      <c r="I58" s="764"/>
      <c r="J58" s="764"/>
      <c r="K58" s="764"/>
      <c r="L58" s="764"/>
      <c r="M58" s="764"/>
      <c r="N58" s="764"/>
      <c r="O58" s="764"/>
      <c r="P58" s="764"/>
      <c r="Q58" s="764"/>
      <c r="R58" s="764"/>
      <c r="S58" s="764"/>
      <c r="T58" s="764"/>
      <c r="U58" s="224"/>
      <c r="V58" s="117"/>
      <c r="W58" s="117"/>
    </row>
    <row r="59" spans="2:32" ht="12.75" x14ac:dyDescent="0.2">
      <c r="B59" s="773" t="s">
        <v>436</v>
      </c>
      <c r="C59" s="773"/>
      <c r="D59" s="773"/>
      <c r="E59" s="773"/>
      <c r="F59" s="773"/>
      <c r="G59" s="773"/>
      <c r="H59" s="773"/>
      <c r="I59" s="773"/>
      <c r="J59" s="773"/>
      <c r="K59" s="773"/>
      <c r="L59" s="773"/>
      <c r="M59" s="773"/>
      <c r="N59" s="773"/>
      <c r="O59" s="773"/>
      <c r="P59" s="773"/>
      <c r="Q59" s="773"/>
      <c r="R59" s="773"/>
      <c r="S59" s="773"/>
      <c r="T59" s="773"/>
      <c r="U59" s="224"/>
      <c r="V59" s="117"/>
      <c r="W59" s="117"/>
    </row>
    <row r="60" spans="2:32" ht="12.75" x14ac:dyDescent="0.2">
      <c r="B60" s="207"/>
      <c r="C60" s="207"/>
      <c r="D60" s="207"/>
      <c r="E60" s="208"/>
      <c r="F60" s="111"/>
      <c r="G60" s="111"/>
      <c r="H60" s="111"/>
      <c r="I60" s="111"/>
      <c r="J60" s="111"/>
      <c r="K60" s="245"/>
      <c r="L60" s="245"/>
      <c r="M60" s="245"/>
      <c r="N60" s="245"/>
      <c r="O60" s="209" t="s">
        <v>1</v>
      </c>
      <c r="Q60" s="209"/>
      <c r="T60" s="209" t="s">
        <v>1</v>
      </c>
      <c r="U60" s="224"/>
      <c r="V60" s="117"/>
      <c r="W60" s="117"/>
    </row>
    <row r="61" spans="2:32" s="111" customFormat="1" ht="21" customHeight="1" x14ac:dyDescent="0.2">
      <c r="B61" s="272" t="s">
        <v>21</v>
      </c>
      <c r="C61" s="272"/>
      <c r="D61" s="272"/>
      <c r="E61" s="272"/>
      <c r="F61" s="487">
        <v>2002</v>
      </c>
      <c r="G61" s="487">
        <v>2003</v>
      </c>
      <c r="H61" s="487">
        <v>2004</v>
      </c>
      <c r="I61" s="487">
        <v>2005</v>
      </c>
      <c r="J61" s="488">
        <v>2006</v>
      </c>
      <c r="K61" s="488">
        <v>2007</v>
      </c>
      <c r="L61" s="488">
        <v>2008</v>
      </c>
      <c r="M61" s="488">
        <v>2009</v>
      </c>
      <c r="N61" s="488">
        <v>2010</v>
      </c>
      <c r="O61" s="488">
        <v>2011</v>
      </c>
      <c r="P61" s="488">
        <v>2012</v>
      </c>
      <c r="Q61" s="488">
        <v>2013</v>
      </c>
      <c r="R61" s="488">
        <v>2014</v>
      </c>
      <c r="S61" s="488">
        <v>2015</v>
      </c>
      <c r="T61" s="488">
        <v>2016</v>
      </c>
      <c r="U61" s="206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2:32" ht="16.5" customHeight="1" x14ac:dyDescent="0.2">
      <c r="B62" s="221">
        <v>4000</v>
      </c>
      <c r="C62" s="221"/>
      <c r="D62" s="222"/>
      <c r="E62" s="134" t="s">
        <v>10</v>
      </c>
      <c r="F62" s="223">
        <v>231725.31961473174</v>
      </c>
      <c r="G62" s="223">
        <v>263299.67460494768</v>
      </c>
      <c r="H62" s="223">
        <v>318091.12522359734</v>
      </c>
      <c r="I62" s="223">
        <v>355153.10268565046</v>
      </c>
      <c r="J62" s="223">
        <v>388770.40105818893</v>
      </c>
      <c r="K62" s="223">
        <v>435912.73299308593</v>
      </c>
      <c r="L62" s="223">
        <v>516267.76080785901</v>
      </c>
      <c r="M62" s="223">
        <v>518303.47060268326</v>
      </c>
      <c r="N62" s="223">
        <v>626665.96367223712</v>
      </c>
      <c r="O62" s="223">
        <v>717064.12316098425</v>
      </c>
      <c r="P62" s="223">
        <v>779445.08636979992</v>
      </c>
      <c r="Q62" s="223">
        <v>871962.85597511451</v>
      </c>
      <c r="R62" s="223" t="e">
        <v>#VALUE!</v>
      </c>
      <c r="S62" s="223">
        <v>950610.77689738292</v>
      </c>
      <c r="T62" s="223">
        <v>960556.62559147994</v>
      </c>
      <c r="U62" s="248"/>
      <c r="V62" s="117"/>
      <c r="W62" s="117"/>
    </row>
    <row r="63" spans="2:32" ht="15" customHeight="1" x14ac:dyDescent="0.2">
      <c r="C63" s="217">
        <v>4100</v>
      </c>
      <c r="D63" s="216"/>
      <c r="E63" s="94" t="s">
        <v>100</v>
      </c>
      <c r="F63" s="227">
        <v>168107.81228859047</v>
      </c>
      <c r="G63" s="227">
        <v>189335.79274715437</v>
      </c>
      <c r="H63" s="227">
        <v>234473.82049444655</v>
      </c>
      <c r="I63" s="227">
        <v>263567.32188850606</v>
      </c>
      <c r="J63" s="227">
        <v>286630.14880101616</v>
      </c>
      <c r="K63" s="227">
        <v>324064.23794309486</v>
      </c>
      <c r="L63" s="227">
        <v>390998.84359968314</v>
      </c>
      <c r="M63" s="227">
        <v>397493.75426574238</v>
      </c>
      <c r="N63" s="227">
        <v>482051.86893559666</v>
      </c>
      <c r="O63" s="227">
        <v>544015.01318061876</v>
      </c>
      <c r="P63" s="227">
        <v>598727.56520191208</v>
      </c>
      <c r="Q63" s="227">
        <v>668778.50551204069</v>
      </c>
      <c r="R63" s="227" t="e">
        <v>#VALUE!</v>
      </c>
      <c r="S63" s="227">
        <v>702865.09715555166</v>
      </c>
      <c r="T63" s="227">
        <v>659057.03023745003</v>
      </c>
      <c r="U63" s="224"/>
      <c r="V63" s="117"/>
      <c r="W63" s="117"/>
    </row>
    <row r="64" spans="2:32" ht="15" customHeight="1" x14ac:dyDescent="0.2">
      <c r="C64" s="235">
        <v>4110</v>
      </c>
      <c r="D64" s="225"/>
      <c r="E64" s="231" t="s">
        <v>101</v>
      </c>
      <c r="F64" s="227">
        <v>87778.590055538545</v>
      </c>
      <c r="G64" s="227">
        <v>104196.20659217598</v>
      </c>
      <c r="H64" s="227">
        <v>166578.33111511727</v>
      </c>
      <c r="I64" s="227">
        <v>193579.12491044679</v>
      </c>
      <c r="J64" s="227">
        <v>209746.48059389667</v>
      </c>
      <c r="K64" s="227">
        <v>236754.30197716938</v>
      </c>
      <c r="L64" s="227">
        <v>286974.34081790439</v>
      </c>
      <c r="M64" s="227">
        <v>286229.11253368843</v>
      </c>
      <c r="N64" s="227">
        <v>345899.98130729952</v>
      </c>
      <c r="O64" s="227">
        <v>384137.98994637688</v>
      </c>
      <c r="P64" s="227">
        <v>419997.56137321319</v>
      </c>
      <c r="Q64" s="227">
        <v>466001.62467928056</v>
      </c>
      <c r="R64" s="227">
        <v>475961.50313836231</v>
      </c>
      <c r="S64" s="227">
        <v>481510.23309355311</v>
      </c>
      <c r="T64" s="227">
        <v>435783.16250687506</v>
      </c>
      <c r="U64" s="224"/>
      <c r="V64" s="117"/>
      <c r="W64" s="117"/>
    </row>
    <row r="65" spans="1:23" ht="12.75" x14ac:dyDescent="0.2">
      <c r="B65" s="232"/>
      <c r="C65" s="232"/>
      <c r="D65" s="233" t="s">
        <v>64</v>
      </c>
      <c r="E65" s="130" t="s">
        <v>157</v>
      </c>
      <c r="F65" s="229">
        <v>74724.74399949002</v>
      </c>
      <c r="G65" s="229">
        <v>82519.420010660018</v>
      </c>
      <c r="H65" s="229">
        <v>97196.130636380098</v>
      </c>
      <c r="I65" s="229">
        <v>108559.77051948004</v>
      </c>
      <c r="J65" s="229">
        <v>118694.45870136001</v>
      </c>
      <c r="K65" s="229">
        <v>132997.08653648</v>
      </c>
      <c r="L65" s="229">
        <v>163048.27598110988</v>
      </c>
      <c r="M65" s="229">
        <v>170100.15128317004</v>
      </c>
      <c r="N65" s="229">
        <v>203371.5361070502</v>
      </c>
      <c r="O65" s="229">
        <v>218894.05995545001</v>
      </c>
      <c r="P65" s="229">
        <v>244752.00522184005</v>
      </c>
      <c r="Q65" s="229">
        <v>276370.07461418974</v>
      </c>
      <c r="R65" s="229">
        <v>287793.33105815121</v>
      </c>
      <c r="S65" s="229">
        <v>284724.2651871462</v>
      </c>
      <c r="T65" s="229">
        <v>246654.65124900002</v>
      </c>
      <c r="U65" s="224"/>
      <c r="V65" s="117"/>
      <c r="W65" s="117"/>
    </row>
    <row r="66" spans="1:23" ht="12.75" x14ac:dyDescent="0.2">
      <c r="B66" s="232"/>
      <c r="C66" s="232"/>
      <c r="D66" s="233" t="s">
        <v>65</v>
      </c>
      <c r="E66" s="130" t="s">
        <v>170</v>
      </c>
      <c r="F66" s="229">
        <v>12018.644659203526</v>
      </c>
      <c r="G66" s="229">
        <v>11463.433220116485</v>
      </c>
      <c r="H66" s="229">
        <v>13681.314908489729</v>
      </c>
      <c r="I66" s="229">
        <v>15548.0407589059</v>
      </c>
      <c r="J66" s="229">
        <v>17348.619063800237</v>
      </c>
      <c r="K66" s="229">
        <v>20463.291785338606</v>
      </c>
      <c r="L66" s="229">
        <v>24749.747660224191</v>
      </c>
      <c r="M66" s="229">
        <v>19758.956684186509</v>
      </c>
      <c r="N66" s="229">
        <v>25068.862494555407</v>
      </c>
      <c r="O66" s="229">
        <v>27006.827594532271</v>
      </c>
      <c r="P66" s="229">
        <v>30575.363833602107</v>
      </c>
      <c r="Q66" s="229">
        <v>30131.72227705628</v>
      </c>
      <c r="R66" s="229">
        <v>34726.934565270334</v>
      </c>
      <c r="S66" s="229">
        <v>34949.814790638738</v>
      </c>
      <c r="T66" s="229">
        <v>29723.357537139997</v>
      </c>
      <c r="U66" s="224"/>
      <c r="V66" s="117"/>
      <c r="W66" s="117"/>
    </row>
    <row r="67" spans="1:23" ht="12.75" x14ac:dyDescent="0.2">
      <c r="B67" s="232"/>
      <c r="C67" s="232"/>
      <c r="D67" s="233" t="s">
        <v>66</v>
      </c>
      <c r="E67" s="130" t="s">
        <v>161</v>
      </c>
      <c r="F67" s="229">
        <v>819.81311507500004</v>
      </c>
      <c r="G67" s="229">
        <v>4141.7979296400017</v>
      </c>
      <c r="H67" s="229">
        <v>44170.458972922323</v>
      </c>
      <c r="I67" s="229">
        <v>56993.665294352963</v>
      </c>
      <c r="J67" s="229">
        <v>60323.193129966872</v>
      </c>
      <c r="K67" s="229">
        <v>68448.327396157169</v>
      </c>
      <c r="L67" s="229">
        <v>81571.469984745403</v>
      </c>
      <c r="M67" s="229">
        <v>79012.165926443951</v>
      </c>
      <c r="N67" s="229">
        <v>96806.976097439605</v>
      </c>
      <c r="O67" s="229">
        <v>113398.86443330614</v>
      </c>
      <c r="P67" s="229">
        <v>118986.09239193596</v>
      </c>
      <c r="Q67" s="229">
        <v>131583.10319842497</v>
      </c>
      <c r="R67" s="229">
        <v>126180.25447062866</v>
      </c>
      <c r="S67" s="229">
        <v>133170.3109292</v>
      </c>
      <c r="T67" s="229">
        <v>131121.81924879004</v>
      </c>
      <c r="U67" s="224"/>
      <c r="V67" s="117"/>
      <c r="W67" s="117"/>
    </row>
    <row r="68" spans="1:23" ht="12.75" x14ac:dyDescent="0.2">
      <c r="B68" s="232"/>
      <c r="C68" s="232"/>
      <c r="D68" s="233" t="s">
        <v>67</v>
      </c>
      <c r="E68" s="130" t="s">
        <v>160</v>
      </c>
      <c r="F68" s="229">
        <v>215.3882817700003</v>
      </c>
      <c r="G68" s="229">
        <v>6071.5554317594742</v>
      </c>
      <c r="H68" s="229">
        <v>11530.426597325089</v>
      </c>
      <c r="I68" s="229">
        <v>12477.648337707878</v>
      </c>
      <c r="J68" s="229">
        <v>13380.209698769557</v>
      </c>
      <c r="K68" s="229">
        <v>14845.5962591936</v>
      </c>
      <c r="L68" s="229">
        <v>17604.847191824912</v>
      </c>
      <c r="M68" s="229">
        <v>17357.838639887908</v>
      </c>
      <c r="N68" s="229">
        <v>20652.606608254337</v>
      </c>
      <c r="O68" s="229">
        <v>24838.237963088439</v>
      </c>
      <c r="P68" s="229">
        <v>25684.099925835006</v>
      </c>
      <c r="Q68" s="229">
        <v>27916.724589609596</v>
      </c>
      <c r="R68" s="229">
        <v>27260.98304431211</v>
      </c>
      <c r="S68" s="229">
        <v>28665.84218656821</v>
      </c>
      <c r="T68" s="229">
        <v>28283.334471944992</v>
      </c>
      <c r="U68" s="224"/>
      <c r="V68" s="117"/>
      <c r="W68" s="117"/>
    </row>
    <row r="69" spans="1:23" ht="15" customHeight="1" x14ac:dyDescent="0.2">
      <c r="C69" s="235">
        <v>4120</v>
      </c>
      <c r="D69" s="225"/>
      <c r="E69" s="231" t="s">
        <v>102</v>
      </c>
      <c r="F69" s="227">
        <v>80329.222233051929</v>
      </c>
      <c r="G69" s="227">
        <v>85139.586154978388</v>
      </c>
      <c r="H69" s="227">
        <v>67895.489379329272</v>
      </c>
      <c r="I69" s="227">
        <v>69988.196978059277</v>
      </c>
      <c r="J69" s="227">
        <v>76883.668207119452</v>
      </c>
      <c r="K69" s="227">
        <v>87309.93596592547</v>
      </c>
      <c r="L69" s="227">
        <v>104024.50278177876</v>
      </c>
      <c r="M69" s="227">
        <v>111264.64173205392</v>
      </c>
      <c r="N69" s="227">
        <v>136151.88762829715</v>
      </c>
      <c r="O69" s="227">
        <v>159877.0232342419</v>
      </c>
      <c r="P69" s="227">
        <v>178730.00382869886</v>
      </c>
      <c r="Q69" s="227">
        <v>202776.88083276013</v>
      </c>
      <c r="R69" s="227" t="e">
        <v>#VALUE!</v>
      </c>
      <c r="S69" s="227">
        <v>221354.86406199849</v>
      </c>
      <c r="T69" s="227">
        <v>223273.867730575</v>
      </c>
      <c r="U69" s="224"/>
      <c r="V69" s="117"/>
      <c r="W69" s="117"/>
    </row>
    <row r="70" spans="1:23" ht="12.75" x14ac:dyDescent="0.2">
      <c r="B70" s="232"/>
      <c r="C70" s="232"/>
      <c r="D70" s="233" t="s">
        <v>68</v>
      </c>
      <c r="E70" s="130" t="s">
        <v>427</v>
      </c>
      <c r="F70" s="229">
        <v>47555.804414795006</v>
      </c>
      <c r="G70" s="229">
        <v>50848.734251649999</v>
      </c>
      <c r="H70" s="229">
        <v>29635.476262337666</v>
      </c>
      <c r="I70" s="229">
        <v>25692.563950457028</v>
      </c>
      <c r="J70" s="229">
        <v>25536.663104433119</v>
      </c>
      <c r="K70" s="229">
        <v>28862.946683502829</v>
      </c>
      <c r="L70" s="229">
        <v>33051.444223334613</v>
      </c>
      <c r="M70" s="229">
        <v>34214.7213635843</v>
      </c>
      <c r="N70" s="229">
        <v>39086.806782800202</v>
      </c>
      <c r="O70" s="229">
        <v>45524.466002847788</v>
      </c>
      <c r="P70" s="229">
        <v>49452.859313794048</v>
      </c>
      <c r="Q70" s="229">
        <v>58300.830371005031</v>
      </c>
      <c r="R70" s="229" t="e">
        <v>#VALUE!</v>
      </c>
      <c r="S70" s="229">
        <v>57122.735436640003</v>
      </c>
      <c r="T70" s="229">
        <v>60684.965314990004</v>
      </c>
      <c r="U70" s="224"/>
      <c r="V70" s="117"/>
      <c r="W70" s="117"/>
    </row>
    <row r="71" spans="1:23" ht="12.75" x14ac:dyDescent="0.2">
      <c r="B71" s="232"/>
      <c r="C71" s="232"/>
      <c r="D71" s="233" t="s">
        <v>69</v>
      </c>
      <c r="E71" s="130" t="s">
        <v>166</v>
      </c>
      <c r="F71" s="229">
        <v>10544.43031268</v>
      </c>
      <c r="G71" s="229">
        <v>7938.8456596905271</v>
      </c>
      <c r="H71" s="229">
        <v>4748.7613950649084</v>
      </c>
      <c r="I71" s="229">
        <v>5153.4879450821209</v>
      </c>
      <c r="J71" s="229">
        <v>5719.4965808704455</v>
      </c>
      <c r="K71" s="229">
        <v>6136.0424301964003</v>
      </c>
      <c r="L71" s="229">
        <v>6829.5865177450914</v>
      </c>
      <c r="M71" s="229">
        <v>7273.2139323295632</v>
      </c>
      <c r="N71" s="229">
        <v>8521.0560664899022</v>
      </c>
      <c r="O71" s="229">
        <v>9275.3948970091988</v>
      </c>
      <c r="P71" s="229">
        <v>10432.05911172499</v>
      </c>
      <c r="Q71" s="229">
        <v>11545.070344990407</v>
      </c>
      <c r="R71" s="229">
        <v>12103.773283106455</v>
      </c>
      <c r="S71" s="229">
        <v>11159.287874330561</v>
      </c>
      <c r="T71" s="229">
        <v>11651.085051975</v>
      </c>
      <c r="U71" s="224"/>
      <c r="V71" s="117"/>
      <c r="W71" s="117"/>
    </row>
    <row r="72" spans="1:23" ht="12.75" x14ac:dyDescent="0.2">
      <c r="A72" s="707"/>
      <c r="B72" s="232"/>
      <c r="C72" s="232"/>
      <c r="D72" s="233" t="s">
        <v>70</v>
      </c>
      <c r="E72" s="130" t="s">
        <v>428</v>
      </c>
      <c r="F72" s="229">
        <v>6978.5694676900002</v>
      </c>
      <c r="G72" s="229">
        <v>8383.5226109200012</v>
      </c>
      <c r="H72" s="229">
        <v>10464.75069524</v>
      </c>
      <c r="I72" s="229">
        <v>11854.5977136</v>
      </c>
      <c r="J72" s="229">
        <v>13888.13230677</v>
      </c>
      <c r="K72" s="229">
        <v>15265.209970900001</v>
      </c>
      <c r="L72" s="229">
        <v>18030.642234079998</v>
      </c>
      <c r="M72" s="229">
        <v>19052.091419490003</v>
      </c>
      <c r="N72" s="229">
        <v>27275.324413140006</v>
      </c>
      <c r="O72" s="229">
        <v>31705.22132479</v>
      </c>
      <c r="P72" s="229">
        <v>35319.664237589997</v>
      </c>
      <c r="Q72" s="229">
        <v>40797.586689970005</v>
      </c>
      <c r="R72" s="229">
        <v>46470.690891470003</v>
      </c>
      <c r="S72" s="229">
        <v>51425.808520620005</v>
      </c>
      <c r="T72" s="229">
        <v>51029.488420759997</v>
      </c>
      <c r="U72" s="224"/>
      <c r="V72" s="117"/>
      <c r="W72" s="117"/>
    </row>
    <row r="73" spans="1:23" ht="12.75" x14ac:dyDescent="0.2">
      <c r="B73" s="232"/>
      <c r="C73" s="232"/>
      <c r="D73" s="233" t="s">
        <v>71</v>
      </c>
      <c r="E73" s="130" t="s">
        <v>158</v>
      </c>
      <c r="F73" s="229">
        <v>2132.7604470784336</v>
      </c>
      <c r="G73" s="229">
        <v>2766.9469510008307</v>
      </c>
      <c r="H73" s="229">
        <v>4191.7162245961408</v>
      </c>
      <c r="I73" s="229">
        <v>4877.0890341242484</v>
      </c>
      <c r="J73" s="229">
        <v>5392.7730705701215</v>
      </c>
      <c r="K73" s="229">
        <v>5982.9073075334381</v>
      </c>
      <c r="L73" s="229">
        <v>7879.6736112922508</v>
      </c>
      <c r="M73" s="229">
        <v>8536.3815368128508</v>
      </c>
      <c r="N73" s="229">
        <v>10361.929211982475</v>
      </c>
      <c r="O73" s="229">
        <v>12602.777527540411</v>
      </c>
      <c r="P73" s="229">
        <v>13966.866540901605</v>
      </c>
      <c r="Q73" s="229">
        <v>15607.104200374541</v>
      </c>
      <c r="R73" s="229">
        <v>16773.225185518739</v>
      </c>
      <c r="S73" s="229">
        <v>16430.196865209542</v>
      </c>
      <c r="T73" s="229">
        <v>15891.5531491</v>
      </c>
      <c r="U73" s="224"/>
      <c r="V73" s="117"/>
      <c r="W73" s="117"/>
    </row>
    <row r="74" spans="1:23" ht="12.75" x14ac:dyDescent="0.2">
      <c r="B74" s="232"/>
      <c r="C74" s="232"/>
      <c r="D74" s="233" t="s">
        <v>72</v>
      </c>
      <c r="E74" s="130" t="s">
        <v>159</v>
      </c>
      <c r="F74" s="229">
        <v>4065.1313638085007</v>
      </c>
      <c r="G74" s="229">
        <v>4930.9474997170264</v>
      </c>
      <c r="H74" s="229">
        <v>6313.869373090547</v>
      </c>
      <c r="I74" s="229">
        <v>7613.0784737958802</v>
      </c>
      <c r="J74" s="229">
        <v>8502.8922344757775</v>
      </c>
      <c r="K74" s="229">
        <v>10269.509542792808</v>
      </c>
      <c r="L74" s="229">
        <v>13241.476230326809</v>
      </c>
      <c r="M74" s="229">
        <v>14847.378055837205</v>
      </c>
      <c r="N74" s="229">
        <v>18162.098681884549</v>
      </c>
      <c r="O74" s="229">
        <v>22438.529363054509</v>
      </c>
      <c r="P74" s="229">
        <v>25316.582125688205</v>
      </c>
      <c r="Q74" s="229">
        <v>28688.026950420164</v>
      </c>
      <c r="R74" s="229">
        <v>31068.293393324133</v>
      </c>
      <c r="S74" s="229">
        <v>30396.839959198369</v>
      </c>
      <c r="T74" s="229">
        <v>29394.673154749999</v>
      </c>
      <c r="U74" s="224"/>
      <c r="V74" s="117"/>
      <c r="W74" s="117"/>
    </row>
    <row r="75" spans="1:23" ht="12.75" x14ac:dyDescent="0.2">
      <c r="B75" s="232"/>
      <c r="C75" s="232"/>
      <c r="D75" s="233" t="s">
        <v>73</v>
      </c>
      <c r="E75" s="130" t="s">
        <v>28</v>
      </c>
      <c r="F75" s="229">
        <v>9052.5262270000003</v>
      </c>
      <c r="G75" s="229">
        <v>10270.589182</v>
      </c>
      <c r="H75" s="229">
        <v>12540.915429000001</v>
      </c>
      <c r="I75" s="229">
        <v>14797.379860999999</v>
      </c>
      <c r="J75" s="229">
        <v>17843.710910000002</v>
      </c>
      <c r="K75" s="229">
        <v>20793.320030999999</v>
      </c>
      <c r="L75" s="229">
        <v>24991.679964999999</v>
      </c>
      <c r="M75" s="229">
        <v>27340.855424000001</v>
      </c>
      <c r="N75" s="229">
        <v>32744.672471999998</v>
      </c>
      <c r="O75" s="229">
        <v>38330.634119000002</v>
      </c>
      <c r="P75" s="229">
        <v>44241.972499000003</v>
      </c>
      <c r="Q75" s="229">
        <v>47838.262276000001</v>
      </c>
      <c r="R75" s="229">
        <v>53845.670181000001</v>
      </c>
      <c r="S75" s="229">
        <v>54819.995406000002</v>
      </c>
      <c r="T75" s="229">
        <v>54622.102638999997</v>
      </c>
      <c r="U75" s="224"/>
      <c r="V75" s="117"/>
      <c r="W75" s="117"/>
    </row>
    <row r="76" spans="1:23" ht="15" customHeight="1" x14ac:dyDescent="0.2">
      <c r="C76" s="217">
        <v>4200</v>
      </c>
      <c r="D76" s="216"/>
      <c r="E76" s="94" t="s">
        <v>103</v>
      </c>
      <c r="F76" s="249">
        <v>43414.58189058648</v>
      </c>
      <c r="G76" s="249">
        <v>50475.765031263516</v>
      </c>
      <c r="H76" s="249">
        <v>55897.12977880027</v>
      </c>
      <c r="I76" s="249">
        <v>61619.669182384103</v>
      </c>
      <c r="J76" s="249">
        <v>68512.88520080976</v>
      </c>
      <c r="K76" s="249">
        <v>72264.85405045138</v>
      </c>
      <c r="L76" s="249">
        <v>76658.101952375815</v>
      </c>
      <c r="M76" s="249">
        <v>70386.491199961238</v>
      </c>
      <c r="N76" s="249">
        <v>84426.151194959224</v>
      </c>
      <c r="O76" s="249">
        <v>101370.31918844259</v>
      </c>
      <c r="P76" s="249">
        <v>96071.141829227912</v>
      </c>
      <c r="Q76" s="249">
        <v>99925.027008473713</v>
      </c>
      <c r="R76" s="249">
        <v>110876.28079999966</v>
      </c>
      <c r="S76" s="249">
        <v>127717.92682969125</v>
      </c>
      <c r="T76" s="249">
        <v>183904.58974615001</v>
      </c>
      <c r="U76" s="224"/>
      <c r="V76" s="117"/>
      <c r="W76" s="117"/>
    </row>
    <row r="77" spans="1:23" ht="15" customHeight="1" x14ac:dyDescent="0.2">
      <c r="C77" s="235">
        <v>4210</v>
      </c>
      <c r="D77" s="225"/>
      <c r="E77" s="231" t="s">
        <v>104</v>
      </c>
      <c r="F77" s="249">
        <v>2666.0409390831855</v>
      </c>
      <c r="G77" s="249">
        <v>2315.1286263477577</v>
      </c>
      <c r="H77" s="249">
        <v>2965.026186999376</v>
      </c>
      <c r="I77" s="249">
        <v>3743.6769108225512</v>
      </c>
      <c r="J77" s="249">
        <v>4316.9732246769936</v>
      </c>
      <c r="K77" s="249">
        <v>5238.0015720891261</v>
      </c>
      <c r="L77" s="249">
        <v>6037.4241101426715</v>
      </c>
      <c r="M77" s="249">
        <v>2110.7876778498021</v>
      </c>
      <c r="N77" s="249">
        <v>5786.8514801960046</v>
      </c>
      <c r="O77" s="249">
        <v>7150.1045208889773</v>
      </c>
      <c r="P77" s="249">
        <v>4395.4785930311018</v>
      </c>
      <c r="Q77" s="249">
        <v>3799.2770249712739</v>
      </c>
      <c r="R77" s="249">
        <v>4940.409949476526</v>
      </c>
      <c r="S77" s="249">
        <v>4366.5817543079775</v>
      </c>
      <c r="T77" s="249">
        <v>3298.65889728</v>
      </c>
      <c r="U77" s="224"/>
      <c r="V77" s="117"/>
      <c r="W77" s="117"/>
    </row>
    <row r="78" spans="1:23" ht="12.75" x14ac:dyDescent="0.2">
      <c r="B78" s="232"/>
      <c r="C78" s="232"/>
      <c r="D78" s="233" t="s">
        <v>74</v>
      </c>
      <c r="E78" s="130" t="s">
        <v>29</v>
      </c>
      <c r="F78" s="229">
        <v>2666.0409390831855</v>
      </c>
      <c r="G78" s="229">
        <v>2315.1286263477577</v>
      </c>
      <c r="H78" s="229">
        <v>2965.026186999376</v>
      </c>
      <c r="I78" s="229">
        <v>3743.6769108225512</v>
      </c>
      <c r="J78" s="229">
        <v>4316.9732246769936</v>
      </c>
      <c r="K78" s="229">
        <v>5238.0015720891261</v>
      </c>
      <c r="L78" s="229">
        <v>6037.4241101426715</v>
      </c>
      <c r="M78" s="229">
        <v>2110.7876778498021</v>
      </c>
      <c r="N78" s="229">
        <v>5786.8514801960046</v>
      </c>
      <c r="O78" s="229">
        <v>7150.1045208889773</v>
      </c>
      <c r="P78" s="229">
        <v>4395.4785930311018</v>
      </c>
      <c r="Q78" s="229">
        <v>3799.2770249712739</v>
      </c>
      <c r="R78" s="229">
        <v>4940.409949476526</v>
      </c>
      <c r="S78" s="229">
        <v>4366.5817543079775</v>
      </c>
      <c r="T78" s="229">
        <v>3298.65889728</v>
      </c>
      <c r="U78" s="224"/>
      <c r="V78" s="117"/>
      <c r="W78" s="117"/>
    </row>
    <row r="79" spans="1:23" ht="15" customHeight="1" x14ac:dyDescent="0.2">
      <c r="C79" s="235">
        <v>4220</v>
      </c>
      <c r="D79" s="225"/>
      <c r="E79" s="231" t="s">
        <v>105</v>
      </c>
      <c r="F79" s="249">
        <v>1796.4753234329057</v>
      </c>
      <c r="G79" s="249">
        <v>1900.4894610165461</v>
      </c>
      <c r="H79" s="249">
        <v>1999.4837386401639</v>
      </c>
      <c r="I79" s="249">
        <v>2359.0866988579596</v>
      </c>
      <c r="J79" s="249">
        <v>2634.6435303220142</v>
      </c>
      <c r="K79" s="249">
        <v>2594.5502127650857</v>
      </c>
      <c r="L79" s="249">
        <v>2492.1948448123503</v>
      </c>
      <c r="M79" s="249">
        <v>2309.5640965226539</v>
      </c>
      <c r="N79" s="249">
        <v>2430.6245769894622</v>
      </c>
      <c r="O79" s="249">
        <v>2992.0870536350221</v>
      </c>
      <c r="P79" s="249">
        <v>3223.1369109275606</v>
      </c>
      <c r="Q79" s="249">
        <v>3454.5544817032765</v>
      </c>
      <c r="R79" s="249">
        <v>3400.5389265929039</v>
      </c>
      <c r="S79" s="249">
        <v>2599.165407280519</v>
      </c>
      <c r="T79" s="249">
        <v>2683.8990637399997</v>
      </c>
      <c r="U79" s="224"/>
      <c r="V79" s="117"/>
      <c r="W79" s="117"/>
    </row>
    <row r="80" spans="1:23" ht="12.75" x14ac:dyDescent="0.2">
      <c r="B80" s="232"/>
      <c r="C80" s="232"/>
      <c r="D80" s="233" t="s">
        <v>75</v>
      </c>
      <c r="E80" s="130" t="s">
        <v>30</v>
      </c>
      <c r="F80" s="229">
        <v>1796.4753234329057</v>
      </c>
      <c r="G80" s="229">
        <v>1900.4894610165461</v>
      </c>
      <c r="H80" s="229">
        <v>1999.4837386401639</v>
      </c>
      <c r="I80" s="229">
        <v>2359.0866988579596</v>
      </c>
      <c r="J80" s="229">
        <v>2634.6435303220142</v>
      </c>
      <c r="K80" s="229">
        <v>2594.5502127650857</v>
      </c>
      <c r="L80" s="229">
        <v>2492.1948448123503</v>
      </c>
      <c r="M80" s="229">
        <v>2309.5640965226539</v>
      </c>
      <c r="N80" s="229">
        <v>2430.6245769894622</v>
      </c>
      <c r="O80" s="229">
        <v>2992.0870536350221</v>
      </c>
      <c r="P80" s="229">
        <v>3223.1369109275606</v>
      </c>
      <c r="Q80" s="229">
        <v>3454.5544817032765</v>
      </c>
      <c r="R80" s="229">
        <v>3400.5389265929039</v>
      </c>
      <c r="S80" s="229">
        <v>2599.165407280519</v>
      </c>
      <c r="T80" s="229">
        <v>2683.8990637399997</v>
      </c>
      <c r="U80" s="224"/>
      <c r="V80" s="117"/>
      <c r="W80" s="117"/>
    </row>
    <row r="81" spans="2:23" ht="15" customHeight="1" x14ac:dyDescent="0.2">
      <c r="C81" s="235">
        <v>4230</v>
      </c>
      <c r="D81" s="225"/>
      <c r="E81" s="231" t="s">
        <v>106</v>
      </c>
      <c r="F81" s="249">
        <v>26940.376712380003</v>
      </c>
      <c r="G81" s="249">
        <v>32016.806651840001</v>
      </c>
      <c r="H81" s="249">
        <v>33706.602796680003</v>
      </c>
      <c r="I81" s="249">
        <v>35890.768739300001</v>
      </c>
      <c r="J81" s="249">
        <v>40521.190553339999</v>
      </c>
      <c r="K81" s="249">
        <v>41788.632244439999</v>
      </c>
      <c r="L81" s="249">
        <v>44348.934213009998</v>
      </c>
      <c r="M81" s="249">
        <v>41494.900662960004</v>
      </c>
      <c r="N81" s="249">
        <v>48976.993936710001</v>
      </c>
      <c r="O81" s="249">
        <v>62009.844643620003</v>
      </c>
      <c r="P81" s="249">
        <v>55669.026460680005</v>
      </c>
      <c r="Q81" s="249">
        <v>61384.83851809</v>
      </c>
      <c r="R81" s="249">
        <v>66533.646933609998</v>
      </c>
      <c r="S81" s="249">
        <v>70589.92104447</v>
      </c>
      <c r="T81" s="249">
        <v>99550.195003250003</v>
      </c>
      <c r="U81" s="224"/>
      <c r="V81" s="117"/>
      <c r="W81" s="117"/>
    </row>
    <row r="82" spans="2:23" ht="12.75" x14ac:dyDescent="0.2">
      <c r="C82" s="235"/>
      <c r="D82" s="233" t="s">
        <v>76</v>
      </c>
      <c r="E82" s="130" t="s">
        <v>81</v>
      </c>
      <c r="F82" s="229">
        <v>7582.6987123800018</v>
      </c>
      <c r="G82" s="229">
        <v>8405.8956518399991</v>
      </c>
      <c r="H82" s="229">
        <v>7815.9807966799999</v>
      </c>
      <c r="I82" s="229">
        <v>7681.3397393000005</v>
      </c>
      <c r="J82" s="229">
        <v>7820.9485533399993</v>
      </c>
      <c r="K82" s="229">
        <v>7942.6652444400006</v>
      </c>
      <c r="L82" s="229">
        <v>5927.3852130099995</v>
      </c>
      <c r="M82" s="229">
        <v>4916.2246629600013</v>
      </c>
      <c r="N82" s="229">
        <v>7759.1049367099995</v>
      </c>
      <c r="O82" s="229">
        <v>8958.5306436200008</v>
      </c>
      <c r="P82" s="229">
        <v>2885.38746068</v>
      </c>
      <c r="Q82" s="229">
        <v>734.43951809000009</v>
      </c>
      <c r="R82" s="229">
        <v>25.709933610000007</v>
      </c>
      <c r="S82" s="229">
        <v>3271.1820444699997</v>
      </c>
      <c r="T82" s="229">
        <v>6001.2390032499989</v>
      </c>
      <c r="U82" s="224"/>
      <c r="V82" s="117"/>
      <c r="W82" s="117"/>
    </row>
    <row r="83" spans="2:23" ht="12.75" x14ac:dyDescent="0.2">
      <c r="B83" s="232"/>
      <c r="C83" s="232"/>
      <c r="D83" s="233" t="s">
        <v>77</v>
      </c>
      <c r="E83" s="130" t="s">
        <v>31</v>
      </c>
      <c r="F83" s="229">
        <v>19357.678</v>
      </c>
      <c r="G83" s="229">
        <v>23610.911</v>
      </c>
      <c r="H83" s="229">
        <v>25890.621999999999</v>
      </c>
      <c r="I83" s="229">
        <v>28209.429</v>
      </c>
      <c r="J83" s="229">
        <v>32700.241999999998</v>
      </c>
      <c r="K83" s="229">
        <v>33845.966999999997</v>
      </c>
      <c r="L83" s="229">
        <v>38421.548999999999</v>
      </c>
      <c r="M83" s="229">
        <v>36578.675999999999</v>
      </c>
      <c r="N83" s="229">
        <v>41217.889000000003</v>
      </c>
      <c r="O83" s="229">
        <v>53051.313999999998</v>
      </c>
      <c r="P83" s="229">
        <v>52783.639000000003</v>
      </c>
      <c r="Q83" s="229">
        <v>60650.398999999998</v>
      </c>
      <c r="R83" s="229">
        <v>66507.937000000005</v>
      </c>
      <c r="S83" s="229">
        <v>67318.739000000001</v>
      </c>
      <c r="T83" s="229">
        <v>93548.956000000006</v>
      </c>
      <c r="U83" s="224"/>
      <c r="V83" s="117"/>
      <c r="W83" s="117"/>
    </row>
    <row r="84" spans="2:23" ht="15" customHeight="1" x14ac:dyDescent="0.2">
      <c r="C84" s="235">
        <v>4240</v>
      </c>
      <c r="D84" s="225"/>
      <c r="E84" s="231" t="s">
        <v>107</v>
      </c>
      <c r="F84" s="249">
        <v>10086.864</v>
      </c>
      <c r="G84" s="249">
        <v>12248.938</v>
      </c>
      <c r="H84" s="249">
        <v>14921.403</v>
      </c>
      <c r="I84" s="249">
        <v>17326.45</v>
      </c>
      <c r="J84" s="249">
        <v>18638.159</v>
      </c>
      <c r="K84" s="249">
        <v>19838.084999999999</v>
      </c>
      <c r="L84" s="249">
        <v>20567.414000000001</v>
      </c>
      <c r="M84" s="249">
        <v>21151.655999999999</v>
      </c>
      <c r="N84" s="249">
        <v>23527.429</v>
      </c>
      <c r="O84" s="249">
        <v>25473.719000000001</v>
      </c>
      <c r="P84" s="249">
        <v>28700.078000000001</v>
      </c>
      <c r="Q84" s="249">
        <v>26169.444</v>
      </c>
      <c r="R84" s="249">
        <v>30313.367999999999</v>
      </c>
      <c r="S84" s="249">
        <v>44470.082000000002</v>
      </c>
      <c r="T84" s="249">
        <v>72653.383000000002</v>
      </c>
      <c r="U84" s="224"/>
      <c r="V84" s="117"/>
      <c r="W84" s="117"/>
    </row>
    <row r="85" spans="2:23" ht="12.75" x14ac:dyDescent="0.2">
      <c r="B85" s="232"/>
      <c r="C85" s="232"/>
      <c r="D85" s="233" t="s">
        <v>78</v>
      </c>
      <c r="E85" s="130" t="s">
        <v>32</v>
      </c>
      <c r="F85" s="229">
        <v>10086.864</v>
      </c>
      <c r="G85" s="229">
        <v>12248.938</v>
      </c>
      <c r="H85" s="229">
        <v>14921.403</v>
      </c>
      <c r="I85" s="229">
        <v>17326.45</v>
      </c>
      <c r="J85" s="229">
        <v>18638.159</v>
      </c>
      <c r="K85" s="229">
        <v>19838.084999999999</v>
      </c>
      <c r="L85" s="229">
        <v>20567.414000000001</v>
      </c>
      <c r="M85" s="229">
        <v>21151.655999999999</v>
      </c>
      <c r="N85" s="229">
        <v>23527.429</v>
      </c>
      <c r="O85" s="229">
        <v>25473.719000000001</v>
      </c>
      <c r="P85" s="229">
        <v>28700.078000000001</v>
      </c>
      <c r="Q85" s="229">
        <v>26169.444</v>
      </c>
      <c r="R85" s="229">
        <v>30313.367999999999</v>
      </c>
      <c r="S85" s="229">
        <v>44470.082000000002</v>
      </c>
      <c r="T85" s="229">
        <v>72653.383000000002</v>
      </c>
      <c r="U85" s="224"/>
      <c r="V85" s="117"/>
      <c r="W85" s="117"/>
    </row>
    <row r="86" spans="2:23" ht="15" customHeight="1" x14ac:dyDescent="0.2">
      <c r="C86" s="235">
        <v>4250</v>
      </c>
      <c r="D86" s="225"/>
      <c r="E86" s="231" t="s">
        <v>108</v>
      </c>
      <c r="F86" s="250">
        <v>1924.824915690383</v>
      </c>
      <c r="G86" s="250">
        <v>1994.402292059212</v>
      </c>
      <c r="H86" s="250">
        <v>2304.6140564807283</v>
      </c>
      <c r="I86" s="250">
        <v>2299.6868334035876</v>
      </c>
      <c r="J86" s="250">
        <v>2401.9188924707564</v>
      </c>
      <c r="K86" s="250">
        <v>2805.5850211571824</v>
      </c>
      <c r="L86" s="250">
        <v>3212.1347844107886</v>
      </c>
      <c r="M86" s="250">
        <v>3319.5827626287819</v>
      </c>
      <c r="N86" s="250">
        <v>3704.2522010637499</v>
      </c>
      <c r="O86" s="250">
        <v>3744.5639702985882</v>
      </c>
      <c r="P86" s="250">
        <v>4083.4218645892361</v>
      </c>
      <c r="Q86" s="250">
        <v>5116.9129837091641</v>
      </c>
      <c r="R86" s="250">
        <v>5688.3169903202352</v>
      </c>
      <c r="S86" s="250">
        <v>5692.1766236327594</v>
      </c>
      <c r="T86" s="250">
        <v>5718.45378188</v>
      </c>
      <c r="U86" s="224"/>
      <c r="V86" s="117"/>
      <c r="W86" s="117"/>
    </row>
    <row r="87" spans="2:23" ht="12.75" x14ac:dyDescent="0.2">
      <c r="B87" s="232"/>
      <c r="C87" s="232"/>
      <c r="D87" s="233" t="s">
        <v>79</v>
      </c>
      <c r="E87" s="130" t="s">
        <v>33</v>
      </c>
      <c r="F87" s="229">
        <v>1924.824915690383</v>
      </c>
      <c r="G87" s="229">
        <v>1994.402292059212</v>
      </c>
      <c r="H87" s="229">
        <v>2304.6140564807283</v>
      </c>
      <c r="I87" s="229">
        <v>2299.6868334035876</v>
      </c>
      <c r="J87" s="229">
        <v>2401.9188924707564</v>
      </c>
      <c r="K87" s="229">
        <v>2805.5850211571824</v>
      </c>
      <c r="L87" s="229">
        <v>3212.1347844107886</v>
      </c>
      <c r="M87" s="229">
        <v>3319.5827626287819</v>
      </c>
      <c r="N87" s="229">
        <v>3704.2522010637499</v>
      </c>
      <c r="O87" s="229">
        <v>3744.5639702985882</v>
      </c>
      <c r="P87" s="229">
        <v>4083.4218645892361</v>
      </c>
      <c r="Q87" s="229">
        <v>5116.9129837091641</v>
      </c>
      <c r="R87" s="229">
        <v>5688.3169903202352</v>
      </c>
      <c r="S87" s="229">
        <v>5692.1766236327594</v>
      </c>
      <c r="T87" s="229">
        <v>5718.45378188</v>
      </c>
      <c r="U87" s="224"/>
      <c r="V87" s="117"/>
      <c r="W87" s="117"/>
    </row>
    <row r="88" spans="2:23" s="220" customFormat="1" ht="16.5" customHeight="1" x14ac:dyDescent="0.2">
      <c r="C88" s="217">
        <v>4300</v>
      </c>
      <c r="D88" s="216"/>
      <c r="E88" s="94" t="s">
        <v>119</v>
      </c>
      <c r="F88" s="249">
        <v>7956.6523940700008</v>
      </c>
      <c r="G88" s="249">
        <v>8130.6350790300003</v>
      </c>
      <c r="H88" s="249">
        <v>9216.9809103400003</v>
      </c>
      <c r="I88" s="249">
        <v>8942.694094120001</v>
      </c>
      <c r="J88" s="249">
        <v>9859.60119786</v>
      </c>
      <c r="K88" s="249">
        <v>12217.928503289999</v>
      </c>
      <c r="L88" s="249">
        <v>17103.997250149998</v>
      </c>
      <c r="M88" s="249">
        <v>15904.489361829666</v>
      </c>
      <c r="N88" s="249">
        <v>21118.967165501301</v>
      </c>
      <c r="O88" s="249">
        <v>26762.650835732893</v>
      </c>
      <c r="P88" s="249">
        <v>31088.400171740002</v>
      </c>
      <c r="Q88" s="249">
        <v>36973.799654810005</v>
      </c>
      <c r="R88" s="249">
        <v>36773.719680779999</v>
      </c>
      <c r="S88" s="249">
        <v>38969.359133269994</v>
      </c>
      <c r="T88" s="249">
        <v>31447.614282120001</v>
      </c>
      <c r="U88" s="224"/>
      <c r="V88" s="117"/>
      <c r="W88" s="117"/>
    </row>
    <row r="89" spans="2:23" s="220" customFormat="1" ht="12.75" x14ac:dyDescent="0.2">
      <c r="B89" s="238"/>
      <c r="C89" s="238"/>
      <c r="D89" s="239" t="s">
        <v>88</v>
      </c>
      <c r="E89" s="130" t="s">
        <v>34</v>
      </c>
      <c r="F89" s="229">
        <v>7881.9387022600004</v>
      </c>
      <c r="G89" s="229">
        <v>8084.2351869499998</v>
      </c>
      <c r="H89" s="229">
        <v>9146.8384577899997</v>
      </c>
      <c r="I89" s="229">
        <v>8894.7121258600018</v>
      </c>
      <c r="J89" s="229">
        <v>9817.2369053000002</v>
      </c>
      <c r="K89" s="229">
        <v>12157.076452249999</v>
      </c>
      <c r="L89" s="229">
        <v>17069.175879689999</v>
      </c>
      <c r="M89" s="229">
        <v>15838.597790007463</v>
      </c>
      <c r="N89" s="229">
        <v>21071.92901588108</v>
      </c>
      <c r="O89" s="229">
        <v>26711.460519925167</v>
      </c>
      <c r="P89" s="229">
        <v>30998.336458740003</v>
      </c>
      <c r="Q89" s="229">
        <v>36829.418132060004</v>
      </c>
      <c r="R89" s="229">
        <v>36611.54467286</v>
      </c>
      <c r="S89" s="229">
        <v>38870.019038159997</v>
      </c>
      <c r="T89" s="229">
        <v>31308.34529786</v>
      </c>
      <c r="U89" s="224"/>
      <c r="V89" s="117"/>
      <c r="W89" s="117"/>
    </row>
    <row r="90" spans="2:23" s="220" customFormat="1" ht="12.75" x14ac:dyDescent="0.2">
      <c r="B90" s="238"/>
      <c r="C90" s="238"/>
      <c r="D90" s="239" t="s">
        <v>89</v>
      </c>
      <c r="E90" s="130" t="s">
        <v>35</v>
      </c>
      <c r="F90" s="229">
        <v>74.71369181</v>
      </c>
      <c r="G90" s="229">
        <v>46.399892079999994</v>
      </c>
      <c r="H90" s="229">
        <v>70.142452550000002</v>
      </c>
      <c r="I90" s="229">
        <v>47.981968259999995</v>
      </c>
      <c r="J90" s="229">
        <v>42.364292560000003</v>
      </c>
      <c r="K90" s="229">
        <v>60.852051039999999</v>
      </c>
      <c r="L90" s="229">
        <v>34.821370459999997</v>
      </c>
      <c r="M90" s="229">
        <v>65.891571822202536</v>
      </c>
      <c r="N90" s="229">
        <v>47.038149620219322</v>
      </c>
      <c r="O90" s="229">
        <v>51.190315807724218</v>
      </c>
      <c r="P90" s="229">
        <v>90.063713000000007</v>
      </c>
      <c r="Q90" s="229">
        <v>144.38152274999999</v>
      </c>
      <c r="R90" s="229">
        <v>162.17500792000001</v>
      </c>
      <c r="S90" s="229">
        <v>99.340095110000021</v>
      </c>
      <c r="T90" s="229">
        <v>139.26898426</v>
      </c>
      <c r="U90" s="224"/>
      <c r="V90" s="117"/>
      <c r="W90" s="117"/>
    </row>
    <row r="91" spans="2:23" ht="12.75" x14ac:dyDescent="0.2">
      <c r="B91" s="232"/>
      <c r="C91" s="217">
        <v>4400</v>
      </c>
      <c r="D91" s="233"/>
      <c r="E91" s="94" t="s">
        <v>131</v>
      </c>
      <c r="F91" s="251">
        <v>9624.1661397247717</v>
      </c>
      <c r="G91" s="251">
        <v>12426.773380039762</v>
      </c>
      <c r="H91" s="251">
        <v>14969.63908225056</v>
      </c>
      <c r="I91" s="251">
        <v>17209.265315130317</v>
      </c>
      <c r="J91" s="251">
        <v>19464.403316813004</v>
      </c>
      <c r="K91" s="251">
        <v>21380.622894509717</v>
      </c>
      <c r="L91" s="251">
        <v>24213.728470990001</v>
      </c>
      <c r="M91" s="251">
        <v>26868.665401120004</v>
      </c>
      <c r="N91" s="251">
        <v>30512.755711099999</v>
      </c>
      <c r="O91" s="251">
        <v>35053.03529457</v>
      </c>
      <c r="P91" s="251">
        <v>38360.014408229996</v>
      </c>
      <c r="Q91" s="251">
        <v>41741.093312579993</v>
      </c>
      <c r="R91" s="251">
        <v>44477.338005580001</v>
      </c>
      <c r="S91" s="251">
        <v>48346.633368789997</v>
      </c>
      <c r="T91" s="251">
        <v>57460.753045630001</v>
      </c>
      <c r="U91" s="224"/>
      <c r="V91" s="117"/>
      <c r="W91" s="117"/>
    </row>
    <row r="92" spans="2:23" ht="12.75" x14ac:dyDescent="0.2">
      <c r="B92" s="232"/>
      <c r="C92" s="232"/>
      <c r="D92" s="239" t="s">
        <v>128</v>
      </c>
      <c r="E92" s="130" t="s">
        <v>36</v>
      </c>
      <c r="F92" s="229">
        <v>1532.54086198</v>
      </c>
      <c r="G92" s="229">
        <v>1792.2465098</v>
      </c>
      <c r="H92" s="229">
        <v>2266.0876051600003</v>
      </c>
      <c r="I92" s="229">
        <v>2874.7208716099994</v>
      </c>
      <c r="J92" s="229">
        <v>3254.9200626299994</v>
      </c>
      <c r="K92" s="229">
        <v>3517.4368193200007</v>
      </c>
      <c r="L92" s="229">
        <v>4157.7645719900011</v>
      </c>
      <c r="M92" s="229">
        <v>4150.6282351199998</v>
      </c>
      <c r="N92" s="229">
        <v>5068.2935781000006</v>
      </c>
      <c r="O92" s="229">
        <v>5833.4185935700016</v>
      </c>
      <c r="P92" s="229">
        <v>5265.5039252299994</v>
      </c>
      <c r="Q92" s="229">
        <v>5110.0784575799998</v>
      </c>
      <c r="R92" s="229">
        <v>4989.0948035799993</v>
      </c>
      <c r="S92" s="229">
        <v>5314.5956677899994</v>
      </c>
      <c r="T92" s="229">
        <v>8526.7196256299994</v>
      </c>
      <c r="U92" s="224"/>
      <c r="V92" s="117"/>
      <c r="W92" s="117"/>
    </row>
    <row r="93" spans="2:23" ht="12.75" x14ac:dyDescent="0.2">
      <c r="B93" s="232"/>
      <c r="C93" s="232"/>
      <c r="D93" s="239" t="s">
        <v>129</v>
      </c>
      <c r="E93" s="130" t="s">
        <v>37</v>
      </c>
      <c r="F93" s="229">
        <v>5003.5942599999998</v>
      </c>
      <c r="G93" s="229">
        <v>6620.1131340000002</v>
      </c>
      <c r="H93" s="229">
        <v>7653.9833600000002</v>
      </c>
      <c r="I93" s="229">
        <v>8901.8039919999992</v>
      </c>
      <c r="J93" s="229">
        <v>10310.160596000002</v>
      </c>
      <c r="K93" s="229">
        <v>11416.092323999999</v>
      </c>
      <c r="L93" s="229">
        <v>13435.68729</v>
      </c>
      <c r="M93" s="229">
        <v>15359.449484000002</v>
      </c>
      <c r="N93" s="229">
        <v>17038.380206999998</v>
      </c>
      <c r="O93" s="229">
        <v>19743.208213999998</v>
      </c>
      <c r="P93" s="229">
        <v>22849.906444</v>
      </c>
      <c r="Q93" s="229">
        <v>25739.942480999998</v>
      </c>
      <c r="R93" s="229">
        <v>27290.621848000003</v>
      </c>
      <c r="S93" s="229">
        <v>28977.909807000004</v>
      </c>
      <c r="T93" s="229">
        <v>32460.785330999999</v>
      </c>
      <c r="U93" s="224"/>
      <c r="V93" s="117"/>
      <c r="W93" s="117"/>
    </row>
    <row r="94" spans="2:23" ht="12.75" x14ac:dyDescent="0.2">
      <c r="B94" s="232"/>
      <c r="C94" s="232"/>
      <c r="D94" s="239" t="s">
        <v>130</v>
      </c>
      <c r="E94" s="130" t="s">
        <v>38</v>
      </c>
      <c r="F94" s="229">
        <v>3088.0310177447718</v>
      </c>
      <c r="G94" s="229">
        <v>4014.4137362397614</v>
      </c>
      <c r="H94" s="229">
        <v>5049.56811709056</v>
      </c>
      <c r="I94" s="229">
        <v>5432.740451520317</v>
      </c>
      <c r="J94" s="229">
        <v>5899.3226581830058</v>
      </c>
      <c r="K94" s="229">
        <v>6447.0937511897191</v>
      </c>
      <c r="L94" s="229">
        <v>6620.2766090000005</v>
      </c>
      <c r="M94" s="229">
        <v>7358.5876820000012</v>
      </c>
      <c r="N94" s="229">
        <v>8406.0819259999989</v>
      </c>
      <c r="O94" s="229">
        <v>9476.4084870000006</v>
      </c>
      <c r="P94" s="229">
        <v>10244.604039</v>
      </c>
      <c r="Q94" s="229">
        <v>10891.072373999999</v>
      </c>
      <c r="R94" s="229">
        <v>12197.621354000001</v>
      </c>
      <c r="S94" s="229">
        <v>14054.127893999999</v>
      </c>
      <c r="T94" s="229">
        <v>16473.248089000001</v>
      </c>
      <c r="U94" s="224"/>
      <c r="V94" s="117"/>
      <c r="W94" s="117"/>
    </row>
    <row r="95" spans="2:23" ht="12.75" x14ac:dyDescent="0.2">
      <c r="B95" s="232"/>
      <c r="C95" s="217">
        <v>4500</v>
      </c>
      <c r="D95" s="233"/>
      <c r="E95" s="94" t="s">
        <v>337</v>
      </c>
      <c r="F95" s="251">
        <v>0</v>
      </c>
      <c r="G95" s="251">
        <v>0</v>
      </c>
      <c r="H95" s="251">
        <v>0</v>
      </c>
      <c r="I95" s="251">
        <v>0</v>
      </c>
      <c r="J95" s="251">
        <v>0</v>
      </c>
      <c r="K95" s="251">
        <v>0</v>
      </c>
      <c r="L95" s="251">
        <v>0</v>
      </c>
      <c r="M95" s="251">
        <v>0</v>
      </c>
      <c r="N95" s="251">
        <v>0</v>
      </c>
      <c r="O95" s="251">
        <v>1.485153E-2</v>
      </c>
      <c r="P95" s="251">
        <v>3107.9497121899999</v>
      </c>
      <c r="Q95" s="251">
        <v>11197.33493666</v>
      </c>
      <c r="R95" s="251">
        <v>18531.191120799998</v>
      </c>
      <c r="S95" s="251">
        <v>18196.7321605</v>
      </c>
      <c r="T95" s="251">
        <v>15210.656000000001</v>
      </c>
      <c r="U95" s="224"/>
      <c r="V95" s="117"/>
      <c r="W95" s="117"/>
    </row>
    <row r="96" spans="2:23" ht="12.75" x14ac:dyDescent="0.2">
      <c r="B96" s="232"/>
      <c r="C96" s="252"/>
      <c r="D96" s="233" t="s">
        <v>339</v>
      </c>
      <c r="E96" s="130" t="s">
        <v>206</v>
      </c>
      <c r="F96" s="229">
        <v>0</v>
      </c>
      <c r="G96" s="229">
        <v>0</v>
      </c>
      <c r="H96" s="229">
        <v>0</v>
      </c>
      <c r="I96" s="229">
        <v>0</v>
      </c>
      <c r="J96" s="229">
        <v>0</v>
      </c>
      <c r="K96" s="229">
        <v>0</v>
      </c>
      <c r="L96" s="229">
        <v>0</v>
      </c>
      <c r="M96" s="229">
        <v>0</v>
      </c>
      <c r="N96" s="229">
        <v>0</v>
      </c>
      <c r="O96" s="229">
        <v>1.485153E-2</v>
      </c>
      <c r="P96" s="229">
        <v>3107.9497121899999</v>
      </c>
      <c r="Q96" s="229">
        <v>11197.33493666</v>
      </c>
      <c r="R96" s="229">
        <v>18531.191120799998</v>
      </c>
      <c r="S96" s="229">
        <v>18196.7321605</v>
      </c>
      <c r="T96" s="229">
        <v>15210.656000000001</v>
      </c>
      <c r="U96" s="224"/>
      <c r="V96" s="117"/>
      <c r="W96" s="117"/>
    </row>
    <row r="97" spans="2:23" ht="12.75" x14ac:dyDescent="0.2">
      <c r="B97" s="232"/>
      <c r="C97" s="217">
        <v>4600</v>
      </c>
      <c r="E97" s="253" t="s">
        <v>338</v>
      </c>
      <c r="F97" s="254">
        <v>2622.1069017599993</v>
      </c>
      <c r="G97" s="254">
        <v>2930.7083674599999</v>
      </c>
      <c r="H97" s="254">
        <v>3533.55495776</v>
      </c>
      <c r="I97" s="254">
        <v>3814.1522055099999</v>
      </c>
      <c r="J97" s="254">
        <v>4303.3625416899995</v>
      </c>
      <c r="K97" s="254">
        <v>5985.08960174</v>
      </c>
      <c r="L97" s="254">
        <v>7293.0895346600009</v>
      </c>
      <c r="M97" s="254">
        <v>7650.0703740300005</v>
      </c>
      <c r="N97" s="254">
        <v>8556.2206650799981</v>
      </c>
      <c r="O97" s="254">
        <v>9863.0898100899994</v>
      </c>
      <c r="P97" s="254">
        <v>12090.015046499999</v>
      </c>
      <c r="Q97" s="254">
        <v>13347.095550549997</v>
      </c>
      <c r="R97" s="254">
        <v>14164.08273812</v>
      </c>
      <c r="S97" s="254">
        <v>14515.028249579998</v>
      </c>
      <c r="T97" s="254">
        <v>13475.982280129998</v>
      </c>
      <c r="U97" s="224"/>
      <c r="V97" s="117"/>
      <c r="W97" s="117"/>
    </row>
    <row r="98" spans="2:23" ht="12.75" x14ac:dyDescent="0.2">
      <c r="D98" s="233" t="s">
        <v>340</v>
      </c>
      <c r="E98" s="130" t="s">
        <v>141</v>
      </c>
      <c r="F98" s="229">
        <v>694.35106654999993</v>
      </c>
      <c r="G98" s="229">
        <v>772.03171908000002</v>
      </c>
      <c r="H98" s="229">
        <v>799.06693117000009</v>
      </c>
      <c r="I98" s="229">
        <v>994.5809899799998</v>
      </c>
      <c r="J98" s="229">
        <v>1450.3115641500001</v>
      </c>
      <c r="K98" s="229">
        <v>1895.7124524399999</v>
      </c>
      <c r="L98" s="229">
        <v>2306.8245796599999</v>
      </c>
      <c r="M98" s="229">
        <v>2596.5941524200002</v>
      </c>
      <c r="N98" s="229">
        <v>2830.4272911900002</v>
      </c>
      <c r="O98" s="229">
        <v>3268.8632685100001</v>
      </c>
      <c r="P98" s="229">
        <v>3518.1787408099999</v>
      </c>
      <c r="Q98" s="229">
        <v>3987.8948485499996</v>
      </c>
      <c r="R98" s="229">
        <v>3968.8985517400001</v>
      </c>
      <c r="S98" s="229">
        <v>4241.7013404399995</v>
      </c>
      <c r="T98" s="229">
        <v>4242.8251201400008</v>
      </c>
      <c r="U98" s="224"/>
      <c r="V98" s="117"/>
      <c r="W98" s="117"/>
    </row>
    <row r="99" spans="2:23" ht="12.75" x14ac:dyDescent="0.2">
      <c r="B99" s="232"/>
      <c r="C99" s="252"/>
      <c r="D99" s="233" t="s">
        <v>341</v>
      </c>
      <c r="E99" s="130" t="s">
        <v>167</v>
      </c>
      <c r="F99" s="229">
        <v>654.69486257999995</v>
      </c>
      <c r="G99" s="229">
        <v>689.18425116000003</v>
      </c>
      <c r="H99" s="229">
        <v>1075.64026203</v>
      </c>
      <c r="I99" s="229">
        <v>983.58108644000004</v>
      </c>
      <c r="J99" s="229">
        <v>910.48721172000012</v>
      </c>
      <c r="K99" s="229">
        <v>1380.9266889899998</v>
      </c>
      <c r="L99" s="229">
        <v>2305.04206415</v>
      </c>
      <c r="M99" s="229">
        <v>1511.4738355999998</v>
      </c>
      <c r="N99" s="229">
        <v>2348.8514229000002</v>
      </c>
      <c r="O99" s="229">
        <v>2456.5643169999998</v>
      </c>
      <c r="P99" s="229">
        <v>2883.1382656399996</v>
      </c>
      <c r="Q99" s="229">
        <v>3366.9063731900001</v>
      </c>
      <c r="R99" s="229">
        <v>3203.5414741600007</v>
      </c>
      <c r="S99" s="229">
        <v>3004.8334032299995</v>
      </c>
      <c r="T99" s="229">
        <v>2741.2885122499993</v>
      </c>
      <c r="U99" s="224"/>
      <c r="V99" s="117"/>
      <c r="W99" s="117"/>
    </row>
    <row r="100" spans="2:23" ht="12.75" x14ac:dyDescent="0.2">
      <c r="B100" s="232"/>
      <c r="C100" s="252"/>
      <c r="D100" s="233" t="s">
        <v>342</v>
      </c>
      <c r="E100" s="130" t="s">
        <v>163</v>
      </c>
      <c r="F100" s="229">
        <v>295.24833885999999</v>
      </c>
      <c r="G100" s="229">
        <v>479.01895205</v>
      </c>
      <c r="H100" s="229">
        <v>544.91254608999998</v>
      </c>
      <c r="I100" s="229">
        <v>633.19211763999999</v>
      </c>
      <c r="J100" s="229">
        <v>662.70605064999995</v>
      </c>
      <c r="K100" s="229">
        <v>804.86389092000002</v>
      </c>
      <c r="L100" s="229">
        <v>916.91753657000004</v>
      </c>
      <c r="M100" s="229">
        <v>1147.2223535299997</v>
      </c>
      <c r="N100" s="229">
        <v>1211.6418701299999</v>
      </c>
      <c r="O100" s="229">
        <v>1507.3921099299998</v>
      </c>
      <c r="P100" s="229">
        <v>1979.0601266900001</v>
      </c>
      <c r="Q100" s="229">
        <v>2233.1651418399997</v>
      </c>
      <c r="R100" s="229">
        <v>2498.7413802300002</v>
      </c>
      <c r="S100" s="229">
        <v>2983.4264766799997</v>
      </c>
      <c r="T100" s="229">
        <v>2939.948768799999</v>
      </c>
      <c r="U100" s="224"/>
      <c r="V100" s="117"/>
      <c r="W100" s="117"/>
    </row>
    <row r="101" spans="2:23" ht="12.75" x14ac:dyDescent="0.2">
      <c r="B101" s="232"/>
      <c r="C101" s="252"/>
      <c r="D101" s="233" t="s">
        <v>343</v>
      </c>
      <c r="E101" s="130" t="s">
        <v>198</v>
      </c>
      <c r="F101" s="229">
        <v>602.41695250999999</v>
      </c>
      <c r="G101" s="229">
        <v>644.75100412999996</v>
      </c>
      <c r="H101" s="229">
        <v>730.57016240999997</v>
      </c>
      <c r="I101" s="229">
        <v>795.17703261000008</v>
      </c>
      <c r="J101" s="229">
        <v>804.3215975999999</v>
      </c>
      <c r="K101" s="229">
        <v>935.2753319100002</v>
      </c>
      <c r="L101" s="229">
        <v>1065.33710408</v>
      </c>
      <c r="M101" s="229">
        <v>1094.2940004000002</v>
      </c>
      <c r="N101" s="229">
        <v>1185.59142563</v>
      </c>
      <c r="O101" s="229">
        <v>1394.6876465299999</v>
      </c>
      <c r="P101" s="229">
        <v>1520.1832326899998</v>
      </c>
      <c r="Q101" s="229">
        <v>1556.5339621800001</v>
      </c>
      <c r="R101" s="229">
        <v>1628.1412451199999</v>
      </c>
      <c r="S101" s="229">
        <v>1656.7936365</v>
      </c>
      <c r="T101" s="229">
        <v>1043.7502189300001</v>
      </c>
      <c r="U101" s="224"/>
      <c r="V101" s="117"/>
      <c r="W101" s="117"/>
    </row>
    <row r="102" spans="2:23" ht="12.75" x14ac:dyDescent="0.2">
      <c r="B102" s="232"/>
      <c r="C102" s="252"/>
      <c r="D102" s="233" t="s">
        <v>344</v>
      </c>
      <c r="E102" s="130" t="s">
        <v>199</v>
      </c>
      <c r="F102" s="229">
        <v>189.71708911999997</v>
      </c>
      <c r="G102" s="229">
        <v>178.22750282000001</v>
      </c>
      <c r="H102" s="229">
        <v>198.84370621999997</v>
      </c>
      <c r="I102" s="229">
        <v>200.78233273999999</v>
      </c>
      <c r="J102" s="229">
        <v>258.62698149000005</v>
      </c>
      <c r="K102" s="229">
        <v>722.73681784999985</v>
      </c>
      <c r="L102" s="229">
        <v>419.00629748</v>
      </c>
      <c r="M102" s="229">
        <v>967.91086112999994</v>
      </c>
      <c r="N102" s="229">
        <v>655.57256282000003</v>
      </c>
      <c r="O102" s="229">
        <v>825.57304076000014</v>
      </c>
      <c r="P102" s="229">
        <v>893.31957110999997</v>
      </c>
      <c r="Q102" s="229">
        <v>749.21423185000003</v>
      </c>
      <c r="R102" s="229">
        <v>813.44545863999997</v>
      </c>
      <c r="S102" s="229">
        <v>890.35094188999983</v>
      </c>
      <c r="T102" s="229">
        <v>826.3428630200001</v>
      </c>
      <c r="U102" s="224"/>
      <c r="V102" s="117"/>
      <c r="W102" s="117"/>
    </row>
    <row r="103" spans="2:23" ht="12.75" x14ac:dyDescent="0.2">
      <c r="B103" s="232"/>
      <c r="C103" s="252"/>
      <c r="D103" s="233" t="s">
        <v>345</v>
      </c>
      <c r="E103" s="130" t="s">
        <v>194</v>
      </c>
      <c r="F103" s="229">
        <v>72.85366286</v>
      </c>
      <c r="G103" s="229">
        <v>88.37534891</v>
      </c>
      <c r="H103" s="229">
        <v>81.89033766</v>
      </c>
      <c r="I103" s="229">
        <v>98.057346640000006</v>
      </c>
      <c r="J103" s="229">
        <v>110.52089375999999</v>
      </c>
      <c r="K103" s="229">
        <v>125.44150081999999</v>
      </c>
      <c r="L103" s="229">
        <v>139.85224052999999</v>
      </c>
      <c r="M103" s="229">
        <v>149.44133859000002</v>
      </c>
      <c r="N103" s="229">
        <v>165.96392918999999</v>
      </c>
      <c r="O103" s="229">
        <v>191.34271941999998</v>
      </c>
      <c r="P103" s="229">
        <v>215.12049335999998</v>
      </c>
      <c r="Q103" s="229">
        <v>205.99005362</v>
      </c>
      <c r="R103" s="229">
        <v>184.75730075000001</v>
      </c>
      <c r="S103" s="229">
        <v>158.23983594000001</v>
      </c>
      <c r="T103" s="229">
        <v>106.11714131000001</v>
      </c>
      <c r="U103" s="224"/>
      <c r="V103" s="117"/>
      <c r="W103" s="117"/>
    </row>
    <row r="104" spans="2:23" ht="12.75" x14ac:dyDescent="0.2">
      <c r="B104" s="232"/>
      <c r="C104" s="252"/>
      <c r="D104" s="233" t="s">
        <v>346</v>
      </c>
      <c r="E104" s="130" t="s">
        <v>200</v>
      </c>
      <c r="F104" s="229">
        <v>27.624211819999999</v>
      </c>
      <c r="G104" s="229">
        <v>56.736186799999999</v>
      </c>
      <c r="H104" s="229">
        <v>74.902610879999997</v>
      </c>
      <c r="I104" s="229">
        <v>70.611514770000014</v>
      </c>
      <c r="J104" s="229">
        <v>70.772174070000005</v>
      </c>
      <c r="K104" s="229">
        <v>80.123014429999984</v>
      </c>
      <c r="L104" s="229">
        <v>93.822637950000001</v>
      </c>
      <c r="M104" s="229">
        <v>84.172543989999994</v>
      </c>
      <c r="N104" s="229">
        <v>99.669208789999999</v>
      </c>
      <c r="O104" s="229">
        <v>158.27900720999997</v>
      </c>
      <c r="P104" s="229">
        <v>169.02717071999999</v>
      </c>
      <c r="Q104" s="229">
        <v>225.23217096000002</v>
      </c>
      <c r="R104" s="229">
        <v>261.65765517</v>
      </c>
      <c r="S104" s="229">
        <v>205.98998652000006</v>
      </c>
      <c r="T104" s="229">
        <v>200.35061129000005</v>
      </c>
      <c r="U104" s="224"/>
      <c r="V104" s="117"/>
      <c r="W104" s="117"/>
    </row>
    <row r="105" spans="2:23" ht="12.75" x14ac:dyDescent="0.2">
      <c r="B105" s="232"/>
      <c r="C105" s="252"/>
      <c r="D105" s="233" t="s">
        <v>347</v>
      </c>
      <c r="E105" s="130" t="s">
        <v>162</v>
      </c>
      <c r="F105" s="229">
        <v>6.3121694400000008</v>
      </c>
      <c r="G105" s="229">
        <v>19.52383038</v>
      </c>
      <c r="H105" s="229">
        <v>26.993192180000001</v>
      </c>
      <c r="I105" s="229">
        <v>36.121456129999999</v>
      </c>
      <c r="J105" s="229">
        <v>34.584429749999998</v>
      </c>
      <c r="K105" s="229">
        <v>38.768620439999999</v>
      </c>
      <c r="L105" s="229">
        <v>44.730859019999997</v>
      </c>
      <c r="M105" s="229">
        <v>44.14254918999999</v>
      </c>
      <c r="N105" s="229">
        <v>49.257036750000005</v>
      </c>
      <c r="O105" s="229">
        <v>54.62257559999999</v>
      </c>
      <c r="P105" s="229">
        <v>906.7173504299999</v>
      </c>
      <c r="Q105" s="229">
        <v>1008.3702243100001</v>
      </c>
      <c r="R105" s="229">
        <v>980.76612955000007</v>
      </c>
      <c r="S105" s="229">
        <v>1061.8762514999999</v>
      </c>
      <c r="T105" s="229">
        <v>1224.9716362500001</v>
      </c>
      <c r="U105" s="224"/>
      <c r="V105" s="117"/>
      <c r="W105" s="117"/>
    </row>
    <row r="106" spans="2:23" ht="12.75" x14ac:dyDescent="0.2">
      <c r="B106" s="232"/>
      <c r="C106" s="252"/>
      <c r="D106" s="233" t="s">
        <v>348</v>
      </c>
      <c r="E106" s="130" t="s">
        <v>197</v>
      </c>
      <c r="F106" s="229">
        <v>77.975968719999997</v>
      </c>
      <c r="G106" s="229">
        <v>1.6282325800000002</v>
      </c>
      <c r="H106" s="229">
        <v>0.36161778999999999</v>
      </c>
      <c r="I106" s="229">
        <v>1.3501843999999998</v>
      </c>
      <c r="J106" s="229">
        <v>0.42901891999999997</v>
      </c>
      <c r="K106" s="229">
        <v>0.66673016000000007</v>
      </c>
      <c r="L106" s="229">
        <v>0.98911389000000005</v>
      </c>
      <c r="M106" s="229">
        <v>0.71718446999999996</v>
      </c>
      <c r="N106" s="229">
        <v>4.2719266899999999</v>
      </c>
      <c r="O106" s="229">
        <v>1.3025308199999999</v>
      </c>
      <c r="P106" s="229">
        <v>0.5442935900000001</v>
      </c>
      <c r="Q106" s="229">
        <v>5.4276877699999995</v>
      </c>
      <c r="R106" s="229">
        <v>3.3569930000000005E-2</v>
      </c>
      <c r="S106" s="229">
        <v>3.2435659999999998E-2</v>
      </c>
      <c r="T106" s="229">
        <v>2.2871529999999998E-2</v>
      </c>
      <c r="U106" s="224"/>
      <c r="V106" s="117"/>
      <c r="W106" s="117"/>
    </row>
    <row r="107" spans="2:23" ht="12.75" x14ac:dyDescent="0.2">
      <c r="B107" s="232"/>
      <c r="C107" s="252"/>
      <c r="D107" s="233" t="s">
        <v>353</v>
      </c>
      <c r="E107" s="130" t="s">
        <v>355</v>
      </c>
      <c r="F107" s="229">
        <v>0</v>
      </c>
      <c r="G107" s="229">
        <v>0</v>
      </c>
      <c r="H107" s="229">
        <v>0</v>
      </c>
      <c r="I107" s="229">
        <v>0</v>
      </c>
      <c r="J107" s="229">
        <v>0</v>
      </c>
      <c r="K107" s="229">
        <v>0</v>
      </c>
      <c r="L107" s="229">
        <v>0</v>
      </c>
      <c r="M107" s="229">
        <v>53.503985930000006</v>
      </c>
      <c r="N107" s="229">
        <v>4.3180503399999992</v>
      </c>
      <c r="O107" s="229">
        <v>3.7066052800000007</v>
      </c>
      <c r="P107" s="229">
        <v>4.0762112699999999</v>
      </c>
      <c r="Q107" s="229">
        <v>4.1766320200000004</v>
      </c>
      <c r="R107" s="229">
        <v>621.55282664999993</v>
      </c>
      <c r="S107" s="229">
        <v>311.13715323000008</v>
      </c>
      <c r="T107" s="229">
        <v>149.8663855500001</v>
      </c>
      <c r="U107" s="224"/>
      <c r="V107" s="117"/>
      <c r="W107" s="117"/>
    </row>
    <row r="108" spans="2:23" ht="12.75" x14ac:dyDescent="0.2">
      <c r="B108" s="232"/>
      <c r="C108" s="252"/>
      <c r="D108" s="233" t="s">
        <v>354</v>
      </c>
      <c r="E108" s="130" t="s">
        <v>357</v>
      </c>
      <c r="F108" s="229">
        <v>0.91257930000000009</v>
      </c>
      <c r="G108" s="229">
        <v>0.50384319</v>
      </c>
      <c r="H108" s="229">
        <v>0.10749796</v>
      </c>
      <c r="I108" s="229">
        <v>0.37222657000000003</v>
      </c>
      <c r="J108" s="229">
        <v>0.42455971000000003</v>
      </c>
      <c r="K108" s="229">
        <v>0.48594165</v>
      </c>
      <c r="L108" s="229">
        <v>0.56116173000000003</v>
      </c>
      <c r="M108" s="229">
        <v>0.59755877999999996</v>
      </c>
      <c r="N108" s="229">
        <v>0.65833750000000002</v>
      </c>
      <c r="O108" s="229">
        <v>0.75532465000000004</v>
      </c>
      <c r="P108" s="229">
        <v>0.64819019</v>
      </c>
      <c r="Q108" s="229">
        <v>4.1842242599999997</v>
      </c>
      <c r="R108" s="229">
        <v>2.5432987100000002</v>
      </c>
      <c r="S108" s="229">
        <v>0.64740275999999997</v>
      </c>
      <c r="T108" s="229">
        <v>0.49815105999999987</v>
      </c>
      <c r="U108" s="224"/>
      <c r="V108" s="117"/>
      <c r="W108" s="117"/>
    </row>
    <row r="109" spans="2:23" ht="13.5" thickBot="1" x14ac:dyDescent="0.25">
      <c r="B109" s="489"/>
      <c r="C109" s="490"/>
      <c r="D109" s="255" t="s">
        <v>356</v>
      </c>
      <c r="E109" s="243" t="s">
        <v>358</v>
      </c>
      <c r="F109" s="244">
        <v>0</v>
      </c>
      <c r="G109" s="244">
        <v>0.72749635999999995</v>
      </c>
      <c r="H109" s="244">
        <v>0.26609337</v>
      </c>
      <c r="I109" s="244">
        <v>0.32591759000000003</v>
      </c>
      <c r="J109" s="244">
        <v>0.17805987000000001</v>
      </c>
      <c r="K109" s="244">
        <v>8.8612130000000011E-2</v>
      </c>
      <c r="L109" s="244">
        <v>5.9396000000000006E-3</v>
      </c>
      <c r="M109" s="244">
        <v>1.0000000000000001E-5</v>
      </c>
      <c r="N109" s="244">
        <v>-2.3968499999999998E-3</v>
      </c>
      <c r="O109" s="229">
        <v>6.6438000000000001E-4</v>
      </c>
      <c r="P109" s="229">
        <v>1.4E-3</v>
      </c>
      <c r="Q109" s="229">
        <v>0</v>
      </c>
      <c r="R109" s="229">
        <v>3.84747E-3</v>
      </c>
      <c r="S109" s="229">
        <v>-6.1476999999999994E-4</v>
      </c>
      <c r="T109" s="229">
        <v>0</v>
      </c>
      <c r="U109" s="224"/>
      <c r="V109" s="117"/>
      <c r="W109" s="117"/>
    </row>
    <row r="110" spans="2:23" ht="15" customHeight="1" x14ac:dyDescent="0.2">
      <c r="B110" s="232"/>
      <c r="C110" s="252"/>
      <c r="D110" s="233"/>
      <c r="E110" s="258"/>
      <c r="F110" s="259"/>
      <c r="G110" s="259"/>
      <c r="H110" s="259"/>
      <c r="I110" s="259"/>
      <c r="J110" s="259"/>
      <c r="K110" s="259"/>
      <c r="L110" s="259"/>
      <c r="M110" s="259"/>
      <c r="N110" s="259"/>
      <c r="O110" s="551"/>
      <c r="P110" s="551"/>
      <c r="Q110" s="551"/>
      <c r="R110" s="551"/>
      <c r="S110" s="551"/>
      <c r="T110" s="551"/>
      <c r="U110" s="224"/>
      <c r="V110" s="117"/>
      <c r="W110" s="117"/>
    </row>
    <row r="111" spans="2:23" ht="12.75" x14ac:dyDescent="0.2">
      <c r="B111" s="764" t="s">
        <v>140</v>
      </c>
      <c r="C111" s="764"/>
      <c r="D111" s="764"/>
      <c r="E111" s="764"/>
      <c r="F111" s="764"/>
      <c r="G111" s="764"/>
      <c r="H111" s="764"/>
      <c r="I111" s="764"/>
      <c r="J111" s="764"/>
      <c r="K111" s="764"/>
      <c r="L111" s="764"/>
      <c r="M111" s="764"/>
      <c r="N111" s="764"/>
      <c r="O111" s="764"/>
      <c r="P111" s="764"/>
      <c r="Q111" s="764"/>
      <c r="R111" s="764"/>
      <c r="S111" s="764"/>
      <c r="T111" s="764"/>
      <c r="U111" s="224"/>
      <c r="V111" s="117"/>
      <c r="W111" s="117"/>
    </row>
    <row r="112" spans="2:23" ht="12.75" x14ac:dyDescent="0.2">
      <c r="B112" s="773" t="s">
        <v>436</v>
      </c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  <c r="M112" s="773"/>
      <c r="N112" s="773"/>
      <c r="O112" s="773"/>
      <c r="P112" s="773"/>
      <c r="Q112" s="773"/>
      <c r="R112" s="773"/>
      <c r="S112" s="773"/>
      <c r="T112" s="773"/>
      <c r="U112" s="224"/>
      <c r="V112" s="117"/>
      <c r="W112" s="117"/>
    </row>
    <row r="113" spans="2:32" s="111" customFormat="1" ht="21" customHeight="1" thickBot="1" x14ac:dyDescent="0.25">
      <c r="B113" s="110"/>
      <c r="C113" s="110"/>
      <c r="D113" s="110"/>
      <c r="E113" s="256"/>
      <c r="O113" s="603" t="s">
        <v>1</v>
      </c>
      <c r="Q113" s="209"/>
      <c r="T113" s="603" t="s">
        <v>1</v>
      </c>
      <c r="U113" s="206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</row>
    <row r="114" spans="2:32" ht="16.5" customHeight="1" x14ac:dyDescent="0.2">
      <c r="B114" s="491" t="s">
        <v>21</v>
      </c>
      <c r="C114" s="491"/>
      <c r="D114" s="491"/>
      <c r="E114" s="491"/>
      <c r="F114" s="492">
        <v>2002</v>
      </c>
      <c r="G114" s="492">
        <v>2003</v>
      </c>
      <c r="H114" s="492">
        <v>2004</v>
      </c>
      <c r="I114" s="492">
        <v>2005</v>
      </c>
      <c r="J114" s="492">
        <v>2006</v>
      </c>
      <c r="K114" s="492">
        <v>2007</v>
      </c>
      <c r="L114" s="492">
        <v>2008</v>
      </c>
      <c r="M114" s="492">
        <v>2009</v>
      </c>
      <c r="N114" s="492">
        <v>2010</v>
      </c>
      <c r="O114" s="492">
        <v>2011</v>
      </c>
      <c r="P114" s="492">
        <v>2012</v>
      </c>
      <c r="Q114" s="492">
        <v>2013</v>
      </c>
      <c r="R114" s="492">
        <v>2014</v>
      </c>
      <c r="S114" s="492">
        <v>2015</v>
      </c>
      <c r="T114" s="492">
        <v>2016</v>
      </c>
      <c r="U114" s="117"/>
      <c r="V114" s="117"/>
    </row>
    <row r="115" spans="2:32" x14ac:dyDescent="0.2">
      <c r="B115" s="221">
        <v>5000</v>
      </c>
      <c r="C115" s="221"/>
      <c r="D115" s="222"/>
      <c r="E115" s="134" t="s">
        <v>120</v>
      </c>
      <c r="F115" s="223">
        <v>24261.587542869998</v>
      </c>
      <c r="G115" s="223">
        <v>27406.322836190004</v>
      </c>
      <c r="H115" s="223">
        <v>31626.570220909998</v>
      </c>
      <c r="I115" s="223">
        <v>34967.363207310002</v>
      </c>
      <c r="J115" s="223">
        <v>38677.009375360001</v>
      </c>
      <c r="K115" s="223">
        <v>44140.363510160001</v>
      </c>
      <c r="L115" s="223">
        <v>21143.287105989999</v>
      </c>
      <c r="M115" s="223">
        <v>19205.906223432117</v>
      </c>
      <c r="N115" s="223">
        <v>26559.212467732556</v>
      </c>
      <c r="O115" s="223">
        <v>32081.381170772853</v>
      </c>
      <c r="P115" s="223">
        <v>30746.814405679997</v>
      </c>
      <c r="Q115" s="223">
        <v>29162.894054069999</v>
      </c>
      <c r="R115" s="223">
        <v>29819.439684739998</v>
      </c>
      <c r="S115" s="223">
        <v>34686.297131770007</v>
      </c>
      <c r="T115" s="223">
        <v>33644.912689600002</v>
      </c>
      <c r="U115" s="117"/>
      <c r="V115" s="117"/>
    </row>
    <row r="116" spans="2:32" ht="12.75" x14ac:dyDescent="0.2">
      <c r="B116" s="257"/>
      <c r="C116" s="235">
        <v>5100</v>
      </c>
      <c r="D116" s="225"/>
      <c r="E116" s="231" t="s">
        <v>431</v>
      </c>
      <c r="F116" s="227">
        <v>20268.06066811</v>
      </c>
      <c r="G116" s="227">
        <v>22985.389399370004</v>
      </c>
      <c r="H116" s="227">
        <v>26393.98384506</v>
      </c>
      <c r="I116" s="227">
        <v>29000.998360959999</v>
      </c>
      <c r="J116" s="227">
        <v>31937.225994529999</v>
      </c>
      <c r="K116" s="227">
        <v>36322.62165406</v>
      </c>
      <c r="L116" s="227">
        <v>974.80562713999996</v>
      </c>
      <c r="M116" s="227">
        <v>-29.189835113114853</v>
      </c>
      <c r="N116" s="227">
        <v>-12.111602393035971</v>
      </c>
      <c r="O116" s="227">
        <v>82.471011647724978</v>
      </c>
      <c r="P116" s="227">
        <v>-254.72735999000002</v>
      </c>
      <c r="Q116" s="227">
        <v>-254.46971246000001</v>
      </c>
      <c r="R116" s="227">
        <v>63.2875643</v>
      </c>
      <c r="S116" s="227">
        <v>5.2483272000000003</v>
      </c>
      <c r="T116" s="227">
        <v>0.19122410999999989</v>
      </c>
      <c r="U116" s="224"/>
      <c r="V116" s="117"/>
      <c r="W116" s="117"/>
    </row>
    <row r="117" spans="2:32" ht="12.75" x14ac:dyDescent="0.2">
      <c r="B117" s="232"/>
      <c r="C117" s="232"/>
      <c r="D117" s="233" t="s">
        <v>126</v>
      </c>
      <c r="E117" s="258" t="s">
        <v>169</v>
      </c>
      <c r="F117" s="259">
        <v>20268.06066811</v>
      </c>
      <c r="G117" s="259">
        <v>22985.389399370004</v>
      </c>
      <c r="H117" s="259">
        <v>26393.98384506</v>
      </c>
      <c r="I117" s="259">
        <v>29000.998360959999</v>
      </c>
      <c r="J117" s="259">
        <v>31937.225994529999</v>
      </c>
      <c r="K117" s="259">
        <v>36322.62165406</v>
      </c>
      <c r="L117" s="259">
        <v>974.80562713999996</v>
      </c>
      <c r="M117" s="259">
        <v>-29.189835113114853</v>
      </c>
      <c r="N117" s="259">
        <v>-12.111602393035971</v>
      </c>
      <c r="O117" s="229">
        <v>82.471011647724978</v>
      </c>
      <c r="P117" s="229">
        <v>-254.72735999000002</v>
      </c>
      <c r="Q117" s="229">
        <v>-254.46971246000001</v>
      </c>
      <c r="R117" s="229">
        <v>63.2875643</v>
      </c>
      <c r="S117" s="229">
        <v>5.2483272000000003</v>
      </c>
      <c r="T117" s="229">
        <v>0.19122410999999989</v>
      </c>
      <c r="U117" s="224"/>
      <c r="V117" s="117"/>
      <c r="W117" s="117"/>
    </row>
    <row r="118" spans="2:32" ht="12.75" x14ac:dyDescent="0.2">
      <c r="B118" s="257"/>
      <c r="C118" s="235">
        <v>5200</v>
      </c>
      <c r="D118" s="225"/>
      <c r="E118" s="231" t="s">
        <v>5</v>
      </c>
      <c r="F118" s="227">
        <v>3993.5268747599994</v>
      </c>
      <c r="G118" s="227">
        <v>4420.9334368200007</v>
      </c>
      <c r="H118" s="227">
        <v>5232.58637585</v>
      </c>
      <c r="I118" s="227">
        <v>5966.3648463499994</v>
      </c>
      <c r="J118" s="227">
        <v>6739.7833808300002</v>
      </c>
      <c r="K118" s="227">
        <v>7817.7418561000004</v>
      </c>
      <c r="L118" s="227">
        <v>20168.481478850001</v>
      </c>
      <c r="M118" s="227">
        <v>19235.09605854523</v>
      </c>
      <c r="N118" s="227">
        <v>26571.324070125593</v>
      </c>
      <c r="O118" s="227">
        <v>31998.910159125127</v>
      </c>
      <c r="P118" s="227">
        <v>31001.541765669997</v>
      </c>
      <c r="Q118" s="227">
        <v>29417.363766529998</v>
      </c>
      <c r="R118" s="227">
        <v>29756.152120439998</v>
      </c>
      <c r="S118" s="227">
        <v>34681.048804570004</v>
      </c>
      <c r="T118" s="227">
        <v>33644.721465490002</v>
      </c>
      <c r="U118" s="224"/>
      <c r="V118" s="117"/>
      <c r="W118" s="117"/>
    </row>
    <row r="119" spans="2:32" ht="16.5" customHeight="1" x14ac:dyDescent="0.2">
      <c r="B119" s="232"/>
      <c r="C119" s="232"/>
      <c r="D119" s="233" t="s">
        <v>127</v>
      </c>
      <c r="E119" s="258" t="s">
        <v>86</v>
      </c>
      <c r="F119" s="259">
        <v>3993.5268747599994</v>
      </c>
      <c r="G119" s="259">
        <v>4420.9334368200007</v>
      </c>
      <c r="H119" s="259">
        <v>5232.58637585</v>
      </c>
      <c r="I119" s="259">
        <v>5966.3648463499994</v>
      </c>
      <c r="J119" s="259">
        <v>6739.7833808300002</v>
      </c>
      <c r="K119" s="259">
        <v>7817.7418561000004</v>
      </c>
      <c r="L119" s="259">
        <v>20168.481478850001</v>
      </c>
      <c r="M119" s="259">
        <v>19235.09605854523</v>
      </c>
      <c r="N119" s="259">
        <v>26571.324070125593</v>
      </c>
      <c r="O119" s="229">
        <v>31998.910159125127</v>
      </c>
      <c r="P119" s="229">
        <v>31001.541765669997</v>
      </c>
      <c r="Q119" s="229">
        <v>29417.363766529998</v>
      </c>
      <c r="R119" s="229">
        <v>29756.152120439998</v>
      </c>
      <c r="S119" s="229">
        <v>34681.048804570004</v>
      </c>
      <c r="T119" s="229">
        <v>33644.721465490002</v>
      </c>
      <c r="U119" s="224"/>
      <c r="V119" s="117"/>
      <c r="W119" s="117"/>
    </row>
    <row r="120" spans="2:32" ht="12.75" x14ac:dyDescent="0.2">
      <c r="B120" s="260">
        <v>9000</v>
      </c>
      <c r="C120" s="260"/>
      <c r="D120" s="261"/>
      <c r="E120" s="262" t="s">
        <v>19</v>
      </c>
      <c r="F120" s="223">
        <v>891.22342652000009</v>
      </c>
      <c r="G120" s="223">
        <v>147.56526885999997</v>
      </c>
      <c r="H120" s="223">
        <v>147.71330343999998</v>
      </c>
      <c r="I120" s="223">
        <v>521.05591101999994</v>
      </c>
      <c r="J120" s="223">
        <v>364.72975035000013</v>
      </c>
      <c r="K120" s="223">
        <v>1626.7556292300001</v>
      </c>
      <c r="L120" s="223">
        <v>-972.30281894000007</v>
      </c>
      <c r="M120" s="223">
        <v>-1288.7339261299996</v>
      </c>
      <c r="N120" s="223">
        <v>981.37688635000006</v>
      </c>
      <c r="O120" s="223">
        <v>376.62708090000007</v>
      </c>
      <c r="P120" s="223">
        <v>-411.52508221000022</v>
      </c>
      <c r="Q120" s="223">
        <v>597.76103154999987</v>
      </c>
      <c r="R120" s="223">
        <v>171.56244693999994</v>
      </c>
      <c r="S120" s="223">
        <v>-464.29613400000017</v>
      </c>
      <c r="T120" s="223">
        <v>157.29568602999998</v>
      </c>
      <c r="U120" s="224"/>
      <c r="V120" s="117"/>
      <c r="W120" s="117"/>
    </row>
    <row r="121" spans="2:32" ht="12.75" x14ac:dyDescent="0.2">
      <c r="B121" s="239"/>
      <c r="C121" s="257"/>
      <c r="D121" s="239" t="s">
        <v>133</v>
      </c>
      <c r="E121" s="258" t="s">
        <v>368</v>
      </c>
      <c r="F121" s="259">
        <v>504.05544541999996</v>
      </c>
      <c r="G121" s="259">
        <v>51.407739279999994</v>
      </c>
      <c r="H121" s="259">
        <v>102.22681342999999</v>
      </c>
      <c r="I121" s="259">
        <v>273.85272986999991</v>
      </c>
      <c r="J121" s="259">
        <v>308.35264899000009</v>
      </c>
      <c r="K121" s="259">
        <v>1553.99431366</v>
      </c>
      <c r="L121" s="259">
        <v>-1049.9152483800001</v>
      </c>
      <c r="M121" s="259">
        <v>-1338.7947736299998</v>
      </c>
      <c r="N121" s="259">
        <v>107.81235967000001</v>
      </c>
      <c r="O121" s="229">
        <v>324.77031661000001</v>
      </c>
      <c r="P121" s="229">
        <v>-480.31931691000023</v>
      </c>
      <c r="Q121" s="229">
        <v>579.19084889999988</v>
      </c>
      <c r="R121" s="229">
        <v>144.97922936999993</v>
      </c>
      <c r="S121" s="229">
        <v>-490.40126334000013</v>
      </c>
      <c r="T121" s="229">
        <v>0.93067110000000008</v>
      </c>
      <c r="U121" s="224"/>
      <c r="V121" s="117"/>
      <c r="W121" s="117"/>
    </row>
    <row r="122" spans="2:32" s="220" customFormat="1" ht="12.75" x14ac:dyDescent="0.2">
      <c r="B122" s="239"/>
      <c r="C122" s="257"/>
      <c r="D122" s="239" t="s">
        <v>134</v>
      </c>
      <c r="E122" s="258" t="s">
        <v>201</v>
      </c>
      <c r="F122" s="259">
        <v>6.9644165500000002</v>
      </c>
      <c r="G122" s="259">
        <v>14.636682209999996</v>
      </c>
      <c r="H122" s="259">
        <v>6.203035550000001</v>
      </c>
      <c r="I122" s="259">
        <v>0.18524980999999999</v>
      </c>
      <c r="J122" s="259">
        <v>0.33411718000000001</v>
      </c>
      <c r="K122" s="259">
        <v>0.66895090000000001</v>
      </c>
      <c r="L122" s="259">
        <v>0.14911017999999998</v>
      </c>
      <c r="M122" s="259">
        <v>2.6690100000000003E-3</v>
      </c>
      <c r="N122" s="259">
        <v>0</v>
      </c>
      <c r="O122" s="229">
        <v>0</v>
      </c>
      <c r="P122" s="229">
        <v>0</v>
      </c>
      <c r="Q122" s="229">
        <v>0</v>
      </c>
      <c r="R122" s="229">
        <v>0</v>
      </c>
      <c r="S122" s="229">
        <v>0</v>
      </c>
      <c r="T122" s="229">
        <v>0</v>
      </c>
      <c r="U122" s="224"/>
      <c r="V122" s="117"/>
      <c r="W122" s="117"/>
    </row>
    <row r="123" spans="2:32" s="220" customFormat="1" ht="12.75" x14ac:dyDescent="0.2">
      <c r="B123" s="263"/>
      <c r="C123" s="264"/>
      <c r="D123" s="239" t="s">
        <v>135</v>
      </c>
      <c r="E123" s="258" t="s">
        <v>195</v>
      </c>
      <c r="F123" s="259">
        <v>195.20437943000002</v>
      </c>
      <c r="G123" s="259">
        <v>32.833030029999996</v>
      </c>
      <c r="H123" s="259">
        <v>3.4118803099999999</v>
      </c>
      <c r="I123" s="259">
        <v>21.432812860000002</v>
      </c>
      <c r="J123" s="259">
        <v>10.14905804</v>
      </c>
      <c r="K123" s="259">
        <v>19.223544050000001</v>
      </c>
      <c r="L123" s="259">
        <v>20.761490629999997</v>
      </c>
      <c r="M123" s="259">
        <v>1.2952457200000003</v>
      </c>
      <c r="N123" s="259">
        <v>2.6274959300000003</v>
      </c>
      <c r="O123" s="229">
        <v>0.15363716999999999</v>
      </c>
      <c r="P123" s="229">
        <v>9.1787660000000021E-2</v>
      </c>
      <c r="Q123" s="229">
        <v>4.7158079999999991E-2</v>
      </c>
      <c r="R123" s="229">
        <v>6.400436000000001E-2</v>
      </c>
      <c r="S123" s="229">
        <v>1.2481370000000002E-2</v>
      </c>
      <c r="T123" s="229">
        <v>0</v>
      </c>
      <c r="U123" s="224"/>
      <c r="V123" s="117"/>
      <c r="W123" s="117"/>
    </row>
    <row r="124" spans="2:32" s="220" customFormat="1" ht="12.75" x14ac:dyDescent="0.2">
      <c r="B124" s="263"/>
      <c r="C124" s="264"/>
      <c r="D124" s="239" t="s">
        <v>80</v>
      </c>
      <c r="E124" s="258" t="s">
        <v>168</v>
      </c>
      <c r="F124" s="259">
        <v>136.91860878</v>
      </c>
      <c r="G124" s="259">
        <v>22.913255019999987</v>
      </c>
      <c r="H124" s="259">
        <v>2.2745898100000002</v>
      </c>
      <c r="I124" s="259">
        <v>14.288543750000002</v>
      </c>
      <c r="J124" s="259">
        <v>6.7660401999999999</v>
      </c>
      <c r="K124" s="259">
        <v>12.8156976</v>
      </c>
      <c r="L124" s="259">
        <v>13.84099542</v>
      </c>
      <c r="M124" s="259">
        <v>0.86349804000000008</v>
      </c>
      <c r="N124" s="259">
        <v>1.7516646999999999</v>
      </c>
      <c r="O124" s="229">
        <v>0.10242548000000001</v>
      </c>
      <c r="P124" s="229">
        <v>6.1192219999999999E-2</v>
      </c>
      <c r="Q124" s="229">
        <v>3.1439070000000006E-2</v>
      </c>
      <c r="R124" s="229">
        <v>4.2669829999999992E-2</v>
      </c>
      <c r="S124" s="229">
        <v>8.3210200000000002E-3</v>
      </c>
      <c r="T124" s="229">
        <v>0</v>
      </c>
      <c r="U124" s="224"/>
      <c r="V124" s="117"/>
      <c r="W124" s="117"/>
    </row>
    <row r="125" spans="2:32" s="220" customFormat="1" ht="12.75" x14ac:dyDescent="0.2">
      <c r="B125" s="263"/>
      <c r="C125" s="264"/>
      <c r="D125" s="239" t="s">
        <v>136</v>
      </c>
      <c r="E125" s="258" t="s">
        <v>303</v>
      </c>
      <c r="F125" s="259">
        <v>0</v>
      </c>
      <c r="G125" s="259">
        <v>16.437794719999999</v>
      </c>
      <c r="H125" s="259">
        <v>33.678114749999999</v>
      </c>
      <c r="I125" s="259">
        <v>45.64291690999999</v>
      </c>
      <c r="J125" s="259">
        <v>38.106489250000003</v>
      </c>
      <c r="K125" s="259">
        <v>39.691280650000003</v>
      </c>
      <c r="L125" s="259">
        <v>42.714546229999996</v>
      </c>
      <c r="M125" s="259">
        <v>47.856949920000005</v>
      </c>
      <c r="N125" s="259">
        <v>868.35417266000002</v>
      </c>
      <c r="O125" s="229">
        <v>51.570171399999992</v>
      </c>
      <c r="P125" s="229">
        <v>68.504698509999997</v>
      </c>
      <c r="Q125" s="229">
        <v>17.98108178</v>
      </c>
      <c r="R125" s="229">
        <v>25.029267929999996</v>
      </c>
      <c r="S125" s="229">
        <v>25.63391107</v>
      </c>
      <c r="T125" s="229">
        <v>33.302857319999994</v>
      </c>
      <c r="U125" s="224"/>
      <c r="V125" s="117"/>
      <c r="W125" s="117"/>
    </row>
    <row r="126" spans="2:32" s="220" customFormat="1" ht="12.75" x14ac:dyDescent="0.2">
      <c r="B126" s="263"/>
      <c r="C126" s="264"/>
      <c r="D126" s="239" t="s">
        <v>137</v>
      </c>
      <c r="E126" s="258" t="s">
        <v>145</v>
      </c>
      <c r="F126" s="259">
        <v>0.4040125</v>
      </c>
      <c r="G126" s="259">
        <v>0.63957136999999997</v>
      </c>
      <c r="H126" s="259">
        <v>0.25436251999999998</v>
      </c>
      <c r="I126" s="259">
        <v>13.993648029999999</v>
      </c>
      <c r="J126" s="259">
        <v>1.00878303</v>
      </c>
      <c r="K126" s="259">
        <v>0.36184236999999997</v>
      </c>
      <c r="L126" s="259">
        <v>0.14505950000000001</v>
      </c>
      <c r="M126" s="259">
        <v>3.7061190000000001E-2</v>
      </c>
      <c r="N126" s="259">
        <v>0.79201049000000001</v>
      </c>
      <c r="O126" s="229">
        <v>2.906158E-2</v>
      </c>
      <c r="P126" s="229">
        <v>0.13606281000000001</v>
      </c>
      <c r="Q126" s="229">
        <v>0.51050371999999999</v>
      </c>
      <c r="R126" s="229">
        <v>1.4472754500000002</v>
      </c>
      <c r="S126" s="229">
        <v>0.45041587999999999</v>
      </c>
      <c r="T126" s="229">
        <v>123.06215760999999</v>
      </c>
      <c r="U126" s="224"/>
      <c r="V126" s="117"/>
      <c r="W126" s="117"/>
    </row>
    <row r="127" spans="2:32" s="220" customFormat="1" ht="12.75" x14ac:dyDescent="0.2">
      <c r="B127" s="263"/>
      <c r="C127" s="264"/>
      <c r="D127" s="239" t="s">
        <v>138</v>
      </c>
      <c r="E127" s="258" t="s">
        <v>146</v>
      </c>
      <c r="F127" s="259">
        <v>11.71291484</v>
      </c>
      <c r="G127" s="259">
        <v>6.6971962300000003</v>
      </c>
      <c r="H127" s="259">
        <v>-0.35829293000000001</v>
      </c>
      <c r="I127" s="259">
        <v>151.66000979</v>
      </c>
      <c r="J127" s="259">
        <v>1.2613659999999404E-2</v>
      </c>
      <c r="K127" s="259">
        <v>0</v>
      </c>
      <c r="L127" s="259">
        <v>1.22748E-3</v>
      </c>
      <c r="M127" s="259">
        <v>5.4236200000000005E-3</v>
      </c>
      <c r="N127" s="259">
        <v>3.91829E-2</v>
      </c>
      <c r="O127" s="229">
        <v>1.4686599999999999E-3</v>
      </c>
      <c r="P127" s="229">
        <v>4.9350000000000002E-4</v>
      </c>
      <c r="Q127" s="229">
        <v>0</v>
      </c>
      <c r="R127" s="229">
        <v>0</v>
      </c>
      <c r="S127" s="229">
        <v>0</v>
      </c>
      <c r="T127" s="229">
        <v>0</v>
      </c>
      <c r="U127" s="224"/>
      <c r="V127" s="117"/>
      <c r="W127" s="117"/>
    </row>
    <row r="128" spans="2:32" s="220" customFormat="1" ht="13.5" thickBot="1" x14ac:dyDescent="0.25">
      <c r="B128" s="265"/>
      <c r="C128" s="266"/>
      <c r="D128" s="267" t="s">
        <v>139</v>
      </c>
      <c r="E128" s="243" t="s">
        <v>385</v>
      </c>
      <c r="F128" s="244">
        <v>35.963648999999997</v>
      </c>
      <c r="G128" s="244">
        <v>2</v>
      </c>
      <c r="H128" s="244">
        <v>2.2800000000000001E-2</v>
      </c>
      <c r="I128" s="244">
        <v>0</v>
      </c>
      <c r="J128" s="244">
        <v>0</v>
      </c>
      <c r="K128" s="244">
        <v>0</v>
      </c>
      <c r="L128" s="244">
        <v>0</v>
      </c>
      <c r="M128" s="244">
        <v>0</v>
      </c>
      <c r="N128" s="244">
        <v>0</v>
      </c>
      <c r="O128" s="244">
        <v>0</v>
      </c>
      <c r="P128" s="244">
        <v>0</v>
      </c>
      <c r="Q128" s="244">
        <v>0</v>
      </c>
      <c r="R128" s="244">
        <v>0</v>
      </c>
      <c r="S128" s="244">
        <v>0</v>
      </c>
      <c r="T128" s="244">
        <v>0</v>
      </c>
      <c r="U128" s="224"/>
      <c r="V128" s="117"/>
      <c r="W128" s="117"/>
    </row>
    <row r="129" spans="2:23" s="220" customFormat="1" ht="12.75" x14ac:dyDescent="0.2">
      <c r="B129" s="268"/>
      <c r="C129" s="269"/>
      <c r="D129" s="239"/>
      <c r="E129" s="130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4"/>
      <c r="V129" s="117"/>
      <c r="W129" s="117"/>
    </row>
    <row r="130" spans="2:23" x14ac:dyDescent="0.2">
      <c r="B130" s="270"/>
      <c r="C130" s="269"/>
      <c r="D130" s="239"/>
      <c r="E130" s="130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</row>
    <row r="131" spans="2:23" x14ac:dyDescent="0.2">
      <c r="B131" s="270"/>
    </row>
    <row r="132" spans="2:23" x14ac:dyDescent="0.2">
      <c r="B132" s="270"/>
    </row>
    <row r="133" spans="2:23" x14ac:dyDescent="0.2">
      <c r="B133" s="270"/>
    </row>
    <row r="134" spans="2:23" x14ac:dyDescent="0.2">
      <c r="B134" s="270"/>
    </row>
    <row r="135" spans="2:23" x14ac:dyDescent="0.2">
      <c r="B135" s="270"/>
    </row>
    <row r="136" spans="2:23" x14ac:dyDescent="0.2">
      <c r="B136" s="270"/>
    </row>
    <row r="137" spans="2:23" x14ac:dyDescent="0.2">
      <c r="B137" s="270"/>
    </row>
    <row r="138" spans="2:23" x14ac:dyDescent="0.2">
      <c r="B138" s="270"/>
      <c r="C138" s="109"/>
      <c r="D138" s="109"/>
    </row>
  </sheetData>
  <mergeCells count="6">
    <mergeCell ref="B111:T111"/>
    <mergeCell ref="B112:T112"/>
    <mergeCell ref="B58:T58"/>
    <mergeCell ref="B59:T59"/>
    <mergeCell ref="B2:T2"/>
    <mergeCell ref="B3:T3"/>
  </mergeCells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0"/>
  <sheetViews>
    <sheetView showGridLines="0" workbookViewId="0">
      <selection activeCell="I15" sqref="I15"/>
    </sheetView>
  </sheetViews>
  <sheetFormatPr defaultRowHeight="12.75" x14ac:dyDescent="0.2"/>
  <cols>
    <col min="1" max="1" width="4.5703125" customWidth="1"/>
    <col min="2" max="2" width="15" customWidth="1"/>
    <col min="3" max="3" width="21.140625" customWidth="1"/>
    <col min="4" max="4" width="5.42578125" style="793" customWidth="1"/>
    <col min="5" max="5" width="15" customWidth="1"/>
    <col min="6" max="6" width="35.42578125" bestFit="1" customWidth="1"/>
    <col min="7" max="7" width="5.42578125" style="793" customWidth="1"/>
    <col min="8" max="8" width="15" customWidth="1"/>
    <col min="9" max="9" width="23.28515625" bestFit="1" customWidth="1"/>
    <col min="10" max="10" width="5.42578125" style="793" customWidth="1"/>
    <col min="11" max="11" width="15" customWidth="1"/>
    <col min="12" max="12" width="16.5703125" bestFit="1" customWidth="1"/>
    <col min="13" max="13" width="5.42578125" style="793" customWidth="1"/>
    <col min="14" max="14" width="15" customWidth="1"/>
    <col min="15" max="15" width="19.85546875" bestFit="1" customWidth="1"/>
    <col min="16" max="16" width="5.42578125" style="793" customWidth="1"/>
    <col min="17" max="17" width="15" customWidth="1"/>
    <col min="18" max="18" width="12" bestFit="1" customWidth="1"/>
  </cols>
  <sheetData>
    <row r="2" spans="2:18" x14ac:dyDescent="0.2">
      <c r="B2" s="792" t="s">
        <v>498</v>
      </c>
      <c r="E2" s="792" t="s">
        <v>498</v>
      </c>
      <c r="H2" s="792" t="s">
        <v>498</v>
      </c>
      <c r="K2" s="792" t="s">
        <v>498</v>
      </c>
      <c r="N2" s="792" t="s">
        <v>498</v>
      </c>
      <c r="Q2" s="792" t="s">
        <v>498</v>
      </c>
    </row>
    <row r="3" spans="2:18" ht="13.5" thickBot="1" x14ac:dyDescent="0.25"/>
    <row r="4" spans="2:18" ht="13.5" thickBot="1" x14ac:dyDescent="0.25">
      <c r="B4" s="794"/>
      <c r="C4" s="795" t="s">
        <v>386</v>
      </c>
      <c r="D4" s="796"/>
      <c r="E4" s="794"/>
      <c r="F4" s="795" t="s">
        <v>499</v>
      </c>
      <c r="G4" s="796"/>
      <c r="H4" s="797" t="s">
        <v>500</v>
      </c>
      <c r="I4" s="798" t="s">
        <v>501</v>
      </c>
      <c r="J4" s="796"/>
      <c r="K4" s="794"/>
      <c r="L4" s="798" t="s">
        <v>502</v>
      </c>
      <c r="M4" s="796"/>
      <c r="N4" s="794"/>
      <c r="O4" s="798" t="s">
        <v>503</v>
      </c>
      <c r="P4" s="796"/>
      <c r="Q4" s="794"/>
      <c r="R4" s="795" t="s">
        <v>504</v>
      </c>
    </row>
    <row r="5" spans="2:18" ht="12.75" customHeight="1" x14ac:dyDescent="0.2">
      <c r="B5" s="799" t="s">
        <v>505</v>
      </c>
      <c r="C5" s="800">
        <v>2015</v>
      </c>
      <c r="D5" s="801"/>
      <c r="E5" s="799" t="s">
        <v>505</v>
      </c>
      <c r="F5" s="802">
        <v>2015</v>
      </c>
      <c r="G5" s="801"/>
      <c r="H5" s="799" t="s">
        <v>505</v>
      </c>
      <c r="I5" s="802">
        <v>2015</v>
      </c>
      <c r="J5" s="801"/>
      <c r="K5" s="799" t="s">
        <v>505</v>
      </c>
      <c r="L5" s="802">
        <v>2015</v>
      </c>
      <c r="M5" s="801"/>
      <c r="N5" s="799" t="s">
        <v>505</v>
      </c>
      <c r="O5" s="802">
        <v>2015</v>
      </c>
      <c r="P5" s="801"/>
      <c r="Q5" s="799" t="s">
        <v>505</v>
      </c>
      <c r="R5" s="802">
        <v>2015</v>
      </c>
    </row>
    <row r="6" spans="2:18" ht="13.5" x14ac:dyDescent="0.25">
      <c r="B6" s="803" t="s">
        <v>506</v>
      </c>
      <c r="C6" s="804" t="s">
        <v>507</v>
      </c>
      <c r="D6" s="805"/>
      <c r="E6" s="806" t="s">
        <v>506</v>
      </c>
      <c r="F6" s="807" t="s">
        <v>507</v>
      </c>
      <c r="G6" s="805"/>
      <c r="H6" s="806" t="s">
        <v>506</v>
      </c>
      <c r="I6" s="807"/>
      <c r="J6" s="805"/>
      <c r="K6" s="806" t="s">
        <v>506</v>
      </c>
      <c r="L6" s="807" t="s">
        <v>507</v>
      </c>
      <c r="M6" s="805"/>
      <c r="N6" s="806" t="s">
        <v>506</v>
      </c>
      <c r="O6" s="807" t="s">
        <v>507</v>
      </c>
      <c r="P6" s="805"/>
      <c r="Q6" s="806" t="s">
        <v>506</v>
      </c>
      <c r="R6" s="808" t="s">
        <v>507</v>
      </c>
    </row>
    <row r="7" spans="2:18" ht="13.5" x14ac:dyDescent="0.25">
      <c r="B7" s="809" t="s">
        <v>508</v>
      </c>
      <c r="C7" s="810">
        <v>46.622</v>
      </c>
      <c r="D7" s="805"/>
      <c r="E7" s="809" t="s">
        <v>508</v>
      </c>
      <c r="F7" s="810">
        <v>29.167000000000002</v>
      </c>
      <c r="G7" s="811"/>
      <c r="H7" s="809" t="s">
        <v>509</v>
      </c>
      <c r="I7" s="812">
        <v>18.458000000000002</v>
      </c>
      <c r="J7" s="811"/>
      <c r="K7" s="809" t="s">
        <v>509</v>
      </c>
      <c r="L7" s="812">
        <v>4.0650000000000004</v>
      </c>
      <c r="M7" s="811"/>
      <c r="N7" s="809" t="s">
        <v>510</v>
      </c>
      <c r="O7" s="810">
        <v>17.233000000000001</v>
      </c>
      <c r="P7" s="811"/>
      <c r="Q7" s="809" t="s">
        <v>511</v>
      </c>
      <c r="R7" s="812">
        <v>0.156</v>
      </c>
    </row>
    <row r="8" spans="2:18" x14ac:dyDescent="0.2">
      <c r="B8" s="809" t="s">
        <v>509</v>
      </c>
      <c r="C8" s="812">
        <v>45.503999999999998</v>
      </c>
      <c r="D8" s="811"/>
      <c r="E8" s="809" t="s">
        <v>512</v>
      </c>
      <c r="F8" s="812">
        <v>18.12</v>
      </c>
      <c r="G8" s="811"/>
      <c r="H8" s="809" t="s">
        <v>511</v>
      </c>
      <c r="I8" s="812">
        <v>17.738</v>
      </c>
      <c r="J8" s="811"/>
      <c r="K8" s="809" t="s">
        <v>513</v>
      </c>
      <c r="L8" s="812">
        <v>4.0650000000000004</v>
      </c>
      <c r="M8" s="811"/>
      <c r="N8" s="813" t="s">
        <v>298</v>
      </c>
      <c r="O8" s="814">
        <v>15.842007957533749</v>
      </c>
      <c r="P8" s="811"/>
      <c r="Q8" s="809" t="s">
        <v>514</v>
      </c>
      <c r="R8" s="810">
        <v>0.01</v>
      </c>
    </row>
    <row r="9" spans="2:18" x14ac:dyDescent="0.2">
      <c r="B9" s="809" t="s">
        <v>514</v>
      </c>
      <c r="C9" s="810">
        <v>44.807000000000002</v>
      </c>
      <c r="D9" s="811"/>
      <c r="E9" s="809" t="s">
        <v>515</v>
      </c>
      <c r="F9" s="812">
        <v>17.489999999999998</v>
      </c>
      <c r="G9" s="811"/>
      <c r="H9" s="809" t="s">
        <v>516</v>
      </c>
      <c r="I9" s="810">
        <v>14.596</v>
      </c>
      <c r="J9" s="811"/>
      <c r="K9" s="809" t="s">
        <v>517</v>
      </c>
      <c r="L9" s="812">
        <v>3.7669999999999999</v>
      </c>
      <c r="M9" s="815"/>
      <c r="N9" s="809" t="s">
        <v>518</v>
      </c>
      <c r="O9" s="812">
        <v>15.462999999999999</v>
      </c>
      <c r="P9" s="811"/>
      <c r="Q9" s="813" t="s">
        <v>298</v>
      </c>
      <c r="R9" s="814">
        <v>-7.737533834285746E-3</v>
      </c>
    </row>
    <row r="10" spans="2:18" ht="21" x14ac:dyDescent="0.2">
      <c r="B10" s="809" t="s">
        <v>519</v>
      </c>
      <c r="C10" s="810">
        <v>43.988</v>
      </c>
      <c r="D10" s="811"/>
      <c r="E10" s="809" t="s">
        <v>514</v>
      </c>
      <c r="F10" s="810">
        <v>16.004000000000001</v>
      </c>
      <c r="G10" s="811"/>
      <c r="H10" s="809" t="s">
        <v>520</v>
      </c>
      <c r="I10" s="812">
        <v>14.484999999999999</v>
      </c>
      <c r="J10" s="811"/>
      <c r="K10" s="809" t="s">
        <v>514</v>
      </c>
      <c r="L10" s="810">
        <v>3.516</v>
      </c>
      <c r="M10" s="811"/>
      <c r="N10" s="809" t="s">
        <v>508</v>
      </c>
      <c r="O10" s="810">
        <v>14.959</v>
      </c>
      <c r="P10" s="811"/>
      <c r="Q10" s="809" t="s">
        <v>517</v>
      </c>
      <c r="R10" s="812">
        <v>0.04</v>
      </c>
    </row>
    <row r="11" spans="2:18" x14ac:dyDescent="0.2">
      <c r="B11" s="809" t="s">
        <v>511</v>
      </c>
      <c r="C11" s="812">
        <v>43.456000000000003</v>
      </c>
      <c r="D11" s="811"/>
      <c r="E11" s="809" t="s">
        <v>519</v>
      </c>
      <c r="F11" s="810">
        <v>15.477</v>
      </c>
      <c r="G11" s="811"/>
      <c r="H11" s="809" t="s">
        <v>521</v>
      </c>
      <c r="I11" s="810">
        <v>14.372999999999999</v>
      </c>
      <c r="J11" s="811"/>
      <c r="K11" s="809" t="s">
        <v>522</v>
      </c>
      <c r="L11" s="810">
        <v>3.2890000000000001</v>
      </c>
      <c r="M11" s="811"/>
      <c r="N11" s="809" t="s">
        <v>516</v>
      </c>
      <c r="O11" s="810">
        <v>14.618</v>
      </c>
      <c r="P11" s="811"/>
      <c r="Q11" s="809" t="s">
        <v>297</v>
      </c>
      <c r="R11" s="810">
        <v>-0.34699999999999998</v>
      </c>
    </row>
    <row r="12" spans="2:18" ht="21" x14ac:dyDescent="0.2">
      <c r="B12" s="809" t="s">
        <v>523</v>
      </c>
      <c r="C12" s="810">
        <v>43.335000000000001</v>
      </c>
      <c r="D12" s="811"/>
      <c r="E12" s="809" t="s">
        <v>521</v>
      </c>
      <c r="F12" s="810">
        <v>15.461</v>
      </c>
      <c r="G12" s="811"/>
      <c r="H12" s="809" t="s">
        <v>514</v>
      </c>
      <c r="I12" s="810">
        <v>14.286000000000001</v>
      </c>
      <c r="J12" s="811"/>
      <c r="K12" s="809" t="s">
        <v>524</v>
      </c>
      <c r="L12" s="810">
        <v>3.12</v>
      </c>
      <c r="M12" s="811"/>
      <c r="N12" s="809" t="s">
        <v>519</v>
      </c>
      <c r="O12" s="810">
        <v>14.212999999999999</v>
      </c>
      <c r="P12" s="811"/>
      <c r="Q12" s="809" t="s">
        <v>520</v>
      </c>
      <c r="R12" s="812">
        <v>8.0000000000000002E-3</v>
      </c>
    </row>
    <row r="13" spans="2:18" x14ac:dyDescent="0.2">
      <c r="B13" s="809" t="s">
        <v>521</v>
      </c>
      <c r="C13" s="810">
        <v>43.335000000000001</v>
      </c>
      <c r="D13" s="811"/>
      <c r="E13" s="809" t="s">
        <v>517</v>
      </c>
      <c r="F13" s="812">
        <v>15.193</v>
      </c>
      <c r="G13" s="811"/>
      <c r="H13" s="809" t="s">
        <v>525</v>
      </c>
      <c r="I13" s="810">
        <v>14.247</v>
      </c>
      <c r="J13" s="811"/>
      <c r="K13" s="809" t="s">
        <v>526</v>
      </c>
      <c r="L13" s="812">
        <v>3.097</v>
      </c>
      <c r="M13" s="811"/>
      <c r="N13" s="809" t="s">
        <v>527</v>
      </c>
      <c r="O13" s="812">
        <v>14.098000000000001</v>
      </c>
      <c r="P13" s="811"/>
      <c r="Q13" s="809" t="s">
        <v>508</v>
      </c>
      <c r="R13" s="810">
        <v>1.6E-2</v>
      </c>
    </row>
    <row r="14" spans="2:18" x14ac:dyDescent="0.2">
      <c r="B14" s="809" t="s">
        <v>510</v>
      </c>
      <c r="C14" s="810">
        <v>39.395000000000003</v>
      </c>
      <c r="D14" s="811"/>
      <c r="E14" s="809" t="s">
        <v>528</v>
      </c>
      <c r="F14" s="810">
        <v>14.956</v>
      </c>
      <c r="G14" s="811"/>
      <c r="H14" s="809" t="s">
        <v>529</v>
      </c>
      <c r="I14" s="810">
        <v>14.003</v>
      </c>
      <c r="J14" s="811"/>
      <c r="K14" s="809" t="s">
        <v>523</v>
      </c>
      <c r="L14" s="810">
        <v>2.7949999999999999</v>
      </c>
      <c r="M14" s="811"/>
      <c r="N14" s="809" t="s">
        <v>530</v>
      </c>
      <c r="O14" s="810">
        <v>13.297000000000001</v>
      </c>
      <c r="P14" s="811"/>
      <c r="Q14" s="809" t="s">
        <v>527</v>
      </c>
      <c r="R14" s="812">
        <v>0</v>
      </c>
    </row>
    <row r="15" spans="2:18" ht="21" x14ac:dyDescent="0.2">
      <c r="B15" s="809" t="s">
        <v>531</v>
      </c>
      <c r="C15" s="810">
        <v>38.064999999999998</v>
      </c>
      <c r="D15" s="811"/>
      <c r="E15" s="809" t="s">
        <v>523</v>
      </c>
      <c r="F15" s="810">
        <v>13.872999999999999</v>
      </c>
      <c r="G15" s="811"/>
      <c r="H15" s="809" t="s">
        <v>532</v>
      </c>
      <c r="I15" s="812">
        <v>13.798999999999999</v>
      </c>
      <c r="J15" s="811"/>
      <c r="K15" s="809" t="s">
        <v>533</v>
      </c>
      <c r="L15" s="810">
        <v>2.7440000000000002</v>
      </c>
      <c r="M15" s="811"/>
      <c r="N15" s="809" t="s">
        <v>534</v>
      </c>
      <c r="O15" s="810">
        <v>13.292999999999999</v>
      </c>
      <c r="P15" s="811"/>
      <c r="Q15" s="809" t="s">
        <v>519</v>
      </c>
      <c r="R15" s="810">
        <v>3.9E-2</v>
      </c>
    </row>
    <row r="16" spans="2:18" x14ac:dyDescent="0.2">
      <c r="B16" s="809" t="s">
        <v>525</v>
      </c>
      <c r="C16" s="810">
        <v>37.750999999999998</v>
      </c>
      <c r="D16" s="811"/>
      <c r="E16" s="809" t="s">
        <v>522</v>
      </c>
      <c r="F16" s="810">
        <v>13.426</v>
      </c>
      <c r="G16" s="811"/>
      <c r="H16" s="809" t="s">
        <v>510</v>
      </c>
      <c r="I16" s="810">
        <v>13.718999999999999</v>
      </c>
      <c r="J16" s="811"/>
      <c r="K16" s="809" t="s">
        <v>535</v>
      </c>
      <c r="L16" s="812">
        <v>2.6070000000000002</v>
      </c>
      <c r="M16" s="811"/>
      <c r="N16" s="809" t="s">
        <v>512</v>
      </c>
      <c r="O16" s="812">
        <v>12.612</v>
      </c>
      <c r="P16" s="811"/>
      <c r="Q16" s="809" t="s">
        <v>509</v>
      </c>
      <c r="R16" s="812">
        <v>1.1200000000000001</v>
      </c>
    </row>
    <row r="17" spans="2:18" x14ac:dyDescent="0.2">
      <c r="B17" s="809" t="s">
        <v>515</v>
      </c>
      <c r="C17" s="812">
        <v>37.116</v>
      </c>
      <c r="D17" s="811"/>
      <c r="E17" s="809" t="s">
        <v>511</v>
      </c>
      <c r="F17" s="812">
        <v>13.188000000000001</v>
      </c>
      <c r="G17" s="811"/>
      <c r="H17" s="809" t="s">
        <v>523</v>
      </c>
      <c r="I17" s="810">
        <v>13.073</v>
      </c>
      <c r="J17" s="811"/>
      <c r="K17" s="809" t="s">
        <v>536</v>
      </c>
      <c r="L17" s="812">
        <v>2.3929999999999998</v>
      </c>
      <c r="M17" s="811"/>
      <c r="N17" s="809" t="s">
        <v>521</v>
      </c>
      <c r="O17" s="810">
        <v>12.263</v>
      </c>
      <c r="P17" s="811"/>
      <c r="Q17" s="809" t="s">
        <v>529</v>
      </c>
      <c r="R17" s="810">
        <v>7.0000000000000001E-3</v>
      </c>
    </row>
    <row r="18" spans="2:18" x14ac:dyDescent="0.2">
      <c r="B18" s="809" t="s">
        <v>522</v>
      </c>
      <c r="C18" s="810">
        <v>36.957000000000001</v>
      </c>
      <c r="D18" s="811"/>
      <c r="E18" s="809" t="s">
        <v>537</v>
      </c>
      <c r="F18" s="812">
        <v>12.965999999999999</v>
      </c>
      <c r="G18" s="811"/>
      <c r="H18" s="809" t="s">
        <v>519</v>
      </c>
      <c r="I18" s="810">
        <v>12.737</v>
      </c>
      <c r="J18" s="811"/>
      <c r="K18" s="809" t="s">
        <v>512</v>
      </c>
      <c r="L18" s="812">
        <v>2.0270000000000001</v>
      </c>
      <c r="M18" s="811"/>
      <c r="N18" s="809" t="s">
        <v>526</v>
      </c>
      <c r="O18" s="812">
        <v>12.016999999999999</v>
      </c>
      <c r="P18" s="811"/>
      <c r="Q18" s="809" t="s">
        <v>518</v>
      </c>
      <c r="R18" s="812">
        <v>0</v>
      </c>
    </row>
    <row r="19" spans="2:18" x14ac:dyDescent="0.2">
      <c r="B19" s="809" t="s">
        <v>529</v>
      </c>
      <c r="C19" s="810">
        <v>36.936999999999998</v>
      </c>
      <c r="D19" s="811"/>
      <c r="E19" s="809" t="s">
        <v>533</v>
      </c>
      <c r="F19" s="810">
        <v>12.94</v>
      </c>
      <c r="G19" s="811"/>
      <c r="H19" s="809" t="s">
        <v>536</v>
      </c>
      <c r="I19" s="812">
        <v>11.391999999999999</v>
      </c>
      <c r="J19" s="811"/>
      <c r="K19" s="809" t="s">
        <v>515</v>
      </c>
      <c r="L19" s="812">
        <v>1.988</v>
      </c>
      <c r="M19" s="811"/>
      <c r="N19" s="809" t="s">
        <v>538</v>
      </c>
      <c r="O19" s="812">
        <v>11.987</v>
      </c>
      <c r="P19" s="811"/>
      <c r="Q19" s="809" t="s">
        <v>510</v>
      </c>
      <c r="R19" s="810">
        <v>0.16800000000000001</v>
      </c>
    </row>
    <row r="20" spans="2:18" x14ac:dyDescent="0.2">
      <c r="B20" s="809" t="s">
        <v>518</v>
      </c>
      <c r="C20" s="812">
        <v>36.78</v>
      </c>
      <c r="D20" s="811"/>
      <c r="E20" s="809" t="s">
        <v>529</v>
      </c>
      <c r="F20" s="810">
        <v>11.622</v>
      </c>
      <c r="G20" s="811"/>
      <c r="H20" s="809" t="s">
        <v>527</v>
      </c>
      <c r="I20" s="812">
        <v>11.193</v>
      </c>
      <c r="J20" s="811"/>
      <c r="K20" s="809" t="s">
        <v>518</v>
      </c>
      <c r="L20" s="812">
        <v>1.9550000000000001</v>
      </c>
      <c r="M20" s="811"/>
      <c r="N20" s="809" t="s">
        <v>515</v>
      </c>
      <c r="O20" s="812">
        <v>11.833</v>
      </c>
      <c r="P20" s="811"/>
      <c r="Q20" s="809" t="s">
        <v>515</v>
      </c>
      <c r="R20" s="812">
        <v>1.853</v>
      </c>
    </row>
    <row r="21" spans="2:18" x14ac:dyDescent="0.2">
      <c r="B21" s="809" t="s">
        <v>516</v>
      </c>
      <c r="C21" s="810">
        <v>36.598999999999997</v>
      </c>
      <c r="D21" s="811"/>
      <c r="E21" s="809" t="s">
        <v>513</v>
      </c>
      <c r="F21" s="812">
        <v>11.516</v>
      </c>
      <c r="G21" s="811"/>
      <c r="H21" s="809" t="s">
        <v>522</v>
      </c>
      <c r="I21" s="810">
        <v>10.689</v>
      </c>
      <c r="J21" s="811"/>
      <c r="K21" s="809" t="s">
        <v>508</v>
      </c>
      <c r="L21" s="810">
        <v>1.9530000000000001</v>
      </c>
      <c r="M21" s="811"/>
      <c r="N21" s="809" t="s">
        <v>523</v>
      </c>
      <c r="O21" s="810">
        <v>11.739000000000001</v>
      </c>
      <c r="P21" s="811"/>
      <c r="Q21" s="809" t="s">
        <v>515</v>
      </c>
      <c r="R21" s="810">
        <v>8.9999999999999993E-3</v>
      </c>
    </row>
    <row r="22" spans="2:18" x14ac:dyDescent="0.2">
      <c r="B22" s="809" t="s">
        <v>534</v>
      </c>
      <c r="C22" s="810">
        <v>34.488999999999997</v>
      </c>
      <c r="D22" s="811"/>
      <c r="E22" s="809" t="s">
        <v>509</v>
      </c>
      <c r="F22" s="812">
        <v>10.691000000000001</v>
      </c>
      <c r="G22" s="811"/>
      <c r="H22" s="809" t="s">
        <v>518</v>
      </c>
      <c r="I22" s="812">
        <v>10.683999999999999</v>
      </c>
      <c r="J22" s="811"/>
      <c r="K22" s="809" t="s">
        <v>537</v>
      </c>
      <c r="L22" s="812">
        <v>1.8660000000000001</v>
      </c>
      <c r="M22" s="811"/>
      <c r="N22" s="809" t="s">
        <v>511</v>
      </c>
      <c r="O22" s="812">
        <v>11.673</v>
      </c>
      <c r="P22" s="811"/>
      <c r="Q22" s="809" t="s">
        <v>526</v>
      </c>
      <c r="R22" s="812">
        <v>0</v>
      </c>
    </row>
    <row r="23" spans="2:18" x14ac:dyDescent="0.2">
      <c r="B23" s="809" t="s">
        <v>536</v>
      </c>
      <c r="C23" s="812">
        <v>33.848999999999997</v>
      </c>
      <c r="D23" s="811"/>
      <c r="E23" s="809" t="s">
        <v>534</v>
      </c>
      <c r="F23" s="810">
        <v>10.476000000000001</v>
      </c>
      <c r="G23" s="811"/>
      <c r="H23" s="809" t="s">
        <v>528</v>
      </c>
      <c r="I23" s="810">
        <v>10.420999999999999</v>
      </c>
      <c r="J23" s="811"/>
      <c r="K23" s="809" t="s">
        <v>539</v>
      </c>
      <c r="L23" s="810">
        <v>1.5069999999999999</v>
      </c>
      <c r="M23" s="811"/>
      <c r="N23" s="809" t="s">
        <v>528</v>
      </c>
      <c r="O23" s="810">
        <v>11.573</v>
      </c>
      <c r="P23" s="811"/>
      <c r="Q23" s="809" t="s">
        <v>523</v>
      </c>
      <c r="R23" s="810">
        <v>1.718</v>
      </c>
    </row>
    <row r="24" spans="2:18" ht="21" x14ac:dyDescent="0.2">
      <c r="B24" s="809" t="s">
        <v>527</v>
      </c>
      <c r="C24" s="812">
        <v>33.594000000000001</v>
      </c>
      <c r="D24" s="811"/>
      <c r="E24" s="809" t="s">
        <v>525</v>
      </c>
      <c r="F24" s="810">
        <v>10.473000000000001</v>
      </c>
      <c r="G24" s="811"/>
      <c r="H24" s="809" t="s">
        <v>534</v>
      </c>
      <c r="I24" s="810">
        <v>9.016</v>
      </c>
      <c r="J24" s="811"/>
      <c r="K24" s="809" t="s">
        <v>530</v>
      </c>
      <c r="L24" s="810">
        <v>1.464</v>
      </c>
      <c r="M24" s="811"/>
      <c r="N24" s="809" t="s">
        <v>520</v>
      </c>
      <c r="O24" s="812">
        <v>11.26</v>
      </c>
      <c r="P24" s="811"/>
      <c r="Q24" s="809" t="s">
        <v>535</v>
      </c>
      <c r="R24" s="812">
        <v>8.1000000000000003E-2</v>
      </c>
    </row>
    <row r="25" spans="2:18" ht="21" x14ac:dyDescent="0.2">
      <c r="B25" s="809" t="s">
        <v>520</v>
      </c>
      <c r="C25" s="812">
        <v>33.47</v>
      </c>
      <c r="D25" s="811"/>
      <c r="E25" s="809" t="s">
        <v>535</v>
      </c>
      <c r="F25" s="812">
        <v>10.363</v>
      </c>
      <c r="G25" s="811"/>
      <c r="H25" s="809" t="s">
        <v>530</v>
      </c>
      <c r="I25" s="810">
        <v>8.7210000000000001</v>
      </c>
      <c r="J25" s="811"/>
      <c r="K25" s="809" t="s">
        <v>519</v>
      </c>
      <c r="L25" s="810">
        <v>1.4430000000000001</v>
      </c>
      <c r="M25" s="811"/>
      <c r="N25" s="809" t="s">
        <v>297</v>
      </c>
      <c r="O25" s="810">
        <v>11.177</v>
      </c>
      <c r="P25" s="811"/>
      <c r="Q25" s="809" t="s">
        <v>524</v>
      </c>
      <c r="R25" s="810">
        <v>0.61899999999999999</v>
      </c>
    </row>
    <row r="26" spans="2:18" x14ac:dyDescent="0.2">
      <c r="B26" s="809" t="s">
        <v>512</v>
      </c>
      <c r="C26" s="812">
        <v>32.759</v>
      </c>
      <c r="D26" s="811"/>
      <c r="E26" s="809" t="s">
        <v>539</v>
      </c>
      <c r="F26" s="810">
        <v>10.186999999999999</v>
      </c>
      <c r="G26" s="811"/>
      <c r="H26" s="813" t="s">
        <v>298</v>
      </c>
      <c r="I26" s="814">
        <v>8.3771511513256449</v>
      </c>
      <c r="J26" s="811"/>
      <c r="K26" s="809" t="s">
        <v>525</v>
      </c>
      <c r="L26" s="810">
        <v>1.4379999999999999</v>
      </c>
      <c r="M26" s="811"/>
      <c r="N26" s="809" t="s">
        <v>525</v>
      </c>
      <c r="O26" s="810">
        <v>11.17</v>
      </c>
      <c r="P26" s="811"/>
      <c r="Q26" s="809" t="s">
        <v>538</v>
      </c>
      <c r="R26" s="812">
        <v>0</v>
      </c>
    </row>
    <row r="27" spans="2:18" x14ac:dyDescent="0.2">
      <c r="B27" s="809" t="s">
        <v>513</v>
      </c>
      <c r="C27" s="812">
        <v>32.515999999999998</v>
      </c>
      <c r="D27" s="811"/>
      <c r="E27" s="809" t="s">
        <v>526</v>
      </c>
      <c r="F27" s="812">
        <v>9.8889999999999993</v>
      </c>
      <c r="G27" s="811"/>
      <c r="H27" s="809" t="s">
        <v>538</v>
      </c>
      <c r="I27" s="812">
        <v>8.3390000000000004</v>
      </c>
      <c r="J27" s="811"/>
      <c r="K27" s="813" t="s">
        <v>298</v>
      </c>
      <c r="L27" s="814">
        <v>1.426077862567056</v>
      </c>
      <c r="M27" s="811"/>
      <c r="N27" s="809" t="s">
        <v>509</v>
      </c>
      <c r="O27" s="812">
        <v>11.082000000000001</v>
      </c>
      <c r="P27" s="811"/>
      <c r="Q27" s="809" t="s">
        <v>522</v>
      </c>
      <c r="R27" s="810">
        <v>4.2999999999999997E-2</v>
      </c>
    </row>
    <row r="28" spans="2:18" ht="21" x14ac:dyDescent="0.2">
      <c r="B28" s="809" t="s">
        <v>532</v>
      </c>
      <c r="C28" s="812">
        <v>32.25</v>
      </c>
      <c r="D28" s="811"/>
      <c r="E28" s="809" t="s">
        <v>536</v>
      </c>
      <c r="F28" s="812">
        <v>9.7249999999999996</v>
      </c>
      <c r="G28" s="811"/>
      <c r="H28" s="809" t="s">
        <v>537</v>
      </c>
      <c r="I28" s="812">
        <v>6.8659999999999997</v>
      </c>
      <c r="J28" s="811"/>
      <c r="K28" s="809" t="s">
        <v>534</v>
      </c>
      <c r="L28" s="810">
        <v>1.319</v>
      </c>
      <c r="M28" s="811"/>
      <c r="N28" s="809" t="s">
        <v>532</v>
      </c>
      <c r="O28" s="812">
        <v>10.962</v>
      </c>
      <c r="P28" s="811"/>
      <c r="Q28" s="809" t="s">
        <v>525</v>
      </c>
      <c r="R28" s="810">
        <v>6.3E-2</v>
      </c>
    </row>
    <row r="29" spans="2:18" x14ac:dyDescent="0.2">
      <c r="B29" s="813" t="s">
        <v>298</v>
      </c>
      <c r="C29" s="816">
        <v>32.113401223787598</v>
      </c>
      <c r="D29" s="811"/>
      <c r="E29" s="809" t="s">
        <v>518</v>
      </c>
      <c r="F29" s="812">
        <v>8.6780000000000008</v>
      </c>
      <c r="G29" s="811"/>
      <c r="H29" s="809" t="s">
        <v>524</v>
      </c>
      <c r="I29" s="810">
        <v>6.7889999999999997</v>
      </c>
      <c r="J29" s="811"/>
      <c r="K29" s="809" t="s">
        <v>510</v>
      </c>
      <c r="L29" s="810">
        <v>1.296</v>
      </c>
      <c r="M29" s="811"/>
      <c r="N29" s="809" t="s">
        <v>513</v>
      </c>
      <c r="O29" s="812">
        <v>10.712</v>
      </c>
      <c r="P29" s="811"/>
      <c r="Q29" s="809" t="s">
        <v>512</v>
      </c>
      <c r="R29" s="812">
        <v>0</v>
      </c>
    </row>
    <row r="30" spans="2:18" x14ac:dyDescent="0.2">
      <c r="B30" s="809" t="s">
        <v>517</v>
      </c>
      <c r="C30" s="812">
        <v>31.940999999999999</v>
      </c>
      <c r="D30" s="811"/>
      <c r="E30" s="809" t="s">
        <v>527</v>
      </c>
      <c r="F30" s="812">
        <v>7.8529999999999998</v>
      </c>
      <c r="G30" s="811"/>
      <c r="H30" s="809" t="s">
        <v>526</v>
      </c>
      <c r="I30" s="812">
        <v>6.3710000000000004</v>
      </c>
      <c r="J30" s="811"/>
      <c r="K30" s="809" t="s">
        <v>528</v>
      </c>
      <c r="L30" s="810">
        <v>1.115</v>
      </c>
      <c r="M30" s="811"/>
      <c r="N30" s="809" t="s">
        <v>514</v>
      </c>
      <c r="O30" s="810">
        <v>10.657</v>
      </c>
      <c r="P30" s="811"/>
      <c r="Q30" s="809" t="s">
        <v>528</v>
      </c>
      <c r="R30" s="810">
        <v>0</v>
      </c>
    </row>
    <row r="31" spans="2:18" x14ac:dyDescent="0.2">
      <c r="B31" s="809" t="s">
        <v>526</v>
      </c>
      <c r="C31" s="812">
        <v>31.373999999999999</v>
      </c>
      <c r="D31" s="811"/>
      <c r="E31" s="809" t="s">
        <v>524</v>
      </c>
      <c r="F31" s="810">
        <v>7.6449999999999996</v>
      </c>
      <c r="G31" s="811"/>
      <c r="H31" s="809" t="s">
        <v>533</v>
      </c>
      <c r="I31" s="810">
        <v>6.242</v>
      </c>
      <c r="J31" s="811"/>
      <c r="K31" s="809" t="s">
        <v>529</v>
      </c>
      <c r="L31" s="810">
        <v>1.077</v>
      </c>
      <c r="M31" s="811"/>
      <c r="N31" s="809" t="s">
        <v>529</v>
      </c>
      <c r="O31" s="810">
        <v>10.057</v>
      </c>
      <c r="P31" s="811"/>
      <c r="Q31" s="809" t="s">
        <v>534</v>
      </c>
      <c r="R31" s="810">
        <v>0.29599999999999999</v>
      </c>
    </row>
    <row r="32" spans="2:18" ht="21" x14ac:dyDescent="0.2">
      <c r="B32" s="809" t="s">
        <v>530</v>
      </c>
      <c r="C32" s="810">
        <v>30.030999999999999</v>
      </c>
      <c r="D32" s="811"/>
      <c r="E32" s="809" t="s">
        <v>297</v>
      </c>
      <c r="F32" s="810">
        <v>7.5330000000000004</v>
      </c>
      <c r="G32" s="811"/>
      <c r="H32" s="809" t="s">
        <v>513</v>
      </c>
      <c r="I32" s="812">
        <v>6.0579999999999998</v>
      </c>
      <c r="J32" s="811"/>
      <c r="K32" s="809" t="s">
        <v>521</v>
      </c>
      <c r="L32" s="810">
        <v>1.056</v>
      </c>
      <c r="M32" s="811"/>
      <c r="N32" s="809" t="s">
        <v>536</v>
      </c>
      <c r="O32" s="812">
        <v>9.8710000000000004</v>
      </c>
      <c r="P32" s="811"/>
      <c r="Q32" s="809" t="s">
        <v>532</v>
      </c>
      <c r="R32" s="812">
        <v>0</v>
      </c>
    </row>
    <row r="33" spans="2:18" x14ac:dyDescent="0.2">
      <c r="B33" s="809" t="s">
        <v>538</v>
      </c>
      <c r="C33" s="812">
        <v>29.001000000000001</v>
      </c>
      <c r="D33" s="811"/>
      <c r="E33" s="809" t="s">
        <v>538</v>
      </c>
      <c r="F33" s="812">
        <v>7.52</v>
      </c>
      <c r="G33" s="811"/>
      <c r="H33" s="809" t="s">
        <v>517</v>
      </c>
      <c r="I33" s="812">
        <v>5.5250000000000004</v>
      </c>
      <c r="J33" s="811"/>
      <c r="K33" s="809" t="s">
        <v>538</v>
      </c>
      <c r="L33" s="812">
        <v>0.99</v>
      </c>
      <c r="M33" s="811"/>
      <c r="N33" s="809" t="s">
        <v>522</v>
      </c>
      <c r="O33" s="810">
        <v>9.4659999999999993</v>
      </c>
      <c r="P33" s="811"/>
      <c r="Q33" s="809" t="s">
        <v>516</v>
      </c>
      <c r="R33" s="810">
        <v>0</v>
      </c>
    </row>
    <row r="34" spans="2:18" ht="21" x14ac:dyDescent="0.2">
      <c r="B34" s="809" t="s">
        <v>537</v>
      </c>
      <c r="C34" s="812">
        <v>27.890999999999998</v>
      </c>
      <c r="D34" s="811"/>
      <c r="E34" s="809" t="s">
        <v>520</v>
      </c>
      <c r="F34" s="812">
        <v>7.1710000000000003</v>
      </c>
      <c r="G34" s="811"/>
      <c r="H34" s="809" t="s">
        <v>539</v>
      </c>
      <c r="I34" s="810">
        <v>4.0579999999999998</v>
      </c>
      <c r="J34" s="811"/>
      <c r="K34" s="809" t="s">
        <v>297</v>
      </c>
      <c r="L34" s="810">
        <v>0.90300000000000002</v>
      </c>
      <c r="M34" s="811"/>
      <c r="N34" s="809" t="s">
        <v>539</v>
      </c>
      <c r="O34" s="810">
        <v>7.7060000000000004</v>
      </c>
      <c r="P34" s="811"/>
      <c r="Q34" s="809" t="s">
        <v>536</v>
      </c>
      <c r="R34" s="812">
        <v>0.30599999999999999</v>
      </c>
    </row>
    <row r="35" spans="2:18" ht="21" x14ac:dyDescent="0.2">
      <c r="B35" s="809" t="s">
        <v>533</v>
      </c>
      <c r="C35" s="810">
        <v>26.358000000000001</v>
      </c>
      <c r="D35" s="811"/>
      <c r="E35" s="809" t="s">
        <v>532</v>
      </c>
      <c r="F35" s="812">
        <v>6.907</v>
      </c>
      <c r="G35" s="811"/>
      <c r="H35" s="809" t="s">
        <v>515</v>
      </c>
      <c r="I35" s="812">
        <v>3.952</v>
      </c>
      <c r="J35" s="811"/>
      <c r="K35" s="809" t="s">
        <v>516</v>
      </c>
      <c r="L35" s="810">
        <v>0.625</v>
      </c>
      <c r="M35" s="811"/>
      <c r="N35" s="809" t="s">
        <v>517</v>
      </c>
      <c r="O35" s="812">
        <v>7.415</v>
      </c>
      <c r="P35" s="811"/>
      <c r="Q35" s="809" t="s">
        <v>521</v>
      </c>
      <c r="R35" s="810">
        <v>3.3000000000000002E-2</v>
      </c>
    </row>
    <row r="36" spans="2:18" x14ac:dyDescent="0.2">
      <c r="B36" s="809" t="s">
        <v>524</v>
      </c>
      <c r="C36" s="810">
        <v>25.251000000000001</v>
      </c>
      <c r="D36" s="811"/>
      <c r="E36" s="809" t="s">
        <v>510</v>
      </c>
      <c r="F36" s="810">
        <v>6.8639999999999999</v>
      </c>
      <c r="H36" s="809" t="s">
        <v>297</v>
      </c>
      <c r="I36" s="810">
        <v>1.4339999999999999</v>
      </c>
      <c r="K36" s="809" t="s">
        <v>511</v>
      </c>
      <c r="L36" s="812">
        <v>0.57899999999999996</v>
      </c>
      <c r="N36" s="809" t="s">
        <v>524</v>
      </c>
      <c r="O36" s="810">
        <v>7.0789999999999997</v>
      </c>
      <c r="Q36" s="809" t="s">
        <v>537</v>
      </c>
      <c r="R36" s="812">
        <v>0.115</v>
      </c>
    </row>
    <row r="37" spans="2:18" ht="21" x14ac:dyDescent="0.2">
      <c r="B37" s="809" t="s">
        <v>539</v>
      </c>
      <c r="C37" s="810">
        <v>23.594000000000001</v>
      </c>
      <c r="E37" s="809" t="s">
        <v>397</v>
      </c>
      <c r="F37" s="812">
        <v>6.8070000000000004</v>
      </c>
      <c r="H37" s="809" t="s">
        <v>508</v>
      </c>
      <c r="I37" s="810">
        <v>0.36299999999999999</v>
      </c>
      <c r="K37" s="809" t="s">
        <v>532</v>
      </c>
      <c r="L37" s="812">
        <v>0.42899999999999999</v>
      </c>
      <c r="N37" s="809" t="s">
        <v>535</v>
      </c>
      <c r="O37" s="812">
        <v>6.7569999999999997</v>
      </c>
      <c r="Q37" s="809" t="s">
        <v>530</v>
      </c>
      <c r="R37" s="810">
        <v>0.44800000000000001</v>
      </c>
    </row>
    <row r="38" spans="2:18" ht="21" x14ac:dyDescent="0.2">
      <c r="B38" s="809" t="s">
        <v>297</v>
      </c>
      <c r="C38" s="810">
        <v>20.699000000000002</v>
      </c>
      <c r="E38" s="809" t="s">
        <v>516</v>
      </c>
      <c r="F38" s="810">
        <v>6.6260000000000003</v>
      </c>
      <c r="H38" s="809" t="s">
        <v>512</v>
      </c>
      <c r="I38" s="812">
        <v>0</v>
      </c>
      <c r="K38" s="809" t="s">
        <v>520</v>
      </c>
      <c r="L38" s="812">
        <v>0.373</v>
      </c>
      <c r="N38" s="809" t="s">
        <v>537</v>
      </c>
      <c r="O38" s="812">
        <v>6.0780000000000003</v>
      </c>
      <c r="Q38" s="809" t="s">
        <v>513</v>
      </c>
      <c r="R38" s="812">
        <v>1E-3</v>
      </c>
    </row>
    <row r="39" spans="2:18" x14ac:dyDescent="0.2">
      <c r="B39" s="809" t="s">
        <v>397</v>
      </c>
      <c r="C39" s="812">
        <v>17.437999999999999</v>
      </c>
      <c r="E39" s="809" t="s">
        <v>530</v>
      </c>
      <c r="F39" s="810">
        <v>6.101</v>
      </c>
      <c r="H39" s="817"/>
      <c r="I39" s="818"/>
      <c r="K39" s="809" t="s">
        <v>527</v>
      </c>
      <c r="L39" s="812">
        <v>0.28299999999999997</v>
      </c>
      <c r="N39" s="809" t="s">
        <v>533</v>
      </c>
      <c r="O39" s="810">
        <v>4.431</v>
      </c>
      <c r="Q39" s="809" t="s">
        <v>533</v>
      </c>
      <c r="R39" s="810">
        <v>0</v>
      </c>
    </row>
    <row r="40" spans="2:18" x14ac:dyDescent="0.2">
      <c r="E40" s="813" t="s">
        <v>298</v>
      </c>
      <c r="F40" s="814">
        <v>5.8722544474875242</v>
      </c>
      <c r="R40" s="793"/>
    </row>
    <row r="41" spans="2:18" x14ac:dyDescent="0.2">
      <c r="E41" s="817"/>
      <c r="F41" s="818"/>
      <c r="H41" s="819" t="s">
        <v>540</v>
      </c>
      <c r="K41" s="819" t="s">
        <v>540</v>
      </c>
      <c r="R41" s="793"/>
    </row>
    <row r="42" spans="2:18" x14ac:dyDescent="0.2">
      <c r="E42" s="819" t="s">
        <v>540</v>
      </c>
      <c r="H42" s="819" t="s">
        <v>541</v>
      </c>
      <c r="K42" s="819" t="s">
        <v>541</v>
      </c>
      <c r="R42" s="793"/>
    </row>
    <row r="43" spans="2:18" x14ac:dyDescent="0.2">
      <c r="E43" s="819" t="s">
        <v>541</v>
      </c>
      <c r="R43" s="793"/>
    </row>
    <row r="44" spans="2:18" x14ac:dyDescent="0.2">
      <c r="R44" s="811"/>
    </row>
    <row r="45" spans="2:18" x14ac:dyDescent="0.2">
      <c r="R45" s="793"/>
    </row>
    <row r="46" spans="2:18" x14ac:dyDescent="0.2">
      <c r="N46" s="819" t="s">
        <v>540</v>
      </c>
      <c r="Q46" s="819" t="s">
        <v>540</v>
      </c>
    </row>
    <row r="47" spans="2:18" x14ac:dyDescent="0.2">
      <c r="N47" s="819" t="s">
        <v>541</v>
      </c>
      <c r="Q47" s="819" t="s">
        <v>541</v>
      </c>
    </row>
    <row r="48" spans="2:18" x14ac:dyDescent="0.2">
      <c r="B48" s="806" t="s">
        <v>506</v>
      </c>
      <c r="C48" s="820" t="s">
        <v>542</v>
      </c>
      <c r="D48" s="821" t="s">
        <v>543</v>
      </c>
      <c r="E48" s="821" t="s">
        <v>295</v>
      </c>
      <c r="F48" s="820" t="s">
        <v>544</v>
      </c>
    </row>
    <row r="49" spans="2:6" x14ac:dyDescent="0.2">
      <c r="B49" s="809" t="s">
        <v>508</v>
      </c>
      <c r="C49">
        <v>29.167000000000002</v>
      </c>
      <c r="D49">
        <v>0.36299999999999999</v>
      </c>
      <c r="E49">
        <v>1.9530000000000001</v>
      </c>
      <c r="F49">
        <v>14.959</v>
      </c>
    </row>
    <row r="50" spans="2:6" x14ac:dyDescent="0.2">
      <c r="B50" s="809" t="s">
        <v>509</v>
      </c>
      <c r="C50">
        <v>10.691000000000001</v>
      </c>
      <c r="D50">
        <v>18.458000000000002</v>
      </c>
      <c r="E50">
        <v>4.0650000000000004</v>
      </c>
      <c r="F50">
        <v>11.082000000000001</v>
      </c>
    </row>
    <row r="51" spans="2:6" x14ac:dyDescent="0.2">
      <c r="B51" s="809" t="s">
        <v>514</v>
      </c>
      <c r="C51">
        <v>16.004000000000001</v>
      </c>
      <c r="D51">
        <v>14.286000000000001</v>
      </c>
      <c r="E51">
        <v>3.516</v>
      </c>
      <c r="F51">
        <v>10.657</v>
      </c>
    </row>
    <row r="52" spans="2:6" x14ac:dyDescent="0.2">
      <c r="B52" s="809" t="s">
        <v>519</v>
      </c>
      <c r="C52">
        <v>15.477</v>
      </c>
      <c r="D52">
        <v>12.737</v>
      </c>
      <c r="E52">
        <v>1.4430000000000001</v>
      </c>
      <c r="F52">
        <v>14.212999999999999</v>
      </c>
    </row>
    <row r="53" spans="2:6" x14ac:dyDescent="0.2">
      <c r="B53" s="809" t="s">
        <v>511</v>
      </c>
      <c r="C53">
        <v>13.188000000000001</v>
      </c>
      <c r="D53">
        <v>17.738</v>
      </c>
      <c r="E53">
        <v>0.57899999999999996</v>
      </c>
      <c r="F53">
        <v>11.673</v>
      </c>
    </row>
    <row r="54" spans="2:6" x14ac:dyDescent="0.2">
      <c r="B54" s="809" t="s">
        <v>523</v>
      </c>
      <c r="C54">
        <v>13.872999999999999</v>
      </c>
      <c r="D54">
        <v>13.073</v>
      </c>
      <c r="E54">
        <v>2.7949999999999999</v>
      </c>
      <c r="F54">
        <v>11.739000000000001</v>
      </c>
    </row>
    <row r="55" spans="2:6" x14ac:dyDescent="0.2">
      <c r="B55" s="809" t="s">
        <v>521</v>
      </c>
      <c r="C55">
        <v>15.461</v>
      </c>
      <c r="D55">
        <v>14.372999999999999</v>
      </c>
      <c r="E55">
        <v>1.056</v>
      </c>
      <c r="F55">
        <v>12.263</v>
      </c>
    </row>
    <row r="56" spans="2:6" x14ac:dyDescent="0.2">
      <c r="B56" s="809" t="s">
        <v>510</v>
      </c>
      <c r="C56">
        <v>6.8639999999999999</v>
      </c>
      <c r="D56">
        <v>13.718999999999999</v>
      </c>
      <c r="E56">
        <v>1.296</v>
      </c>
      <c r="F56">
        <v>17.233000000000001</v>
      </c>
    </row>
    <row r="57" spans="2:6" x14ac:dyDescent="0.2">
      <c r="B57" s="809" t="s">
        <v>528</v>
      </c>
      <c r="C57">
        <v>14.956</v>
      </c>
      <c r="D57">
        <v>10.420999999999999</v>
      </c>
      <c r="E57">
        <v>1.115</v>
      </c>
      <c r="F57">
        <v>11.573</v>
      </c>
    </row>
    <row r="58" spans="2:6" x14ac:dyDescent="0.2">
      <c r="B58" s="809" t="s">
        <v>525</v>
      </c>
      <c r="C58">
        <v>10.473000000000001</v>
      </c>
      <c r="D58">
        <v>14.247</v>
      </c>
      <c r="E58">
        <v>1.4379999999999999</v>
      </c>
      <c r="F58">
        <v>11.17</v>
      </c>
    </row>
    <row r="59" spans="2:6" x14ac:dyDescent="0.2">
      <c r="B59" s="809" t="s">
        <v>515</v>
      </c>
      <c r="C59">
        <v>17.489999999999998</v>
      </c>
      <c r="D59">
        <v>3.952</v>
      </c>
      <c r="E59">
        <v>1.988</v>
      </c>
      <c r="F59">
        <v>11.833</v>
      </c>
    </row>
    <row r="60" spans="2:6" x14ac:dyDescent="0.2">
      <c r="B60" s="809" t="s">
        <v>522</v>
      </c>
      <c r="C60">
        <v>13.426</v>
      </c>
      <c r="D60">
        <v>10.689</v>
      </c>
      <c r="E60">
        <v>3.2890000000000001</v>
      </c>
      <c r="F60">
        <v>9.4659999999999993</v>
      </c>
    </row>
    <row r="61" spans="2:6" x14ac:dyDescent="0.2">
      <c r="B61" s="809" t="s">
        <v>529</v>
      </c>
      <c r="C61">
        <v>11.622</v>
      </c>
      <c r="D61">
        <v>14.003</v>
      </c>
      <c r="E61">
        <v>1.077</v>
      </c>
      <c r="F61">
        <v>10.057</v>
      </c>
    </row>
    <row r="62" spans="2:6" x14ac:dyDescent="0.2">
      <c r="B62" s="809" t="s">
        <v>518</v>
      </c>
      <c r="C62">
        <v>8.6780000000000008</v>
      </c>
      <c r="D62">
        <v>10.683999999999999</v>
      </c>
      <c r="E62">
        <v>1.9550000000000001</v>
      </c>
      <c r="F62">
        <v>15.462999999999999</v>
      </c>
    </row>
    <row r="63" spans="2:6" x14ac:dyDescent="0.2">
      <c r="B63" s="809" t="s">
        <v>516</v>
      </c>
      <c r="C63">
        <v>6.6260000000000003</v>
      </c>
      <c r="D63">
        <v>14.596</v>
      </c>
      <c r="E63">
        <v>0.625</v>
      </c>
      <c r="F63">
        <v>14.618</v>
      </c>
    </row>
    <row r="64" spans="2:6" x14ac:dyDescent="0.2">
      <c r="B64" s="809" t="s">
        <v>534</v>
      </c>
      <c r="C64">
        <v>10.476000000000001</v>
      </c>
      <c r="D64">
        <v>9.016</v>
      </c>
      <c r="E64">
        <v>1.319</v>
      </c>
      <c r="F64">
        <v>13.292999999999999</v>
      </c>
    </row>
    <row r="65" spans="2:6" x14ac:dyDescent="0.2">
      <c r="B65" s="809" t="s">
        <v>536</v>
      </c>
      <c r="C65">
        <v>9.7249999999999996</v>
      </c>
      <c r="D65">
        <v>11.391999999999999</v>
      </c>
      <c r="E65">
        <v>2.3929999999999998</v>
      </c>
      <c r="F65">
        <v>9.8710000000000004</v>
      </c>
    </row>
    <row r="66" spans="2:6" x14ac:dyDescent="0.2">
      <c r="B66" s="809" t="s">
        <v>527</v>
      </c>
      <c r="C66">
        <v>7.8529999999999998</v>
      </c>
      <c r="D66">
        <v>11.193</v>
      </c>
      <c r="E66">
        <v>0.28299999999999997</v>
      </c>
      <c r="F66">
        <v>14.098000000000001</v>
      </c>
    </row>
    <row r="67" spans="2:6" ht="21" x14ac:dyDescent="0.2">
      <c r="B67" s="809" t="s">
        <v>520</v>
      </c>
      <c r="C67">
        <v>7.1710000000000003</v>
      </c>
      <c r="D67">
        <v>14.484999999999999</v>
      </c>
      <c r="E67">
        <v>0.373</v>
      </c>
      <c r="F67">
        <v>11.26</v>
      </c>
    </row>
    <row r="68" spans="2:6" x14ac:dyDescent="0.2">
      <c r="B68" s="809" t="s">
        <v>512</v>
      </c>
      <c r="C68">
        <v>18.12</v>
      </c>
      <c r="D68">
        <v>0</v>
      </c>
      <c r="E68">
        <v>2.0270000000000001</v>
      </c>
      <c r="F68">
        <v>12.612</v>
      </c>
    </row>
    <row r="69" spans="2:6" x14ac:dyDescent="0.2">
      <c r="B69" s="809" t="s">
        <v>513</v>
      </c>
      <c r="C69">
        <v>11.516</v>
      </c>
      <c r="D69">
        <v>6.0579999999999998</v>
      </c>
      <c r="E69">
        <v>4.0650000000000004</v>
      </c>
      <c r="F69">
        <v>10.712</v>
      </c>
    </row>
    <row r="70" spans="2:6" ht="21" x14ac:dyDescent="0.2">
      <c r="B70" s="809" t="s">
        <v>532</v>
      </c>
      <c r="C70">
        <v>6.907</v>
      </c>
      <c r="D70">
        <v>13.798999999999999</v>
      </c>
      <c r="E70">
        <v>0.42899999999999999</v>
      </c>
      <c r="F70">
        <v>10.962</v>
      </c>
    </row>
    <row r="71" spans="2:6" x14ac:dyDescent="0.2">
      <c r="B71" s="813" t="s">
        <v>298</v>
      </c>
      <c r="C71">
        <v>5.8722544474875242</v>
      </c>
      <c r="D71">
        <v>8.3771511513256449</v>
      </c>
      <c r="E71">
        <v>1.426077862567056</v>
      </c>
      <c r="F71">
        <v>15.842007957533749</v>
      </c>
    </row>
    <row r="72" spans="2:6" x14ac:dyDescent="0.2">
      <c r="B72" s="809" t="s">
        <v>517</v>
      </c>
      <c r="C72">
        <v>15.193</v>
      </c>
      <c r="D72">
        <v>5.5250000000000004</v>
      </c>
      <c r="E72">
        <v>3.7669999999999999</v>
      </c>
      <c r="F72">
        <v>7.415</v>
      </c>
    </row>
    <row r="73" spans="2:6" x14ac:dyDescent="0.2">
      <c r="B73" s="809" t="s">
        <v>526</v>
      </c>
      <c r="C73">
        <v>9.8889999999999993</v>
      </c>
      <c r="D73">
        <v>6.3710000000000004</v>
      </c>
      <c r="E73">
        <v>3.097</v>
      </c>
      <c r="F73">
        <v>12.016999999999999</v>
      </c>
    </row>
    <row r="74" spans="2:6" x14ac:dyDescent="0.2">
      <c r="B74" s="809" t="s">
        <v>530</v>
      </c>
      <c r="C74">
        <v>6.101</v>
      </c>
      <c r="D74">
        <v>8.7210000000000001</v>
      </c>
      <c r="E74">
        <v>1.464</v>
      </c>
      <c r="F74">
        <v>13.297000000000001</v>
      </c>
    </row>
    <row r="75" spans="2:6" x14ac:dyDescent="0.2">
      <c r="B75" s="809" t="s">
        <v>538</v>
      </c>
      <c r="C75">
        <v>7.52</v>
      </c>
      <c r="D75">
        <v>8.3390000000000004</v>
      </c>
      <c r="E75">
        <v>0.99</v>
      </c>
      <c r="F75">
        <v>11.987</v>
      </c>
    </row>
    <row r="76" spans="2:6" x14ac:dyDescent="0.2">
      <c r="B76" s="809" t="s">
        <v>537</v>
      </c>
      <c r="C76">
        <v>12.965999999999999</v>
      </c>
      <c r="D76">
        <v>6.8659999999999997</v>
      </c>
      <c r="E76">
        <v>1.8660000000000001</v>
      </c>
      <c r="F76">
        <v>6.0780000000000003</v>
      </c>
    </row>
    <row r="77" spans="2:6" x14ac:dyDescent="0.2">
      <c r="B77" s="809" t="s">
        <v>533</v>
      </c>
      <c r="C77">
        <v>12.94</v>
      </c>
      <c r="D77">
        <v>6.242</v>
      </c>
      <c r="E77">
        <v>2.7440000000000002</v>
      </c>
      <c r="F77">
        <v>4.431</v>
      </c>
    </row>
    <row r="78" spans="2:6" x14ac:dyDescent="0.2">
      <c r="B78" s="809" t="s">
        <v>524</v>
      </c>
      <c r="C78">
        <v>7.6449999999999996</v>
      </c>
      <c r="D78">
        <v>6.7889999999999997</v>
      </c>
      <c r="E78">
        <v>3.12</v>
      </c>
      <c r="F78">
        <v>7.0789999999999997</v>
      </c>
    </row>
    <row r="79" spans="2:6" x14ac:dyDescent="0.2">
      <c r="B79" s="809" t="s">
        <v>539</v>
      </c>
      <c r="C79">
        <v>10.186999999999999</v>
      </c>
      <c r="D79">
        <v>4.0579999999999998</v>
      </c>
      <c r="E79">
        <v>1.5069999999999999</v>
      </c>
      <c r="F79">
        <v>7.7060000000000004</v>
      </c>
    </row>
    <row r="80" spans="2:6" x14ac:dyDescent="0.2">
      <c r="B80" s="809" t="s">
        <v>297</v>
      </c>
      <c r="C80">
        <v>7.5330000000000004</v>
      </c>
      <c r="D80">
        <v>1.4339999999999999</v>
      </c>
      <c r="E80">
        <v>0.90300000000000002</v>
      </c>
      <c r="F80">
        <v>11.177</v>
      </c>
    </row>
  </sheetData>
  <hyperlinks>
    <hyperlink ref="B19" r:id="rId1" tooltip="Click once to display linked information. Click and hold to select this cell." display="http://stats.oecd.org/OECDStat_Metadata/ShowMetadata.ashx?Dataset=REV&amp;Coords=[COU].[DEU]&amp;ShowOnWeb=true&amp;Lang=en"/>
    <hyperlink ref="B31" r:id="rId2" tooltip="Click once to display linked information. Click and hold to select this cell." display="http://stats.oecd.org/OECDStat_Metadata/ShowMetadata.ashx?Dataset=REV&amp;Coords=[COU].[ISR]&amp;ShowOnWeb=true&amp;Lang=en"/>
    <hyperlink ref="C14" r:id="rId3" tooltip="Click once to display linked information. Click and hold to select this cell." display="http://stats.oecd.org/OECDStat_Metadata/ShowMetadata.ashx?Dataset=REV&amp;Coords=[GOV].[NES],[TAX].[TOTALTAX],[VAR].[TAXGDP],[COU].[HUN],[YEA].[2015]&amp;ShowOnWeb=true"/>
    <hyperlink ref="C39" r:id="rId4" tooltip="Click once to display linked information. Click and hold to select this cell." display="http://stats.oecd.org/OECDStat_Metadata/ShowMetadata.ashx?Dataset=REV&amp;Coords=[GOV].[NES],[TAX].[TOTALTAX],[VAR].[TAXGDP],[COU].[MEX],[YEA].[2015]&amp;ShowOnWeb=true"/>
    <hyperlink ref="E20" r:id="rId5" tooltip="Click once to display linked information. Click and hold to select this cell." display="http://stats.oecd.org/OECDStat_Metadata/ShowMetadata.ashx?Dataset=REV&amp;Coords=[COU].[DEU]&amp;ShowOnWeb=true&amp;Lang=en"/>
    <hyperlink ref="E27" r:id="rId6" tooltip="Click once to display linked information. Click and hold to select this cell." display="http://stats.oecd.org/OECDStat_Metadata/ShowMetadata.ashx?Dataset=REV&amp;Coords=[COU].[ISR]&amp;ShowOnWeb=true&amp;Lang=en"/>
    <hyperlink ref="F36" r:id="rId7" tooltip="Click once to display linked information. Click and hold to select this cell." display="http://stats.oecd.org/OECDStat_Metadata/ShowMetadata.ashx?Dataset=REV&amp;Coords=[GOV].[NES],[TAX].[1000],[VAR].[TAXGDP],[COU].[HUN],[YEA].[2015]&amp;ShowOnWeb=true"/>
    <hyperlink ref="F25" r:id="rId8" tooltip="Click once to display linked information. Click and hold to select this cell." display="http://stats.oecd.org/OECDStat_Metadata/ShowMetadata.ashx?Dataset=REV&amp;Coords=[GOV].[NES],[TAX].[1000],[VAR].[TAXGDP],[COU].[JPN],[YEA].[2015]&amp;ShowOnWeb=true"/>
    <hyperlink ref="H14" r:id="rId9" tooltip="Click once to display linked information. Click and hold to select this cell." display="http://stats.oecd.org/OECDStat_Metadata/ShowMetadata.ashx?Dataset=REV&amp;Coords=[COU].[DEU]&amp;ShowOnWeb=true&amp;Lang=en"/>
    <hyperlink ref="H30" r:id="rId10" tooltip="Click once to display linked information. Click and hold to select this cell." display="http://stats.oecd.org/OECDStat_Metadata/ShowMetadata.ashx?Dataset=REV&amp;Coords=[COU].[ISR]&amp;ShowOnWeb=true&amp;Lang=en"/>
    <hyperlink ref="K31" r:id="rId11" tooltip="Click once to display linked information. Click and hold to select this cell." display="http://stats.oecd.org/OECDStat_Metadata/ShowMetadata.ashx?Dataset=REV&amp;Coords=[COU].[DEU]&amp;ShowOnWeb=true&amp;Lang=en"/>
    <hyperlink ref="K13" r:id="rId12" tooltip="Click once to display linked information. Click and hold to select this cell." display="http://stats.oecd.org/OECDStat_Metadata/ShowMetadata.ashx?Dataset=REV&amp;Coords=[COU].[ISR]&amp;ShowOnWeb=true&amp;Lang=en"/>
    <hyperlink ref="N31" r:id="rId13" tooltip="Click once to display linked information. Click and hold to select this cell." display="http://stats.oecd.org/OECDStat_Metadata/ShowMetadata.ashx?Dataset=REV&amp;Coords=[COU].[DEU]&amp;ShowOnWeb=true&amp;Lang=en"/>
    <hyperlink ref="N18" r:id="rId14" tooltip="Click once to display linked information. Click and hold to select this cell." display="http://stats.oecd.org/OECDStat_Metadata/ShowMetadata.ashx?Dataset=REV&amp;Coords=[COU].[ISR]&amp;ShowOnWeb=true&amp;Lang=en"/>
    <hyperlink ref="Q17" r:id="rId15" tooltip="Click once to display linked information. Click and hold to select this cell." display="http://stats.oecd.org/OECDStat_Metadata/ShowMetadata.ashx?Dataset=REV&amp;Coords=[COU].[DEU]&amp;ShowOnWeb=true&amp;Lang=en"/>
    <hyperlink ref="Q22" r:id="rId16" tooltip="Click once to display linked information. Click and hold to select this cell." display="http://stats.oecd.org/OECDStat_Metadata/ShowMetadata.ashx?Dataset=REV&amp;Coords=[COU].[ISR]&amp;ShowOnWeb=true&amp;Lang=en"/>
    <hyperlink ref="R19" r:id="rId17" tooltip="Click once to display linked information. Click and hold to select this cell." display="http://stats.oecd.org/OECDStat_Metadata/ShowMetadata.ashx?Dataset=REV&amp;Coords=[GOV].[NES],[TAX].[6000],[VAR].[TAXGDP],[COU].[HUN],[YEA].[2015]&amp;ShowOnWeb=true"/>
    <hyperlink ref="R24" r:id="rId18" tooltip="Click once to display linked information. Click and hold to select this cell." display="http://stats.oecd.org/OECDStat_Metadata/ShowMetadata.ashx?Dataset=REV&amp;Coords=[GOV].[NES],[TAX].[6000],[VAR].[TAXGDP],[COU].[JPN],[YEA].[2015]&amp;ShowOnWeb=true"/>
    <hyperlink ref="L29" r:id="rId19" tooltip="Click once to display linked information. Click and hold to select this cell." display="http://stats.oecd.org/OECDStat_Metadata/ShowMetadata.ashx?Dataset=REV&amp;Coords=[GOV].[NES],[TAX].[4000],[VAR].[TAXGDP],[COU].[HUN],[YEA].[2015]&amp;ShowOnWeb=true"/>
    <hyperlink ref="L16" r:id="rId20" tooltip="Click once to display linked information. Click and hold to select this cell." display="http://stats.oecd.org/OECDStat_Metadata/ShowMetadata.ashx?Dataset=REV&amp;Coords=[GOV].[NES],[TAX].[4000],[VAR].[TAXGDP],[COU].[JPN],[YEA].[2015]&amp;ShowOnWeb=true"/>
    <hyperlink ref="O7" r:id="rId21" tooltip="Click once to display linked information. Click and hold to select this cell." display="http://stats.oecd.org/OECDStat_Metadata/ShowMetadata.ashx?Dataset=REV&amp;Coords=[GOV].[NES],[TAX].[5000],[VAR].[TAXGDP],[COU].[HUN],[YEA].[2015]&amp;ShowOnWeb=true"/>
    <hyperlink ref="O37" r:id="rId22" tooltip="Click once to display linked information. Click and hold to select this cell." display="http://stats.oecd.org/OECDStat_Metadata/ShowMetadata.ashx?Dataset=REV&amp;Coords=[GOV].[NES],[TAX].[5000],[VAR].[TAXGDP],[COU].[JPN],[YEA].[2015]&amp;ShowOnWeb=true"/>
    <hyperlink ref="B61" r:id="rId23" tooltip="Click once to display linked information. Click and hold to select this cell." display="http://stats.oecd.org/OECDStat_Metadata/ShowMetadata.ashx?Dataset=REV&amp;Coords=[COU].[DEU]&amp;ShowOnWeb=true&amp;Lang=en"/>
    <hyperlink ref="B73" r:id="rId24" tooltip="Click once to display linked information. Click and hold to select this cell." display="http://stats.oecd.org/OECDStat_Metadata/ShowMetadata.ashx?Dataset=REV&amp;Coords=[COU].[ISR]&amp;ShowOnWeb=true&amp;Lang=en"/>
    <hyperlink ref="F37" r:id="rId25" tooltip="Click once to display linked information. Click and hold to select this cell." display="http://stats.oecd.org/OECDStat_Metadata/ShowMetadata.ashx?Dataset=REV&amp;Coords=[GOV].[NES],[TAX].[1000],[VAR].[TAXGDP],[COU].[MEX],[YEA].[2015]&amp;ShowOnWeb=tru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B1:O16"/>
  <sheetViews>
    <sheetView showGridLines="0" workbookViewId="0">
      <selection activeCell="M15" sqref="M15"/>
    </sheetView>
  </sheetViews>
  <sheetFormatPr defaultRowHeight="12" x14ac:dyDescent="0.2"/>
  <cols>
    <col min="1" max="1" width="3.7109375" style="39" customWidth="1"/>
    <col min="2" max="2" width="13.85546875" style="39" customWidth="1"/>
    <col min="3" max="3" width="13.140625" style="39" bestFit="1" customWidth="1"/>
    <col min="4" max="4" width="9.85546875" style="39" bestFit="1" customWidth="1"/>
    <col min="5" max="5" width="10.28515625" style="39" bestFit="1" customWidth="1"/>
    <col min="6" max="6" width="12.140625" style="39" customWidth="1"/>
    <col min="7" max="7" width="9.85546875" style="39" customWidth="1"/>
    <col min="8" max="8" width="10.28515625" style="39" customWidth="1"/>
    <col min="9" max="9" width="13.140625" style="39" bestFit="1" customWidth="1"/>
    <col min="10" max="10" width="10.7109375" style="39" customWidth="1"/>
    <col min="11" max="11" width="9.28515625" style="39" customWidth="1"/>
    <col min="12" max="12" width="10.28515625" style="39" customWidth="1"/>
    <col min="13" max="13" width="12.140625" style="39" customWidth="1"/>
    <col min="14" max="14" width="8.42578125" style="39" bestFit="1" customWidth="1"/>
    <col min="15" max="15" width="10.28515625" style="39" bestFit="1" customWidth="1"/>
    <col min="16" max="16384" width="9.140625" style="39"/>
  </cols>
  <sheetData>
    <row r="1" spans="2:15" x14ac:dyDescent="0.2"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2:15" ht="12.75" x14ac:dyDescent="0.2">
      <c r="B2" s="716" t="s">
        <v>467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590"/>
      <c r="N2" s="590"/>
      <c r="O2" s="590"/>
    </row>
    <row r="3" spans="2:15" ht="20.25" customHeight="1" x14ac:dyDescent="0.2">
      <c r="B3" s="717" t="s">
        <v>349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591"/>
      <c r="N3" s="591"/>
      <c r="O3" s="591"/>
    </row>
    <row r="4" spans="2:15" ht="15.75" thickBo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0"/>
      <c r="M4" s="50"/>
      <c r="N4" s="50"/>
      <c r="O4" s="50"/>
    </row>
    <row r="5" spans="2:15" ht="26.25" customHeight="1" thickBot="1" x14ac:dyDescent="0.25">
      <c r="B5" s="722" t="s">
        <v>286</v>
      </c>
      <c r="C5" s="724">
        <v>2015</v>
      </c>
      <c r="D5" s="726"/>
      <c r="E5" s="727"/>
      <c r="F5" s="724">
        <v>2016</v>
      </c>
      <c r="G5" s="726"/>
      <c r="H5" s="727"/>
      <c r="I5" s="724" t="s">
        <v>285</v>
      </c>
      <c r="J5" s="725"/>
      <c r="K5" s="725"/>
      <c r="L5" s="725"/>
    </row>
    <row r="6" spans="2:15" ht="18.75" customHeight="1" thickBot="1" x14ac:dyDescent="0.25">
      <c r="B6" s="728"/>
      <c r="C6" s="718" t="s">
        <v>477</v>
      </c>
      <c r="D6" s="720" t="s">
        <v>246</v>
      </c>
      <c r="E6" s="722" t="s">
        <v>284</v>
      </c>
      <c r="F6" s="718" t="s">
        <v>477</v>
      </c>
      <c r="G6" s="720" t="s">
        <v>246</v>
      </c>
      <c r="H6" s="722" t="s">
        <v>284</v>
      </c>
      <c r="I6" s="729" t="s">
        <v>477</v>
      </c>
      <c r="J6" s="730"/>
      <c r="K6" s="731" t="s">
        <v>283</v>
      </c>
      <c r="L6" s="733" t="s">
        <v>282</v>
      </c>
    </row>
    <row r="7" spans="2:15" ht="18" thickBot="1" x14ac:dyDescent="0.25">
      <c r="B7" s="723"/>
      <c r="C7" s="719"/>
      <c r="D7" s="721"/>
      <c r="E7" s="723"/>
      <c r="F7" s="719"/>
      <c r="G7" s="721"/>
      <c r="H7" s="723"/>
      <c r="I7" s="70" t="s">
        <v>382</v>
      </c>
      <c r="J7" s="71" t="s">
        <v>429</v>
      </c>
      <c r="K7" s="732"/>
      <c r="L7" s="734"/>
    </row>
    <row r="8" spans="2:15" ht="24" customHeight="1" x14ac:dyDescent="0.2">
      <c r="B8" s="57" t="s">
        <v>281</v>
      </c>
      <c r="C8" s="58">
        <v>1316253.82556655</v>
      </c>
      <c r="D8" s="59">
        <v>0.21952978409115434</v>
      </c>
      <c r="E8" s="60">
        <v>0.68360801324445386</v>
      </c>
      <c r="F8" s="58">
        <v>1383758.7165021901</v>
      </c>
      <c r="G8" s="59">
        <v>0.22107498185114682</v>
      </c>
      <c r="H8" s="60">
        <v>0.68265852455313381</v>
      </c>
      <c r="I8" s="58">
        <v>67504.890935640084</v>
      </c>
      <c r="J8" s="61">
        <v>-41564.922466555377</v>
      </c>
      <c r="K8" s="62">
        <v>0.154</v>
      </c>
      <c r="L8" s="515">
        <v>-9.4E-2</v>
      </c>
    </row>
    <row r="9" spans="2:15" ht="24" customHeight="1" x14ac:dyDescent="0.2">
      <c r="B9" s="57" t="s">
        <v>280</v>
      </c>
      <c r="C9" s="58">
        <v>489263.46126314619</v>
      </c>
      <c r="D9" s="59">
        <v>8.1601207858642444E-2</v>
      </c>
      <c r="E9" s="60">
        <v>0.25410328631959866</v>
      </c>
      <c r="F9" s="58">
        <v>514841.10771099996</v>
      </c>
      <c r="G9" s="59">
        <v>8.2253132129233825E-2</v>
      </c>
      <c r="H9" s="60">
        <v>0.25398985153835235</v>
      </c>
      <c r="I9" s="58">
        <v>25577.646447853767</v>
      </c>
      <c r="J9" s="61">
        <v>-14964.59045809746</v>
      </c>
      <c r="K9" s="62">
        <v>6.5000000000000002E-2</v>
      </c>
      <c r="L9" s="515">
        <v>-1.0999999999999999E-2</v>
      </c>
    </row>
    <row r="10" spans="2:15" ht="24" customHeight="1" thickBot="1" x14ac:dyDescent="0.25">
      <c r="B10" s="63" t="s">
        <v>279</v>
      </c>
      <c r="C10" s="58">
        <v>119933.84900400002</v>
      </c>
      <c r="D10" s="59">
        <v>2.0003020288078942E-2</v>
      </c>
      <c r="E10" s="60">
        <v>6.2288700435947517E-2</v>
      </c>
      <c r="F10" s="58">
        <v>128414.65921100001</v>
      </c>
      <c r="G10" s="59">
        <v>2.0516053930452763E-2</v>
      </c>
      <c r="H10" s="60">
        <v>6.3351623908513968E-2</v>
      </c>
      <c r="I10" s="58">
        <v>8480.8102069999877</v>
      </c>
      <c r="J10" s="61">
        <v>-1457.3660606685298</v>
      </c>
      <c r="K10" s="62">
        <v>5.0999999999999997E-2</v>
      </c>
      <c r="L10" s="515">
        <v>0.106</v>
      </c>
    </row>
    <row r="11" spans="2:15" ht="27" customHeight="1" thickBot="1" x14ac:dyDescent="0.25">
      <c r="B11" s="64" t="s">
        <v>124</v>
      </c>
      <c r="C11" s="65">
        <v>1925451.1358336962</v>
      </c>
      <c r="D11" s="66">
        <v>0.32113401223787569</v>
      </c>
      <c r="E11" s="67">
        <v>1</v>
      </c>
      <c r="F11" s="65">
        <v>2027014.48342419</v>
      </c>
      <c r="G11" s="66">
        <v>0.32384416791083337</v>
      </c>
      <c r="H11" s="67">
        <v>1</v>
      </c>
      <c r="I11" s="65">
        <v>101563.34759049384</v>
      </c>
      <c r="J11" s="512">
        <v>-57986.878985321368</v>
      </c>
      <c r="K11" s="513">
        <v>0.27</v>
      </c>
      <c r="L11" s="514">
        <v>1.0000000000000009E-3</v>
      </c>
      <c r="N11" s="39" t="s">
        <v>432</v>
      </c>
    </row>
    <row r="12" spans="2:15" ht="16.5" customHeight="1" x14ac:dyDescent="0.2">
      <c r="B12" s="68" t="s">
        <v>468</v>
      </c>
    </row>
    <row r="14" spans="2:15" ht="12.75" x14ac:dyDescent="0.2">
      <c r="B14" s="628"/>
      <c r="C14" s="628"/>
      <c r="D14" s="628"/>
      <c r="E14" s="628"/>
      <c r="F14" s="628"/>
      <c r="G14" s="628"/>
      <c r="H14" s="628"/>
      <c r="I14" s="628"/>
      <c r="J14" s="628"/>
      <c r="N14" s="69"/>
    </row>
    <row r="15" spans="2:15" x14ac:dyDescent="0.2">
      <c r="B15" s="628"/>
      <c r="C15" s="628"/>
      <c r="D15" s="628"/>
      <c r="E15" s="628"/>
      <c r="F15" s="628"/>
      <c r="G15" s="628"/>
      <c r="H15" s="628"/>
      <c r="I15" s="629"/>
      <c r="J15" s="628"/>
    </row>
    <row r="16" spans="2:15" x14ac:dyDescent="0.2">
      <c r="B16" s="628"/>
      <c r="C16" s="628"/>
      <c r="D16" s="628"/>
      <c r="E16" s="628"/>
      <c r="F16" s="628"/>
      <c r="G16" s="628"/>
      <c r="H16" s="628"/>
      <c r="I16" s="630"/>
      <c r="J16" s="628"/>
    </row>
  </sheetData>
  <mergeCells count="15">
    <mergeCell ref="B2:L2"/>
    <mergeCell ref="B3:L3"/>
    <mergeCell ref="F6:F7"/>
    <mergeCell ref="G6:G7"/>
    <mergeCell ref="H6:H7"/>
    <mergeCell ref="I5:L5"/>
    <mergeCell ref="C5:E5"/>
    <mergeCell ref="B5:B7"/>
    <mergeCell ref="I6:J6"/>
    <mergeCell ref="K6:K7"/>
    <mergeCell ref="L6:L7"/>
    <mergeCell ref="C6:C7"/>
    <mergeCell ref="D6:D7"/>
    <mergeCell ref="E6:E7"/>
    <mergeCell ref="F5:H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0"/>
  </sheetPr>
  <dimension ref="A2:R8"/>
  <sheetViews>
    <sheetView showGridLines="0" workbookViewId="0">
      <selection activeCell="Q11" sqref="Q11"/>
    </sheetView>
  </sheetViews>
  <sheetFormatPr defaultRowHeight="12.75" x14ac:dyDescent="0.2"/>
  <cols>
    <col min="1" max="1" width="5.7109375" style="80" customWidth="1"/>
    <col min="2" max="2" width="19" style="80" customWidth="1"/>
    <col min="3" max="3" width="9.42578125" style="80" hidden="1" customWidth="1"/>
    <col min="4" max="5" width="9.140625" style="80" hidden="1" customWidth="1"/>
    <col min="6" max="7" width="7" style="80" hidden="1" customWidth="1"/>
    <col min="8" max="14" width="7" style="80" customWidth="1"/>
    <col min="15" max="15" width="6.85546875" style="80" bestFit="1" customWidth="1"/>
    <col min="16" max="17" width="7" style="80" customWidth="1"/>
    <col min="18" max="18" width="11.140625" style="80" customWidth="1"/>
    <col min="19" max="16384" width="9.140625" style="80"/>
  </cols>
  <sheetData>
    <row r="2" spans="1:18" x14ac:dyDescent="0.2">
      <c r="B2" s="735" t="s">
        <v>400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</row>
    <row r="3" spans="1:18" ht="25.5" customHeight="1" thickBot="1" x14ac:dyDescent="0.25">
      <c r="B3" s="736" t="s">
        <v>478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</row>
    <row r="4" spans="1:18" ht="24.75" customHeight="1" thickBot="1" x14ac:dyDescent="0.25">
      <c r="A4" s="81"/>
      <c r="B4" s="82" t="s">
        <v>132</v>
      </c>
      <c r="C4" s="516">
        <v>2002</v>
      </c>
      <c r="D4" s="516">
        <v>2003</v>
      </c>
      <c r="E4" s="516">
        <v>2004</v>
      </c>
      <c r="F4" s="516">
        <v>2005</v>
      </c>
      <c r="G4" s="516">
        <v>2006</v>
      </c>
      <c r="H4" s="83">
        <v>2007</v>
      </c>
      <c r="I4" s="83">
        <v>2008</v>
      </c>
      <c r="J4" s="83">
        <v>2009</v>
      </c>
      <c r="K4" s="83">
        <v>2010</v>
      </c>
      <c r="L4" s="83">
        <v>2011</v>
      </c>
      <c r="M4" s="83">
        <v>2012</v>
      </c>
      <c r="N4" s="84">
        <v>2013</v>
      </c>
      <c r="O4" s="85">
        <v>2014</v>
      </c>
      <c r="P4" s="86">
        <v>2015</v>
      </c>
      <c r="Q4" s="86">
        <v>2016</v>
      </c>
      <c r="R4" s="87" t="s">
        <v>332</v>
      </c>
    </row>
    <row r="5" spans="1:18" ht="22.5" customHeight="1" x14ac:dyDescent="0.2">
      <c r="A5" s="88"/>
      <c r="B5" s="89" t="s">
        <v>333</v>
      </c>
      <c r="C5" s="90">
        <v>0.69164570026752703</v>
      </c>
      <c r="D5" s="91">
        <v>0.68649725436057829</v>
      </c>
      <c r="E5" s="91">
        <v>0.68720465200044378</v>
      </c>
      <c r="F5" s="91">
        <v>0.69516432603195011</v>
      </c>
      <c r="G5" s="91">
        <v>0.69207884206848991</v>
      </c>
      <c r="H5" s="91">
        <v>0.69992993665064396</v>
      </c>
      <c r="I5" s="92">
        <v>0.69395115588729661</v>
      </c>
      <c r="J5" s="92">
        <v>0.68832741557996557</v>
      </c>
      <c r="K5" s="92">
        <v>0.69023442655197131</v>
      </c>
      <c r="L5" s="92">
        <v>0.70005642473620178</v>
      </c>
      <c r="M5" s="92">
        <v>0.69077549745522682</v>
      </c>
      <c r="N5" s="92">
        <v>0.68961996767763734</v>
      </c>
      <c r="O5" s="93">
        <v>0.68959999999999999</v>
      </c>
      <c r="P5" s="93">
        <v>0.68360801324445386</v>
      </c>
      <c r="Q5" s="93">
        <v>0.68265852455313381</v>
      </c>
    </row>
    <row r="6" spans="1:18" ht="22.5" customHeight="1" x14ac:dyDescent="0.2">
      <c r="A6" s="94"/>
      <c r="B6" s="95" t="s">
        <v>334</v>
      </c>
      <c r="C6" s="96">
        <v>0.25951079913524694</v>
      </c>
      <c r="D6" s="91">
        <v>0.26299579323406047</v>
      </c>
      <c r="E6" s="91">
        <v>0.26189288104676034</v>
      </c>
      <c r="F6" s="91">
        <v>0.25560510492398786</v>
      </c>
      <c r="G6" s="91">
        <v>0.25660083230323832</v>
      </c>
      <c r="H6" s="91">
        <v>0.24827691232470983</v>
      </c>
      <c r="I6" s="91">
        <v>0.25457147434158983</v>
      </c>
      <c r="J6" s="91">
        <v>0.2571400829629058</v>
      </c>
      <c r="K6" s="91">
        <v>0.25469618642789821</v>
      </c>
      <c r="L6" s="91">
        <v>0.24475017893454215</v>
      </c>
      <c r="M6" s="91">
        <v>0.2514504474636518</v>
      </c>
      <c r="N6" s="91">
        <v>0.252764021449842</v>
      </c>
      <c r="O6" s="91">
        <v>0.25459999999999999</v>
      </c>
      <c r="P6" s="91">
        <v>0.25410328631959866</v>
      </c>
      <c r="Q6" s="91">
        <v>0.25398985153835235</v>
      </c>
    </row>
    <row r="7" spans="1:18" ht="22.5" customHeight="1" thickBot="1" x14ac:dyDescent="0.25">
      <c r="A7" s="94"/>
      <c r="B7" s="95" t="s">
        <v>335</v>
      </c>
      <c r="C7" s="96">
        <v>4.8843500597225933E-2</v>
      </c>
      <c r="D7" s="91">
        <v>5.0506952405361183E-2</v>
      </c>
      <c r="E7" s="91">
        <v>5.090246695279585E-2</v>
      </c>
      <c r="F7" s="91">
        <v>4.9230569044062179E-2</v>
      </c>
      <c r="G7" s="91">
        <v>5.1320325628271837E-2</v>
      </c>
      <c r="H7" s="91">
        <v>5.1793151024646211E-2</v>
      </c>
      <c r="I7" s="97">
        <v>5.1477369771113689E-2</v>
      </c>
      <c r="J7" s="97">
        <v>5.4532501457128769E-2</v>
      </c>
      <c r="K7" s="97">
        <v>5.5069387020130464E-2</v>
      </c>
      <c r="L7" s="97">
        <v>5.5193396329256135E-2</v>
      </c>
      <c r="M7" s="97">
        <v>5.7774055081121198E-2</v>
      </c>
      <c r="N7" s="97">
        <v>5.7616010872520801E-2</v>
      </c>
      <c r="O7" s="97">
        <v>6.0699999999999997E-2</v>
      </c>
      <c r="P7" s="97">
        <v>6.2288700435947517E-2</v>
      </c>
      <c r="Q7" s="97">
        <v>6.3351623908513968E-2</v>
      </c>
    </row>
    <row r="8" spans="1:18" ht="20.25" customHeight="1" thickBot="1" x14ac:dyDescent="0.25">
      <c r="B8" s="605" t="s">
        <v>124</v>
      </c>
      <c r="C8" s="517">
        <v>0.99999999999999989</v>
      </c>
      <c r="D8" s="517">
        <v>1</v>
      </c>
      <c r="E8" s="517">
        <v>1</v>
      </c>
      <c r="F8" s="517">
        <v>1.0000000000000002</v>
      </c>
      <c r="G8" s="517">
        <v>1.0000000000000002</v>
      </c>
      <c r="H8" s="98">
        <v>1</v>
      </c>
      <c r="I8" s="98">
        <v>1.0000000000000002</v>
      </c>
      <c r="J8" s="98">
        <v>1.0000000000000002</v>
      </c>
      <c r="K8" s="98">
        <v>1</v>
      </c>
      <c r="L8" s="98">
        <v>1</v>
      </c>
      <c r="M8" s="98">
        <v>0.99999999999999978</v>
      </c>
      <c r="N8" s="98">
        <v>1.0000000000000002</v>
      </c>
      <c r="O8" s="99">
        <v>1</v>
      </c>
      <c r="P8" s="99">
        <v>1</v>
      </c>
      <c r="Q8" s="99">
        <v>1</v>
      </c>
      <c r="R8" s="100"/>
    </row>
  </sheetData>
  <mergeCells count="2">
    <mergeCell ref="B2:R2"/>
    <mergeCell ref="B3:R3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0070C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Tab_04!H5:Q5</xm:f>
              <xm:sqref>R5</xm:sqref>
            </x14:sparkline>
            <x14:sparkline>
              <xm:f>Tab_04!H6:Q6</xm:f>
              <xm:sqref>R6</xm:sqref>
            </x14:sparkline>
            <x14:sparkline>
              <xm:f>Tab_04!H7:Q7</xm:f>
              <xm:sqref>R7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1:W60"/>
  <sheetViews>
    <sheetView showGridLines="0" topLeftCell="H4" zoomScaleNormal="100" workbookViewId="0">
      <selection activeCell="N34" sqref="N34"/>
    </sheetView>
  </sheetViews>
  <sheetFormatPr defaultColWidth="11.42578125" defaultRowHeight="12.75" x14ac:dyDescent="0.2"/>
  <cols>
    <col min="1" max="1" width="3.140625" style="1" customWidth="1"/>
    <col min="2" max="2" width="2.5703125" style="4" customWidth="1"/>
    <col min="3" max="3" width="37.7109375" style="1" customWidth="1"/>
    <col min="4" max="4" width="9.5703125" style="6" customWidth="1"/>
    <col min="5" max="5" width="10.140625" customWidth="1"/>
    <col min="6" max="6" width="10.28515625" style="31" customWidth="1"/>
    <col min="7" max="7" width="10.140625" customWidth="1"/>
    <col min="8" max="8" width="10.28515625" style="31" customWidth="1"/>
    <col min="9" max="9" width="11.42578125" customWidth="1"/>
    <col min="10" max="10" width="10.140625" customWidth="1"/>
    <col min="11" max="11" width="30.5703125" customWidth="1"/>
    <col min="12" max="12" width="10" customWidth="1"/>
    <col min="13" max="13" width="8" style="109" customWidth="1"/>
    <col min="14" max="14" width="12.140625" style="109" bestFit="1" customWidth="1"/>
    <col min="15" max="15" width="12.140625" style="109" customWidth="1"/>
    <col min="16" max="16" width="12.140625" style="109" bestFit="1" customWidth="1"/>
    <col min="17" max="17" width="20.5703125" style="1" customWidth="1"/>
    <col min="18" max="20" width="11.42578125" style="1"/>
    <col min="21" max="21" width="17" style="1" customWidth="1"/>
    <col min="22" max="22" width="14.5703125" style="1" customWidth="1"/>
    <col min="23" max="23" width="21.140625" style="1" customWidth="1"/>
    <col min="24" max="16384" width="11.42578125" style="1"/>
  </cols>
  <sheetData>
    <row r="1" spans="1:23" x14ac:dyDescent="0.2">
      <c r="E1" s="1"/>
      <c r="F1" s="1"/>
      <c r="G1" s="1"/>
      <c r="H1" s="1"/>
    </row>
    <row r="2" spans="1:23" s="2" customFormat="1" ht="13.5" x14ac:dyDescent="0.2">
      <c r="G2" s="34"/>
      <c r="H2" s="34"/>
      <c r="I2"/>
      <c r="J2"/>
      <c r="K2" s="735" t="s">
        <v>401</v>
      </c>
      <c r="L2" s="735"/>
      <c r="M2" s="735"/>
      <c r="N2" s="735"/>
      <c r="O2" s="592"/>
      <c r="P2" s="592"/>
      <c r="Q2" s="25"/>
    </row>
    <row r="3" spans="1:23" s="2" customFormat="1" ht="28.5" customHeight="1" x14ac:dyDescent="0.2">
      <c r="B3" s="631"/>
      <c r="C3" s="631"/>
      <c r="D3" s="631"/>
      <c r="E3" s="632"/>
      <c r="F3" s="632"/>
      <c r="G3" s="633"/>
      <c r="H3" s="633"/>
      <c r="I3" s="633"/>
      <c r="J3"/>
      <c r="K3" s="742" t="s">
        <v>469</v>
      </c>
      <c r="L3" s="742"/>
      <c r="M3" s="742"/>
      <c r="N3" s="742"/>
      <c r="O3" s="26"/>
    </row>
    <row r="4" spans="1:23" s="2" customFormat="1" ht="14.25" thickBot="1" x14ac:dyDescent="0.25">
      <c r="B4" s="634"/>
      <c r="C4" s="635"/>
      <c r="D4" s="636"/>
      <c r="E4" s="637"/>
      <c r="F4" s="638"/>
      <c r="G4" s="633"/>
      <c r="H4" s="633"/>
      <c r="I4" s="633"/>
      <c r="J4"/>
      <c r="K4" s="110"/>
      <c r="L4" s="111"/>
      <c r="M4" s="111"/>
      <c r="N4" s="111"/>
      <c r="O4" s="13"/>
    </row>
    <row r="5" spans="1:23" s="2" customFormat="1" ht="15.75" customHeight="1" x14ac:dyDescent="0.2">
      <c r="B5" s="738"/>
      <c r="C5" s="737"/>
      <c r="D5" s="673"/>
      <c r="E5" s="743"/>
      <c r="F5" s="743"/>
      <c r="G5" s="743"/>
      <c r="H5" s="743"/>
      <c r="I5" s="673"/>
      <c r="J5"/>
      <c r="K5" s="740" t="s">
        <v>242</v>
      </c>
      <c r="L5" s="131">
        <v>2015</v>
      </c>
      <c r="M5" s="131">
        <v>2016</v>
      </c>
      <c r="N5" s="132" t="s">
        <v>285</v>
      </c>
      <c r="O5" s="27"/>
      <c r="R5" s="1"/>
      <c r="S5" s="1"/>
      <c r="T5" s="1"/>
      <c r="U5" s="1"/>
      <c r="V5" s="1"/>
      <c r="W5" s="1"/>
    </row>
    <row r="6" spans="1:23" s="2" customFormat="1" ht="15.75" customHeight="1" thickBot="1" x14ac:dyDescent="0.25">
      <c r="B6" s="738"/>
      <c r="C6" s="737"/>
      <c r="D6" s="639"/>
      <c r="E6" s="639"/>
      <c r="F6" s="639"/>
      <c r="G6" s="639"/>
      <c r="H6" s="639"/>
      <c r="I6" s="639"/>
      <c r="J6"/>
      <c r="K6" s="741"/>
      <c r="L6" s="133" t="s">
        <v>82</v>
      </c>
      <c r="M6" s="493" t="s">
        <v>82</v>
      </c>
      <c r="N6" s="133" t="s">
        <v>336</v>
      </c>
      <c r="O6" s="28"/>
      <c r="P6" s="739"/>
      <c r="Q6" s="739"/>
      <c r="R6" s="1"/>
      <c r="S6" s="1"/>
      <c r="T6" s="1"/>
      <c r="U6" s="1"/>
      <c r="V6" s="1"/>
      <c r="W6" s="1"/>
    </row>
    <row r="7" spans="1:23" ht="19.5" customHeight="1" x14ac:dyDescent="0.2">
      <c r="B7" s="671"/>
      <c r="C7" s="671"/>
      <c r="D7" s="640"/>
      <c r="E7" s="644"/>
      <c r="F7" s="672"/>
      <c r="G7" s="644"/>
      <c r="H7" s="672"/>
      <c r="I7" s="644"/>
      <c r="K7" s="112" t="s">
        <v>24</v>
      </c>
      <c r="L7" s="113">
        <v>0.32113401223787574</v>
      </c>
      <c r="M7" s="113">
        <v>0.32384416791083342</v>
      </c>
      <c r="N7" s="520">
        <v>0.27</v>
      </c>
      <c r="O7" s="3"/>
      <c r="P7" s="14"/>
      <c r="Q7" s="14"/>
      <c r="R7" s="7"/>
      <c r="S7" s="7"/>
      <c r="T7" s="7"/>
      <c r="U7" s="7"/>
      <c r="V7" s="7"/>
      <c r="W7" s="7"/>
    </row>
    <row r="8" spans="1:23" ht="16.5" customHeight="1" x14ac:dyDescent="0.2">
      <c r="B8" s="641"/>
      <c r="C8" s="642"/>
      <c r="D8" s="643"/>
      <c r="E8" s="644"/>
      <c r="F8" s="645"/>
      <c r="G8" s="644"/>
      <c r="H8" s="645"/>
      <c r="I8" s="644"/>
      <c r="K8" s="134" t="s">
        <v>241</v>
      </c>
      <c r="L8" s="135">
        <v>0.21952978409115434</v>
      </c>
      <c r="M8" s="135">
        <v>0.2210749818511468</v>
      </c>
      <c r="N8" s="521">
        <v>0.15451977599924405</v>
      </c>
      <c r="O8" s="3"/>
      <c r="P8" s="11"/>
      <c r="Q8" s="11"/>
    </row>
    <row r="9" spans="1:23" ht="16.5" customHeight="1" x14ac:dyDescent="0.2">
      <c r="A9"/>
      <c r="B9" s="633"/>
      <c r="C9" s="646"/>
      <c r="D9" s="647"/>
      <c r="E9" s="648"/>
      <c r="F9" s="649"/>
      <c r="G9" s="648"/>
      <c r="H9" s="649"/>
      <c r="I9" s="648"/>
      <c r="J9" s="33"/>
      <c r="K9" s="114" t="s">
        <v>485</v>
      </c>
      <c r="L9" s="115">
        <v>2.7362055721439068E-2</v>
      </c>
      <c r="M9" s="115">
        <v>3.1623813482745788E-2</v>
      </c>
      <c r="N9" s="518">
        <v>0.42617577613067192</v>
      </c>
      <c r="O9" s="12"/>
      <c r="P9" s="14"/>
      <c r="Q9" s="11"/>
    </row>
    <row r="10" spans="1:23" ht="16.5" customHeight="1" x14ac:dyDescent="0.2">
      <c r="B10" s="650"/>
      <c r="C10" s="646"/>
      <c r="D10" s="647"/>
      <c r="E10" s="648"/>
      <c r="F10" s="649"/>
      <c r="G10" s="648"/>
      <c r="H10" s="649"/>
      <c r="I10" s="648"/>
      <c r="J10" s="33"/>
      <c r="K10" s="114" t="s">
        <v>486</v>
      </c>
      <c r="L10" s="115">
        <v>3.5000569766881311E-2</v>
      </c>
      <c r="M10" s="115">
        <v>3.631822644466378E-2</v>
      </c>
      <c r="N10" s="518">
        <v>0.13176566777824705</v>
      </c>
      <c r="O10" s="12"/>
      <c r="P10" s="14"/>
      <c r="Q10" s="11"/>
    </row>
    <row r="11" spans="1:23" ht="16.5" customHeight="1" x14ac:dyDescent="0.2">
      <c r="B11" s="650"/>
      <c r="C11" s="646"/>
      <c r="D11" s="647"/>
      <c r="E11" s="648"/>
      <c r="F11" s="649"/>
      <c r="G11" s="648"/>
      <c r="H11" s="649"/>
      <c r="I11" s="651"/>
      <c r="J11" s="33"/>
      <c r="K11" s="114" t="s">
        <v>487</v>
      </c>
      <c r="L11" s="115">
        <v>8.8638833697561299E-4</v>
      </c>
      <c r="M11" s="115">
        <v>1.3622637848677184E-3</v>
      </c>
      <c r="N11" s="518">
        <v>4.7587544789210526E-2</v>
      </c>
      <c r="O11" s="12"/>
      <c r="P11" s="14"/>
      <c r="Q11" s="11"/>
    </row>
    <row r="12" spans="1:23" ht="16.5" customHeight="1" x14ac:dyDescent="0.2">
      <c r="B12" s="652"/>
      <c r="C12" s="646"/>
      <c r="D12" s="647"/>
      <c r="E12" s="648"/>
      <c r="F12" s="649"/>
      <c r="G12" s="648"/>
      <c r="H12" s="649"/>
      <c r="I12" s="648"/>
      <c r="J12" s="33"/>
      <c r="K12" s="114" t="s">
        <v>488</v>
      </c>
      <c r="L12" s="115">
        <v>5.455800955687718E-4</v>
      </c>
      <c r="M12" s="115">
        <v>9.5878261716141337E-4</v>
      </c>
      <c r="N12" s="518">
        <v>4.1320252159264152E-2</v>
      </c>
      <c r="O12" s="12"/>
      <c r="P12" s="14"/>
    </row>
    <row r="13" spans="1:23" ht="16.5" customHeight="1" x14ac:dyDescent="0.2">
      <c r="B13" s="650"/>
      <c r="C13" s="646"/>
      <c r="D13" s="647"/>
      <c r="E13" s="648"/>
      <c r="F13" s="649"/>
      <c r="G13" s="648"/>
      <c r="H13" s="649"/>
      <c r="I13" s="648"/>
      <c r="J13" s="33"/>
      <c r="K13" s="114" t="s">
        <v>489</v>
      </c>
      <c r="L13" s="117">
        <v>9.911477852831499E-2</v>
      </c>
      <c r="M13" s="117">
        <v>9.8465105515579548E-2</v>
      </c>
      <c r="N13" s="519">
        <v>-6.4967301273539807E-2</v>
      </c>
      <c r="O13" s="12"/>
      <c r="P13" s="14"/>
    </row>
    <row r="14" spans="1:23" ht="16.5" customHeight="1" x14ac:dyDescent="0.2">
      <c r="B14" s="650"/>
      <c r="C14" s="646"/>
      <c r="D14" s="647"/>
      <c r="E14" s="648"/>
      <c r="F14" s="649"/>
      <c r="G14" s="648"/>
      <c r="H14" s="649"/>
      <c r="I14" s="651"/>
      <c r="J14" s="33"/>
      <c r="K14" s="109" t="s">
        <v>490</v>
      </c>
      <c r="L14" s="117">
        <v>8.0137450220930124E-3</v>
      </c>
      <c r="M14" s="117">
        <v>6.6863535971209221E-3</v>
      </c>
      <c r="N14" s="519">
        <v>-0.13273914249720908</v>
      </c>
      <c r="O14" s="12"/>
      <c r="P14" s="14"/>
    </row>
    <row r="15" spans="1:23" ht="15" customHeight="1" x14ac:dyDescent="0.2">
      <c r="B15" s="650"/>
      <c r="C15" s="646"/>
      <c r="D15" s="647"/>
      <c r="E15" s="648"/>
      <c r="F15" s="653"/>
      <c r="G15" s="648"/>
      <c r="H15" s="653"/>
      <c r="I15" s="648"/>
      <c r="J15" s="33"/>
      <c r="K15" s="109" t="s">
        <v>491</v>
      </c>
      <c r="L15" s="117">
        <v>6.49945689085853E-3</v>
      </c>
      <c r="M15" s="117">
        <v>5.024200154095681E-3</v>
      </c>
      <c r="N15" s="519">
        <v>-0.14752567367628489</v>
      </c>
      <c r="O15" s="12"/>
      <c r="P15" s="14"/>
    </row>
    <row r="16" spans="1:23" ht="15" customHeight="1" x14ac:dyDescent="0.2">
      <c r="B16" s="650"/>
      <c r="C16" s="646"/>
      <c r="D16" s="647"/>
      <c r="E16" s="648"/>
      <c r="F16" s="649"/>
      <c r="G16" s="648"/>
      <c r="H16" s="649"/>
      <c r="I16" s="651"/>
      <c r="J16" s="33"/>
      <c r="K16" s="109" t="s">
        <v>492</v>
      </c>
      <c r="L16" s="117">
        <v>4.2107209729023064E-2</v>
      </c>
      <c r="M16" s="117">
        <v>4.0636236254911952E-2</v>
      </c>
      <c r="N16" s="519">
        <v>-0.14709734741111102</v>
      </c>
      <c r="O16" s="12"/>
      <c r="P16" s="14"/>
    </row>
    <row r="17" spans="1:23" ht="13.5" x14ac:dyDescent="0.2">
      <c r="B17" s="650"/>
      <c r="C17" s="646"/>
      <c r="D17" s="647"/>
      <c r="E17" s="648"/>
      <c r="F17" s="649"/>
      <c r="G17" s="648"/>
      <c r="H17" s="649"/>
      <c r="I17" s="651"/>
      <c r="J17" s="33"/>
      <c r="K17" s="134" t="s">
        <v>212</v>
      </c>
      <c r="L17" s="135">
        <v>8.1601207858642444E-2</v>
      </c>
      <c r="M17" s="135">
        <v>8.2253132129233839E-2</v>
      </c>
      <c r="N17" s="136">
        <v>6.5192427059139746E-2</v>
      </c>
      <c r="O17" s="12"/>
      <c r="P17" s="14"/>
    </row>
    <row r="18" spans="1:23" ht="15" customHeight="1" x14ac:dyDescent="0.2">
      <c r="B18" s="650"/>
      <c r="C18" s="646"/>
      <c r="D18" s="654"/>
      <c r="E18" s="648"/>
      <c r="F18" s="653"/>
      <c r="G18" s="648"/>
      <c r="H18" s="653"/>
      <c r="I18" s="651"/>
      <c r="J18" s="33"/>
      <c r="K18" s="114" t="s">
        <v>493</v>
      </c>
      <c r="L18" s="119">
        <v>1.5469257843215577E-2</v>
      </c>
      <c r="M18" s="119">
        <v>1.6293401911865166E-2</v>
      </c>
      <c r="N18" s="116">
        <v>8.24144068649591E-2</v>
      </c>
      <c r="O18" s="5"/>
      <c r="P18" s="1"/>
    </row>
    <row r="19" spans="1:23" ht="15" customHeight="1" x14ac:dyDescent="0.2">
      <c r="B19" s="650"/>
      <c r="C19" s="646"/>
      <c r="D19" s="647"/>
      <c r="E19" s="648"/>
      <c r="F19" s="649"/>
      <c r="G19" s="648"/>
      <c r="H19" s="649"/>
      <c r="I19" s="651"/>
      <c r="J19" s="33"/>
      <c r="K19" s="114" t="s">
        <v>494</v>
      </c>
      <c r="L19" s="117">
        <v>6.6131950015426863E-2</v>
      </c>
      <c r="M19" s="117">
        <v>6.5959730217368659E-2</v>
      </c>
      <c r="N19" s="118">
        <v>-1.7221979805820631E-2</v>
      </c>
      <c r="O19" s="5"/>
      <c r="P19" s="1"/>
    </row>
    <row r="20" spans="1:23" ht="15" customHeight="1" x14ac:dyDescent="0.2">
      <c r="B20" s="650"/>
      <c r="C20" s="646"/>
      <c r="D20" s="647"/>
      <c r="E20" s="648"/>
      <c r="F20" s="649"/>
      <c r="G20" s="648"/>
      <c r="H20" s="649"/>
      <c r="I20" s="651"/>
      <c r="J20" s="33"/>
      <c r="K20" s="134" t="s">
        <v>209</v>
      </c>
      <c r="L20" s="135">
        <v>2.0003020288078946E-2</v>
      </c>
      <c r="M20" s="135">
        <v>2.0516053930452763E-2</v>
      </c>
      <c r="N20" s="136">
        <v>5.1303364237381466E-2</v>
      </c>
      <c r="O20" s="5"/>
      <c r="P20" s="1"/>
    </row>
    <row r="21" spans="1:23" ht="15" customHeight="1" x14ac:dyDescent="0.2">
      <c r="B21" s="650"/>
      <c r="C21" s="646"/>
      <c r="D21" s="654"/>
      <c r="E21" s="648"/>
      <c r="F21" s="653"/>
      <c r="G21" s="648"/>
      <c r="H21" s="653"/>
      <c r="I21" s="651"/>
      <c r="J21" s="33"/>
      <c r="K21" s="121" t="s">
        <v>495</v>
      </c>
      <c r="L21" s="117">
        <v>5.2855154184096266E-3</v>
      </c>
      <c r="M21" s="117">
        <v>6.0010112012216198E-3</v>
      </c>
      <c r="N21" s="518">
        <v>7.1549578281199344E-2</v>
      </c>
      <c r="O21" s="5"/>
      <c r="P21" s="1"/>
    </row>
    <row r="22" spans="1:23" ht="13.5" customHeight="1" x14ac:dyDescent="0.2">
      <c r="A22" s="7"/>
      <c r="B22" s="650"/>
      <c r="C22" s="646"/>
      <c r="D22" s="647"/>
      <c r="E22" s="648"/>
      <c r="F22" s="649"/>
      <c r="G22" s="648"/>
      <c r="H22" s="649"/>
      <c r="I22" s="651"/>
      <c r="J22" s="33"/>
      <c r="K22" s="121" t="s">
        <v>496</v>
      </c>
      <c r="L22" s="122">
        <v>5.5744189985401415E-3</v>
      </c>
      <c r="M22" s="122">
        <v>5.7883910336865817E-3</v>
      </c>
      <c r="N22" s="518">
        <v>2.1397203514644081E-2</v>
      </c>
      <c r="O22" s="1"/>
      <c r="P22" s="1"/>
    </row>
    <row r="23" spans="1:23" ht="14.25" thickBot="1" x14ac:dyDescent="0.25">
      <c r="B23" s="652"/>
      <c r="C23" s="646"/>
      <c r="D23" s="654"/>
      <c r="E23" s="648"/>
      <c r="F23" s="653"/>
      <c r="G23" s="648"/>
      <c r="H23" s="653"/>
      <c r="I23" s="651"/>
      <c r="J23" s="33"/>
      <c r="K23" s="123" t="s">
        <v>497</v>
      </c>
      <c r="L23" s="124">
        <v>9.1430858711291779E-3</v>
      </c>
      <c r="M23" s="124">
        <v>8.7266516955445614E-3</v>
      </c>
      <c r="N23" s="522">
        <v>-4.1643417558461571E-2</v>
      </c>
      <c r="O23" s="1"/>
      <c r="P23" s="1"/>
    </row>
    <row r="24" spans="1:23" ht="15" customHeight="1" x14ac:dyDescent="0.2">
      <c r="B24" s="652"/>
      <c r="C24" s="646"/>
      <c r="D24" s="647"/>
      <c r="E24" s="655"/>
      <c r="F24" s="649"/>
      <c r="G24" s="655"/>
      <c r="H24" s="649"/>
      <c r="I24" s="651"/>
      <c r="J24" s="33"/>
      <c r="K24" s="125"/>
      <c r="L24" s="119"/>
      <c r="M24" s="119"/>
      <c r="N24" s="126"/>
      <c r="O24" s="1"/>
      <c r="P24" s="1"/>
    </row>
    <row r="25" spans="1:23" ht="15" customHeight="1" x14ac:dyDescent="0.2">
      <c r="B25" s="650"/>
      <c r="C25" s="646"/>
      <c r="D25" s="647"/>
      <c r="E25" s="648"/>
      <c r="F25" s="649"/>
      <c r="G25" s="648"/>
      <c r="H25" s="649"/>
      <c r="I25" s="651"/>
      <c r="J25" s="33"/>
      <c r="K25" s="674"/>
      <c r="L25" s="675"/>
      <c r="M25" s="675"/>
      <c r="N25" s="676"/>
      <c r="O25" s="1"/>
      <c r="P25" s="1"/>
    </row>
    <row r="26" spans="1:23" s="7" customFormat="1" ht="15" customHeight="1" x14ac:dyDescent="0.2">
      <c r="A26" s="1"/>
      <c r="B26" s="650"/>
      <c r="C26" s="646"/>
      <c r="D26" s="654"/>
      <c r="E26" s="648"/>
      <c r="F26" s="653"/>
      <c r="G26" s="648"/>
      <c r="H26" s="653"/>
      <c r="I26" s="651"/>
      <c r="J26" s="33"/>
      <c r="K26" s="462"/>
      <c r="L26" s="462"/>
      <c r="M26" s="462"/>
      <c r="N26" s="462"/>
      <c r="R26" s="1"/>
      <c r="S26" s="1"/>
      <c r="T26" s="1"/>
      <c r="U26" s="1"/>
      <c r="V26" s="1"/>
      <c r="W26" s="1"/>
    </row>
    <row r="27" spans="1:23" ht="15" customHeight="1" x14ac:dyDescent="0.2">
      <c r="B27" s="652"/>
      <c r="C27" s="646"/>
      <c r="D27" s="647"/>
      <c r="E27" s="648"/>
      <c r="F27" s="649"/>
      <c r="G27" s="648"/>
      <c r="H27" s="649"/>
      <c r="I27" s="651"/>
      <c r="J27" s="33"/>
      <c r="K27" s="462"/>
      <c r="L27" s="462"/>
      <c r="M27" s="462"/>
      <c r="N27" s="462"/>
      <c r="O27" s="1"/>
      <c r="P27" s="1"/>
    </row>
    <row r="28" spans="1:23" ht="15" customHeight="1" x14ac:dyDescent="0.2">
      <c r="B28" s="650"/>
      <c r="C28" s="646"/>
      <c r="D28" s="654"/>
      <c r="E28" s="648"/>
      <c r="F28" s="653"/>
      <c r="G28" s="648"/>
      <c r="H28" s="653"/>
      <c r="I28" s="651"/>
      <c r="J28" s="33"/>
      <c r="K28" s="462"/>
      <c r="L28" s="677"/>
      <c r="M28" s="462"/>
      <c r="N28" s="462"/>
      <c r="S28"/>
      <c r="T28" s="31"/>
      <c r="U28"/>
    </row>
    <row r="29" spans="1:23" ht="15" customHeight="1" x14ac:dyDescent="0.2">
      <c r="B29" s="650"/>
      <c r="C29" s="646"/>
      <c r="D29" s="654"/>
      <c r="E29" s="648"/>
      <c r="F29" s="653"/>
      <c r="G29" s="648"/>
      <c r="H29" s="653"/>
      <c r="I29" s="651"/>
      <c r="J29" s="33"/>
      <c r="K29" s="680"/>
      <c r="L29" s="677"/>
      <c r="M29" s="462"/>
      <c r="N29" s="462"/>
      <c r="S29"/>
      <c r="T29" s="31"/>
      <c r="U29"/>
    </row>
    <row r="30" spans="1:23" ht="15" customHeight="1" x14ac:dyDescent="0.2">
      <c r="B30" s="650"/>
      <c r="C30" s="646"/>
      <c r="D30" s="654"/>
      <c r="E30" s="648"/>
      <c r="F30" s="653"/>
      <c r="G30" s="648"/>
      <c r="H30" s="653"/>
      <c r="I30" s="651"/>
      <c r="J30" s="33"/>
      <c r="K30" s="679"/>
      <c r="L30" s="677"/>
      <c r="M30" s="462"/>
      <c r="N30" s="462"/>
      <c r="S30"/>
      <c r="T30" s="31"/>
      <c r="U30"/>
    </row>
    <row r="31" spans="1:23" ht="15" customHeight="1" x14ac:dyDescent="0.2">
      <c r="B31" s="650"/>
      <c r="C31" s="646"/>
      <c r="D31" s="654"/>
      <c r="E31" s="648"/>
      <c r="F31" s="653"/>
      <c r="G31" s="648"/>
      <c r="H31" s="653"/>
      <c r="I31" s="651"/>
      <c r="J31" s="33"/>
      <c r="K31" s="678"/>
      <c r="L31" s="677"/>
      <c r="M31" s="462"/>
      <c r="N31" s="462"/>
      <c r="S31"/>
      <c r="T31" s="31"/>
      <c r="U31"/>
    </row>
    <row r="32" spans="1:23" ht="15" customHeight="1" x14ac:dyDescent="0.2">
      <c r="B32" s="650"/>
      <c r="C32" s="646"/>
      <c r="D32" s="647"/>
      <c r="E32" s="648"/>
      <c r="F32" s="649"/>
      <c r="G32" s="648"/>
      <c r="H32" s="649"/>
      <c r="I32" s="648"/>
      <c r="J32" s="33"/>
      <c r="K32" s="462"/>
      <c r="L32" s="677"/>
      <c r="M32" s="462"/>
      <c r="N32" s="462"/>
    </row>
    <row r="33" spans="1:17" ht="15" customHeight="1" x14ac:dyDescent="0.2">
      <c r="B33" s="650"/>
      <c r="C33" s="646"/>
      <c r="D33" s="647"/>
      <c r="E33" s="648"/>
      <c r="F33" s="649"/>
      <c r="G33" s="648"/>
      <c r="H33" s="649"/>
      <c r="I33" s="648"/>
      <c r="J33" s="33"/>
      <c r="K33" s="109"/>
      <c r="L33" s="677"/>
      <c r="M33" s="462"/>
      <c r="N33" s="462"/>
    </row>
    <row r="34" spans="1:17" ht="15" customHeight="1" x14ac:dyDescent="0.2">
      <c r="B34" s="650"/>
      <c r="C34" s="646"/>
      <c r="D34" s="647"/>
      <c r="E34" s="648"/>
      <c r="F34" s="649"/>
      <c r="G34" s="648"/>
      <c r="H34" s="649"/>
      <c r="I34" s="651"/>
      <c r="J34" s="33"/>
      <c r="K34" s="109"/>
      <c r="L34" s="462"/>
      <c r="M34" s="462"/>
      <c r="N34" s="462"/>
    </row>
    <row r="35" spans="1:17" ht="15" customHeight="1" x14ac:dyDescent="0.2">
      <c r="B35" s="650"/>
      <c r="C35" s="646"/>
      <c r="D35" s="654"/>
      <c r="E35" s="648"/>
      <c r="F35" s="653"/>
      <c r="G35" s="648"/>
      <c r="H35" s="653"/>
      <c r="I35" s="648"/>
      <c r="J35" s="33"/>
      <c r="K35" s="109"/>
      <c r="L35" s="109"/>
    </row>
    <row r="36" spans="1:17" ht="16.5" customHeight="1" x14ac:dyDescent="0.2">
      <c r="B36" s="641"/>
      <c r="C36" s="642"/>
      <c r="D36" s="643"/>
      <c r="E36" s="644"/>
      <c r="F36" s="645"/>
      <c r="G36" s="644"/>
      <c r="H36" s="645"/>
      <c r="I36" s="644"/>
      <c r="K36" s="109"/>
      <c r="L36" s="109"/>
    </row>
    <row r="37" spans="1:17" ht="15" customHeight="1" x14ac:dyDescent="0.2">
      <c r="B37" s="650"/>
      <c r="C37" s="646"/>
      <c r="D37" s="647"/>
      <c r="E37" s="648"/>
      <c r="F37" s="649"/>
      <c r="G37" s="648"/>
      <c r="H37" s="649"/>
      <c r="I37" s="651"/>
      <c r="K37" s="109"/>
      <c r="L37" s="109"/>
    </row>
    <row r="38" spans="1:17" ht="15" customHeight="1" x14ac:dyDescent="0.2">
      <c r="B38" s="652"/>
      <c r="C38" s="646"/>
      <c r="D38" s="647"/>
      <c r="E38" s="648"/>
      <c r="F38" s="649"/>
      <c r="G38" s="648"/>
      <c r="H38" s="649"/>
      <c r="I38" s="651"/>
      <c r="K38" s="109"/>
      <c r="L38" s="109"/>
    </row>
    <row r="39" spans="1:17" ht="15" customHeight="1" x14ac:dyDescent="0.2">
      <c r="B39" s="652"/>
      <c r="C39" s="646"/>
      <c r="D39" s="647"/>
      <c r="E39" s="648"/>
      <c r="F39" s="649"/>
      <c r="G39" s="648"/>
      <c r="H39" s="649"/>
      <c r="I39" s="651"/>
      <c r="K39" s="109"/>
      <c r="L39" s="109"/>
    </row>
    <row r="40" spans="1:17" ht="15" customHeight="1" x14ac:dyDescent="0.2">
      <c r="B40" s="650"/>
      <c r="C40" s="646"/>
      <c r="D40" s="647"/>
      <c r="E40" s="648"/>
      <c r="F40" s="649"/>
      <c r="G40" s="648"/>
      <c r="H40" s="649"/>
      <c r="I40" s="651"/>
      <c r="K40" s="109"/>
      <c r="L40" s="109"/>
    </row>
    <row r="41" spans="1:17" ht="15" customHeight="1" x14ac:dyDescent="0.2">
      <c r="B41" s="652"/>
      <c r="C41" s="646"/>
      <c r="D41" s="647"/>
      <c r="E41" s="648"/>
      <c r="F41" s="649"/>
      <c r="G41" s="648"/>
      <c r="H41" s="649"/>
      <c r="I41" s="651"/>
      <c r="K41" s="109"/>
      <c r="L41" s="109"/>
    </row>
    <row r="42" spans="1:17" ht="16.5" customHeight="1" x14ac:dyDescent="0.2">
      <c r="B42" s="641"/>
      <c r="C42" s="642"/>
      <c r="D42" s="643"/>
      <c r="E42" s="644"/>
      <c r="F42" s="645"/>
      <c r="G42" s="644"/>
      <c r="H42" s="645"/>
      <c r="I42" s="644"/>
      <c r="K42" s="109"/>
      <c r="L42" s="109"/>
      <c r="P42" s="130"/>
    </row>
    <row r="43" spans="1:17" ht="16.5" customHeight="1" x14ac:dyDescent="0.2">
      <c r="B43" s="656"/>
      <c r="C43" s="646"/>
      <c r="D43" s="647"/>
      <c r="E43" s="648"/>
      <c r="F43" s="649"/>
      <c r="G43" s="648"/>
      <c r="H43" s="649"/>
      <c r="I43" s="651"/>
      <c r="K43" s="109"/>
      <c r="L43" s="109"/>
    </row>
    <row r="44" spans="1:17" ht="15" customHeight="1" x14ac:dyDescent="0.2">
      <c r="B44" s="656"/>
      <c r="C44" s="646"/>
      <c r="D44" s="647"/>
      <c r="E44" s="648"/>
      <c r="F44" s="649"/>
      <c r="G44" s="648"/>
      <c r="H44" s="649"/>
      <c r="I44" s="651"/>
      <c r="L44" s="109"/>
    </row>
    <row r="45" spans="1:17" ht="15" customHeight="1" x14ac:dyDescent="0.2">
      <c r="B45" s="656"/>
      <c r="C45" s="646"/>
      <c r="D45" s="647"/>
      <c r="E45" s="648"/>
      <c r="F45" s="649"/>
      <c r="G45" s="648"/>
      <c r="H45" s="649"/>
      <c r="I45" s="651"/>
      <c r="L45" s="109"/>
    </row>
    <row r="46" spans="1:17" ht="15" customHeight="1" x14ac:dyDescent="0.2">
      <c r="B46" s="656"/>
      <c r="C46" s="646"/>
      <c r="D46" s="647"/>
      <c r="E46" s="648"/>
      <c r="F46" s="649"/>
      <c r="G46" s="648"/>
      <c r="H46" s="649"/>
      <c r="I46" s="648"/>
    </row>
    <row r="47" spans="1:17" ht="15" customHeight="1" x14ac:dyDescent="0.2">
      <c r="A47" s="8"/>
      <c r="B47" s="656"/>
      <c r="C47" s="646"/>
      <c r="D47" s="647"/>
      <c r="E47" s="648"/>
      <c r="F47" s="649"/>
      <c r="G47" s="648"/>
      <c r="H47" s="649"/>
      <c r="I47" s="681"/>
      <c r="Q47" s="4"/>
    </row>
    <row r="48" spans="1:17" x14ac:dyDescent="0.2">
      <c r="B48" s="657"/>
      <c r="C48" s="658"/>
      <c r="D48" s="659"/>
      <c r="E48" s="633"/>
      <c r="F48" s="660"/>
      <c r="G48" s="633"/>
      <c r="H48" s="660"/>
      <c r="I48" s="633"/>
      <c r="Q48" s="4"/>
    </row>
    <row r="49" spans="2:17" x14ac:dyDescent="0.2">
      <c r="B49" s="661"/>
      <c r="C49" s="662"/>
      <c r="D49" s="659"/>
      <c r="E49" s="658"/>
      <c r="F49" s="658"/>
      <c r="G49" s="658"/>
      <c r="H49" s="658"/>
      <c r="I49" s="633"/>
      <c r="Q49" s="4"/>
    </row>
    <row r="50" spans="2:17" x14ac:dyDescent="0.2">
      <c r="B50" s="661"/>
      <c r="C50" s="662"/>
      <c r="D50" s="663"/>
      <c r="E50" s="664"/>
      <c r="F50" s="664"/>
      <c r="G50" s="664"/>
      <c r="H50" s="664"/>
      <c r="I50" s="633"/>
      <c r="Q50" s="4"/>
    </row>
    <row r="51" spans="2:17" ht="21.75" customHeight="1" x14ac:dyDescent="0.2">
      <c r="B51" s="665"/>
      <c r="C51" s="666"/>
      <c r="D51" s="666"/>
      <c r="E51" s="666"/>
      <c r="F51" s="666"/>
      <c r="G51" s="666"/>
      <c r="H51" s="666"/>
      <c r="I51" s="633"/>
    </row>
    <row r="52" spans="2:17" ht="18" customHeight="1" x14ac:dyDescent="0.2">
      <c r="B52" s="661"/>
      <c r="C52" s="666"/>
      <c r="D52" s="666"/>
      <c r="E52" s="666"/>
      <c r="F52" s="666"/>
      <c r="G52" s="666"/>
      <c r="H52" s="666"/>
      <c r="I52" s="633"/>
    </row>
    <row r="53" spans="2:17" x14ac:dyDescent="0.2">
      <c r="B53" s="652"/>
      <c r="C53" s="667"/>
      <c r="D53" s="668"/>
      <c r="E53" s="669"/>
      <c r="F53" s="658"/>
      <c r="G53" s="669"/>
      <c r="H53" s="658"/>
      <c r="I53" s="670"/>
    </row>
    <row r="55" spans="2:17" ht="12.75" customHeight="1" x14ac:dyDescent="0.2">
      <c r="C55" s="15"/>
      <c r="D55" s="24"/>
    </row>
    <row r="56" spans="2:17" ht="12.75" customHeight="1" x14ac:dyDescent="0.2"/>
    <row r="60" spans="2:17" x14ac:dyDescent="0.2">
      <c r="C60" s="8"/>
      <c r="D60" s="24"/>
    </row>
  </sheetData>
  <sortState ref="C43:I47">
    <sortCondition descending="1" ref="I43:I47"/>
  </sortState>
  <mergeCells count="8">
    <mergeCell ref="C5:C6"/>
    <mergeCell ref="B5:B6"/>
    <mergeCell ref="P6:Q6"/>
    <mergeCell ref="K2:N2"/>
    <mergeCell ref="K5:K6"/>
    <mergeCell ref="K3:N3"/>
    <mergeCell ref="E5:F5"/>
    <mergeCell ref="G5:H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/>
  <dimension ref="B2:M13"/>
  <sheetViews>
    <sheetView showGridLines="0" workbookViewId="0">
      <selection activeCell="F12" sqref="F12"/>
    </sheetView>
  </sheetViews>
  <sheetFormatPr defaultColWidth="11.42578125" defaultRowHeight="11.25" x14ac:dyDescent="0.2"/>
  <cols>
    <col min="1" max="1" width="4.7109375" style="137" customWidth="1"/>
    <col min="2" max="2" width="5.42578125" style="159" bestFit="1" customWidth="1"/>
    <col min="3" max="3" width="22.140625" style="137" customWidth="1"/>
    <col min="4" max="6" width="12.28515625" style="137" customWidth="1"/>
    <col min="7" max="12" width="10.7109375" style="137" customWidth="1"/>
    <col min="13" max="16384" width="11.42578125" style="137"/>
  </cols>
  <sheetData>
    <row r="2" spans="2:13" ht="12.75" x14ac:dyDescent="0.2">
      <c r="B2" s="716" t="s">
        <v>402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</row>
    <row r="3" spans="2:13" ht="12.75" x14ac:dyDescent="0.2">
      <c r="B3" s="744" t="s">
        <v>437</v>
      </c>
      <c r="C3" s="744"/>
      <c r="D3" s="744"/>
      <c r="E3" s="744"/>
      <c r="F3" s="744"/>
      <c r="G3" s="744"/>
      <c r="H3" s="744"/>
      <c r="I3" s="744"/>
      <c r="J3" s="744"/>
      <c r="K3" s="744"/>
      <c r="L3" s="744"/>
    </row>
    <row r="4" spans="2:13" ht="13.5" thickBot="1" x14ac:dyDescent="0.25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13" s="139" customFormat="1" ht="19.5" customHeight="1" x14ac:dyDescent="0.2">
      <c r="B5" s="745" t="s">
        <v>21</v>
      </c>
      <c r="C5" s="747" t="s">
        <v>125</v>
      </c>
      <c r="D5" s="160" t="s">
        <v>477</v>
      </c>
      <c r="E5" s="161"/>
      <c r="F5" s="162"/>
      <c r="G5" s="163" t="s">
        <v>82</v>
      </c>
      <c r="H5" s="163"/>
      <c r="I5" s="162"/>
      <c r="J5" s="163" t="s">
        <v>352</v>
      </c>
      <c r="K5" s="161"/>
      <c r="L5" s="164"/>
    </row>
    <row r="6" spans="2:13" s="139" customFormat="1" ht="29.25" customHeight="1" thickBot="1" x14ac:dyDescent="0.25">
      <c r="B6" s="746"/>
      <c r="C6" s="748"/>
      <c r="D6" s="165" t="s">
        <v>384</v>
      </c>
      <c r="E6" s="166" t="s">
        <v>433</v>
      </c>
      <c r="F6" s="166" t="s">
        <v>285</v>
      </c>
      <c r="G6" s="165" t="s">
        <v>384</v>
      </c>
      <c r="H6" s="166" t="s">
        <v>433</v>
      </c>
      <c r="I6" s="167" t="s">
        <v>351</v>
      </c>
      <c r="J6" s="165" t="s">
        <v>384</v>
      </c>
      <c r="K6" s="166" t="s">
        <v>433</v>
      </c>
      <c r="L6" s="168" t="s">
        <v>359</v>
      </c>
    </row>
    <row r="7" spans="2:13" ht="19.5" customHeight="1" x14ac:dyDescent="0.2">
      <c r="B7" s="140">
        <v>0</v>
      </c>
      <c r="C7" s="527" t="s">
        <v>87</v>
      </c>
      <c r="D7" s="141">
        <v>1925451.1358336965</v>
      </c>
      <c r="E7" s="142">
        <v>2027014.48342419</v>
      </c>
      <c r="F7" s="142">
        <v>101563.34759049361</v>
      </c>
      <c r="G7" s="530">
        <v>0.32113401223787574</v>
      </c>
      <c r="H7" s="533">
        <v>0.32384527207388525</v>
      </c>
      <c r="I7" s="143">
        <v>0.27</v>
      </c>
      <c r="J7" s="537">
        <v>0.99999999999999989</v>
      </c>
      <c r="K7" s="534">
        <v>1</v>
      </c>
      <c r="L7" s="144">
        <v>6.9180772221955067E-15</v>
      </c>
    </row>
    <row r="8" spans="2:13" ht="18" customHeight="1" x14ac:dyDescent="0.2">
      <c r="B8" s="145">
        <v>1000</v>
      </c>
      <c r="C8" s="528" t="s">
        <v>296</v>
      </c>
      <c r="D8" s="146">
        <v>352368.73869960214</v>
      </c>
      <c r="E8" s="147">
        <v>404817.40153864003</v>
      </c>
      <c r="F8" s="147">
        <v>52448.66283903789</v>
      </c>
      <c r="G8" s="531">
        <v>5.8769389022592385E-2</v>
      </c>
      <c r="H8" s="150">
        <v>6.4675292470355777E-2</v>
      </c>
      <c r="I8" s="148">
        <v>0.59059034477633932</v>
      </c>
      <c r="J8" s="149">
        <v>0.18300580686875276</v>
      </c>
      <c r="K8" s="535">
        <v>0.199711153940445</v>
      </c>
      <c r="L8" s="151">
        <v>1.6705347071692245</v>
      </c>
    </row>
    <row r="9" spans="2:13" ht="18" customHeight="1" x14ac:dyDescent="0.2">
      <c r="B9" s="145">
        <v>2000</v>
      </c>
      <c r="C9" s="528" t="s">
        <v>292</v>
      </c>
      <c r="D9" s="146">
        <v>502676.81884110125</v>
      </c>
      <c r="E9" s="147">
        <v>533235.87348933995</v>
      </c>
      <c r="F9" s="147">
        <v>30559.0546482387</v>
      </c>
      <c r="G9" s="531">
        <v>8.3838338293388562E-2</v>
      </c>
      <c r="H9" s="150">
        <v>8.5191955539779027E-2</v>
      </c>
      <c r="I9" s="148">
        <v>0.1353617246390465</v>
      </c>
      <c r="J9" s="149">
        <v>0.26106963167540909</v>
      </c>
      <c r="K9" s="535">
        <v>0.26306465881218399</v>
      </c>
      <c r="L9" s="151">
        <v>0.19950271367749073</v>
      </c>
    </row>
    <row r="10" spans="2:13" ht="18" customHeight="1" x14ac:dyDescent="0.2">
      <c r="B10" s="145">
        <v>3000</v>
      </c>
      <c r="C10" s="528" t="s">
        <v>295</v>
      </c>
      <c r="D10" s="146">
        <v>85572.800397839994</v>
      </c>
      <c r="E10" s="147">
        <v>94602.374429100004</v>
      </c>
      <c r="F10" s="147">
        <v>9029.5740312600101</v>
      </c>
      <c r="G10" s="531">
        <v>1.4272154831023849E-2</v>
      </c>
      <c r="H10" s="150">
        <v>1.5114064295005709E-2</v>
      </c>
      <c r="I10" s="148">
        <v>8.4190946398186001E-2</v>
      </c>
      <c r="J10" s="149">
        <v>4.4442987311016868E-2</v>
      </c>
      <c r="K10" s="535">
        <v>4.6670793525505717E-2</v>
      </c>
      <c r="L10" s="151">
        <v>0.22278062144888491</v>
      </c>
    </row>
    <row r="11" spans="2:13" ht="18" customHeight="1" x14ac:dyDescent="0.2">
      <c r="B11" s="145">
        <v>4000</v>
      </c>
      <c r="C11" s="528" t="s">
        <v>294</v>
      </c>
      <c r="D11" s="146">
        <v>950610.77689738292</v>
      </c>
      <c r="E11" s="147">
        <v>960556.62559147994</v>
      </c>
      <c r="F11" s="147">
        <v>9945.8486940970179</v>
      </c>
      <c r="G11" s="531">
        <v>0.15854645551908078</v>
      </c>
      <c r="H11" s="150">
        <v>0.15346247581834052</v>
      </c>
      <c r="I11" s="148">
        <v>-0.50839797007402598</v>
      </c>
      <c r="J11" s="149">
        <v>0.49370807661955041</v>
      </c>
      <c r="K11" s="535">
        <v>0.47387753439671199</v>
      </c>
      <c r="L11" s="151">
        <v>-1.9830542222838421</v>
      </c>
    </row>
    <row r="12" spans="2:13" ht="18" customHeight="1" x14ac:dyDescent="0.2">
      <c r="B12" s="145">
        <v>5000</v>
      </c>
      <c r="C12" s="528" t="s">
        <v>293</v>
      </c>
      <c r="D12" s="146">
        <v>34686.297131770007</v>
      </c>
      <c r="E12" s="147">
        <v>33644.912689600002</v>
      </c>
      <c r="F12" s="147">
        <v>-1041.3844421700051</v>
      </c>
      <c r="G12" s="531">
        <v>5.7851116345143689E-3</v>
      </c>
      <c r="H12" s="150">
        <v>5.3752495818334151E-3</v>
      </c>
      <c r="I12" s="148">
        <v>-4.0986205268095377E-2</v>
      </c>
      <c r="J12" s="149">
        <v>1.8014633810351812E-2</v>
      </c>
      <c r="K12" s="535">
        <v>1.6598259639844511E-2</v>
      </c>
      <c r="L12" s="151">
        <v>-0.14163741705073007</v>
      </c>
      <c r="M12" s="151"/>
    </row>
    <row r="13" spans="2:13" ht="18" customHeight="1" thickBot="1" x14ac:dyDescent="0.25">
      <c r="B13" s="152">
        <v>9000</v>
      </c>
      <c r="C13" s="529" t="s">
        <v>291</v>
      </c>
      <c r="D13" s="153">
        <v>-464.29613400000017</v>
      </c>
      <c r="E13" s="154">
        <v>157.29568602999998</v>
      </c>
      <c r="F13" s="154">
        <v>621.59182003000012</v>
      </c>
      <c r="G13" s="532">
        <v>-7.7437062724209545E-5</v>
      </c>
      <c r="H13" s="157">
        <v>2.6234368570798125E-5</v>
      </c>
      <c r="I13" s="155">
        <v>1.0367143129500767E-2</v>
      </c>
      <c r="J13" s="156">
        <v>-2.4113628508103672E-4</v>
      </c>
      <c r="K13" s="536">
        <v>7.759968530875217E-5</v>
      </c>
      <c r="L13" s="158">
        <v>3.1873597038978886E-2</v>
      </c>
    </row>
  </sheetData>
  <mergeCells count="4">
    <mergeCell ref="B3:L3"/>
    <mergeCell ref="B2:L2"/>
    <mergeCell ref="B5:B6"/>
    <mergeCell ref="C5:C6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showGridLines="0" workbookViewId="0">
      <selection activeCell="B16" sqref="B16"/>
    </sheetView>
  </sheetViews>
  <sheetFormatPr defaultRowHeight="12" x14ac:dyDescent="0.2"/>
  <cols>
    <col min="1" max="1" width="4.140625" style="554" customWidth="1"/>
    <col min="2" max="2" width="31.7109375" style="554" customWidth="1"/>
    <col min="3" max="3" width="9.85546875" style="554" customWidth="1"/>
    <col min="4" max="4" width="11" style="554" customWidth="1"/>
    <col min="5" max="5" width="9.140625" style="554" bestFit="1" customWidth="1"/>
    <col min="6" max="6" width="10.42578125" style="554" customWidth="1"/>
    <col min="7" max="7" width="10.42578125" style="554" bestFit="1" customWidth="1"/>
    <col min="8" max="8" width="11.28515625" style="554" bestFit="1" customWidth="1"/>
    <col min="9" max="9" width="9.28515625" style="554" bestFit="1" customWidth="1"/>
    <col min="10" max="10" width="10.42578125" style="554" bestFit="1" customWidth="1"/>
    <col min="11" max="14" width="8.140625" style="554" customWidth="1"/>
    <col min="15" max="16384" width="9.140625" style="554"/>
  </cols>
  <sheetData>
    <row r="2" spans="2:14" x14ac:dyDescent="0.2">
      <c r="B2" s="751" t="s">
        <v>403</v>
      </c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</row>
    <row r="3" spans="2:14" ht="12.75" x14ac:dyDescent="0.2">
      <c r="B3" s="752" t="s">
        <v>463</v>
      </c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</row>
    <row r="4" spans="2:14" ht="12.75" thickBot="1" x14ac:dyDescent="0.25">
      <c r="N4" s="555" t="s">
        <v>1</v>
      </c>
    </row>
    <row r="5" spans="2:14" ht="17.25" customHeight="1" x14ac:dyDescent="0.2">
      <c r="B5" s="749" t="s">
        <v>448</v>
      </c>
      <c r="C5" s="574">
        <v>2015</v>
      </c>
      <c r="D5" s="575"/>
      <c r="E5" s="575"/>
      <c r="F5" s="576"/>
      <c r="G5" s="574">
        <v>2016</v>
      </c>
      <c r="H5" s="575"/>
      <c r="I5" s="574"/>
      <c r="J5" s="576"/>
      <c r="K5" s="574" t="s">
        <v>449</v>
      </c>
      <c r="L5" s="575"/>
      <c r="M5" s="574"/>
      <c r="N5" s="574"/>
    </row>
    <row r="6" spans="2:14" ht="36.75" thickBot="1" x14ac:dyDescent="0.25">
      <c r="B6" s="750"/>
      <c r="C6" s="577" t="s">
        <v>450</v>
      </c>
      <c r="D6" s="577" t="s">
        <v>451</v>
      </c>
      <c r="E6" s="577" t="s">
        <v>452</v>
      </c>
      <c r="F6" s="578" t="s">
        <v>453</v>
      </c>
      <c r="G6" s="577" t="s">
        <v>450</v>
      </c>
      <c r="H6" s="577" t="s">
        <v>451</v>
      </c>
      <c r="I6" s="577" t="s">
        <v>452</v>
      </c>
      <c r="J6" s="578" t="s">
        <v>453</v>
      </c>
      <c r="K6" s="577" t="s">
        <v>450</v>
      </c>
      <c r="L6" s="577" t="s">
        <v>451</v>
      </c>
      <c r="M6" s="577" t="s">
        <v>452</v>
      </c>
      <c r="N6" s="577" t="s">
        <v>453</v>
      </c>
    </row>
    <row r="7" spans="2:14" x14ac:dyDescent="0.2">
      <c r="B7" s="556" t="s">
        <v>454</v>
      </c>
      <c r="C7" s="557">
        <v>2990308</v>
      </c>
      <c r="D7" s="557">
        <v>8314476.9000000004</v>
      </c>
      <c r="E7" s="558">
        <v>8363.4726562300002</v>
      </c>
      <c r="F7" s="559">
        <v>109030.96947925001</v>
      </c>
      <c r="G7" s="557">
        <v>2864099</v>
      </c>
      <c r="H7" s="557">
        <v>7735628.46</v>
      </c>
      <c r="I7" s="558">
        <v>8234.4345834800006</v>
      </c>
      <c r="J7" s="559">
        <v>111901.21707859001</v>
      </c>
      <c r="K7" s="560">
        <v>-4.2206020249419107E-2</v>
      </c>
      <c r="L7" s="560">
        <v>-6.9619345505668617E-2</v>
      </c>
      <c r="M7" s="560">
        <v>-1.542876721834896E-2</v>
      </c>
      <c r="N7" s="560">
        <v>2.6325067208415875E-2</v>
      </c>
    </row>
    <row r="8" spans="2:14" x14ac:dyDescent="0.2">
      <c r="B8" s="556" t="s">
        <v>455</v>
      </c>
      <c r="C8" s="557">
        <v>794931</v>
      </c>
      <c r="D8" s="557">
        <v>10616236.33</v>
      </c>
      <c r="E8" s="558">
        <v>23133.733760359999</v>
      </c>
      <c r="F8" s="559">
        <v>187461.84246618001</v>
      </c>
      <c r="G8" s="557">
        <v>802706</v>
      </c>
      <c r="H8" s="557">
        <v>9922842.2599999998</v>
      </c>
      <c r="I8" s="558">
        <v>23427.262144370001</v>
      </c>
      <c r="J8" s="559">
        <v>191661.75874009001</v>
      </c>
      <c r="K8" s="560">
        <v>9.7807231067854605E-3</v>
      </c>
      <c r="L8" s="560">
        <v>-6.5314490789976642E-2</v>
      </c>
      <c r="M8" s="560">
        <v>1.2688327230296448E-2</v>
      </c>
      <c r="N8" s="560">
        <v>2.2404112851220459E-2</v>
      </c>
    </row>
    <row r="9" spans="2:14" x14ac:dyDescent="0.2">
      <c r="B9" s="556" t="s">
        <v>456</v>
      </c>
      <c r="C9" s="557">
        <v>140072</v>
      </c>
      <c r="D9" s="557">
        <v>8951033.9299999997</v>
      </c>
      <c r="E9" s="558">
        <v>39633.226899490001</v>
      </c>
      <c r="F9" s="559">
        <v>199975.95692197001</v>
      </c>
      <c r="G9" s="557">
        <v>145190</v>
      </c>
      <c r="H9" s="557">
        <v>8181015</v>
      </c>
      <c r="I9" s="558">
        <v>41274.710295390003</v>
      </c>
      <c r="J9" s="559">
        <v>196464.40101868002</v>
      </c>
      <c r="K9" s="560">
        <v>3.6538351704837435E-2</v>
      </c>
      <c r="L9" s="560">
        <v>-8.6025696698481813E-2</v>
      </c>
      <c r="M9" s="560">
        <v>4.1416849555621749E-2</v>
      </c>
      <c r="N9" s="560">
        <v>-1.7559890485535634E-2</v>
      </c>
    </row>
    <row r="10" spans="2:14" x14ac:dyDescent="0.2">
      <c r="B10" s="556" t="s">
        <v>457</v>
      </c>
      <c r="C10" s="557">
        <v>24623</v>
      </c>
      <c r="D10" s="557">
        <v>11615746.76</v>
      </c>
      <c r="E10" s="558">
        <v>66091.178945449996</v>
      </c>
      <c r="F10" s="559">
        <v>311636.80017424998</v>
      </c>
      <c r="G10" s="557">
        <v>25898</v>
      </c>
      <c r="H10" s="557">
        <v>10726198.1</v>
      </c>
      <c r="I10" s="558">
        <v>69571.072222740011</v>
      </c>
      <c r="J10" s="559">
        <v>324547.79864055</v>
      </c>
      <c r="K10" s="560">
        <v>5.1780855297892225E-2</v>
      </c>
      <c r="L10" s="560">
        <v>-7.6581271818291663E-2</v>
      </c>
      <c r="M10" s="560">
        <v>5.2652915756915553E-2</v>
      </c>
      <c r="N10" s="560">
        <v>4.1429633660340803E-2</v>
      </c>
    </row>
    <row r="11" spans="2:14" x14ac:dyDescent="0.2">
      <c r="B11" s="556" t="s">
        <v>458</v>
      </c>
      <c r="C11" s="561">
        <v>2594</v>
      </c>
      <c r="D11" s="562">
        <v>9122824.6600000001</v>
      </c>
      <c r="E11" s="563">
        <v>63380.498405749997</v>
      </c>
      <c r="F11" s="564">
        <v>288837.03075903002</v>
      </c>
      <c r="G11" s="561">
        <v>2882</v>
      </c>
      <c r="H11" s="562">
        <v>8463930.4199999999</v>
      </c>
      <c r="I11" s="563">
        <v>69489.127944969994</v>
      </c>
      <c r="J11" s="564">
        <v>296265.98378234002</v>
      </c>
      <c r="K11" s="560">
        <v>0.11102544333076336</v>
      </c>
      <c r="L11" s="560">
        <v>-7.2224805864020691E-2</v>
      </c>
      <c r="M11" s="560">
        <v>9.6380269844419608E-2</v>
      </c>
      <c r="N11" s="560">
        <v>2.5720223628485472E-2</v>
      </c>
    </row>
    <row r="12" spans="2:14" x14ac:dyDescent="0.2">
      <c r="B12" s="556" t="s">
        <v>459</v>
      </c>
      <c r="C12" s="561">
        <v>143</v>
      </c>
      <c r="D12" s="562">
        <v>3209813.72</v>
      </c>
      <c r="E12" s="563">
        <v>45271.956836339996</v>
      </c>
      <c r="F12" s="565">
        <v>153216.457455</v>
      </c>
      <c r="G12" s="561">
        <v>170</v>
      </c>
      <c r="H12" s="562">
        <v>3771675.55</v>
      </c>
      <c r="I12" s="563">
        <v>50579.819323660005</v>
      </c>
      <c r="J12" s="565">
        <v>177662.83938078</v>
      </c>
      <c r="K12" s="560">
        <v>0.18881118881118875</v>
      </c>
      <c r="L12" s="560">
        <v>0.17504499606911761</v>
      </c>
      <c r="M12" s="560">
        <v>0.11724393770978692</v>
      </c>
      <c r="N12" s="560">
        <v>0.15955454349908837</v>
      </c>
    </row>
    <row r="13" spans="2:14" ht="12.75" thickBot="1" x14ac:dyDescent="0.25">
      <c r="B13" s="579" t="s">
        <v>87</v>
      </c>
      <c r="C13" s="580">
        <v>3952671</v>
      </c>
      <c r="D13" s="580">
        <v>51830132.299999997</v>
      </c>
      <c r="E13" s="581">
        <v>245874.06750362</v>
      </c>
      <c r="F13" s="582">
        <v>1250159.05725568</v>
      </c>
      <c r="G13" s="580">
        <v>3840945</v>
      </c>
      <c r="H13" s="580">
        <v>48801289.789999999</v>
      </c>
      <c r="I13" s="581">
        <v>262576.42651461001</v>
      </c>
      <c r="J13" s="582">
        <v>1298503.9986410302</v>
      </c>
      <c r="K13" s="622">
        <v>-2.826594978433572E-2</v>
      </c>
      <c r="L13" s="623">
        <v>-5.8437869547942389E-2</v>
      </c>
      <c r="M13" s="583">
        <v>6.7930543389835618E-2</v>
      </c>
      <c r="N13" s="583">
        <v>3.8671032381652148E-2</v>
      </c>
    </row>
    <row r="14" spans="2:14" x14ac:dyDescent="0.2">
      <c r="B14" s="566" t="s">
        <v>460</v>
      </c>
    </row>
    <row r="15" spans="2:14" x14ac:dyDescent="0.2">
      <c r="B15" s="566" t="s">
        <v>461</v>
      </c>
    </row>
    <row r="17" spans="2:9" x14ac:dyDescent="0.2">
      <c r="B17" s="570"/>
      <c r="G17" s="567"/>
      <c r="H17" s="568"/>
      <c r="I17" s="568"/>
    </row>
    <row r="18" spans="2:9" x14ac:dyDescent="0.2">
      <c r="B18" s="571"/>
      <c r="G18" s="569"/>
      <c r="H18" s="569"/>
      <c r="I18" s="569"/>
    </row>
    <row r="19" spans="2:9" x14ac:dyDescent="0.2">
      <c r="B19" s="571"/>
    </row>
  </sheetData>
  <mergeCells count="3">
    <mergeCell ref="B5:B6"/>
    <mergeCell ref="B2:N2"/>
    <mergeCell ref="B3:N3"/>
  </mergeCells>
  <conditionalFormatting sqref="K7:N13">
    <cfRule type="cellIs" dxfId="3" priority="4" operator="lessThan">
      <formula>0</formula>
    </cfRule>
  </conditionalFormatting>
  <conditionalFormatting sqref="K7:N12">
    <cfRule type="cellIs" dxfId="2" priority="3" operator="lessThan">
      <formula>0</formula>
    </cfRule>
  </conditionalFormatting>
  <conditionalFormatting sqref="K13:N13">
    <cfRule type="cellIs" dxfId="1" priority="2" operator="lessThan">
      <formula>0</formula>
    </cfRule>
  </conditionalFormatting>
  <conditionalFormatting sqref="K13:L1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theme="0"/>
  </sheetPr>
  <dimension ref="B2:T12"/>
  <sheetViews>
    <sheetView showGridLines="0" workbookViewId="0">
      <selection activeCell="V9" sqref="V9"/>
    </sheetView>
  </sheetViews>
  <sheetFormatPr defaultRowHeight="12.75" x14ac:dyDescent="0.2"/>
  <cols>
    <col min="1" max="1" width="5.140625" style="72" customWidth="1"/>
    <col min="2" max="2" width="5.85546875" style="72" customWidth="1"/>
    <col min="3" max="3" width="14.42578125" style="72" customWidth="1"/>
    <col min="4" max="6" width="9.140625" style="72" hidden="1" customWidth="1"/>
    <col min="7" max="8" width="7" style="72" hidden="1" customWidth="1"/>
    <col min="9" max="16" width="7" style="72" bestFit="1" customWidth="1"/>
    <col min="17" max="17" width="7" style="72" customWidth="1"/>
    <col min="18" max="18" width="7.28515625" style="72" customWidth="1"/>
    <col min="19" max="19" width="16.140625" style="72" customWidth="1"/>
    <col min="20" max="16384" width="9.140625" style="72"/>
  </cols>
  <sheetData>
    <row r="2" spans="2:20" x14ac:dyDescent="0.2">
      <c r="B2" s="754" t="s">
        <v>404</v>
      </c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</row>
    <row r="3" spans="2:20" ht="12.75" customHeight="1" x14ac:dyDescent="0.2">
      <c r="B3" s="755" t="s">
        <v>479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5"/>
      <c r="S3" s="755"/>
    </row>
    <row r="4" spans="2:20" ht="13.5" thickBot="1" x14ac:dyDescent="0.25">
      <c r="B4" s="102"/>
      <c r="C4" s="169"/>
      <c r="D4" s="169"/>
      <c r="E4" s="169"/>
      <c r="F4" s="169"/>
      <c r="G4" s="169"/>
      <c r="H4" s="170"/>
      <c r="I4" s="103"/>
      <c r="J4" s="103"/>
      <c r="K4" s="171"/>
      <c r="L4" s="171"/>
      <c r="M4" s="103"/>
      <c r="N4" s="172"/>
      <c r="S4" s="173" t="s">
        <v>147</v>
      </c>
    </row>
    <row r="5" spans="2:20" ht="26.25" customHeight="1" thickBot="1" x14ac:dyDescent="0.25">
      <c r="B5" s="73" t="s">
        <v>21</v>
      </c>
      <c r="C5" s="73" t="s">
        <v>125</v>
      </c>
      <c r="D5" s="74">
        <v>2002</v>
      </c>
      <c r="E5" s="74">
        <v>2003</v>
      </c>
      <c r="F5" s="74">
        <v>2004</v>
      </c>
      <c r="G5" s="74">
        <v>2005</v>
      </c>
      <c r="H5" s="74">
        <v>2006</v>
      </c>
      <c r="I5" s="74">
        <v>2007</v>
      </c>
      <c r="J5" s="74">
        <v>2008</v>
      </c>
      <c r="K5" s="74">
        <v>2009</v>
      </c>
      <c r="L5" s="74">
        <v>2010</v>
      </c>
      <c r="M5" s="74">
        <v>2011</v>
      </c>
      <c r="N5" s="74">
        <v>2012</v>
      </c>
      <c r="O5" s="75">
        <v>2013</v>
      </c>
      <c r="P5" s="74">
        <v>2014</v>
      </c>
      <c r="Q5" s="74">
        <v>2015</v>
      </c>
      <c r="R5" s="538">
        <v>2016</v>
      </c>
      <c r="S5" s="76" t="s">
        <v>332</v>
      </c>
    </row>
    <row r="6" spans="2:20" ht="21" customHeight="1" x14ac:dyDescent="0.2">
      <c r="B6" s="174">
        <v>1000</v>
      </c>
      <c r="C6" s="175" t="s">
        <v>296</v>
      </c>
      <c r="D6" s="176">
        <v>0.18751704325244303</v>
      </c>
      <c r="E6" s="176">
        <v>0.18371217694450925</v>
      </c>
      <c r="F6" s="176">
        <v>0.17163180419552443</v>
      </c>
      <c r="G6" s="176">
        <v>0.18657698611459411</v>
      </c>
      <c r="H6" s="176">
        <v>0.18465095670426263</v>
      </c>
      <c r="I6" s="176">
        <v>0.19302900058052028</v>
      </c>
      <c r="J6" s="176">
        <v>0.20453230528204394</v>
      </c>
      <c r="K6" s="176">
        <v>0.19632657879624069</v>
      </c>
      <c r="L6" s="176">
        <v>0.18219788362502953</v>
      </c>
      <c r="M6" s="176">
        <v>0.19085820092465741</v>
      </c>
      <c r="N6" s="176">
        <v>0.17926445923221943</v>
      </c>
      <c r="O6" s="176">
        <v>0.18158174581807549</v>
      </c>
      <c r="P6" s="177">
        <v>0.1807</v>
      </c>
      <c r="Q6" s="539">
        <v>0.18300580686875279</v>
      </c>
      <c r="R6" s="539">
        <v>0.199711153940445</v>
      </c>
      <c r="S6" s="178"/>
      <c r="T6" s="179"/>
    </row>
    <row r="7" spans="2:20" ht="21" customHeight="1" x14ac:dyDescent="0.2">
      <c r="B7" s="174">
        <v>2000</v>
      </c>
      <c r="C7" s="175" t="s">
        <v>292</v>
      </c>
      <c r="D7" s="176">
        <v>0.23925183578560477</v>
      </c>
      <c r="E7" s="176">
        <v>0.24067378903006845</v>
      </c>
      <c r="F7" s="176">
        <v>0.24237475425369981</v>
      </c>
      <c r="G7" s="176">
        <v>0.24374269075056457</v>
      </c>
      <c r="H7" s="176">
        <v>0.24752492012710217</v>
      </c>
      <c r="I7" s="176">
        <v>0.24554677899453217</v>
      </c>
      <c r="J7" s="176">
        <v>0.24539704789879818</v>
      </c>
      <c r="K7" s="176">
        <v>0.26606315072466014</v>
      </c>
      <c r="L7" s="176">
        <v>0.26207781978727901</v>
      </c>
      <c r="M7" s="176">
        <v>0.25848893194424966</v>
      </c>
      <c r="N7" s="176">
        <v>0.26658654747490801</v>
      </c>
      <c r="O7" s="176">
        <v>0.25994699522567388</v>
      </c>
      <c r="P7" s="176">
        <v>0.26200000000000001</v>
      </c>
      <c r="Q7" s="176">
        <v>0.26106963167540909</v>
      </c>
      <c r="R7" s="176">
        <v>0.26306465881218399</v>
      </c>
      <c r="S7" s="178"/>
      <c r="T7" s="179"/>
    </row>
    <row r="8" spans="2:20" ht="21" customHeight="1" x14ac:dyDescent="0.2">
      <c r="B8" s="174">
        <v>3000</v>
      </c>
      <c r="C8" s="175" t="s">
        <v>295</v>
      </c>
      <c r="D8" s="176">
        <v>3.5650293602616491E-2</v>
      </c>
      <c r="E8" s="176">
        <v>3.5976486474124894E-2</v>
      </c>
      <c r="F8" s="176">
        <v>3.4079179151445468E-2</v>
      </c>
      <c r="G8" s="176">
        <v>3.354641497645483E-2</v>
      </c>
      <c r="H8" s="176">
        <v>3.4905506815732658E-2</v>
      </c>
      <c r="I8" s="176">
        <v>3.5410147813653391E-2</v>
      </c>
      <c r="J8" s="176">
        <v>3.5480169411929136E-2</v>
      </c>
      <c r="K8" s="176">
        <v>3.8868871596513303E-2</v>
      </c>
      <c r="L8" s="176">
        <v>3.7734250327092926E-2</v>
      </c>
      <c r="M8" s="176">
        <v>3.7281732414399221E-2</v>
      </c>
      <c r="N8" s="176">
        <v>3.8748053556433723E-2</v>
      </c>
      <c r="O8" s="176">
        <v>3.9044748311471436E-2</v>
      </c>
      <c r="P8" s="176">
        <v>4.0899999999999999E-2</v>
      </c>
      <c r="Q8" s="176">
        <v>4.4442987311016868E-2</v>
      </c>
      <c r="R8" s="176">
        <v>4.6670793525505717E-2</v>
      </c>
      <c r="S8" s="178"/>
      <c r="T8" s="179"/>
    </row>
    <row r="9" spans="2:20" ht="21" customHeight="1" x14ac:dyDescent="0.2">
      <c r="B9" s="174">
        <v>4000</v>
      </c>
      <c r="C9" s="175" t="s">
        <v>294</v>
      </c>
      <c r="D9" s="176">
        <v>0.48494236841154437</v>
      </c>
      <c r="E9" s="176">
        <v>0.4885152148421133</v>
      </c>
      <c r="F9" s="176">
        <v>0.50179018663726271</v>
      </c>
      <c r="G9" s="176">
        <v>0.48742801343319547</v>
      </c>
      <c r="H9" s="176">
        <v>0.48428495769622987</v>
      </c>
      <c r="I9" s="176">
        <v>0.4760345091655393</v>
      </c>
      <c r="J9" s="176">
        <v>0.49524102413048915</v>
      </c>
      <c r="K9" s="176">
        <v>0.48207655075728989</v>
      </c>
      <c r="L9" s="176">
        <v>0.49618385815750932</v>
      </c>
      <c r="M9" s="176">
        <v>0.49113963036418107</v>
      </c>
      <c r="N9" s="176">
        <v>0.49609343724095312</v>
      </c>
      <c r="O9" s="176">
        <v>0.50228325882090019</v>
      </c>
      <c r="P9" s="176">
        <v>0.5</v>
      </c>
      <c r="Q9" s="176">
        <v>0.49370807661955041</v>
      </c>
      <c r="R9" s="176">
        <v>0.47387753439671199</v>
      </c>
      <c r="S9" s="178"/>
      <c r="T9" s="179"/>
    </row>
    <row r="10" spans="2:20" ht="21" customHeight="1" x14ac:dyDescent="0.2">
      <c r="B10" s="174">
        <v>5000</v>
      </c>
      <c r="C10" s="175" t="s">
        <v>383</v>
      </c>
      <c r="D10" s="176">
        <v>5.0773354176508467E-2</v>
      </c>
      <c r="E10" s="176">
        <v>5.0848546275043871E-2</v>
      </c>
      <c r="F10" s="176">
        <v>4.989105735877232E-2</v>
      </c>
      <c r="G10" s="176">
        <v>4.7990774272418511E-2</v>
      </c>
      <c r="H10" s="176">
        <v>4.8179320746075525E-2</v>
      </c>
      <c r="I10" s="176">
        <v>4.8203079854244081E-2</v>
      </c>
      <c r="J10" s="176">
        <v>2.0282155801226734E-2</v>
      </c>
      <c r="K10" s="176">
        <v>1.7863505748078604E-2</v>
      </c>
      <c r="L10" s="176">
        <v>2.1029149939212493E-2</v>
      </c>
      <c r="M10" s="176">
        <v>2.1973540693024443E-2</v>
      </c>
      <c r="N10" s="176">
        <v>1.956942587676622E-2</v>
      </c>
      <c r="O10" s="176">
        <v>1.6798919084398456E-2</v>
      </c>
      <c r="P10" s="176">
        <v>1.6199999999999999E-2</v>
      </c>
      <c r="Q10" s="176">
        <v>1.8014633810351812E-2</v>
      </c>
      <c r="R10" s="176">
        <v>1.6598259639844511E-2</v>
      </c>
      <c r="S10" s="178"/>
      <c r="T10" s="179"/>
    </row>
    <row r="11" spans="2:20" ht="21" customHeight="1" thickBot="1" x14ac:dyDescent="0.25">
      <c r="B11" s="180">
        <v>9000</v>
      </c>
      <c r="C11" s="181" t="s">
        <v>19</v>
      </c>
      <c r="D11" s="182">
        <v>1.8651047712827692E-3</v>
      </c>
      <c r="E11" s="182">
        <v>2.7378643414025129E-4</v>
      </c>
      <c r="F11" s="182">
        <v>2.3301840329516241E-4</v>
      </c>
      <c r="G11" s="182">
        <v>7.1512045277244895E-4</v>
      </c>
      <c r="H11" s="182">
        <v>4.5433791059718264E-4</v>
      </c>
      <c r="I11" s="182">
        <v>1.7764835915106518E-3</v>
      </c>
      <c r="J11" s="182">
        <v>-9.3270252448712874E-4</v>
      </c>
      <c r="K11" s="182">
        <v>-1.1986576227827287E-3</v>
      </c>
      <c r="L11" s="182">
        <v>7.7703816387645849E-4</v>
      </c>
      <c r="M11" s="182">
        <v>2.5796365948828603E-4</v>
      </c>
      <c r="N11" s="182">
        <v>-2.6192338128046852E-4</v>
      </c>
      <c r="O11" s="182">
        <v>3.4433273948041406E-4</v>
      </c>
      <c r="P11" s="182">
        <v>1E-4</v>
      </c>
      <c r="Q11" s="182">
        <v>-2.4113628508103672E-4</v>
      </c>
      <c r="R11" s="182">
        <v>7.759968530875217E-5</v>
      </c>
      <c r="S11" s="183"/>
      <c r="T11" s="179"/>
    </row>
    <row r="12" spans="2:20" ht="18" customHeight="1" thickBot="1" x14ac:dyDescent="0.25">
      <c r="B12" s="184">
        <v>0</v>
      </c>
      <c r="C12" s="184" t="s">
        <v>124</v>
      </c>
      <c r="D12" s="77">
        <v>1</v>
      </c>
      <c r="E12" s="77">
        <v>1</v>
      </c>
      <c r="F12" s="77">
        <v>0.99999999999999989</v>
      </c>
      <c r="G12" s="77">
        <v>0.99999999999999989</v>
      </c>
      <c r="H12" s="77">
        <v>1</v>
      </c>
      <c r="I12" s="77">
        <v>0.99999999999999978</v>
      </c>
      <c r="J12" s="77">
        <v>1</v>
      </c>
      <c r="K12" s="77">
        <v>1</v>
      </c>
      <c r="L12" s="77">
        <v>0.99999999999999967</v>
      </c>
      <c r="M12" s="77">
        <v>1.0000000000000002</v>
      </c>
      <c r="N12" s="77">
        <v>0.99999999999999989</v>
      </c>
      <c r="O12" s="77">
        <v>0.99999999999999989</v>
      </c>
      <c r="P12" s="78">
        <v>1</v>
      </c>
      <c r="Q12" s="78">
        <v>0.99999999999999989</v>
      </c>
      <c r="R12" s="78">
        <v>1</v>
      </c>
      <c r="S12" s="79"/>
    </row>
  </sheetData>
  <mergeCells count="2">
    <mergeCell ref="B2:S2"/>
    <mergeCell ref="B3:S3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0070C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Tab_08!I6:R6</xm:f>
              <xm:sqref>S6</xm:sqref>
            </x14:sparkline>
            <x14:sparkline>
              <xm:f>Tab_08!I7:R7</xm:f>
              <xm:sqref>S7</xm:sqref>
            </x14:sparkline>
            <x14:sparkline>
              <xm:f>Tab_08!I8:R8</xm:f>
              <xm:sqref>S8</xm:sqref>
            </x14:sparkline>
            <x14:sparkline>
              <xm:f>Tab_08!I9:R9</xm:f>
              <xm:sqref>S9</xm:sqref>
            </x14:sparkline>
            <x14:sparkline>
              <xm:f>Tab_08!I10:R10</xm:f>
              <xm:sqref>S10</xm:sqref>
            </x14:sparkline>
            <x14:sparkline>
              <xm:f>Tab_08!I11:R11</xm:f>
              <xm:sqref>S11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9"/>
  <sheetViews>
    <sheetView showGridLines="0" workbookViewId="0">
      <selection activeCell="Q14" sqref="Q14"/>
    </sheetView>
  </sheetViews>
  <sheetFormatPr defaultRowHeight="12.75" x14ac:dyDescent="0.2"/>
  <cols>
    <col min="1" max="1" width="4.5703125" style="186" customWidth="1"/>
    <col min="2" max="2" width="13.140625" style="186" customWidth="1"/>
    <col min="3" max="4" width="6.42578125" style="186" bestFit="1" customWidth="1"/>
    <col min="5" max="5" width="6.7109375" style="186" customWidth="1"/>
    <col min="6" max="7" width="6.42578125" style="186" bestFit="1" customWidth="1"/>
    <col min="8" max="8" width="6.7109375" style="186" customWidth="1"/>
    <col min="9" max="10" width="6.42578125" style="186" bestFit="1" customWidth="1"/>
    <col min="11" max="11" width="6.7109375" style="186" customWidth="1"/>
    <col min="12" max="13" width="6.42578125" style="186" bestFit="1" customWidth="1"/>
    <col min="14" max="14" width="6.7109375" style="186" customWidth="1"/>
    <col min="15" max="16" width="6.42578125" style="186" bestFit="1" customWidth="1"/>
    <col min="17" max="17" width="6.7109375" style="186" customWidth="1"/>
    <col min="18" max="19" width="6.42578125" style="186" bestFit="1" customWidth="1"/>
    <col min="20" max="20" width="6.7109375" style="186" customWidth="1"/>
    <col min="21" max="21" width="8.7109375" style="186" customWidth="1"/>
    <col min="22" max="28" width="5.85546875" style="186" customWidth="1"/>
    <col min="29" max="29" width="6" style="186" customWidth="1"/>
    <col min="30" max="37" width="5.7109375" style="186" customWidth="1"/>
    <col min="38" max="38" width="6" style="186" customWidth="1"/>
    <col min="39" max="46" width="5.85546875" style="186" customWidth="1"/>
    <col min="47" max="47" width="6" style="186" customWidth="1"/>
    <col min="48" max="56" width="6.140625" style="186" customWidth="1"/>
    <col min="57" max="16384" width="9.140625" style="186"/>
  </cols>
  <sheetData>
    <row r="2" spans="2:20" x14ac:dyDescent="0.2">
      <c r="B2" s="759" t="s">
        <v>405</v>
      </c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</row>
    <row r="3" spans="2:20" ht="27.75" customHeight="1" thickBot="1" x14ac:dyDescent="0.25">
      <c r="B3" s="760" t="s">
        <v>442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</row>
    <row r="4" spans="2:20" ht="27" customHeight="1" x14ac:dyDescent="0.2">
      <c r="B4" s="187"/>
      <c r="C4" s="756" t="s">
        <v>386</v>
      </c>
      <c r="D4" s="757"/>
      <c r="E4" s="758"/>
      <c r="F4" s="756" t="s">
        <v>398</v>
      </c>
      <c r="G4" s="757"/>
      <c r="H4" s="758"/>
      <c r="I4" s="756" t="s">
        <v>292</v>
      </c>
      <c r="J4" s="757"/>
      <c r="K4" s="758"/>
      <c r="L4" s="756" t="s">
        <v>295</v>
      </c>
      <c r="M4" s="757"/>
      <c r="N4" s="758"/>
      <c r="O4" s="756" t="s">
        <v>294</v>
      </c>
      <c r="P4" s="757"/>
      <c r="Q4" s="758"/>
      <c r="R4" s="756" t="s">
        <v>291</v>
      </c>
      <c r="S4" s="757"/>
      <c r="T4" s="757"/>
    </row>
    <row r="5" spans="2:20" ht="20.100000000000001" customHeight="1" thickBot="1" x14ac:dyDescent="0.25">
      <c r="B5" s="188"/>
      <c r="C5" s="189">
        <v>2006</v>
      </c>
      <c r="D5" s="593">
        <v>2015</v>
      </c>
      <c r="E5" s="191"/>
      <c r="F5" s="189">
        <v>2006</v>
      </c>
      <c r="G5" s="190">
        <v>2015</v>
      </c>
      <c r="H5" s="191"/>
      <c r="I5" s="189">
        <v>2006</v>
      </c>
      <c r="J5" s="190">
        <v>2015</v>
      </c>
      <c r="K5" s="191"/>
      <c r="L5" s="189">
        <v>2006</v>
      </c>
      <c r="M5" s="190">
        <v>2015</v>
      </c>
      <c r="N5" s="191"/>
      <c r="O5" s="189">
        <v>2006</v>
      </c>
      <c r="P5" s="190">
        <v>2015</v>
      </c>
      <c r="Q5" s="191"/>
      <c r="R5" s="189">
        <v>2006</v>
      </c>
      <c r="S5" s="190">
        <v>2015</v>
      </c>
      <c r="T5" s="192"/>
    </row>
    <row r="6" spans="2:20" ht="23.1" customHeight="1" x14ac:dyDescent="0.2">
      <c r="B6" s="193" t="s">
        <v>298</v>
      </c>
      <c r="C6" s="194">
        <v>33.299999999999997</v>
      </c>
      <c r="D6" s="195">
        <v>32.1</v>
      </c>
      <c r="E6" s="196"/>
      <c r="F6" s="194">
        <v>6.2</v>
      </c>
      <c r="G6" s="195">
        <v>5.9</v>
      </c>
      <c r="H6" s="196"/>
      <c r="I6" s="194">
        <v>8.1999999999999993</v>
      </c>
      <c r="J6" s="195">
        <v>8.4</v>
      </c>
      <c r="K6" s="196"/>
      <c r="L6" s="194">
        <v>1.2</v>
      </c>
      <c r="M6" s="195">
        <v>1.4</v>
      </c>
      <c r="N6" s="196"/>
      <c r="O6" s="194">
        <v>16.100000000000001</v>
      </c>
      <c r="P6" s="195">
        <v>15.9</v>
      </c>
      <c r="Q6" s="196"/>
      <c r="R6" s="194">
        <v>1.6</v>
      </c>
      <c r="S6" s="195">
        <v>0.6</v>
      </c>
      <c r="T6" s="197"/>
    </row>
    <row r="7" spans="2:20" ht="23.1" customHeight="1" thickBot="1" x14ac:dyDescent="0.25">
      <c r="B7" s="198" t="s">
        <v>430</v>
      </c>
      <c r="C7" s="199">
        <v>34.700000000000003</v>
      </c>
      <c r="D7" s="200">
        <v>35.200000000000003</v>
      </c>
      <c r="E7" s="201"/>
      <c r="F7" s="199">
        <v>12.3</v>
      </c>
      <c r="G7" s="200">
        <v>11.8</v>
      </c>
      <c r="H7" s="201"/>
      <c r="I7" s="199">
        <v>9.1</v>
      </c>
      <c r="J7" s="200">
        <v>9.8000000000000007</v>
      </c>
      <c r="K7" s="201"/>
      <c r="L7" s="199">
        <v>1.9</v>
      </c>
      <c r="M7" s="200">
        <v>1.9</v>
      </c>
      <c r="N7" s="201"/>
      <c r="O7" s="199">
        <v>11.1</v>
      </c>
      <c r="P7" s="200">
        <v>11.4</v>
      </c>
      <c r="Q7" s="201"/>
      <c r="R7" s="199">
        <v>0.2</v>
      </c>
      <c r="S7" s="200">
        <v>0.2</v>
      </c>
      <c r="T7" s="202"/>
    </row>
    <row r="8" spans="2:20" x14ac:dyDescent="0.2">
      <c r="B8" s="109" t="s">
        <v>441</v>
      </c>
    </row>
    <row r="9" spans="2:20" x14ac:dyDescent="0.2">
      <c r="B9" s="109" t="s">
        <v>440</v>
      </c>
    </row>
  </sheetData>
  <mergeCells count="8">
    <mergeCell ref="L4:N4"/>
    <mergeCell ref="O4:Q4"/>
    <mergeCell ref="R4:T4"/>
    <mergeCell ref="B2:T2"/>
    <mergeCell ref="B3:T3"/>
    <mergeCell ref="C4:E4"/>
    <mergeCell ref="F4:H4"/>
    <mergeCell ref="I4:K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Tab_09!R7:S7</xm:f>
              <xm:sqref>T7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Tab_09!R6:S6</xm:f>
              <xm:sqref>T6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Tab_09!O7:P7</xm:f>
              <xm:sqref>Q7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Tab_09!O6:P6</xm:f>
              <xm:sqref>Q6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Tab_09!L9:M9</xm:f>
              <xm:sqref>N9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Tab_09!L7:M7</xm:f>
              <xm:sqref>N7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Tab_09!L6:M6</xm:f>
              <xm:sqref>N6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Tab_09!I7:J7</xm:f>
              <xm:sqref>K7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Tab_09!I6:J6</xm:f>
              <xm:sqref>K6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Tab_09!F7:G7</xm:f>
              <xm:sqref>H7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Tab_09!F6:G6</xm:f>
              <xm:sqref>H6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Tab_09!C7:D7</xm:f>
              <xm:sqref>E7</xm:sqref>
            </x14:sparkline>
          </x14:sparklines>
        </x14:sparklineGroup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Tab_09!C6:D6</xm:f>
              <xm:sqref>E6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26</vt:i4>
      </vt:variant>
      <vt:variant>
        <vt:lpstr>Gráficos</vt:lpstr>
      </vt:variant>
      <vt:variant>
        <vt:i4>9</vt:i4>
      </vt:variant>
      <vt:variant>
        <vt:lpstr>Intervalos nomeados</vt:lpstr>
      </vt:variant>
      <vt:variant>
        <vt:i4>16</vt:i4>
      </vt:variant>
    </vt:vector>
  </HeadingPairs>
  <TitlesOfParts>
    <vt:vector size="51" baseType="lpstr">
      <vt:lpstr>Tab_01</vt:lpstr>
      <vt:lpstr>Tab_02_Gr_01</vt:lpstr>
      <vt:lpstr>Tab_03</vt:lpstr>
      <vt:lpstr>Tab_04</vt:lpstr>
      <vt:lpstr>Tab_05</vt:lpstr>
      <vt:lpstr>Tab_06</vt:lpstr>
      <vt:lpstr>Tab07</vt:lpstr>
      <vt:lpstr>Tab_08</vt:lpstr>
      <vt:lpstr>Tab_09</vt:lpstr>
      <vt:lpstr>Tab_10</vt:lpstr>
      <vt:lpstr>T00</vt:lpstr>
      <vt:lpstr>T01A</vt:lpstr>
      <vt:lpstr>T01B</vt:lpstr>
      <vt:lpstr>T01C</vt:lpstr>
      <vt:lpstr>T02</vt:lpstr>
      <vt:lpstr>T03</vt:lpstr>
      <vt:lpstr>INC00</vt:lpstr>
      <vt:lpstr>INC01A</vt:lpstr>
      <vt:lpstr>INC01B</vt:lpstr>
      <vt:lpstr>INC01C</vt:lpstr>
      <vt:lpstr>INC01D</vt:lpstr>
      <vt:lpstr>INC02A</vt:lpstr>
      <vt:lpstr>INC02B</vt:lpstr>
      <vt:lpstr>INC02C</vt:lpstr>
      <vt:lpstr>INC03</vt:lpstr>
      <vt:lpstr>DG</vt:lpstr>
      <vt:lpstr>Gr_09</vt:lpstr>
      <vt:lpstr>Gr_02</vt:lpstr>
      <vt:lpstr>Gr_03</vt:lpstr>
      <vt:lpstr>Gr_04</vt:lpstr>
      <vt:lpstr>Gr_05</vt:lpstr>
      <vt:lpstr>Gr_06</vt:lpstr>
      <vt:lpstr>Gr_07</vt:lpstr>
      <vt:lpstr>Gr_08</vt:lpstr>
      <vt:lpstr>Gr_09 (2)</vt:lpstr>
      <vt:lpstr>INC00!Area_de_impressao</vt:lpstr>
      <vt:lpstr>INC01A!Area_de_impressao</vt:lpstr>
      <vt:lpstr>INC01B!Area_de_impressao</vt:lpstr>
      <vt:lpstr>INC01C!Area_de_impressao</vt:lpstr>
      <vt:lpstr>INC01D!Area_de_impressao</vt:lpstr>
      <vt:lpstr>INC02A!Area_de_impressao</vt:lpstr>
      <vt:lpstr>INC02B!Area_de_impressao</vt:lpstr>
      <vt:lpstr>INC02C!Area_de_impressao</vt:lpstr>
      <vt:lpstr>'INC03'!Area_de_impressao</vt:lpstr>
      <vt:lpstr>T00!Area_de_impressao</vt:lpstr>
      <vt:lpstr>T01A!Area_de_impressao</vt:lpstr>
      <vt:lpstr>T01B!Area_de_impressao</vt:lpstr>
      <vt:lpstr>T01C!Area_de_impressao</vt:lpstr>
      <vt:lpstr>'T02'!Area_de_impressao</vt:lpstr>
      <vt:lpstr>'T03'!Area_de_impressao</vt:lpstr>
      <vt:lpstr>Tab_05!Area_de_impressao</vt:lpstr>
    </vt:vector>
  </TitlesOfParts>
  <Company>CIAT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Usuário do Windows</cp:lastModifiedBy>
  <cp:lastPrinted>2017-08-17T13:40:00Z</cp:lastPrinted>
  <dcterms:created xsi:type="dcterms:W3CDTF">2006-06-07T17:28:48Z</dcterms:created>
  <dcterms:modified xsi:type="dcterms:W3CDTF">2018-09-13T13:22:49Z</dcterms:modified>
</cp:coreProperties>
</file>