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fbgov-my.sharepoint.com/personal/luciana_cesena_rfb_gov_br/Documents/LUCIANA/Licitações/Objetos/Transportes 2026/NOVO TRANSPORTES/Pós PGFN/Mudando vigência/"/>
    </mc:Choice>
  </mc:AlternateContent>
  <xr:revisionPtr revIDLastSave="17" documentId="8_{3C3A5EF4-9255-45B8-8577-1E4315746EEA}" xr6:coauthVersionLast="47" xr6:coauthVersionMax="47" xr10:uidLastSave="{438CEDCD-F832-4824-8413-D89CF7778700}"/>
  <bookViews>
    <workbookView xWindow="-110" yWindow="-110" windowWidth="19420" windowHeight="10300" activeTab="1" xr2:uid="{00000000-000D-0000-FFFF-FFFF00000000}"/>
  </bookViews>
  <sheets>
    <sheet name="Detalhado" sheetId="7" r:id="rId1"/>
    <sheet name="Total" sheetId="8" r:id="rId2"/>
  </sheets>
  <definedNames>
    <definedName name="_xlnm.Print_Area" localSheetId="0">Detalhado!$A$1:$E$67</definedName>
    <definedName name="_xlnm.Print_Area" localSheetId="1">Total!$A$1:$K$24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1" i="7" l="1"/>
  <c r="E62" i="7"/>
  <c r="E63" i="7"/>
  <c r="E64" i="7"/>
  <c r="E65" i="7"/>
  <c r="E66" i="7"/>
  <c r="E60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37" i="7"/>
  <c r="E31" i="7"/>
  <c r="E30" i="7"/>
  <c r="E23" i="7"/>
  <c r="E22" i="7"/>
  <c r="E15" i="7"/>
  <c r="E14" i="7"/>
  <c r="E29" i="7"/>
  <c r="E21" i="7"/>
  <c r="E13" i="7"/>
  <c r="E55" i="7" l="1"/>
  <c r="E24" i="7"/>
  <c r="G12" i="8" s="1"/>
  <c r="E32" i="7"/>
  <c r="G16" i="8" s="1"/>
  <c r="E16" i="7"/>
  <c r="G8" i="8" s="1"/>
  <c r="G20" i="8" l="1"/>
  <c r="E67" i="7"/>
  <c r="H16" i="8" l="1"/>
  <c r="H12" i="8"/>
  <c r="H8" i="8"/>
  <c r="I8" i="8"/>
  <c r="I16" i="8"/>
  <c r="I12" i="8"/>
  <c r="K12" i="8" l="1"/>
  <c r="J12" i="8" s="1"/>
  <c r="K16" i="8"/>
  <c r="J16" i="8" s="1"/>
  <c r="K8" i="8"/>
  <c r="J8" i="8" s="1"/>
  <c r="I20" i="8"/>
  <c r="H20" i="8"/>
  <c r="K20" i="8" l="1"/>
</calcChain>
</file>

<file path=xl/sharedStrings.xml><?xml version="1.0" encoding="utf-8"?>
<sst xmlns="http://schemas.openxmlformats.org/spreadsheetml/2006/main" count="140" uniqueCount="84">
  <si>
    <t>TABELA A - TRANSPORTE EM VUC</t>
  </si>
  <si>
    <t>Descrição</t>
  </si>
  <si>
    <t>Unidade de medida</t>
  </si>
  <si>
    <t>Valor unitário (R$)</t>
  </si>
  <si>
    <t>Valor total (R$)</t>
  </si>
  <si>
    <t>Diária de caminhão VUC</t>
  </si>
  <si>
    <t>diária (franquia de 12 horas e 150 km)</t>
  </si>
  <si>
    <t>Horas adicionais - Caminhão VUC</t>
  </si>
  <si>
    <t>hora</t>
  </si>
  <si>
    <t>Km adicional - Caminhão VUC</t>
  </si>
  <si>
    <t>quilômetro</t>
  </si>
  <si>
    <t xml:space="preserve">Total </t>
  </si>
  <si>
    <t>TABELA B - TRANSPORTE EM TOCO</t>
  </si>
  <si>
    <t>Diária de caminhão Toco</t>
  </si>
  <si>
    <t>Horas adicionais - Caminhão Toco</t>
  </si>
  <si>
    <t>Km adicional - Caminhão Toco</t>
  </si>
  <si>
    <t>TABELA C - TRANSPORTE EM TRUCK</t>
  </si>
  <si>
    <t>Diária de caminhão Truck</t>
  </si>
  <si>
    <t>Horas adicionais - Caminhão Truck</t>
  </si>
  <si>
    <t>Km adicional - Caminhão Truck</t>
  </si>
  <si>
    <t>TABELA D - EQUIPE ESPECIALIZADA</t>
  </si>
  <si>
    <t>Carregador (diária de 8 horas diurnas)</t>
  </si>
  <si>
    <t>diária (8 horas)</t>
  </si>
  <si>
    <t>Carregador (diária de 8 horas noturnas)</t>
  </si>
  <si>
    <t>Carregador (diária de 8 horas diurnas em finais de semana e feriados)</t>
  </si>
  <si>
    <t>Carregador (diária de 8 horas noturnas em finais de semana e feriados)</t>
  </si>
  <si>
    <t>Horas extras diurnas do carregador</t>
  </si>
  <si>
    <t>Horas extras noturnas do carregador</t>
  </si>
  <si>
    <t>Supervisor (diária de 8 horas diurnas)</t>
  </si>
  <si>
    <t>Supervisor (diária de 8 horas noturnas)</t>
  </si>
  <si>
    <t>Horas extras diurnas do supervisor</t>
  </si>
  <si>
    <t>Horas extras noturnas do supervisor</t>
  </si>
  <si>
    <t>Chaveiro</t>
  </si>
  <si>
    <t>meia diária (4 horas)</t>
  </si>
  <si>
    <t>Empilhadeira com operador</t>
  </si>
  <si>
    <t>Carro de Apoio logístico/ transporte (van para 15 pessoas; diária de 100 km; com serviço de motorista)</t>
  </si>
  <si>
    <t>diária (12 horas)</t>
  </si>
  <si>
    <t>Água mineral (garrafas de 500 ml)</t>
  </si>
  <si>
    <t>garrafa</t>
  </si>
  <si>
    <t>Marmita para carregadores</t>
  </si>
  <si>
    <t>unidade</t>
  </si>
  <si>
    <t>Kit lanche</t>
  </si>
  <si>
    <t>TABELA E - MATERIAIS</t>
  </si>
  <si>
    <t>Embalagem (caixa de papelão triplex padrão 0,70 x 0,50 x 0,50 m)</t>
  </si>
  <si>
    <t>caixa</t>
  </si>
  <si>
    <t>Embalagem (caixa de papelão triplex padrão 1,00 x 0,60 x 0,60 m)</t>
  </si>
  <si>
    <t>Fita adesiva em polipropileno monofacerolo (de 5 cm x 50 m)</t>
  </si>
  <si>
    <t>rolo</t>
  </si>
  <si>
    <t>Papelão ondulado (bobina de 50 kg)</t>
  </si>
  <si>
    <t>bobina</t>
  </si>
  <si>
    <t>Plástico polibolha (unidade de 1,00 x 100 m)</t>
  </si>
  <si>
    <t>Saco de ráfia em polipropileno trançado (60 x 90 cm e capacidade para 50kg)</t>
  </si>
  <si>
    <t>Fita hellerman (280 mm x 4,7 mm)</t>
  </si>
  <si>
    <t>Carrinho de carga de 2 rodas para carregar sacos reforçados de aprox. 350 kg</t>
  </si>
  <si>
    <t>ATENÇÃO: NÃO PREENCHER CÉLULAS DESTA PLANILHA. OS VALORES SERÃO PUXADOS AUTOMATICAMENTE DOS VALORES PREENCHIDOS NA ABA "DETALHADO"</t>
  </si>
  <si>
    <t>Parcela "A" - Transporte</t>
  </si>
  <si>
    <t>Parcela "B" - Equipe de Apoio</t>
  </si>
  <si>
    <t>Parcela "C" - Materiais</t>
  </si>
  <si>
    <t>GRUPO</t>
  </si>
  <si>
    <t>ITEM</t>
  </si>
  <si>
    <t>DESCRIÇÃO</t>
  </si>
  <si>
    <t>CATSER</t>
  </si>
  <si>
    <t>UNIDADE DE MEDIDA</t>
  </si>
  <si>
    <t>unidade (diária de um caminhão + equipe de apoio + materiais)</t>
  </si>
  <si>
    <r>
      <t xml:space="preserve">a) transporte de carga em </t>
    </r>
    <r>
      <rPr>
        <b/>
        <sz val="10"/>
        <color rgb="FF000000"/>
        <rFont val="Arial"/>
        <family val="2"/>
      </rPr>
      <t xml:space="preserve">veículo urbano de carga (VUC) </t>
    </r>
    <r>
      <rPr>
        <sz val="10"/>
        <color rgb="FF000000"/>
        <rFont val="Arial"/>
        <family val="2"/>
      </rPr>
      <t>com baú rígido, capacidade de carga de 3 toneladas, fechamento eletrônico, rastreamento e monitoramento;</t>
    </r>
  </si>
  <si>
    <r>
      <t xml:space="preserve">b) disponibilização de </t>
    </r>
    <r>
      <rPr>
        <b/>
        <sz val="10"/>
        <color rgb="FF000000"/>
        <rFont val="Arial"/>
        <family val="2"/>
      </rPr>
      <t>equipe especializada</t>
    </r>
    <r>
      <rPr>
        <sz val="10"/>
        <color rgb="FF000000"/>
        <rFont val="Arial"/>
        <family val="2"/>
      </rPr>
      <t xml:space="preserve"> de apoio operacional (carregadores e supervisores);</t>
    </r>
  </si>
  <si>
    <r>
      <t xml:space="preserve">c) fornecimento de </t>
    </r>
    <r>
      <rPr>
        <b/>
        <sz val="10"/>
        <color rgb="FF000000"/>
        <rFont val="Arial"/>
        <family val="2"/>
      </rPr>
      <t>materiais de acondicionamento e embalagem</t>
    </r>
    <r>
      <rPr>
        <sz val="10"/>
        <color rgb="FF000000"/>
        <rFont val="Arial"/>
        <family val="2"/>
      </rPr>
      <t>.</t>
    </r>
  </si>
  <si>
    <t>unidade (diária de 12 horas de um caminhão com equipe de apoio e materiais)</t>
  </si>
  <si>
    <r>
      <t xml:space="preserve">a) transporte de carga em </t>
    </r>
    <r>
      <rPr>
        <b/>
        <sz val="10"/>
        <color rgb="FF000000"/>
        <rFont val="Arial"/>
        <family val="2"/>
      </rPr>
      <t xml:space="preserve">caminhão toco </t>
    </r>
    <r>
      <rPr>
        <sz val="10"/>
        <color rgb="FF000000"/>
        <rFont val="Arial"/>
        <family val="2"/>
      </rPr>
      <t>(veículo de transporte de carga de médio porte com dois eixos) com baú rígido, capacidade de carga de 6 toneladas, fechamento eletrônico, rastreamento e monitoramento;</t>
    </r>
  </si>
  <si>
    <r>
      <t xml:space="preserve">a) transporte de carga em </t>
    </r>
    <r>
      <rPr>
        <b/>
        <sz val="10"/>
        <color rgb="FF000000"/>
        <rFont val="Arial"/>
        <family val="2"/>
      </rPr>
      <t xml:space="preserve">caminhão truck (veículo de transporte de carga de médio a grande porte com três eixos) </t>
    </r>
    <r>
      <rPr>
        <sz val="10"/>
        <color rgb="FF000000"/>
        <rFont val="Arial"/>
        <family val="2"/>
      </rPr>
      <t>com baú rígido, capacidade de carga de 10 a 14 toneladas, fechamento eletrônico, rastreamento e monitoramento;</t>
    </r>
  </si>
  <si>
    <t>TOTAL</t>
  </si>
  <si>
    <t>ANEXO V DO EDITAL - MODELO DE PROPOSTA</t>
  </si>
  <si>
    <r>
      <t xml:space="preserve">Valor total (R$) - </t>
    </r>
    <r>
      <rPr>
        <b/>
        <sz val="10"/>
        <color rgb="FFFF0000"/>
        <rFont val="Arial"/>
        <family val="2"/>
      </rPr>
      <t>PREENCHER A TABELA "D" DA ABA "DETALHADO" PARA QUE ESTES VALORES SEJAM PREENCHIDOS AUTOMATICAMENTE</t>
    </r>
  </si>
  <si>
    <r>
      <t xml:space="preserve">Valor total (R$) - </t>
    </r>
    <r>
      <rPr>
        <b/>
        <sz val="10"/>
        <color rgb="FFFF0000"/>
        <rFont val="Arial"/>
        <family val="2"/>
      </rPr>
      <t>PREENCHER AS TABELAS "A", "B" e "C" DA ABA "DETALHADO" PARA QUE ESTES VALORES SEJAM PREENCHIDOS AUTOMATICAMENTE</t>
    </r>
  </si>
  <si>
    <r>
      <t xml:space="preserve">Valor total (R$) - </t>
    </r>
    <r>
      <rPr>
        <b/>
        <sz val="10"/>
        <color rgb="FFFF0000"/>
        <rFont val="Arial"/>
        <family val="2"/>
      </rPr>
      <t>PREENCHER A TABELA "E" DA ABA "DETALHADO" PARA QUE ESTES VALORES SEJAM PREENCHIDOS AUTOMATICAMENTE</t>
    </r>
  </si>
  <si>
    <t xml:space="preserve"> ________________________________
Data e Assinatura  
Representante Legal da Empresa </t>
  </si>
  <si>
    <t>VALOR UNITÁRIO (R$)</t>
  </si>
  <si>
    <t xml:space="preserve">ATENÇÃO: </t>
  </si>
  <si>
    <t>1) PREENCHER SOMENTE AS CÉLULAS DE FUNDO AMARELO</t>
  </si>
  <si>
    <t>2) ATENTEM-SE PARA O FATO DE QUE OS VALORES CONSTANTES NA NOTA FISCAL DA CONTRATADA SOFRERÃO AS RETENÇÕES TRIBUTÁRIAS ESTABELECEIDAS NA LEGISLAÇÃO.</t>
  </si>
  <si>
    <t>Serviço integrado de apoio logístico operacional, envolendo:</t>
  </si>
  <si>
    <t>Quantidade (4 anos)</t>
  </si>
  <si>
    <t>QUANTIDADE (4 ANOS)</t>
  </si>
  <si>
    <t>VALOR TOTAL PARA O CONTRATO DE 4 ANOS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</si>
</sst>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R$-416]&quot; &quot;#,##0.00;[Red]&quot;-&quot;[$R$-416]&quot; &quot;#,##0.00"/>
    <numFmt numFmtId="165" formatCode="&quot;R$&quot;\ #,##0.00"/>
  </numFmts>
  <fonts count="16" x14ac:knownFonts="1"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8"/>
      <color rgb="FF333399"/>
      <name val="Cambria"/>
      <family val="1"/>
    </font>
    <font>
      <b/>
      <sz val="11"/>
      <color rgb="FF000000"/>
      <name val="Arial"/>
      <family val="2"/>
    </font>
    <font>
      <b/>
      <sz val="14"/>
      <color theme="4"/>
      <name val="Arial"/>
      <family val="2"/>
    </font>
    <font>
      <b/>
      <sz val="11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b/>
      <sz val="11"/>
      <color rgb="FF0070C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8"/>
      <color rgb="FF00000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rgb="FFCCFF00"/>
      </patternFill>
    </fill>
    <fill>
      <patternFill patternType="solid">
        <fgColor theme="0"/>
        <bgColor rgb="FF66FFFF"/>
      </patternFill>
    </fill>
    <fill>
      <patternFill patternType="solid">
        <fgColor theme="0"/>
        <bgColor rgb="FFFFFF99"/>
      </patternFill>
    </fill>
    <fill>
      <patternFill patternType="solid">
        <fgColor theme="0"/>
        <bgColor indexed="64"/>
      </patternFill>
    </fill>
    <fill>
      <patternFill patternType="solid">
        <fgColor theme="2"/>
        <bgColor rgb="FF66FFFF"/>
      </patternFill>
    </fill>
    <fill>
      <patternFill patternType="solid">
        <fgColor theme="2"/>
        <bgColor rgb="FFCCFF00"/>
      </patternFill>
    </fill>
    <fill>
      <patternFill patternType="solid">
        <fgColor rgb="FFFFFF00"/>
        <bgColor rgb="FFCCFF00"/>
      </patternFill>
    </fill>
    <fill>
      <patternFill patternType="solid">
        <fgColor rgb="FFFFFF00"/>
        <bgColor rgb="FFFFCC00"/>
      </patternFill>
    </fill>
    <fill>
      <patternFill patternType="solid">
        <fgColor rgb="FFFFFF00"/>
        <bgColor indexed="64"/>
      </patternFill>
    </fill>
    <fill>
      <patternFill patternType="solid">
        <fgColor rgb="FFD8EBFC"/>
        <bgColor indexed="64"/>
      </patternFill>
    </fill>
    <fill>
      <patternFill patternType="solid">
        <fgColor rgb="FFD8EBFC"/>
        <bgColor rgb="FFCCFF00"/>
      </patternFill>
    </fill>
    <fill>
      <patternFill patternType="solid">
        <fgColor theme="9" tint="0.79998168889431442"/>
        <bgColor rgb="FFCCFF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66FFFF"/>
      </patternFill>
    </fill>
    <fill>
      <patternFill patternType="solid">
        <fgColor theme="2" tint="-9.9978637043366805E-2"/>
        <bgColor rgb="FFCCFF0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  <xf numFmtId="0" fontId="3" fillId="0" borderId="0"/>
  </cellStyleXfs>
  <cellXfs count="75">
    <xf numFmtId="0" fontId="0" fillId="0" borderId="0" xfId="0"/>
    <xf numFmtId="0" fontId="0" fillId="0" borderId="0" xfId="0" applyProtection="1">
      <protection locked="0"/>
    </xf>
    <xf numFmtId="49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49" fontId="6" fillId="0" borderId="0" xfId="0" applyNumberFormat="1" applyFont="1" applyAlignment="1" applyProtection="1">
      <alignment horizontal="center" wrapText="1"/>
      <protection locked="0"/>
    </xf>
    <xf numFmtId="49" fontId="5" fillId="0" borderId="0" xfId="0" applyNumberFormat="1" applyFont="1" applyAlignment="1" applyProtection="1">
      <alignment wrapText="1"/>
      <protection locked="0"/>
    </xf>
    <xf numFmtId="49" fontId="6" fillId="0" borderId="0" xfId="0" applyNumberFormat="1" applyFont="1" applyAlignment="1" applyProtection="1">
      <alignment wrapText="1"/>
      <protection locked="0"/>
    </xf>
    <xf numFmtId="0" fontId="7" fillId="0" borderId="0" xfId="0" applyFont="1" applyAlignment="1">
      <alignment vertical="center"/>
    </xf>
    <xf numFmtId="0" fontId="8" fillId="3" borderId="0" xfId="0" applyFont="1" applyFill="1" applyAlignment="1">
      <alignment horizontal="center" vertical="center" wrapText="1"/>
    </xf>
    <xf numFmtId="0" fontId="8" fillId="2" borderId="0" xfId="0" applyFont="1" applyFill="1" applyAlignment="1" applyProtection="1">
      <alignment horizontal="center" vertical="center" wrapText="1"/>
      <protection locked="0"/>
    </xf>
    <xf numFmtId="3" fontId="8" fillId="2" borderId="0" xfId="0" applyNumberFormat="1" applyFont="1" applyFill="1" applyAlignment="1" applyProtection="1">
      <alignment horizontal="center" vertical="center" wrapText="1"/>
      <protection locked="0"/>
    </xf>
    <xf numFmtId="0" fontId="8" fillId="3" borderId="0" xfId="0" applyFont="1" applyFill="1" applyAlignment="1">
      <alignment horizontal="justify" wrapText="1"/>
    </xf>
    <xf numFmtId="0" fontId="9" fillId="6" borderId="2" xfId="0" applyFont="1" applyFill="1" applyBorder="1" applyAlignment="1">
      <alignment horizontal="center" wrapText="1"/>
    </xf>
    <xf numFmtId="0" fontId="9" fillId="6" borderId="2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 applyProtection="1">
      <alignment horizontal="center" vertical="center" wrapText="1"/>
      <protection locked="0"/>
    </xf>
    <xf numFmtId="3" fontId="9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2" xfId="0" applyFont="1" applyFill="1" applyBorder="1" applyAlignment="1">
      <alignment horizontal="justify" wrapText="1"/>
    </xf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3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4" fontId="10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4" xfId="0" applyFont="1" applyFill="1" applyBorder="1" applyAlignment="1">
      <alignment horizontal="justify" wrapText="1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3" borderId="5" xfId="0" applyFont="1" applyFill="1" applyBorder="1" applyAlignment="1">
      <alignment horizontal="justify" wrapText="1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9" fillId="6" borderId="2" xfId="0" applyFont="1" applyFill="1" applyBorder="1" applyAlignment="1">
      <alignment horizontal="left" wrapText="1" indent="2"/>
    </xf>
    <xf numFmtId="0" fontId="9" fillId="6" borderId="2" xfId="0" applyFont="1" applyFill="1" applyBorder="1" applyAlignment="1">
      <alignment horizontal="left" vertical="center" wrapText="1" indent="2"/>
    </xf>
    <xf numFmtId="0" fontId="9" fillId="7" borderId="2" xfId="0" applyFont="1" applyFill="1" applyBorder="1" applyAlignment="1" applyProtection="1">
      <alignment horizontal="left" vertical="center" wrapText="1" indent="2"/>
      <protection locked="0"/>
    </xf>
    <xf numFmtId="3" fontId="9" fillId="7" borderId="2" xfId="0" applyNumberFormat="1" applyFont="1" applyFill="1" applyBorder="1" applyAlignment="1" applyProtection="1">
      <alignment horizontal="left" vertical="center" wrapText="1" indent="2"/>
      <protection locked="0"/>
    </xf>
    <xf numFmtId="4" fontId="9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5" borderId="2" xfId="0" applyFont="1" applyFill="1" applyBorder="1" applyAlignment="1">
      <alignment horizontal="left" vertical="center" wrapText="1"/>
    </xf>
    <xf numFmtId="3" fontId="8" fillId="4" borderId="4" xfId="0" applyNumberFormat="1" applyFont="1" applyFill="1" applyBorder="1" applyAlignment="1" applyProtection="1">
      <alignment horizontal="center" vertical="center" wrapText="1"/>
      <protection locked="0"/>
    </xf>
    <xf numFmtId="3" fontId="8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2" xfId="0" applyFont="1" applyFill="1" applyBorder="1" applyAlignment="1">
      <alignment horizontal="left" wrapText="1"/>
    </xf>
    <xf numFmtId="3" fontId="8" fillId="5" borderId="2" xfId="0" applyNumberFormat="1" applyFont="1" applyFill="1" applyBorder="1" applyAlignment="1" applyProtection="1">
      <alignment horizontal="center" vertical="center" wrapText="1"/>
      <protection locked="0"/>
    </xf>
    <xf numFmtId="4" fontId="10" fillId="8" borderId="2" xfId="0" applyNumberFormat="1" applyFont="1" applyFill="1" applyBorder="1" applyAlignment="1" applyProtection="1">
      <alignment horizontal="center" vertical="center" wrapText="1"/>
      <protection locked="0"/>
    </xf>
    <xf numFmtId="4" fontId="8" fillId="8" borderId="4" xfId="0" applyNumberFormat="1" applyFont="1" applyFill="1" applyBorder="1" applyAlignment="1" applyProtection="1">
      <alignment horizontal="center" vertical="center" wrapText="1"/>
      <protection locked="0"/>
    </xf>
    <xf numFmtId="4" fontId="8" fillId="9" borderId="3" xfId="0" applyNumberFormat="1" applyFont="1" applyFill="1" applyBorder="1" applyAlignment="1" applyProtection="1">
      <alignment horizontal="center" vertical="center" wrapText="1"/>
      <protection locked="0"/>
    </xf>
    <xf numFmtId="4" fontId="8" fillId="8" borderId="2" xfId="0" applyNumberFormat="1" applyFont="1" applyFill="1" applyBorder="1" applyAlignment="1" applyProtection="1">
      <alignment horizontal="center" vertical="center" wrapText="1"/>
      <protection locked="0"/>
    </xf>
    <xf numFmtId="4" fontId="8" fillId="9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10" borderId="4" xfId="0" applyNumberFormat="1" applyFont="1" applyFill="1" applyBorder="1" applyAlignment="1">
      <alignment horizontal="center"/>
    </xf>
    <xf numFmtId="4" fontId="8" fillId="10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9" fillId="11" borderId="2" xfId="0" applyFont="1" applyFill="1" applyBorder="1" applyAlignment="1">
      <alignment horizontal="center" vertical="center"/>
    </xf>
    <xf numFmtId="49" fontId="13" fillId="11" borderId="2" xfId="0" applyNumberFormat="1" applyFont="1" applyFill="1" applyBorder="1" applyAlignment="1">
      <alignment horizontal="center" vertical="center" wrapText="1"/>
    </xf>
    <xf numFmtId="0" fontId="13" fillId="12" borderId="2" xfId="0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>
      <alignment horizontal="justify" wrapText="1"/>
    </xf>
    <xf numFmtId="165" fontId="9" fillId="16" borderId="2" xfId="0" applyNumberFormat="1" applyFont="1" applyFill="1" applyBorder="1" applyAlignment="1" applyProtection="1">
      <alignment horizontal="center" vertical="center" wrapText="1"/>
      <protection locked="0"/>
    </xf>
    <xf numFmtId="4" fontId="4" fillId="14" borderId="2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/>
    <xf numFmtId="0" fontId="4" fillId="0" borderId="0" xfId="0" applyFont="1" applyAlignment="1">
      <alignment wrapText="1"/>
    </xf>
    <xf numFmtId="0" fontId="12" fillId="11" borderId="2" xfId="0" applyFont="1" applyFill="1" applyBorder="1" applyAlignment="1" applyProtection="1">
      <alignment horizontal="center"/>
      <protection locked="0"/>
    </xf>
    <xf numFmtId="0" fontId="12" fillId="5" borderId="7" xfId="0" applyFont="1" applyFill="1" applyBorder="1" applyProtection="1">
      <protection locked="0"/>
    </xf>
    <xf numFmtId="49" fontId="11" fillId="0" borderId="0" xfId="0" applyNumberFormat="1" applyFont="1" applyAlignment="1" applyProtection="1">
      <alignment wrapText="1"/>
      <protection locked="0"/>
    </xf>
    <xf numFmtId="4" fontId="15" fillId="10" borderId="2" xfId="0" applyNumberFormat="1" applyFont="1" applyFill="1" applyBorder="1" applyAlignment="1">
      <alignment horizontal="center"/>
    </xf>
    <xf numFmtId="49" fontId="11" fillId="0" borderId="0" xfId="0" applyNumberFormat="1" applyFont="1" applyAlignment="1" applyProtection="1">
      <alignment horizontal="center" wrapText="1"/>
      <protection locked="0"/>
    </xf>
    <xf numFmtId="0" fontId="6" fillId="0" borderId="0" xfId="0" applyFont="1" applyAlignment="1">
      <alignment horizontal="center"/>
    </xf>
    <xf numFmtId="0" fontId="9" fillId="14" borderId="2" xfId="0" applyFont="1" applyFill="1" applyBorder="1" applyAlignment="1">
      <alignment horizontal="center" vertical="center"/>
    </xf>
    <xf numFmtId="0" fontId="9" fillId="15" borderId="2" xfId="0" applyFont="1" applyFill="1" applyBorder="1" applyAlignment="1">
      <alignment horizontal="center" vertical="center" wrapText="1"/>
    </xf>
    <xf numFmtId="4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4" fontId="10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13" borderId="2" xfId="0" applyFont="1" applyFill="1" applyBorder="1" applyAlignment="1" applyProtection="1">
      <alignment horizontal="center" vertical="center" wrapText="1"/>
      <protection locked="0"/>
    </xf>
    <xf numFmtId="3" fontId="8" fillId="13" borderId="2" xfId="0" applyNumberFormat="1" applyFont="1" applyFill="1" applyBorder="1" applyAlignment="1" applyProtection="1">
      <alignment horizontal="center" vertical="center" wrapText="1"/>
      <protection locked="0"/>
    </xf>
    <xf numFmtId="4" fontId="0" fillId="0" borderId="2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4" fontId="8" fillId="2" borderId="6" xfId="0" applyNumberFormat="1" applyFont="1" applyFill="1" applyBorder="1" applyAlignment="1" applyProtection="1">
      <alignment horizontal="center" vertical="center" wrapText="1"/>
      <protection locked="0"/>
    </xf>
    <xf numFmtId="4" fontId="8" fillId="2" borderId="5" xfId="0" applyNumberFormat="1" applyFont="1" applyFill="1" applyBorder="1" applyAlignment="1" applyProtection="1">
      <alignment horizontal="center" vertical="center" wrapText="1"/>
      <protection locked="0"/>
    </xf>
    <xf numFmtId="4" fontId="8" fillId="2" borderId="4" xfId="0" applyNumberFormat="1" applyFont="1" applyFill="1" applyBorder="1" applyAlignment="1" applyProtection="1">
      <alignment horizontal="center" vertical="center" wrapText="1"/>
      <protection locked="0"/>
    </xf>
    <xf numFmtId="4" fontId="10" fillId="2" borderId="6" xfId="0" applyNumberFormat="1" applyFont="1" applyFill="1" applyBorder="1" applyAlignment="1" applyProtection="1">
      <alignment horizontal="center" vertical="center" wrapText="1"/>
      <protection locked="0"/>
    </xf>
    <xf numFmtId="4" fontId="10" fillId="2" borderId="5" xfId="0" applyNumberFormat="1" applyFont="1" applyFill="1" applyBorder="1" applyAlignment="1" applyProtection="1">
      <alignment horizontal="center" vertical="center" wrapText="1"/>
      <protection locked="0"/>
    </xf>
    <xf numFmtId="4" fontId="10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0" xfId="0" applyNumberFormat="1" applyFont="1" applyAlignment="1" applyProtection="1">
      <alignment horizontal="center" wrapText="1"/>
      <protection locked="0"/>
    </xf>
    <xf numFmtId="0" fontId="7" fillId="0" borderId="0" xfId="0" applyFont="1" applyAlignment="1">
      <alignment horizontal="center" vertical="center"/>
    </xf>
  </cellXfs>
  <cellStyles count="6">
    <cellStyle name="Heading" xfId="1" xr:uid="{00000000-0005-0000-0000-000000000000}"/>
    <cellStyle name="Heading1" xfId="2" xr:uid="{00000000-0005-0000-0000-000001000000}"/>
    <cellStyle name="Normal" xfId="0" builtinId="0" customBuiltin="1"/>
    <cellStyle name="Result" xfId="3" xr:uid="{00000000-0005-0000-0000-000003000000}"/>
    <cellStyle name="Result2" xfId="4" xr:uid="{00000000-0005-0000-0000-000004000000}"/>
    <cellStyle name="Título 5" xfId="5" xr:uid="{00000000-0005-0000-0000-000005000000}"/>
  </cellStyles>
  <dxfs count="0"/>
  <tableStyles count="0" defaultTableStyle="TableStyleMedium2" defaultPivotStyle="PivotStyleLight16"/>
  <colors>
    <mruColors>
      <color rgb="FFFFFFCC"/>
      <color rgb="FF00FFFF"/>
      <color rgb="FFFFCCFF"/>
      <color rgb="FFFF9999"/>
      <color rgb="FFB0FC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FE910-697D-40A1-9CBB-8FA91A2BB639}">
  <sheetPr>
    <pageSetUpPr fitToPage="1"/>
  </sheetPr>
  <dimension ref="A1:II67"/>
  <sheetViews>
    <sheetView zoomScale="115" zoomScaleNormal="115" workbookViewId="0">
      <pane xSplit="1" topLeftCell="B1" activePane="topRight" state="frozen"/>
      <selection pane="topRight" activeCell="G5" sqref="G5"/>
    </sheetView>
  </sheetViews>
  <sheetFormatPr defaultColWidth="9" defaultRowHeight="14" x14ac:dyDescent="0.3"/>
  <cols>
    <col min="1" max="1" width="29.25" style="2" customWidth="1"/>
    <col min="2" max="2" width="11.33203125" style="1" bestFit="1" customWidth="1"/>
    <col min="3" max="3" width="9.5" style="1" customWidth="1"/>
    <col min="4" max="4" width="13.08203125" style="1" customWidth="1"/>
    <col min="5" max="5" width="13.25" style="1" customWidth="1"/>
    <col min="6" max="6" width="13.08203125" style="1" customWidth="1"/>
    <col min="7" max="7" width="11.25" style="1" customWidth="1"/>
    <col min="8" max="9" width="9.08203125" style="1" customWidth="1"/>
    <col min="10" max="11" width="8.58203125" style="1" customWidth="1"/>
    <col min="12" max="13" width="10.33203125" style="1" customWidth="1"/>
    <col min="14" max="14" width="12.5" style="3" customWidth="1"/>
    <col min="15" max="15" width="12.5" style="1" customWidth="1"/>
    <col min="16" max="243" width="8.5" style="1" customWidth="1"/>
    <col min="244" max="1014" width="8.5" customWidth="1"/>
    <col min="1015" max="1015" width="9" customWidth="1"/>
  </cols>
  <sheetData>
    <row r="1" spans="1:14" ht="18" customHeight="1" x14ac:dyDescent="0.4">
      <c r="A1" s="54" t="s">
        <v>71</v>
      </c>
      <c r="B1" s="54"/>
      <c r="C1" s="54"/>
      <c r="D1" s="54"/>
      <c r="E1" s="54"/>
      <c r="F1" s="52"/>
      <c r="G1" s="52"/>
      <c r="H1" s="5"/>
      <c r="I1" s="5"/>
      <c r="J1" s="5"/>
      <c r="K1" s="5"/>
      <c r="L1" s="5"/>
      <c r="M1" s="5"/>
      <c r="N1" s="5"/>
    </row>
    <row r="3" spans="1:14" ht="14.15" customHeight="1" x14ac:dyDescent="0.3">
      <c r="A3" s="73" t="s">
        <v>77</v>
      </c>
      <c r="B3" s="73"/>
      <c r="C3" s="73"/>
      <c r="D3" s="73"/>
      <c r="E3" s="73"/>
      <c r="F3" s="6"/>
      <c r="G3" s="6"/>
      <c r="H3" s="6"/>
      <c r="I3" s="6"/>
      <c r="J3" s="6"/>
      <c r="K3" s="6"/>
      <c r="L3" s="6"/>
      <c r="M3" s="6"/>
      <c r="N3" s="6"/>
    </row>
    <row r="4" spans="1:14" ht="14.15" customHeight="1" x14ac:dyDescent="0.3">
      <c r="A4" s="4"/>
      <c r="B4" s="4"/>
      <c r="C4" s="4"/>
      <c r="D4" s="4"/>
      <c r="E4" s="4"/>
      <c r="F4" s="6"/>
      <c r="G4" s="6"/>
      <c r="H4" s="6"/>
      <c r="I4" s="6"/>
      <c r="J4" s="6"/>
      <c r="K4" s="6"/>
      <c r="L4" s="6"/>
      <c r="M4" s="6"/>
      <c r="N4" s="6"/>
    </row>
    <row r="5" spans="1:14" ht="14.15" customHeight="1" x14ac:dyDescent="0.3">
      <c r="A5" s="73" t="s">
        <v>78</v>
      </c>
      <c r="B5" s="73"/>
      <c r="C5" s="73"/>
      <c r="D5" s="73"/>
      <c r="E5" s="73"/>
      <c r="F5" s="6"/>
      <c r="G5" s="6"/>
      <c r="H5" s="6"/>
      <c r="I5" s="6"/>
      <c r="J5" s="6"/>
      <c r="K5" s="6"/>
      <c r="L5" s="6"/>
      <c r="M5" s="6"/>
      <c r="N5" s="6"/>
    </row>
    <row r="6" spans="1:14" ht="14.15" customHeight="1" x14ac:dyDescent="0.3">
      <c r="A6" s="4"/>
      <c r="B6" s="4"/>
      <c r="C6" s="4"/>
      <c r="D6" s="4"/>
      <c r="E6" s="4"/>
      <c r="F6" s="6"/>
      <c r="G6" s="6"/>
      <c r="H6" s="6"/>
      <c r="I6" s="6"/>
      <c r="J6" s="6"/>
      <c r="K6" s="6"/>
      <c r="L6" s="6"/>
      <c r="M6" s="6"/>
      <c r="N6" s="6"/>
    </row>
    <row r="7" spans="1:14" ht="48.75" customHeight="1" x14ac:dyDescent="0.3">
      <c r="A7" s="73" t="s">
        <v>79</v>
      </c>
      <c r="B7" s="73"/>
      <c r="C7" s="73"/>
      <c r="D7" s="73"/>
      <c r="E7" s="73"/>
      <c r="F7" s="6"/>
      <c r="G7" s="6"/>
      <c r="H7" s="6"/>
      <c r="I7" s="6"/>
      <c r="J7" s="6"/>
      <c r="K7" s="6"/>
      <c r="L7" s="6"/>
      <c r="M7" s="6"/>
      <c r="N7" s="6"/>
    </row>
    <row r="8" spans="1:14" ht="14.15" customHeight="1" x14ac:dyDescent="0.3">
      <c r="A8" s="4"/>
      <c r="B8" s="4"/>
      <c r="C8" s="4"/>
      <c r="D8" s="4"/>
      <c r="E8" s="4"/>
      <c r="F8" s="6"/>
      <c r="G8" s="6"/>
      <c r="H8" s="6"/>
      <c r="I8" s="6"/>
      <c r="J8" s="6"/>
      <c r="K8" s="6"/>
      <c r="L8" s="6"/>
      <c r="M8" s="6"/>
      <c r="N8" s="6"/>
    </row>
    <row r="9" spans="1:14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ht="15.5" x14ac:dyDescent="0.3">
      <c r="A10" s="74" t="s">
        <v>0</v>
      </c>
      <c r="B10" s="74"/>
      <c r="C10" s="74"/>
      <c r="D10" s="74"/>
      <c r="E10" s="74"/>
    </row>
    <row r="11" spans="1:14" x14ac:dyDescent="0.3">
      <c r="A11" s="11"/>
      <c r="B11" s="8"/>
      <c r="C11" s="9"/>
      <c r="D11" s="10"/>
      <c r="E11" s="10"/>
    </row>
    <row r="12" spans="1:14" ht="51" customHeight="1" x14ac:dyDescent="0.3">
      <c r="A12" s="12" t="s">
        <v>1</v>
      </c>
      <c r="B12" s="13" t="s">
        <v>2</v>
      </c>
      <c r="C12" s="14" t="s">
        <v>81</v>
      </c>
      <c r="D12" s="15" t="s">
        <v>3</v>
      </c>
      <c r="E12" s="15" t="s">
        <v>4</v>
      </c>
    </row>
    <row r="13" spans="1:14" ht="50" x14ac:dyDescent="0.3">
      <c r="A13" s="16" t="s">
        <v>5</v>
      </c>
      <c r="B13" s="17" t="s">
        <v>6</v>
      </c>
      <c r="C13" s="18">
        <v>200</v>
      </c>
      <c r="D13" s="34"/>
      <c r="E13" s="19">
        <f>ROUND(D13*C13,2)</f>
        <v>0</v>
      </c>
    </row>
    <row r="14" spans="1:14" x14ac:dyDescent="0.3">
      <c r="A14" s="20" t="s">
        <v>7</v>
      </c>
      <c r="B14" s="21" t="s">
        <v>8</v>
      </c>
      <c r="C14" s="18">
        <v>480</v>
      </c>
      <c r="D14" s="35"/>
      <c r="E14" s="19">
        <f t="shared" ref="E14:E15" si="0">ROUND(D14*C14,2)</f>
        <v>0</v>
      </c>
    </row>
    <row r="15" spans="1:14" x14ac:dyDescent="0.3">
      <c r="A15" s="22" t="s">
        <v>9</v>
      </c>
      <c r="B15" s="23" t="s">
        <v>10</v>
      </c>
      <c r="C15" s="18">
        <v>6400</v>
      </c>
      <c r="D15" s="36"/>
      <c r="E15" s="19">
        <f t="shared" si="0"/>
        <v>0</v>
      </c>
    </row>
    <row r="16" spans="1:14" ht="51" customHeight="1" x14ac:dyDescent="0.3">
      <c r="A16" s="24" t="s">
        <v>11</v>
      </c>
      <c r="B16" s="25"/>
      <c r="C16" s="26"/>
      <c r="D16" s="27"/>
      <c r="E16" s="28">
        <f>SUM(E13:E15)</f>
        <v>0</v>
      </c>
    </row>
    <row r="17" spans="1:5" x14ac:dyDescent="0.3">
      <c r="B17" s="2"/>
    </row>
    <row r="18" spans="1:5" ht="15.5" x14ac:dyDescent="0.3">
      <c r="A18" s="7" t="s">
        <v>12</v>
      </c>
      <c r="B18" s="2"/>
    </row>
    <row r="19" spans="1:5" x14ac:dyDescent="0.3">
      <c r="B19" s="2"/>
    </row>
    <row r="20" spans="1:5" ht="51" customHeight="1" x14ac:dyDescent="0.3">
      <c r="A20" s="12" t="s">
        <v>1</v>
      </c>
      <c r="B20" s="13" t="s">
        <v>2</v>
      </c>
      <c r="C20" s="14" t="s">
        <v>81</v>
      </c>
      <c r="D20" s="15" t="s">
        <v>3</v>
      </c>
      <c r="E20" s="15" t="s">
        <v>4</v>
      </c>
    </row>
    <row r="21" spans="1:5" ht="50" x14ac:dyDescent="0.3">
      <c r="A21" s="16" t="s">
        <v>13</v>
      </c>
      <c r="B21" s="17" t="s">
        <v>6</v>
      </c>
      <c r="C21" s="18">
        <v>200</v>
      </c>
      <c r="D21" s="37"/>
      <c r="E21" s="19">
        <f>ROUND(D21*C21,2)</f>
        <v>0</v>
      </c>
    </row>
    <row r="22" spans="1:5" x14ac:dyDescent="0.3">
      <c r="A22" s="20" t="s">
        <v>14</v>
      </c>
      <c r="B22" s="21" t="s">
        <v>8</v>
      </c>
      <c r="C22" s="18">
        <v>480</v>
      </c>
      <c r="D22" s="35"/>
      <c r="E22" s="19">
        <f t="shared" ref="E22:E23" si="1">ROUND(D22*C22,2)</f>
        <v>0</v>
      </c>
    </row>
    <row r="23" spans="1:5" x14ac:dyDescent="0.3">
      <c r="A23" s="22" t="s">
        <v>15</v>
      </c>
      <c r="B23" s="23" t="s">
        <v>10</v>
      </c>
      <c r="C23" s="18">
        <v>6400</v>
      </c>
      <c r="D23" s="38"/>
      <c r="E23" s="19">
        <f t="shared" si="1"/>
        <v>0</v>
      </c>
    </row>
    <row r="24" spans="1:5" x14ac:dyDescent="0.3">
      <c r="A24" s="24" t="s">
        <v>11</v>
      </c>
      <c r="B24" s="25"/>
      <c r="C24" s="26"/>
      <c r="D24" s="27"/>
      <c r="E24" s="28">
        <f>SUM(E21:E23)</f>
        <v>0</v>
      </c>
    </row>
    <row r="25" spans="1:5" x14ac:dyDescent="0.3">
      <c r="B25" s="2"/>
    </row>
    <row r="26" spans="1:5" ht="15.5" x14ac:dyDescent="0.3">
      <c r="A26" s="7" t="s">
        <v>16</v>
      </c>
      <c r="B26" s="2"/>
    </row>
    <row r="27" spans="1:5" x14ac:dyDescent="0.3">
      <c r="B27" s="2"/>
    </row>
    <row r="28" spans="1:5" ht="26" x14ac:dyDescent="0.3">
      <c r="A28" s="12" t="s">
        <v>1</v>
      </c>
      <c r="B28" s="13" t="s">
        <v>2</v>
      </c>
      <c r="C28" s="14" t="s">
        <v>81</v>
      </c>
      <c r="D28" s="15" t="s">
        <v>3</v>
      </c>
      <c r="E28" s="15" t="s">
        <v>4</v>
      </c>
    </row>
    <row r="29" spans="1:5" ht="50" x14ac:dyDescent="0.3">
      <c r="A29" s="16" t="s">
        <v>17</v>
      </c>
      <c r="B29" s="17" t="s">
        <v>6</v>
      </c>
      <c r="C29" s="18">
        <v>200</v>
      </c>
      <c r="D29" s="37"/>
      <c r="E29" s="19">
        <f>ROUND(D29*C29,2)</f>
        <v>0</v>
      </c>
    </row>
    <row r="30" spans="1:5" x14ac:dyDescent="0.3">
      <c r="A30" s="20" t="s">
        <v>18</v>
      </c>
      <c r="B30" s="21" t="s">
        <v>8</v>
      </c>
      <c r="C30" s="18">
        <v>480</v>
      </c>
      <c r="D30" s="35"/>
      <c r="E30" s="19">
        <f t="shared" ref="E30:E31" si="2">ROUND(D30*C30,2)</f>
        <v>0</v>
      </c>
    </row>
    <row r="31" spans="1:5" x14ac:dyDescent="0.3">
      <c r="A31" s="22" t="s">
        <v>19</v>
      </c>
      <c r="B31" s="23" t="s">
        <v>10</v>
      </c>
      <c r="C31" s="18">
        <v>6400</v>
      </c>
      <c r="D31" s="38"/>
      <c r="E31" s="19">
        <f t="shared" si="2"/>
        <v>0</v>
      </c>
    </row>
    <row r="32" spans="1:5" x14ac:dyDescent="0.3">
      <c r="A32" s="24" t="s">
        <v>11</v>
      </c>
      <c r="B32" s="25"/>
      <c r="C32" s="26"/>
      <c r="D32" s="27"/>
      <c r="E32" s="28">
        <f>SUM(E29:E31)</f>
        <v>0</v>
      </c>
    </row>
    <row r="33" spans="1:5" x14ac:dyDescent="0.3">
      <c r="B33" s="2"/>
    </row>
    <row r="34" spans="1:5" ht="15.5" x14ac:dyDescent="0.3">
      <c r="A34" s="7" t="s">
        <v>20</v>
      </c>
      <c r="B34" s="2"/>
    </row>
    <row r="35" spans="1:5" x14ac:dyDescent="0.3">
      <c r="B35" s="2"/>
    </row>
    <row r="36" spans="1:5" ht="26" x14ac:dyDescent="0.3">
      <c r="A36" s="12" t="s">
        <v>1</v>
      </c>
      <c r="B36" s="13" t="s">
        <v>2</v>
      </c>
      <c r="C36" s="14" t="s">
        <v>81</v>
      </c>
      <c r="D36" s="15" t="s">
        <v>3</v>
      </c>
      <c r="E36" s="15" t="s">
        <v>4</v>
      </c>
    </row>
    <row r="37" spans="1:5" ht="25" x14ac:dyDescent="0.3">
      <c r="A37" s="29" t="s">
        <v>21</v>
      </c>
      <c r="B37" s="30" t="s">
        <v>22</v>
      </c>
      <c r="C37" s="31">
        <v>12000</v>
      </c>
      <c r="D37" s="39"/>
      <c r="E37" s="19">
        <f>C37*D37</f>
        <v>0</v>
      </c>
    </row>
    <row r="38" spans="1:5" ht="25" x14ac:dyDescent="0.3">
      <c r="A38" s="29" t="s">
        <v>23</v>
      </c>
      <c r="B38" s="30" t="s">
        <v>22</v>
      </c>
      <c r="C38" s="31">
        <v>480</v>
      </c>
      <c r="D38" s="40"/>
      <c r="E38" s="19">
        <f t="shared" ref="E38:E54" si="3">C38*D38</f>
        <v>0</v>
      </c>
    </row>
    <row r="39" spans="1:5" ht="25" x14ac:dyDescent="0.3">
      <c r="A39" s="29" t="s">
        <v>24</v>
      </c>
      <c r="B39" s="30" t="s">
        <v>22</v>
      </c>
      <c r="C39" s="31">
        <v>480</v>
      </c>
      <c r="D39" s="40"/>
      <c r="E39" s="19">
        <f t="shared" si="3"/>
        <v>0</v>
      </c>
    </row>
    <row r="40" spans="1:5" ht="37.5" x14ac:dyDescent="0.3">
      <c r="A40" s="29" t="s">
        <v>25</v>
      </c>
      <c r="B40" s="30" t="s">
        <v>22</v>
      </c>
      <c r="C40" s="31">
        <v>480</v>
      </c>
      <c r="D40" s="40"/>
      <c r="E40" s="19">
        <f t="shared" si="3"/>
        <v>0</v>
      </c>
    </row>
    <row r="41" spans="1:5" x14ac:dyDescent="0.3">
      <c r="A41" s="29" t="s">
        <v>26</v>
      </c>
      <c r="B41" s="31" t="s">
        <v>8</v>
      </c>
      <c r="C41" s="31">
        <v>840</v>
      </c>
      <c r="D41" s="40"/>
      <c r="E41" s="19">
        <f t="shared" si="3"/>
        <v>0</v>
      </c>
    </row>
    <row r="42" spans="1:5" x14ac:dyDescent="0.3">
      <c r="A42" s="29" t="s">
        <v>27</v>
      </c>
      <c r="B42" s="31" t="s">
        <v>8</v>
      </c>
      <c r="C42" s="31">
        <v>240</v>
      </c>
      <c r="D42" s="40"/>
      <c r="E42" s="19">
        <f t="shared" si="3"/>
        <v>0</v>
      </c>
    </row>
    <row r="43" spans="1:5" ht="25" x14ac:dyDescent="0.3">
      <c r="A43" s="29" t="s">
        <v>28</v>
      </c>
      <c r="B43" s="30" t="s">
        <v>22</v>
      </c>
      <c r="C43" s="31">
        <v>2496</v>
      </c>
      <c r="D43" s="40"/>
      <c r="E43" s="19">
        <f t="shared" si="3"/>
        <v>0</v>
      </c>
    </row>
    <row r="44" spans="1:5" ht="25" x14ac:dyDescent="0.3">
      <c r="A44" s="29" t="s">
        <v>29</v>
      </c>
      <c r="B44" s="30" t="s">
        <v>22</v>
      </c>
      <c r="C44" s="31">
        <v>192</v>
      </c>
      <c r="D44" s="40"/>
      <c r="E44" s="19">
        <f t="shared" si="3"/>
        <v>0</v>
      </c>
    </row>
    <row r="45" spans="1:5" x14ac:dyDescent="0.3">
      <c r="A45" s="29" t="s">
        <v>30</v>
      </c>
      <c r="B45" s="31" t="s">
        <v>8</v>
      </c>
      <c r="C45" s="31">
        <v>168</v>
      </c>
      <c r="D45" s="40"/>
      <c r="E45" s="19">
        <f t="shared" si="3"/>
        <v>0</v>
      </c>
    </row>
    <row r="46" spans="1:5" x14ac:dyDescent="0.3">
      <c r="A46" s="29" t="s">
        <v>31</v>
      </c>
      <c r="B46" s="31" t="s">
        <v>8</v>
      </c>
      <c r="C46" s="31">
        <v>48</v>
      </c>
      <c r="D46" s="40"/>
      <c r="E46" s="19">
        <f t="shared" si="3"/>
        <v>0</v>
      </c>
    </row>
    <row r="47" spans="1:5" ht="25" x14ac:dyDescent="0.3">
      <c r="A47" s="29" t="s">
        <v>32</v>
      </c>
      <c r="B47" s="31" t="s">
        <v>33</v>
      </c>
      <c r="C47" s="31">
        <v>180</v>
      </c>
      <c r="D47" s="40"/>
      <c r="E47" s="19">
        <f t="shared" si="3"/>
        <v>0</v>
      </c>
    </row>
    <row r="48" spans="1:5" ht="25" x14ac:dyDescent="0.3">
      <c r="A48" s="29" t="s">
        <v>32</v>
      </c>
      <c r="B48" s="30" t="s">
        <v>22</v>
      </c>
      <c r="C48" s="31">
        <v>360</v>
      </c>
      <c r="D48" s="40"/>
      <c r="E48" s="19">
        <f t="shared" si="3"/>
        <v>0</v>
      </c>
    </row>
    <row r="49" spans="1:5" ht="25" x14ac:dyDescent="0.3">
      <c r="A49" s="29" t="s">
        <v>34</v>
      </c>
      <c r="B49" s="31" t="s">
        <v>22</v>
      </c>
      <c r="C49" s="31">
        <v>60</v>
      </c>
      <c r="D49" s="40"/>
      <c r="E49" s="19">
        <f t="shared" si="3"/>
        <v>0</v>
      </c>
    </row>
    <row r="50" spans="1:5" ht="38" x14ac:dyDescent="0.3">
      <c r="A50" s="32" t="s">
        <v>35</v>
      </c>
      <c r="B50" s="31" t="s">
        <v>36</v>
      </c>
      <c r="C50" s="31">
        <v>360</v>
      </c>
      <c r="D50" s="40"/>
      <c r="E50" s="19">
        <f t="shared" si="3"/>
        <v>0</v>
      </c>
    </row>
    <row r="51" spans="1:5" x14ac:dyDescent="0.3">
      <c r="A51" s="29" t="s">
        <v>37</v>
      </c>
      <c r="B51" s="33" t="s">
        <v>38</v>
      </c>
      <c r="C51" s="33">
        <v>59904</v>
      </c>
      <c r="D51" s="40"/>
      <c r="E51" s="19">
        <f t="shared" si="3"/>
        <v>0</v>
      </c>
    </row>
    <row r="52" spans="1:5" x14ac:dyDescent="0.3">
      <c r="A52" s="29" t="s">
        <v>39</v>
      </c>
      <c r="B52" s="33" t="s">
        <v>40</v>
      </c>
      <c r="C52" s="33">
        <v>14976</v>
      </c>
      <c r="D52" s="40"/>
      <c r="E52" s="19">
        <f t="shared" si="3"/>
        <v>0</v>
      </c>
    </row>
    <row r="53" spans="1:5" x14ac:dyDescent="0.3">
      <c r="A53" s="29" t="s">
        <v>41</v>
      </c>
      <c r="B53" s="33" t="s">
        <v>40</v>
      </c>
      <c r="C53" s="33">
        <v>7488</v>
      </c>
      <c r="D53" s="40"/>
      <c r="E53" s="19">
        <f t="shared" si="3"/>
        <v>0</v>
      </c>
    </row>
    <row r="54" spans="1:5" ht="37.5" x14ac:dyDescent="0.3">
      <c r="A54" s="29" t="s">
        <v>53</v>
      </c>
      <c r="B54" s="31" t="s">
        <v>22</v>
      </c>
      <c r="C54" s="31">
        <v>1800</v>
      </c>
      <c r="D54" s="53"/>
      <c r="E54" s="19">
        <f t="shared" si="3"/>
        <v>0</v>
      </c>
    </row>
    <row r="55" spans="1:5" x14ac:dyDescent="0.3">
      <c r="A55" s="24" t="s">
        <v>11</v>
      </c>
      <c r="B55" s="25"/>
      <c r="C55" s="26"/>
      <c r="D55" s="27"/>
      <c r="E55" s="28">
        <f>SUM(E37:E54)</f>
        <v>0</v>
      </c>
    </row>
    <row r="56" spans="1:5" x14ac:dyDescent="0.3">
      <c r="B56" s="2"/>
    </row>
    <row r="57" spans="1:5" ht="15.5" x14ac:dyDescent="0.3">
      <c r="A57" s="7" t="s">
        <v>42</v>
      </c>
      <c r="B57" s="2"/>
    </row>
    <row r="58" spans="1:5" x14ac:dyDescent="0.3">
      <c r="B58" s="2"/>
    </row>
    <row r="59" spans="1:5" ht="26" x14ac:dyDescent="0.3">
      <c r="A59" s="12" t="s">
        <v>1</v>
      </c>
      <c r="B59" s="13" t="s">
        <v>2</v>
      </c>
      <c r="C59" s="14" t="s">
        <v>81</v>
      </c>
      <c r="D59" s="15" t="s">
        <v>3</v>
      </c>
      <c r="E59" s="15" t="s">
        <v>4</v>
      </c>
    </row>
    <row r="60" spans="1:5" ht="25" x14ac:dyDescent="0.3">
      <c r="A60" s="29" t="s">
        <v>43</v>
      </c>
      <c r="B60" s="33" t="s">
        <v>44</v>
      </c>
      <c r="C60" s="33">
        <v>2040</v>
      </c>
      <c r="D60" s="40"/>
      <c r="E60" s="19">
        <f>C60*D60</f>
        <v>0</v>
      </c>
    </row>
    <row r="61" spans="1:5" ht="25" x14ac:dyDescent="0.3">
      <c r="A61" s="29" t="s">
        <v>45</v>
      </c>
      <c r="B61" s="33" t="s">
        <v>44</v>
      </c>
      <c r="C61" s="33">
        <v>2040</v>
      </c>
      <c r="D61" s="40"/>
      <c r="E61" s="19">
        <f t="shared" ref="E61:E66" si="4">C61*D61</f>
        <v>0</v>
      </c>
    </row>
    <row r="62" spans="1:5" ht="25" x14ac:dyDescent="0.3">
      <c r="A62" s="29" t="s">
        <v>46</v>
      </c>
      <c r="B62" s="33" t="s">
        <v>47</v>
      </c>
      <c r="C62" s="33">
        <v>2040</v>
      </c>
      <c r="D62" s="40"/>
      <c r="E62" s="19">
        <f t="shared" si="4"/>
        <v>0</v>
      </c>
    </row>
    <row r="63" spans="1:5" x14ac:dyDescent="0.3">
      <c r="A63" s="29" t="s">
        <v>48</v>
      </c>
      <c r="B63" s="33" t="s">
        <v>49</v>
      </c>
      <c r="C63" s="33">
        <v>840</v>
      </c>
      <c r="D63" s="40"/>
      <c r="E63" s="19">
        <f t="shared" si="4"/>
        <v>0</v>
      </c>
    </row>
    <row r="64" spans="1:5" ht="25" x14ac:dyDescent="0.3">
      <c r="A64" s="29" t="s">
        <v>50</v>
      </c>
      <c r="B64" s="33" t="s">
        <v>47</v>
      </c>
      <c r="C64" s="33">
        <v>840</v>
      </c>
      <c r="D64" s="40"/>
      <c r="E64" s="19">
        <f t="shared" si="4"/>
        <v>0</v>
      </c>
    </row>
    <row r="65" spans="1:5" ht="37.5" x14ac:dyDescent="0.3">
      <c r="A65" s="29" t="s">
        <v>51</v>
      </c>
      <c r="B65" s="33" t="s">
        <v>40</v>
      </c>
      <c r="C65" s="33">
        <v>120000</v>
      </c>
      <c r="D65" s="40"/>
      <c r="E65" s="19">
        <f t="shared" si="4"/>
        <v>0</v>
      </c>
    </row>
    <row r="66" spans="1:5" x14ac:dyDescent="0.3">
      <c r="A66" s="29" t="s">
        <v>52</v>
      </c>
      <c r="B66" s="33" t="s">
        <v>40</v>
      </c>
      <c r="C66" s="33">
        <v>240000</v>
      </c>
      <c r="D66" s="40"/>
      <c r="E66" s="19">
        <f t="shared" si="4"/>
        <v>0</v>
      </c>
    </row>
    <row r="67" spans="1:5" x14ac:dyDescent="0.3">
      <c r="A67" s="24" t="s">
        <v>11</v>
      </c>
      <c r="B67" s="25"/>
      <c r="C67" s="26"/>
      <c r="D67" s="27"/>
      <c r="E67" s="28">
        <f>SUM(E60:E66)</f>
        <v>0</v>
      </c>
    </row>
  </sheetData>
  <mergeCells count="5">
    <mergeCell ref="A7:E7"/>
    <mergeCell ref="A10:E10"/>
    <mergeCell ref="A3:E3"/>
    <mergeCell ref="A1:E1"/>
    <mergeCell ref="A5:E5"/>
  </mergeCells>
  <printOptions horizontalCentered="1" verticalCentered="1"/>
  <pageMargins left="0.19685039370078741" right="0" top="0.47244094488188981" bottom="0.27559055118110237" header="0.19685039370078741" footer="0"/>
  <pageSetup paperSize="9" fitToHeight="0" pageOrder="overThenDown" orientation="landscape" r:id="rId1"/>
  <headerFooter alignWithMargins="0"/>
  <ignoredErrors>
    <ignoredError sqref="E13:E16 E21:E24 E29:E32 E67 E37:E55 E60:E66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DC38A-5A93-40CF-B116-51CF086670F8}">
  <sheetPr>
    <pageSetUpPr fitToPage="1"/>
  </sheetPr>
  <dimension ref="A1:P24"/>
  <sheetViews>
    <sheetView tabSelected="1" workbookViewId="0">
      <selection activeCell="H7" sqref="H7"/>
    </sheetView>
  </sheetViews>
  <sheetFormatPr defaultRowHeight="14" x14ac:dyDescent="0.3"/>
  <cols>
    <col min="1" max="1" width="6.83203125" bestFit="1" customWidth="1"/>
    <col min="2" max="2" width="4.75" bestFit="1" customWidth="1"/>
    <col min="3" max="3" width="34.33203125" customWidth="1"/>
    <col min="5" max="5" width="14.5" customWidth="1"/>
    <col min="6" max="6" width="12.08203125" customWidth="1"/>
    <col min="7" max="7" width="22.75" bestFit="1" customWidth="1"/>
    <col min="8" max="8" width="27.75" bestFit="1" customWidth="1"/>
    <col min="9" max="9" width="21.25" bestFit="1" customWidth="1"/>
    <col min="10" max="10" width="21.08203125" customWidth="1"/>
    <col min="11" max="11" width="26.83203125" customWidth="1"/>
    <col min="12" max="12" width="9.83203125" customWidth="1"/>
    <col min="14" max="14" width="27.25" customWidth="1"/>
    <col min="15" max="16" width="15.75" customWidth="1"/>
  </cols>
  <sheetData>
    <row r="1" spans="1:16" ht="18" customHeight="1" x14ac:dyDescent="0.4">
      <c r="A1" s="54" t="s">
        <v>71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2"/>
      <c r="M1" s="52"/>
      <c r="N1" s="52"/>
      <c r="O1" s="52"/>
    </row>
    <row r="3" spans="1:16" x14ac:dyDescent="0.3">
      <c r="A3" s="55" t="s">
        <v>54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48"/>
      <c r="M3" s="48"/>
      <c r="N3" s="48"/>
      <c r="O3" s="48"/>
      <c r="P3" s="48"/>
    </row>
    <row r="6" spans="1:16" x14ac:dyDescent="0.3">
      <c r="B6" s="41"/>
      <c r="C6" s="2"/>
      <c r="D6" s="2"/>
      <c r="E6" s="1"/>
      <c r="F6" s="1"/>
      <c r="G6" s="50" t="s">
        <v>55</v>
      </c>
      <c r="H6" s="50" t="s">
        <v>56</v>
      </c>
      <c r="I6" s="50" t="s">
        <v>57</v>
      </c>
      <c r="J6" s="51"/>
    </row>
    <row r="7" spans="1:16" ht="91" x14ac:dyDescent="0.3">
      <c r="A7" s="42" t="s">
        <v>58</v>
      </c>
      <c r="B7" s="42" t="s">
        <v>59</v>
      </c>
      <c r="C7" s="43" t="s">
        <v>60</v>
      </c>
      <c r="D7" s="43" t="s">
        <v>61</v>
      </c>
      <c r="E7" s="44" t="s">
        <v>62</v>
      </c>
      <c r="F7" s="44" t="s">
        <v>82</v>
      </c>
      <c r="G7" s="44" t="s">
        <v>73</v>
      </c>
      <c r="H7" s="44" t="s">
        <v>72</v>
      </c>
      <c r="I7" s="44" t="s">
        <v>74</v>
      </c>
      <c r="J7" s="44" t="s">
        <v>76</v>
      </c>
      <c r="K7" s="44" t="s">
        <v>83</v>
      </c>
    </row>
    <row r="8" spans="1:16" ht="25.5" x14ac:dyDescent="0.3">
      <c r="A8" s="60">
        <v>1</v>
      </c>
      <c r="B8" s="60">
        <v>1</v>
      </c>
      <c r="C8" s="45" t="s">
        <v>80</v>
      </c>
      <c r="D8" s="62">
        <v>22730</v>
      </c>
      <c r="E8" s="63" t="s">
        <v>63</v>
      </c>
      <c r="F8" s="64">
        <v>200</v>
      </c>
      <c r="G8" s="67">
        <f>Detalhado!E16</f>
        <v>0</v>
      </c>
      <c r="H8" s="59">
        <f>ROUND(Detalhado!E55/3,2)</f>
        <v>0</v>
      </c>
      <c r="I8" s="59">
        <f>ROUND(Detalhado!E67/3,2)</f>
        <v>0</v>
      </c>
      <c r="J8" s="70">
        <f>K8/F8</f>
        <v>0</v>
      </c>
      <c r="K8" s="65">
        <f>G8+H8+I8</f>
        <v>0</v>
      </c>
    </row>
    <row r="9" spans="1:16" ht="51.5" x14ac:dyDescent="0.3">
      <c r="A9" s="60"/>
      <c r="B9" s="60"/>
      <c r="C9" s="22" t="s">
        <v>64</v>
      </c>
      <c r="D9" s="62"/>
      <c r="E9" s="63"/>
      <c r="F9" s="64"/>
      <c r="G9" s="68"/>
      <c r="H9" s="59"/>
      <c r="I9" s="59"/>
      <c r="J9" s="71"/>
      <c r="K9" s="66"/>
    </row>
    <row r="10" spans="1:16" ht="38.5" x14ac:dyDescent="0.3">
      <c r="A10" s="60"/>
      <c r="B10" s="60"/>
      <c r="C10" s="22" t="s">
        <v>65</v>
      </c>
      <c r="D10" s="62"/>
      <c r="E10" s="63"/>
      <c r="F10" s="64"/>
      <c r="G10" s="68"/>
      <c r="H10" s="59"/>
      <c r="I10" s="59"/>
      <c r="J10" s="71"/>
      <c r="K10" s="66"/>
    </row>
    <row r="11" spans="1:16" ht="26" x14ac:dyDescent="0.3">
      <c r="A11" s="60"/>
      <c r="B11" s="60"/>
      <c r="C11" s="20" t="s">
        <v>66</v>
      </c>
      <c r="D11" s="62"/>
      <c r="E11" s="63"/>
      <c r="F11" s="64"/>
      <c r="G11" s="69"/>
      <c r="H11" s="59"/>
      <c r="I11" s="59"/>
      <c r="J11" s="72"/>
      <c r="K11" s="66"/>
    </row>
    <row r="12" spans="1:16" ht="25.5" x14ac:dyDescent="0.3">
      <c r="A12" s="60"/>
      <c r="B12" s="60">
        <v>2</v>
      </c>
      <c r="C12" s="45" t="s">
        <v>80</v>
      </c>
      <c r="D12" s="62">
        <v>22730</v>
      </c>
      <c r="E12" s="63" t="s">
        <v>67</v>
      </c>
      <c r="F12" s="64">
        <v>200</v>
      </c>
      <c r="G12" s="58">
        <f>Detalhado!E24</f>
        <v>0</v>
      </c>
      <c r="H12" s="59">
        <f>ROUND(Detalhado!E55/3,2)</f>
        <v>0</v>
      </c>
      <c r="I12" s="59">
        <f>ROUND(Detalhado!E67/3,2)</f>
        <v>0</v>
      </c>
      <c r="J12" s="70">
        <f>K12/F12</f>
        <v>0</v>
      </c>
      <c r="K12" s="65">
        <f>G12+H12+I12</f>
        <v>0</v>
      </c>
    </row>
    <row r="13" spans="1:16" ht="76" x14ac:dyDescent="0.3">
      <c r="A13" s="60"/>
      <c r="B13" s="60"/>
      <c r="C13" s="22" t="s">
        <v>68</v>
      </c>
      <c r="D13" s="62"/>
      <c r="E13" s="63"/>
      <c r="F13" s="64"/>
      <c r="G13" s="58"/>
      <c r="H13" s="59"/>
      <c r="I13" s="59"/>
      <c r="J13" s="71"/>
      <c r="K13" s="66"/>
    </row>
    <row r="14" spans="1:16" ht="38.5" x14ac:dyDescent="0.3">
      <c r="A14" s="60"/>
      <c r="B14" s="60"/>
      <c r="C14" s="22" t="s">
        <v>65</v>
      </c>
      <c r="D14" s="62"/>
      <c r="E14" s="63"/>
      <c r="F14" s="64"/>
      <c r="G14" s="58"/>
      <c r="H14" s="59"/>
      <c r="I14" s="59"/>
      <c r="J14" s="71"/>
      <c r="K14" s="66"/>
    </row>
    <row r="15" spans="1:16" ht="26" x14ac:dyDescent="0.3">
      <c r="A15" s="60"/>
      <c r="B15" s="60"/>
      <c r="C15" s="20" t="s">
        <v>66</v>
      </c>
      <c r="D15" s="62"/>
      <c r="E15" s="63"/>
      <c r="F15" s="64"/>
      <c r="G15" s="58"/>
      <c r="H15" s="59"/>
      <c r="I15" s="59"/>
      <c r="J15" s="72"/>
      <c r="K15" s="66"/>
    </row>
    <row r="16" spans="1:16" ht="25.5" x14ac:dyDescent="0.3">
      <c r="A16" s="60"/>
      <c r="B16" s="60">
        <v>3</v>
      </c>
      <c r="C16" s="45" t="s">
        <v>80</v>
      </c>
      <c r="D16" s="62">
        <v>22730</v>
      </c>
      <c r="E16" s="63" t="s">
        <v>67</v>
      </c>
      <c r="F16" s="64">
        <v>200</v>
      </c>
      <c r="G16" s="58">
        <f>Detalhado!E32</f>
        <v>0</v>
      </c>
      <c r="H16" s="59">
        <f>ROUND(Detalhado!E55/3,2)</f>
        <v>0</v>
      </c>
      <c r="I16" s="59">
        <f>ROUND(Detalhado!E67/3,2)</f>
        <v>0</v>
      </c>
      <c r="J16" s="70">
        <f>K16/F16</f>
        <v>0</v>
      </c>
      <c r="K16" s="65">
        <f>G16+H16+I16</f>
        <v>0</v>
      </c>
    </row>
    <row r="17" spans="1:11" ht="77" x14ac:dyDescent="0.3">
      <c r="A17" s="60"/>
      <c r="B17" s="60"/>
      <c r="C17" s="22" t="s">
        <v>69</v>
      </c>
      <c r="D17" s="62"/>
      <c r="E17" s="63"/>
      <c r="F17" s="64"/>
      <c r="G17" s="58"/>
      <c r="H17" s="59"/>
      <c r="I17" s="59"/>
      <c r="J17" s="71"/>
      <c r="K17" s="66"/>
    </row>
    <row r="18" spans="1:11" ht="38.5" x14ac:dyDescent="0.3">
      <c r="A18" s="60"/>
      <c r="B18" s="60"/>
      <c r="C18" s="22" t="s">
        <v>65</v>
      </c>
      <c r="D18" s="62"/>
      <c r="E18" s="63"/>
      <c r="F18" s="64"/>
      <c r="G18" s="58"/>
      <c r="H18" s="59"/>
      <c r="I18" s="59"/>
      <c r="J18" s="71"/>
      <c r="K18" s="66"/>
    </row>
    <row r="19" spans="1:11" ht="26" x14ac:dyDescent="0.3">
      <c r="A19" s="61"/>
      <c r="B19" s="61"/>
      <c r="C19" s="20" t="s">
        <v>66</v>
      </c>
      <c r="D19" s="62"/>
      <c r="E19" s="63"/>
      <c r="F19" s="64"/>
      <c r="G19" s="58"/>
      <c r="H19" s="59"/>
      <c r="I19" s="59"/>
      <c r="J19" s="72"/>
      <c r="K19" s="66"/>
    </row>
    <row r="20" spans="1:11" x14ac:dyDescent="0.3">
      <c r="A20" s="56" t="s">
        <v>70</v>
      </c>
      <c r="B20" s="56"/>
      <c r="C20" s="56"/>
      <c r="D20" s="57"/>
      <c r="E20" s="57"/>
      <c r="F20" s="57"/>
      <c r="G20" s="46">
        <f>SUM(G8:G19)</f>
        <v>0</v>
      </c>
      <c r="H20" s="46">
        <f>SUM(H8:H19)</f>
        <v>0</v>
      </c>
      <c r="I20" s="46">
        <f>SUM(I8:I19)</f>
        <v>0</v>
      </c>
      <c r="J20" s="46"/>
      <c r="K20" s="47">
        <f>SUM(K8:K19)</f>
        <v>0</v>
      </c>
    </row>
    <row r="24" spans="1:11" ht="70" x14ac:dyDescent="0.3">
      <c r="C24" s="49" t="s">
        <v>75</v>
      </c>
    </row>
  </sheetData>
  <mergeCells count="32">
    <mergeCell ref="G8:G11"/>
    <mergeCell ref="H8:H11"/>
    <mergeCell ref="I8:I11"/>
    <mergeCell ref="K8:K11"/>
    <mergeCell ref="K16:K19"/>
    <mergeCell ref="G12:G15"/>
    <mergeCell ref="H12:H15"/>
    <mergeCell ref="I12:I15"/>
    <mergeCell ref="J8:J11"/>
    <mergeCell ref="J12:J15"/>
    <mergeCell ref="J16:J19"/>
    <mergeCell ref="E16:E19"/>
    <mergeCell ref="F16:F19"/>
    <mergeCell ref="B16:B19"/>
    <mergeCell ref="D16:D19"/>
    <mergeCell ref="K12:K15"/>
    <mergeCell ref="A1:K1"/>
    <mergeCell ref="A3:K3"/>
    <mergeCell ref="A20:C20"/>
    <mergeCell ref="D20:F20"/>
    <mergeCell ref="G16:G19"/>
    <mergeCell ref="H16:H19"/>
    <mergeCell ref="I16:I19"/>
    <mergeCell ref="A8:A19"/>
    <mergeCell ref="B8:B11"/>
    <mergeCell ref="D8:D11"/>
    <mergeCell ref="E8:E11"/>
    <mergeCell ref="F8:F11"/>
    <mergeCell ref="B12:B15"/>
    <mergeCell ref="D12:D15"/>
    <mergeCell ref="E12:E15"/>
    <mergeCell ref="F12:F15"/>
  </mergeCells>
  <pageMargins left="0.511811024" right="0.511811024" top="0.78740157499999996" bottom="0.78740157499999996" header="0.31496062000000002" footer="0.31496062000000002"/>
  <pageSetup paperSize="9" scale="62" fitToHeight="0" orientation="landscape" r:id="rId1"/>
  <ignoredErrors>
    <ignoredError sqref="G8:H15 G20:H20 I8:I20 G16:H19 K20 K9:K11 K8 K12:K19 J8:J19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c343fe7-d293-48f8-95a0-508e3568d6db" xsi:nil="true"/>
    <lcf76f155ced4ddcb4097134ff3c332f xmlns="64a22de5-0768-4b82-a85d-749a4d842431">
      <Terms xmlns="http://schemas.microsoft.com/office/infopath/2007/PartnerControls"/>
    </lcf76f155ced4ddcb4097134ff3c332f>
    <OBSERVA_x00c7__x00c3_O xmlns="64a22de5-0768-4b82-a85d-749a4d84243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2DD321D0EB8E4EA7279A1DF6B0B525" ma:contentTypeVersion="16" ma:contentTypeDescription="Crie um novo documento." ma:contentTypeScope="" ma:versionID="54a1842faa0df0464a5aab3d17049e29">
  <xsd:schema xmlns:xsd="http://www.w3.org/2001/XMLSchema" xmlns:xs="http://www.w3.org/2001/XMLSchema" xmlns:p="http://schemas.microsoft.com/office/2006/metadata/properties" xmlns:ns2="64a22de5-0768-4b82-a85d-749a4d842431" xmlns:ns3="d5012819-820f-4f58-97cc-92638848d0a5" xmlns:ns4="1c343fe7-d293-48f8-95a0-508e3568d6db" targetNamespace="http://schemas.microsoft.com/office/2006/metadata/properties" ma:root="true" ma:fieldsID="fd49abf6faf01bf547f9357d6388006b" ns2:_="" ns3:_="" ns4:_="">
    <xsd:import namespace="64a22de5-0768-4b82-a85d-749a4d842431"/>
    <xsd:import namespace="d5012819-820f-4f58-97cc-92638848d0a5"/>
    <xsd:import namespace="1c343fe7-d293-48f8-95a0-508e3568d6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4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OBSERVA_x00c7__x00c3_O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a22de5-0768-4b82-a85d-749a4d8424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bbb0a7e8-13cc-4f9e-86a5-04ec5dc485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OBSERVA_x00c7__x00c3_O" ma:index="22" nillable="true" ma:displayName="OBSERVAÇÃO" ma:format="Dropdown" ma:internalName="OBSERVA_x00c7__x00c3_O">
      <xsd:simpleType>
        <xsd:restriction base="dms:Note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12819-820f-4f58-97cc-92638848d0a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343fe7-d293-48f8-95a0-508e3568d6db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8c47744-b37c-49b0-b881-66715e9c3cd8}" ma:internalName="TaxCatchAll" ma:showField="CatchAllData" ma:web="d5012819-820f-4f58-97cc-92638848d0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C1F763-AD56-4C8F-94BC-D515A22907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1AC560-D71B-4847-8FC9-D1431AAB0C7C}">
  <ds:schemaRefs>
    <ds:schemaRef ds:uri="http://schemas.openxmlformats.org/package/2006/metadata/core-properties"/>
    <ds:schemaRef ds:uri="d5012819-820f-4f58-97cc-92638848d0a5"/>
    <ds:schemaRef ds:uri="http://purl.org/dc/terms/"/>
    <ds:schemaRef ds:uri="64a22de5-0768-4b82-a85d-749a4d842431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infopath/2007/PartnerControls"/>
    <ds:schemaRef ds:uri="1c343fe7-d293-48f8-95a0-508e3568d6db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E7BE2EC-F920-4AB2-A954-25C53AC632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a22de5-0768-4b82-a85d-749a4d842431"/>
    <ds:schemaRef ds:uri="d5012819-820f-4f58-97cc-92638848d0a5"/>
    <ds:schemaRef ds:uri="1c343fe7-d293-48f8-95a0-508e3568d6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f49aa43-822a-4c20-9670-db7700bf1eb0}" enabled="0" method="" siteId="{6f49aa43-822a-4c20-9670-db7700bf1eb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Detalhado</vt:lpstr>
      <vt:lpstr>Total</vt:lpstr>
      <vt:lpstr>Detalhado!Area_de_impressao</vt:lpstr>
      <vt:lpstr>Total!Area_de_impressao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 Pascuineli</dc:creator>
  <cp:keywords/>
  <dc:description/>
  <cp:lastModifiedBy>Luciana Henmei Yue Cesena</cp:lastModifiedBy>
  <cp:revision>53</cp:revision>
  <cp:lastPrinted>2026-07-29T20:11:04Z</cp:lastPrinted>
  <dcterms:created xsi:type="dcterms:W3CDTF">2013-03-19T12:42:13Z</dcterms:created>
  <dcterms:modified xsi:type="dcterms:W3CDTF">2026-07-29T20:11:06Z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0x010100082DD321D0EB8E4EA7279A1DF6B0B525</vt:lpwstr>
  </property>
  <property fmtid="{D5CDD505-2E9C-101B-9397-08002B2CF9AE}" pid="3" name="MediaServiceImageTags">
    <vt:lpwstr/>
  </property>
</Properties>
</file>