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_2020\RGPC 2.0\"/>
    </mc:Choice>
  </mc:AlternateContent>
  <bookViews>
    <workbookView xWindow="0" yWindow="0" windowWidth="20400" windowHeight="7755" firstSheet="34" activeTab="38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3.1 Patrimônio" sheetId="13" r:id="rId16"/>
    <sheet name="3.2 Patrimônio EFPC patrocínio" sheetId="14" r:id="rId17"/>
    <sheet name="3.3 Ativos por modalidade" sheetId="43" r:id="rId18"/>
    <sheet name="3.4 Provisões EAPC produto" sheetId="15" r:id="rId19"/>
    <sheet name="4.1 Resultado EFPC" sheetId="16" r:id="rId20"/>
    <sheet name="4.2 Captação Líquida EAPC" sheetId="17" r:id="rId21"/>
    <sheet name="4.3 Resgate Total EAPC" sheetId="19" r:id="rId22"/>
    <sheet name="5.1 Contribuições Recebidas" sheetId="20" r:id="rId23"/>
    <sheet name="5.2 Fluxo Mensal" sheetId="23" r:id="rId24"/>
    <sheet name="5.3 Contribuições EFPC Plano" sheetId="24" r:id="rId25"/>
    <sheet name="5.4 Fluxo Mensal Plano" sheetId="25" r:id="rId26"/>
    <sheet name="5.5 Contribuições EAPC Produto" sheetId="26" r:id="rId27"/>
    <sheet name="5.6 Fluxo Mensal EAPC Produto" sheetId="27" r:id="rId28"/>
    <sheet name="6.1 Benefícios Planos Produtos" sheetId="33" r:id="rId29"/>
    <sheet name="6.2 Fluxo Mensal Benefícios" sheetId="29" r:id="rId30"/>
    <sheet name="6.3 Benefícios EFPC por Plano" sheetId="30" r:id="rId31"/>
    <sheet name="6.4 Fluxo Mensal BenefíciosEFPC" sheetId="31" r:id="rId32"/>
    <sheet name="6.5 Benefícios EAPC por Produto" sheetId="32" r:id="rId33"/>
    <sheet name="6.6 Fluxo Mensal EAPC Produto" sheetId="34" r:id="rId34"/>
    <sheet name="7.1 Investimento EFPC EAPC" sheetId="35" r:id="rId35"/>
    <sheet name="7.2  Investimento EAPC" sheetId="36" r:id="rId36"/>
    <sheet name="7.3  Investimento EFPC" sheetId="37" r:id="rId37"/>
    <sheet name="8.1 Custeio Administrativo" sheetId="38" r:id="rId38"/>
    <sheet name="9.2 Evolução Entes Federativos" sheetId="42" r:id="rId3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3" l="1"/>
  <c r="L6" i="1" l="1"/>
  <c r="L12" i="1" l="1"/>
  <c r="H6" i="42" l="1"/>
  <c r="G6" i="42"/>
  <c r="F6" i="42"/>
  <c r="E6" i="42"/>
  <c r="D6" i="42"/>
  <c r="C6" i="42"/>
</calcChain>
</file>

<file path=xl/sharedStrings.xml><?xml version="1.0" encoding="utf-8"?>
<sst xmlns="http://schemas.openxmlformats.org/spreadsheetml/2006/main" count="532" uniqueCount="217">
  <si>
    <t>Data da última informação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</si>
  <si>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</si>
  <si>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</si>
  <si>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</si>
  <si>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</si>
  <si>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</si>
  <si>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</si>
  <si>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</si>
  <si>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</si>
  <si>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</si>
  <si>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CADASTRO EFPC/EAPC TOTAL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</si>
  <si>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</si>
  <si>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</si>
  <si>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</si>
  <si>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</si>
  <si>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</si>
  <si>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</si>
  <si>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</si>
  <si>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</si>
  <si>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</si>
  <si>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</si>
  <si>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</si>
  <si>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</si>
  <si>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</si>
  <si>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</si>
  <si>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</si>
  <si>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</si>
  <si>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</si>
  <si>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</si>
  <si>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</si>
  <si>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</si>
  <si>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*para as EAPC os dados se referem a dezembro/2017 (última informação disponibilizada pela UFRJ)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</si>
  <si>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</si>
  <si>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</si>
  <si>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</si>
  <si>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</si>
  <si>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</si>
  <si>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</si>
  <si>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</si>
  <si>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</si>
  <si>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</si>
  <si>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</si>
  <si>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</si>
  <si>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</si>
  <si>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</si>
  <si>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</si>
  <si>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</si>
  <si>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</si>
  <si>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</si>
  <si>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</si>
  <si>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</si>
  <si>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</si>
  <si>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</si>
  <si>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</si>
  <si>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</si>
  <si>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</si>
  <si>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</si>
  <si>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</si>
  <si>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</si>
  <si>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</si>
  <si>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</si>
  <si>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</si>
  <si>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</si>
  <si>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</si>
  <si>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</si>
  <si>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</si>
  <si>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</si>
  <si>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</si>
  <si>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</si>
  <si>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</si>
  <si>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</si>
  <si>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</si>
  <si>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</si>
  <si>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</si>
  <si>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</si>
  <si>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</si>
  <si>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</si>
  <si>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</si>
  <si>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</si>
  <si>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</si>
  <si>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</si>
  <si>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</si>
  <si>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</si>
  <si>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</si>
  <si>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</si>
  <si>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</si>
  <si>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</si>
  <si>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</si>
  <si>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</si>
  <si>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</si>
  <si>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</si>
  <si>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</si>
  <si>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</si>
  <si>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</si>
  <si>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</si>
  <si>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</si>
  <si>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</si>
  <si>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</si>
  <si>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</si>
  <si>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</si>
  <si>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</si>
  <si>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</si>
  <si>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</si>
  <si>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</si>
  <si>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</si>
  <si>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</si>
  <si>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</si>
  <si>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</si>
  <si>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</si>
  <si>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</si>
  <si>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</si>
  <si>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</si>
  <si>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</si>
  <si>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</si>
  <si>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</si>
  <si>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</si>
  <si>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</si>
  <si>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</si>
  <si>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</si>
  <si>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</si>
  <si>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</si>
  <si>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</si>
  <si>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</si>
  <si>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</si>
  <si>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</si>
  <si>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</si>
  <si>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</si>
  <si>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</si>
  <si>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</si>
  <si>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</si>
  <si>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</si>
  <si>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</si>
  <si>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</si>
  <si>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</si>
  <si>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</si>
  <si>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</si>
  <si>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</si>
  <si>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</si>
  <si>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</si>
  <si>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</si>
  <si>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</si>
  <si>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</si>
  <si>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</si>
  <si>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</si>
  <si>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</si>
  <si>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Taxa de Carregamento</t>
  </si>
  <si>
    <t>Taxa de Administração</t>
  </si>
  <si>
    <t>CAPÍTULO 8 - CUSTEIO ADMINISTRATIVO</t>
  </si>
  <si>
    <t>8.1 CUSTEIO ADMINISTRATIVO EFPC</t>
  </si>
  <si>
    <t>CUSTEIO ADMINISTRATIVO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</si>
  <si>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</si>
  <si>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</si>
  <si>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</si>
  <si>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</si>
  <si>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</si>
  <si>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</si>
  <si>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5.1 CONTRIBUIÇÕES RECEBIDAS PELOS PLANOS/PRODUTOS DE PREVIDÊNCIA </t>
  </si>
  <si>
    <t>4.3 RESGATE TOTAL NOS PRODUTOS DE PREVIDÊNCIA DAS EAPC</t>
  </si>
  <si>
    <t>CAPÍTULO 9 - PREVIDÊNCIA COMPLEMENTAR DO SERVIDOR PÚBLICO</t>
  </si>
  <si>
    <t>CAPÍTULO 9 - PREVIDÊNCIA COMPLEMENTAR DO 
SERVIDOR PÚBLICO NOS ESTADOS, DF E MUNICÍPIOS</t>
  </si>
  <si>
    <t xml:space="preserve">Descrição </t>
  </si>
  <si>
    <t>Patrimônio (R$ Bilhões)</t>
  </si>
  <si>
    <t>Planos</t>
  </si>
  <si>
    <t>Pensionistas</t>
  </si>
  <si>
    <t>9.2 EVOLUÇÃO DA PREVIDÊNCIA COMPLEMENTAR DO SERVIDOR PÚBLICO NOS ESTADOS, DF E MUNICÍPIOS</t>
  </si>
  <si>
    <t>ÍNDICE:</t>
  </si>
  <si>
    <t>RELATÓRIO GERENCIAL DE 
PREVIDÊNCIA COMPLEMENTAR JUNHO/2019</t>
  </si>
  <si>
    <t xml:space="preserve">
Nota: População EAPC corresponde ao número de contratos.</t>
  </si>
  <si>
    <t>Nota: 1. Última informação disponível dez/2017; 2. considera apenas os planos individuais.</t>
  </si>
  <si>
    <t>Nota: última informação disponível dez/18.</t>
  </si>
  <si>
    <t>Nota: última informação disponível dez/17</t>
  </si>
  <si>
    <t>Nota: última informação disponível dez/17.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</si>
  <si>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</si>
  <si>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</si>
  <si>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</si>
  <si>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</si>
  <si>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</si>
  <si>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</si>
  <si>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</si>
  <si>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</si>
  <si>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</si>
  <si>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</si>
  <si>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</si>
  <si>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</si>
  <si>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2. Taxa de carregamento - percentual incidente sobre a soma das contribuições e dos benefícios pagos pelos planos.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</si>
  <si>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</si>
  <si>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</si>
  <si>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</si>
  <si>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</si>
  <si>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</si>
  <si>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9.2 EVOLUÇÃO DA PREVIDÊNCIA COMPLEMENTAR DOS 
SERVIDORES PÚBLICOS DA UNIÃO, ESTADOS, DF E MUNICÍPIOS</t>
  </si>
  <si>
    <t>(*)13734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</si>
  <si>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</si>
  <si>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</si>
  <si>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3.  Importante destacar que o órgão estatutário competente da EFPC é quem define quais e qual o percentual das taxas de custeio.</t>
  </si>
  <si>
    <t>Notas: 1. Taxa de administração - percentual incidente sobre o montante de recursos garantidores dos planos de benefícios.</t>
  </si>
  <si>
    <t>setembro/19</t>
  </si>
  <si>
    <t>Fontes: PREVIC/SUSEP    Elaboração: COINF/CGEAC/SURPC (extração: 23/12/2019)</t>
  </si>
  <si>
    <t xml:space="preserve">Fontes: PREVIC/SUSEP Elaboração: COINF/CGEAC/SURPC (extração: 23/12/2019) </t>
  </si>
  <si>
    <t xml:space="preserve">Fonte: PREVIC     Elaboração: COINF/CGEAC/SURPC  (extração: 23/12/2019)
</t>
  </si>
  <si>
    <t>Fonte: PREVIC Elaboração: COINF/CGEAC/SURPC (extração: 23/12/2019)</t>
  </si>
  <si>
    <t>Fonte: SUSEP Elaboração: COINF/CGEAC/SURPC (extração: 23/11/2019).</t>
  </si>
  <si>
    <t xml:space="preserve">Fonte: PREVIC Elaboração: COINF/CGEAC/SURPC (extração: 23/12/2019) </t>
  </si>
  <si>
    <t xml:space="preserve">Fonte: SUSEP Elaboração: COINF/CGEAC/SURPC (extração: 23/12/2019) </t>
  </si>
  <si>
    <t>set/19 *</t>
  </si>
  <si>
    <t>Fontes: PREVIC/SUSEP Elaboração: COINF/CGEAC/SURPC (extração: 23/12/2019) * acumulado nos últimos 12 meses</t>
  </si>
  <si>
    <t>set/19*</t>
  </si>
  <si>
    <t>Fontes: PREVIC/SUSEP Elaboração: COINF/CGEAC/SURPC (extração:23/12/2019)</t>
  </si>
  <si>
    <t>Fonte: PREVIC Elaboração: COINF/CGEAC/SURPC (extração: 23/12/2019) * acumulado nos últimos 12 meses</t>
  </si>
  <si>
    <t>Fonte: SUSEP Elaboração: COINF/CGEAC/SURPC (extração: 23/12/2019) * acumulado nos últimos 12 meses</t>
  </si>
  <si>
    <t>Fonte: SUSEP Elaboração: COINF/CGEAC/SURPC (extração: 23/12/2019)</t>
  </si>
  <si>
    <t>Fontes: SUSEP/PREVIC Elaboração: COINF/CGEAC/SURPC (extração: 23/12/2019) * acumulado nos últimos 12 meses</t>
  </si>
  <si>
    <t>Fontes: SUSEP/PREVIC Elaboração: COINF/CGEAC/SURPC (extração: 23/12/2019)</t>
  </si>
  <si>
    <t>Fontes: PREVIC/SUSEP Elaboração: COINF/CGEAC/SURPC (extração: 23/12/2019)</t>
  </si>
  <si>
    <t>Fonte: PREVIC Elaboração: COINF/CGEAC/SURPC (extração: 23/12/2019).</t>
  </si>
  <si>
    <t>Fonte: Previc (Data de extração - 08/01/2020)</t>
  </si>
  <si>
    <t>População: última informação disponível - junho/19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</si>
</sst>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10" fontId="15" fillId="2" borderId="0" xfId="2" applyNumberFormat="1" applyFont="1" applyFill="1" applyBorder="1" applyAlignment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10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14" fontId="15" fillId="5" borderId="0" xfId="0" applyNumberFormat="1" applyFont="1" applyFill="1" applyBorder="1"/>
    <xf numFmtId="0" fontId="8" fillId="2" borderId="0" xfId="0" applyFont="1" applyFill="1" applyAlignment="1"/>
    <xf numFmtId="0" fontId="15" fillId="2" borderId="0" xfId="0" applyFont="1" applyFill="1" applyBorder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0" fontId="14" fillId="6" borderId="0" xfId="0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5" fillId="5" borderId="0" xfId="0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7" fontId="13" fillId="6" borderId="0" xfId="0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topLeftCell="A34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80"/>
      <c r="B1" s="76"/>
      <c r="C1" s="80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8.5" x14ac:dyDescent="0.45">
      <c r="A2" s="80"/>
      <c r="B2" s="84" t="s">
        <v>166</v>
      </c>
      <c r="C2" s="80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.75" x14ac:dyDescent="0.3">
      <c r="A3" s="80"/>
      <c r="B3" s="76"/>
      <c r="C3" s="80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1" x14ac:dyDescent="0.35">
      <c r="A4" s="80"/>
      <c r="B4" s="83" t="s">
        <v>165</v>
      </c>
      <c r="C4" s="8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 x14ac:dyDescent="0.3">
      <c r="A5" s="80"/>
      <c r="B5" s="76"/>
      <c r="C5" s="8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.75" x14ac:dyDescent="0.3">
      <c r="A6" s="80"/>
      <c r="B6" s="76" t="s">
        <v>12</v>
      </c>
      <c r="C6" s="8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80"/>
      <c r="B7" s="81" t="s">
        <v>17</v>
      </c>
      <c r="C7" s="8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80"/>
      <c r="B8" s="81" t="s">
        <v>20</v>
      </c>
      <c r="C8" s="8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80"/>
      <c r="B9" s="81" t="s">
        <v>23</v>
      </c>
      <c r="C9" s="8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8.75" x14ac:dyDescent="0.3">
      <c r="A10" s="80"/>
      <c r="B10" s="76" t="s">
        <v>25</v>
      </c>
      <c r="C10" s="8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80"/>
      <c r="B11" s="81" t="s">
        <v>103</v>
      </c>
      <c r="C11" s="8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80"/>
      <c r="B12" s="81" t="s">
        <v>151</v>
      </c>
      <c r="C12" s="8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80"/>
      <c r="B13" s="82" t="s">
        <v>104</v>
      </c>
      <c r="C13" s="8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80"/>
      <c r="B14" s="81" t="s">
        <v>105</v>
      </c>
      <c r="C14" s="8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80"/>
      <c r="B15" s="82" t="s">
        <v>152</v>
      </c>
      <c r="C15" s="8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80"/>
      <c r="B16" s="81" t="s">
        <v>153</v>
      </c>
      <c r="C16" s="8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80"/>
      <c r="B17" s="81" t="s">
        <v>154</v>
      </c>
      <c r="C17" s="8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80"/>
      <c r="B18" s="81" t="s">
        <v>106</v>
      </c>
      <c r="C18" s="8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80"/>
      <c r="B19" s="81" t="s">
        <v>108</v>
      </c>
      <c r="C19" s="8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80"/>
      <c r="B20" s="81" t="s">
        <v>107</v>
      </c>
      <c r="C20" s="8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8.75" x14ac:dyDescent="0.3">
      <c r="A21" s="80"/>
      <c r="B21" s="76" t="s">
        <v>76</v>
      </c>
      <c r="C21" s="8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80"/>
      <c r="B22" s="82" t="s">
        <v>78</v>
      </c>
      <c r="C22" s="8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80"/>
      <c r="B23" s="81" t="s">
        <v>83</v>
      </c>
      <c r="C23" s="8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80"/>
      <c r="B24" s="81" t="s">
        <v>179</v>
      </c>
      <c r="C24" s="8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80"/>
      <c r="B25" s="81" t="s">
        <v>181</v>
      </c>
      <c r="C25" s="8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8.75" x14ac:dyDescent="0.3">
      <c r="A26" s="80"/>
      <c r="B26" s="76" t="s">
        <v>98</v>
      </c>
      <c r="C26" s="8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80"/>
      <c r="B27" s="81" t="s">
        <v>92</v>
      </c>
      <c r="C27" s="8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80"/>
      <c r="B28" s="81" t="s">
        <v>94</v>
      </c>
      <c r="C28" s="8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80"/>
      <c r="B29" s="81" t="s">
        <v>96</v>
      </c>
      <c r="C29" s="8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8.75" x14ac:dyDescent="0.3">
      <c r="A30" s="80"/>
      <c r="B30" s="76" t="s">
        <v>99</v>
      </c>
      <c r="C30" s="8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80"/>
      <c r="B31" s="81" t="s">
        <v>110</v>
      </c>
      <c r="C31" s="8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80"/>
      <c r="B32" s="81" t="s">
        <v>111</v>
      </c>
      <c r="C32" s="8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80"/>
      <c r="B33" s="81" t="s">
        <v>113</v>
      </c>
      <c r="C33" s="8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80"/>
      <c r="B34" s="81" t="s">
        <v>115</v>
      </c>
      <c r="C34" s="8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80"/>
      <c r="B35" s="81" t="s">
        <v>116</v>
      </c>
      <c r="C35" s="8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80"/>
      <c r="B36" s="81" t="s">
        <v>119</v>
      </c>
      <c r="C36" s="8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8.75" x14ac:dyDescent="0.3">
      <c r="A37" s="80"/>
      <c r="B37" s="76" t="s">
        <v>120</v>
      </c>
      <c r="C37" s="8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80"/>
      <c r="B38" s="81" t="s">
        <v>121</v>
      </c>
      <c r="C38" s="8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80"/>
      <c r="B39" s="81" t="s">
        <v>155</v>
      </c>
      <c r="C39" s="8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80"/>
      <c r="B40" s="81" t="s">
        <v>125</v>
      </c>
      <c r="C40" s="8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80"/>
      <c r="B41" s="81" t="s">
        <v>127</v>
      </c>
      <c r="C41" s="8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80"/>
      <c r="B42" s="81" t="s">
        <v>129</v>
      </c>
      <c r="C42" s="8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80"/>
      <c r="B43" s="81" t="s">
        <v>130</v>
      </c>
      <c r="C43" s="8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8.75" x14ac:dyDescent="0.3">
      <c r="A44" s="80"/>
      <c r="B44" s="76" t="s">
        <v>141</v>
      </c>
      <c r="C44" s="8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80"/>
      <c r="B45" s="81" t="s">
        <v>142</v>
      </c>
      <c r="C45" s="8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80"/>
      <c r="B46" s="81" t="s">
        <v>143</v>
      </c>
      <c r="C46" s="8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80"/>
      <c r="B47" s="81" t="s">
        <v>144</v>
      </c>
      <c r="C47" s="8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8.75" x14ac:dyDescent="0.3">
      <c r="A48" s="80"/>
      <c r="B48" s="76" t="s">
        <v>147</v>
      </c>
      <c r="C48" s="8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80"/>
      <c r="B49" s="81" t="s">
        <v>148</v>
      </c>
      <c r="C49" s="8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8.75" x14ac:dyDescent="0.3">
      <c r="A50" s="80"/>
      <c r="B50" s="76" t="s">
        <v>158</v>
      </c>
      <c r="C50" s="8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80"/>
      <c r="B51" s="81" t="s">
        <v>164</v>
      </c>
      <c r="C51" s="8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80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</row>
    <row r="65" spans="2:2" x14ac:dyDescent="0.25">
      <c r="B65" s="13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2" location="'3.1 Patrimônio'!A1" display="3.1 PATRIMÔNIO DAS EAPC/EFPC"/>
    <hyperlink ref="B23" location="'3.2 Patrimônio EFPC patrocínio'!A1" display="3.2 PATRIMÔNIO DAS EFPC POR PATROCÍNIO"/>
    <hyperlink ref="B25" location="'3.4 Provisões EAPC produto'!A1" display="3.4 PROVISÕES TÉCNICAS EAPC POR PRODUTO"/>
    <hyperlink ref="B27" location="'4.1 Resultado EFPC'!A1" display="4.1 RESULTADO FINANCEIRO DOS PLANOS DE BENEFÍCIOS DAS EFPC"/>
    <hyperlink ref="B28" location="'4.2 Captação Líquida EAPC'!A1" display="4.2 CAPTAÇÃO LÍQUIDA TOTAL DOS PRODUTOS DE PREVIDENCIA DAS EAPC"/>
    <hyperlink ref="B29" location="'4.3 Resgate Total EAPC'!A1" display="4.3 RESGATE TOTAL NOS PRODUTOS DE PREVIDENCIA DAS EAPC"/>
    <hyperlink ref="B31" location="'5.1 Contribuições Recebidas'!A1" display="5.1 CONTRIBUIÇÕES RECEBIDAS PELOS PLANOS/PRODUTOS DE PREVIDÊNICA "/>
    <hyperlink ref="B32" location="'5.2 Fluxo Mensal'!A1" display="5.2 FLUXO MENSAL DE CONTRIBUIÇÕES RECEBIDAS PELOS PLANOS/PRODUTOS"/>
    <hyperlink ref="B33" location="'5.3 Contribuições EFPC Plano'!A1" display="5.3 CONTRIBUIÇÕES RECEBIDAS EFPC: POR MODALIDADE DE PLANO"/>
    <hyperlink ref="B34" location="'5.4 Fluxo Mensal Plano'!A1" display="5.4 FLUXO MENSAL DE CONTRIBUIÇÕES RECEBIDAS EFPC: POR MODALIDADE DE PLANO"/>
    <hyperlink ref="B35" location="'5.5 Contribuições EAPC Produto'!A1" display="5.5 CONTRIBUIÇÕES RECEBIDAS EAPC: POR PRODUTO"/>
    <hyperlink ref="B36" location="'5.6 Fluxo Mensal EAPC Produto'!A1" display="5.6 FLUXO MENSAL DE CONTRIBUIÇÕES RECEBIDAS EAPC POR PRODUTO"/>
    <hyperlink ref="B38" location="'6.1 Benefícios Planos Produtos'!A1" display="6.1 BENEFÍCIOS PAGOS PELOS PLANOS/PRODUTOS"/>
    <hyperlink ref="B39" location="'6.2 Fluxo Mensal Benefícios'!A1" display="6.2 FLUXO MENSAL DE BENEFÍCIOS PAGOS PELOS PLANOS/PRODUTOS"/>
    <hyperlink ref="B40" location="'6.3 Benefícios EFPC por Plano'!A1" display="6.3 BENEFÍCIOS PAGOS EFPC: POR MODALIDADE DE PLANO"/>
    <hyperlink ref="B41" location="'6.4 Fluxo Mensal BenefíciosEFPC'!A1" display="6.4 FLUXO MENSAL DE BENEFÍCIOS PAGOS EFPC: POR MODALIDADE DE PLANO"/>
    <hyperlink ref="B42" location="'6.5 Benefícios EAPC por Produto'!A1" display="6.5 BENEFÍCIOS PAGOS EAPC: POR PRODUTO"/>
    <hyperlink ref="B43" location="'6.6 Fluxo Mensal EAPC Produto'!A1" display="6.6 FLUXO MENSAL DE BENEFÍCIOS PAGOS EAPC: POR PRODUTO"/>
    <hyperlink ref="B45" location="'7.1 Investimento EFPC EAPC'!A1" display="7.1  INVESTIMENTO TOTAL EAPC/EFPC: POR SEGMENTO DE APLICAÇÃO"/>
    <hyperlink ref="B46" location="'7.2  Investimento EAPC'!A1" display="7.2  INVESTIMENTOS EAPC"/>
    <hyperlink ref="B47" location="'7.3  Investimento EFPC'!A1" display="7.3  INVESTIMENTOS EFPC"/>
    <hyperlink ref="B49" location="'8.1 Custeio Administrativo'!A1" display="8.1 CUSTEIO ADMINISTRATIVO EFPC"/>
    <hyperlink ref="B51" location="'9.2 Evolução Entes Federativos'!A1" display="9.2 EVOLUÇÃO DA PREVIDÊNCIA COMPLEMENTAR DO SERVIDOR PÚBLICO NOS ESTADOS, DF E MUNICÍPIOS"/>
    <hyperlink ref="B24" location="'3.3 Ativos por modalidade'!A1" display="3.3 ATIVO DOS PLANOS DE BENEFÍCIOS EFPC POR MODALIDAD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/>
  </sheetViews>
  <sheetFormatPr defaultRowHeight="15" x14ac:dyDescent="0.25"/>
  <cols>
    <col min="2" max="2" width="38.1406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153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47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32">
        <v>0.63486490590617406</v>
      </c>
      <c r="I6" s="32">
        <v>0.63624241011529803</v>
      </c>
      <c r="J6" s="32">
        <v>0.63221141481265564</v>
      </c>
      <c r="K6" s="32">
        <v>0.6273493106150001</v>
      </c>
    </row>
    <row r="7" spans="1:11" x14ac:dyDescent="0.25">
      <c r="B7" s="28" t="s">
        <v>48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32">
        <v>0.36513509409382588</v>
      </c>
      <c r="I7" s="32">
        <v>0.36375758988470197</v>
      </c>
      <c r="J7" s="32">
        <v>0.36778858518734431</v>
      </c>
      <c r="K7" s="32">
        <v>0.3726506893849999</v>
      </c>
    </row>
    <row r="8" spans="1:11" x14ac:dyDescent="0.25">
      <c r="B8" s="29" t="s">
        <v>11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33">
        <v>1</v>
      </c>
      <c r="I8" s="33">
        <v>1</v>
      </c>
      <c r="J8" s="33">
        <v>1</v>
      </c>
      <c r="K8" s="33">
        <v>1</v>
      </c>
    </row>
    <row r="9" spans="1:11" ht="15.75" x14ac:dyDescent="0.25">
      <c r="B9" s="34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5">
      <c r="B10" s="25" t="s">
        <v>50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47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1775084</v>
      </c>
      <c r="I11" s="16">
        <v>1748802</v>
      </c>
      <c r="J11" s="16">
        <v>1761699</v>
      </c>
      <c r="K11" s="16">
        <v>1733466</v>
      </c>
    </row>
    <row r="12" spans="1:11" x14ac:dyDescent="0.25">
      <c r="B12" s="28" t="s">
        <v>48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950286</v>
      </c>
      <c r="I12" s="16">
        <v>924795</v>
      </c>
      <c r="J12" s="16">
        <v>914075</v>
      </c>
      <c r="K12" s="16">
        <v>889341</v>
      </c>
    </row>
    <row r="13" spans="1:11" x14ac:dyDescent="0.25">
      <c r="A13" s="71"/>
      <c r="B13" s="29" t="s">
        <v>11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2725370</v>
      </c>
      <c r="I13" s="27">
        <v>2673597</v>
      </c>
      <c r="J13" s="27">
        <v>2675774</v>
      </c>
      <c r="K13" s="27">
        <v>2622807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B15" s="25" t="s">
        <v>51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47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423783</v>
      </c>
      <c r="I16" s="16">
        <v>438450</v>
      </c>
      <c r="J16" s="16">
        <v>462591</v>
      </c>
      <c r="K16" s="16">
        <v>461117</v>
      </c>
    </row>
    <row r="17" spans="2:11" x14ac:dyDescent="0.25">
      <c r="B17" s="28" t="s">
        <v>48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152171</v>
      </c>
      <c r="I17" s="16">
        <v>160693</v>
      </c>
      <c r="J17" s="16">
        <v>172657</v>
      </c>
      <c r="K17" s="16">
        <v>196772</v>
      </c>
    </row>
    <row r="18" spans="2:11" x14ac:dyDescent="0.25">
      <c r="B18" s="29" t="s">
        <v>11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575954</v>
      </c>
      <c r="I18" s="27">
        <v>599143</v>
      </c>
      <c r="J18" s="27">
        <v>635248</v>
      </c>
      <c r="K18" s="27">
        <v>657889</v>
      </c>
    </row>
    <row r="19" spans="2:11" x14ac:dyDescent="0.25">
      <c r="B19" s="29"/>
      <c r="C19" s="27"/>
      <c r="D19" s="27"/>
      <c r="E19" s="27"/>
      <c r="F19" s="27"/>
      <c r="G19" s="27"/>
      <c r="H19" s="27"/>
      <c r="I19" s="27"/>
      <c r="J19" s="27"/>
      <c r="K19" s="27"/>
    </row>
    <row r="20" spans="2:11" x14ac:dyDescent="0.25">
      <c r="B20" s="25" t="s">
        <v>52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  <c r="K20" s="15">
        <v>2018</v>
      </c>
    </row>
    <row r="21" spans="2:11" x14ac:dyDescent="0.25">
      <c r="B21" s="28" t="s">
        <v>47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54579</v>
      </c>
      <c r="I21" s="16">
        <v>50947</v>
      </c>
      <c r="J21" s="16">
        <v>98664</v>
      </c>
      <c r="K21" s="16">
        <v>45778</v>
      </c>
    </row>
    <row r="22" spans="2:11" x14ac:dyDescent="0.25">
      <c r="B22" s="28" t="s">
        <v>48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193586</v>
      </c>
      <c r="I22" s="16">
        <v>194153</v>
      </c>
      <c r="J22" s="16">
        <v>264645</v>
      </c>
      <c r="K22" s="16">
        <v>244680</v>
      </c>
    </row>
    <row r="23" spans="2:11" x14ac:dyDescent="0.25">
      <c r="B23" s="29" t="s">
        <v>11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248165</v>
      </c>
      <c r="I23" s="27">
        <v>245100</v>
      </c>
      <c r="J23" s="27">
        <v>363309</v>
      </c>
      <c r="K23" s="27">
        <v>290458</v>
      </c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15.75" x14ac:dyDescent="0.25">
      <c r="B25" s="91" t="s">
        <v>37</v>
      </c>
      <c r="C25" s="31"/>
      <c r="D25" s="31"/>
      <c r="E25" s="31"/>
      <c r="F25" s="13"/>
      <c r="G25" s="13"/>
      <c r="H25" s="13"/>
      <c r="I25" s="13"/>
      <c r="J25" s="13"/>
      <c r="K25" s="13"/>
    </row>
    <row r="26" spans="2:11" x14ac:dyDescent="0.25">
      <c r="B26" s="90" t="s">
        <v>169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D21" sqref="D21"/>
    </sheetView>
  </sheetViews>
  <sheetFormatPr defaultRowHeight="15" x14ac:dyDescent="0.25"/>
  <cols>
    <col min="2" max="2" width="50.71093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60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7.4532418610115433E-2</v>
      </c>
      <c r="I6" s="32">
        <v>7.2793816660223318E-2</v>
      </c>
      <c r="J6" s="32">
        <v>7.1701487971551833E-2</v>
      </c>
      <c r="K6" s="32">
        <v>6.782485437480433E-2</v>
      </c>
    </row>
    <row r="7" spans="1:11" x14ac:dyDescent="0.25">
      <c r="B7" s="28" t="s">
        <v>54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0.25523307721195926</v>
      </c>
      <c r="I7" s="32">
        <v>0.24046545607531894</v>
      </c>
      <c r="J7" s="32">
        <v>0.22796558067305314</v>
      </c>
      <c r="K7" s="32">
        <v>0.20381030893655105</v>
      </c>
    </row>
    <row r="8" spans="1:11" x14ac:dyDescent="0.25">
      <c r="B8" s="28" t="s">
        <v>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0.4001885905266927</v>
      </c>
      <c r="I8" s="32">
        <v>0.40353597662201807</v>
      </c>
      <c r="J8" s="32">
        <v>0.42097432158398357</v>
      </c>
      <c r="K8" s="32">
        <v>0.41447582490141843</v>
      </c>
    </row>
    <row r="9" spans="1:11" x14ac:dyDescent="0.25">
      <c r="B9" s="28" t="s">
        <v>56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0.14540797280960724</v>
      </c>
      <c r="I9" s="32">
        <v>0.14934988515680075</v>
      </c>
      <c r="J9" s="32">
        <v>0.14644543455665807</v>
      </c>
      <c r="K9" s="32">
        <v>0.15313089270303101</v>
      </c>
    </row>
    <row r="10" spans="1:11" x14ac:dyDescent="0.25">
      <c r="B10" s="28" t="s">
        <v>57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7.9473129794176006E-2</v>
      </c>
      <c r="I10" s="32">
        <v>8.5597127782957722E-2</v>
      </c>
      <c r="J10" s="32">
        <v>8.6173782383786326E-2</v>
      </c>
      <c r="K10" s="32">
        <v>9.3768848949107211E-2</v>
      </c>
    </row>
    <row r="11" spans="1:11" x14ac:dyDescent="0.25">
      <c r="B11" s="28" t="s">
        <v>58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3.5167879094709129E-2</v>
      </c>
      <c r="I11" s="32">
        <v>3.705512473563323E-2</v>
      </c>
      <c r="J11" s="32">
        <v>3.5990225159355536E-2</v>
      </c>
      <c r="K11" s="32">
        <v>4.1548754268228141E-2</v>
      </c>
    </row>
    <row r="12" spans="1:11" x14ac:dyDescent="0.25">
      <c r="B12" s="28" t="s">
        <v>59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9.9969319527402397E-3</v>
      </c>
      <c r="I12" s="32">
        <v>1.1202612967047961E-2</v>
      </c>
      <c r="J12" s="32">
        <v>1.0749167671611512E-2</v>
      </c>
      <c r="K12" s="32">
        <v>2.5440515866859845E-2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60" t="s">
        <v>37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90" t="s">
        <v>169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10" workbookViewId="0"/>
  </sheetViews>
  <sheetFormatPr defaultRowHeight="15" x14ac:dyDescent="0.25"/>
  <cols>
    <col min="2" max="2" width="46.855468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106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61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6">
        <v>243278</v>
      </c>
      <c r="I6" s="35">
        <v>236277</v>
      </c>
      <c r="J6" s="35">
        <v>210298</v>
      </c>
      <c r="K6" s="35">
        <v>217900</v>
      </c>
    </row>
    <row r="7" spans="1:11" x14ac:dyDescent="0.25">
      <c r="B7" s="28" t="s">
        <v>54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877802</v>
      </c>
      <c r="I7" s="35">
        <v>820533</v>
      </c>
      <c r="J7" s="35">
        <v>778383</v>
      </c>
      <c r="K7" s="35">
        <v>696881</v>
      </c>
    </row>
    <row r="8" spans="1:11" x14ac:dyDescent="0.25">
      <c r="B8" s="28" t="s">
        <v>55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1291857</v>
      </c>
      <c r="I8" s="35">
        <v>1295420</v>
      </c>
      <c r="J8" s="35">
        <v>1354850</v>
      </c>
      <c r="K8" s="35">
        <v>1363937</v>
      </c>
    </row>
    <row r="9" spans="1:11" x14ac:dyDescent="0.25">
      <c r="B9" s="28" t="s">
        <v>56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228562</v>
      </c>
      <c r="I9" s="35">
        <v>231414</v>
      </c>
      <c r="J9" s="35">
        <v>237349</v>
      </c>
      <c r="K9" s="35">
        <v>248238</v>
      </c>
    </row>
    <row r="10" spans="1:11" x14ac:dyDescent="0.25">
      <c r="B10" s="28" t="s">
        <v>57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56814</v>
      </c>
      <c r="I10" s="35">
        <v>62029</v>
      </c>
      <c r="J10" s="35">
        <v>65363</v>
      </c>
      <c r="K10" s="35">
        <v>64645</v>
      </c>
    </row>
    <row r="11" spans="1:11" x14ac:dyDescent="0.25">
      <c r="B11" s="28" t="s">
        <v>58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22099</v>
      </c>
      <c r="I11" s="35">
        <v>22794</v>
      </c>
      <c r="J11" s="35">
        <v>23913</v>
      </c>
      <c r="K11" s="35">
        <v>25758</v>
      </c>
    </row>
    <row r="12" spans="1:11" x14ac:dyDescent="0.25">
      <c r="B12" s="28" t="s">
        <v>59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4958</v>
      </c>
      <c r="I12" s="35">
        <v>5130</v>
      </c>
      <c r="J12" s="35">
        <v>5618</v>
      </c>
      <c r="K12" s="35">
        <v>5448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25" t="s">
        <v>62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  <c r="K14" s="15">
        <v>2018</v>
      </c>
    </row>
    <row r="15" spans="1:11" x14ac:dyDescent="0.25">
      <c r="B15" s="28" t="s">
        <v>53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677</v>
      </c>
      <c r="I15" s="35">
        <v>709</v>
      </c>
      <c r="J15" s="35">
        <v>513</v>
      </c>
      <c r="K15" s="35">
        <v>30</v>
      </c>
    </row>
    <row r="16" spans="1:11" x14ac:dyDescent="0.25">
      <c r="B16" s="28" t="s">
        <v>54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1001</v>
      </c>
      <c r="I16" s="35">
        <v>1001</v>
      </c>
      <c r="J16" s="35">
        <v>1137</v>
      </c>
      <c r="K16" s="35">
        <v>501</v>
      </c>
    </row>
    <row r="17" spans="2:11" x14ac:dyDescent="0.25">
      <c r="B17" s="28" t="s">
        <v>55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69604</v>
      </c>
      <c r="I17" s="35">
        <v>69818</v>
      </c>
      <c r="J17" s="35">
        <v>104616</v>
      </c>
      <c r="K17" s="35">
        <v>62513</v>
      </c>
    </row>
    <row r="18" spans="2:11" x14ac:dyDescent="0.25">
      <c r="B18" s="28" t="s">
        <v>56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244529</v>
      </c>
      <c r="I18" s="35">
        <v>250613</v>
      </c>
      <c r="J18" s="35">
        <v>250462</v>
      </c>
      <c r="K18" s="35">
        <v>254201</v>
      </c>
    </row>
    <row r="19" spans="2:11" x14ac:dyDescent="0.25">
      <c r="B19" s="28" t="s">
        <v>57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178677</v>
      </c>
      <c r="I19" s="35">
        <v>190002</v>
      </c>
      <c r="J19" s="35">
        <v>196363</v>
      </c>
      <c r="K19" s="35">
        <v>216738</v>
      </c>
    </row>
    <row r="20" spans="2:11" x14ac:dyDescent="0.25">
      <c r="B20" s="28" t="s">
        <v>58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66429</v>
      </c>
      <c r="I20" s="35">
        <v>69985</v>
      </c>
      <c r="J20" s="35">
        <v>67234</v>
      </c>
      <c r="K20" s="35">
        <v>81421</v>
      </c>
    </row>
    <row r="21" spans="2:11" x14ac:dyDescent="0.25">
      <c r="B21" s="28" t="s">
        <v>59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15037</v>
      </c>
      <c r="I21" s="35">
        <v>17015</v>
      </c>
      <c r="J21" s="35">
        <v>14923</v>
      </c>
      <c r="K21" s="35">
        <v>42485</v>
      </c>
    </row>
    <row r="22" spans="2:11" ht="15.75" x14ac:dyDescent="0.25">
      <c r="B22" s="37"/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25" t="s">
        <v>63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  <c r="K23" s="15">
        <v>2018</v>
      </c>
    </row>
    <row r="24" spans="2:11" x14ac:dyDescent="0.25">
      <c r="B24" s="28" t="s">
        <v>53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20597</v>
      </c>
      <c r="I24" s="35">
        <v>19091</v>
      </c>
      <c r="J24" s="35">
        <v>52644</v>
      </c>
      <c r="K24" s="35">
        <v>24283</v>
      </c>
    </row>
    <row r="25" spans="2:11" x14ac:dyDescent="0.25">
      <c r="B25" s="28" t="s">
        <v>54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27144</v>
      </c>
      <c r="I25" s="35">
        <v>24385</v>
      </c>
      <c r="J25" s="35">
        <v>58101</v>
      </c>
      <c r="K25" s="35">
        <v>30456</v>
      </c>
    </row>
    <row r="26" spans="2:11" x14ac:dyDescent="0.25">
      <c r="B26" s="28" t="s">
        <v>55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59004</v>
      </c>
      <c r="I26" s="35">
        <v>54337</v>
      </c>
      <c r="J26" s="35">
        <v>87333</v>
      </c>
      <c r="K26" s="35">
        <v>53707</v>
      </c>
    </row>
    <row r="27" spans="2:11" x14ac:dyDescent="0.25">
      <c r="B27" s="28" t="s">
        <v>56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43033</v>
      </c>
      <c r="I27" s="35">
        <v>43362</v>
      </c>
      <c r="J27" s="35">
        <v>50278</v>
      </c>
      <c r="K27" s="35">
        <v>44415</v>
      </c>
    </row>
    <row r="28" spans="2:11" x14ac:dyDescent="0.25">
      <c r="B28" s="28" t="s">
        <v>57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46598</v>
      </c>
      <c r="I28" s="35">
        <v>49086</v>
      </c>
      <c r="J28" s="35">
        <v>54905</v>
      </c>
      <c r="K28" s="35">
        <v>53480</v>
      </c>
    </row>
    <row r="29" spans="2:11" x14ac:dyDescent="0.25">
      <c r="B29" s="28" t="s">
        <v>58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36300</v>
      </c>
      <c r="I29" s="35">
        <v>37575</v>
      </c>
      <c r="J29" s="35">
        <v>41093</v>
      </c>
      <c r="K29" s="35">
        <v>41198</v>
      </c>
    </row>
    <row r="30" spans="2:11" x14ac:dyDescent="0.25">
      <c r="B30" s="28" t="s">
        <v>59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15489</v>
      </c>
      <c r="I30" s="35">
        <v>17264</v>
      </c>
      <c r="J30" s="35">
        <v>18955</v>
      </c>
      <c r="K30" s="35">
        <v>42919</v>
      </c>
    </row>
    <row r="31" spans="2:11" x14ac:dyDescent="0.25">
      <c r="B31" s="28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5">
      <c r="B32" s="60" t="s">
        <v>37</v>
      </c>
    </row>
    <row r="33" spans="2:2" x14ac:dyDescent="0.25">
      <c r="B33" s="90" t="s">
        <v>169</v>
      </c>
    </row>
    <row r="34" spans="2:2" x14ac:dyDescent="0.25">
      <c r="B34" s="90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/>
  </sheetViews>
  <sheetFormatPr defaultRowHeight="15" x14ac:dyDescent="0.25"/>
  <cols>
    <col min="2" max="2" width="38.85546875" customWidth="1"/>
    <col min="11" max="11" width="9.140625" style="9"/>
  </cols>
  <sheetData>
    <row r="1" spans="1:11" x14ac:dyDescent="0.25">
      <c r="A1" s="71" t="s">
        <v>150</v>
      </c>
    </row>
    <row r="2" spans="1:11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B4" s="18" t="s">
        <v>108</v>
      </c>
      <c r="C4" s="13"/>
      <c r="D4" s="13"/>
      <c r="E4" s="13"/>
      <c r="F4" s="13"/>
      <c r="G4" s="13"/>
      <c r="H4" s="13"/>
      <c r="I4" s="13"/>
      <c r="J4" s="13"/>
    </row>
    <row r="5" spans="1:11" x14ac:dyDescent="0.25">
      <c r="B5" s="25" t="s">
        <v>65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1" x14ac:dyDescent="0.25">
      <c r="B6" s="28" t="s">
        <v>47</v>
      </c>
      <c r="C6" s="38">
        <v>0.40828066034836696</v>
      </c>
      <c r="D6" s="38">
        <v>0.41494104456772268</v>
      </c>
      <c r="E6" s="38">
        <v>0.42089091255774719</v>
      </c>
      <c r="F6" s="38">
        <v>0.42393550096381127</v>
      </c>
      <c r="G6" s="38">
        <v>0.42805488396722075</v>
      </c>
      <c r="H6" s="38">
        <v>0.432861807006095</v>
      </c>
      <c r="I6" s="38">
        <v>0.43640642809969915</v>
      </c>
      <c r="J6" s="38">
        <v>0.44339534719451607</v>
      </c>
    </row>
    <row r="7" spans="1:11" x14ac:dyDescent="0.25">
      <c r="B7" s="28" t="s">
        <v>48</v>
      </c>
      <c r="C7" s="38">
        <v>0.59171933965163304</v>
      </c>
      <c r="D7" s="38">
        <v>0.58505895543227737</v>
      </c>
      <c r="E7" s="38">
        <v>0.57910908744225287</v>
      </c>
      <c r="F7" s="38">
        <v>0.57606449903618873</v>
      </c>
      <c r="G7" s="38">
        <v>0.57194511603277931</v>
      </c>
      <c r="H7" s="38">
        <v>0.567138192993905</v>
      </c>
      <c r="I7" s="38">
        <v>0.5635935719003009</v>
      </c>
      <c r="J7" s="38">
        <v>0.55660465280548388</v>
      </c>
    </row>
    <row r="8" spans="1:11" x14ac:dyDescent="0.25">
      <c r="B8" s="29" t="s">
        <v>11</v>
      </c>
      <c r="C8" s="39">
        <v>1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</row>
    <row r="9" spans="1:11" x14ac:dyDescent="0.25">
      <c r="B9" s="28"/>
      <c r="C9" s="35"/>
      <c r="D9" s="35"/>
      <c r="E9" s="35"/>
      <c r="F9" s="35"/>
      <c r="G9" s="35"/>
      <c r="H9" s="35"/>
      <c r="I9" s="35"/>
      <c r="J9" s="35"/>
    </row>
    <row r="10" spans="1:11" x14ac:dyDescent="0.25">
      <c r="B10" s="25" t="s">
        <v>66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47</v>
      </c>
      <c r="C11" s="35">
        <v>3610272</v>
      </c>
      <c r="D11" s="35">
        <v>3509286</v>
      </c>
      <c r="E11" s="35">
        <v>4109244</v>
      </c>
      <c r="F11" s="35">
        <v>4226894</v>
      </c>
      <c r="G11" s="35">
        <v>4463017</v>
      </c>
      <c r="H11" s="35">
        <v>5150947</v>
      </c>
      <c r="I11" s="35">
        <v>5760349</v>
      </c>
      <c r="J11" s="35">
        <v>5846902</v>
      </c>
    </row>
    <row r="12" spans="1:11" x14ac:dyDescent="0.25">
      <c r="B12" s="28" t="s">
        <v>48</v>
      </c>
      <c r="C12" s="35">
        <v>2491053</v>
      </c>
      <c r="D12" s="35">
        <v>2488889</v>
      </c>
      <c r="E12" s="35">
        <v>2986559</v>
      </c>
      <c r="F12" s="35">
        <v>3110642</v>
      </c>
      <c r="G12" s="35">
        <v>3340209</v>
      </c>
      <c r="H12" s="35">
        <v>3931402</v>
      </c>
      <c r="I12" s="35">
        <v>4460401</v>
      </c>
      <c r="J12" s="35">
        <v>4657685</v>
      </c>
    </row>
    <row r="13" spans="1:11" x14ac:dyDescent="0.25">
      <c r="B13" s="29" t="s">
        <v>11</v>
      </c>
      <c r="C13" s="40">
        <v>6101325</v>
      </c>
      <c r="D13" s="40">
        <v>5998175</v>
      </c>
      <c r="E13" s="40">
        <v>7095803</v>
      </c>
      <c r="F13" s="40">
        <v>7337536</v>
      </c>
      <c r="G13" s="40">
        <v>7803226</v>
      </c>
      <c r="H13" s="40">
        <v>9082349</v>
      </c>
      <c r="I13" s="40">
        <v>10220750</v>
      </c>
      <c r="J13" s="40">
        <v>10504587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</row>
    <row r="15" spans="1:11" x14ac:dyDescent="0.25">
      <c r="B15" s="25" t="s">
        <v>67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47</v>
      </c>
      <c r="C16" s="35">
        <v>41677</v>
      </c>
      <c r="D16" s="35">
        <v>42494</v>
      </c>
      <c r="E16" s="35">
        <v>42640</v>
      </c>
      <c r="F16" s="35">
        <v>44760</v>
      </c>
      <c r="G16" s="35">
        <v>46235</v>
      </c>
      <c r="H16" s="35">
        <v>47133</v>
      </c>
      <c r="I16" s="35">
        <v>43620</v>
      </c>
      <c r="J16" s="35">
        <v>31269</v>
      </c>
    </row>
    <row r="17" spans="2:10" x14ac:dyDescent="0.25">
      <c r="B17" s="28" t="s">
        <v>48</v>
      </c>
      <c r="C17" s="35">
        <v>21212</v>
      </c>
      <c r="D17" s="35">
        <v>21477</v>
      </c>
      <c r="E17" s="35">
        <v>22011</v>
      </c>
      <c r="F17" s="35">
        <v>23817</v>
      </c>
      <c r="G17" s="35">
        <v>25104</v>
      </c>
      <c r="H17" s="35">
        <v>25852</v>
      </c>
      <c r="I17" s="35">
        <v>23506</v>
      </c>
      <c r="J17" s="35">
        <v>14574</v>
      </c>
    </row>
    <row r="18" spans="2:10" x14ac:dyDescent="0.25">
      <c r="B18" s="29" t="s">
        <v>11</v>
      </c>
      <c r="C18" s="40">
        <v>62889</v>
      </c>
      <c r="D18" s="40">
        <v>63971</v>
      </c>
      <c r="E18" s="40">
        <v>64651</v>
      </c>
      <c r="F18" s="40">
        <v>68577</v>
      </c>
      <c r="G18" s="40">
        <v>71339</v>
      </c>
      <c r="H18" s="40">
        <v>72985</v>
      </c>
      <c r="I18" s="40">
        <v>67126</v>
      </c>
      <c r="J18" s="40">
        <v>45843</v>
      </c>
    </row>
    <row r="19" spans="2:10" x14ac:dyDescent="0.25">
      <c r="B19" s="28"/>
      <c r="C19" s="35"/>
      <c r="D19" s="35"/>
      <c r="E19" s="35"/>
      <c r="F19" s="35"/>
      <c r="G19" s="35"/>
      <c r="H19" s="35"/>
      <c r="I19" s="35"/>
      <c r="J19" s="35"/>
    </row>
    <row r="20" spans="2:10" x14ac:dyDescent="0.25">
      <c r="B20" s="25" t="s">
        <v>68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</row>
    <row r="21" spans="2:10" x14ac:dyDescent="0.25">
      <c r="B21" s="28" t="s">
        <v>47</v>
      </c>
      <c r="C21" s="35">
        <v>3922</v>
      </c>
      <c r="D21" s="35">
        <v>4490</v>
      </c>
      <c r="E21" s="35">
        <v>4744</v>
      </c>
      <c r="F21" s="35">
        <v>5205</v>
      </c>
      <c r="G21" s="35">
        <v>5694</v>
      </c>
      <c r="H21" s="35">
        <v>6859</v>
      </c>
      <c r="I21" s="35">
        <v>7509</v>
      </c>
      <c r="J21" s="35">
        <v>6353</v>
      </c>
    </row>
    <row r="22" spans="2:10" x14ac:dyDescent="0.25">
      <c r="B22" s="28" t="s">
        <v>48</v>
      </c>
      <c r="C22" s="35">
        <v>10491</v>
      </c>
      <c r="D22" s="35">
        <v>12284</v>
      </c>
      <c r="E22" s="35">
        <v>12578</v>
      </c>
      <c r="F22" s="35">
        <v>13215</v>
      </c>
      <c r="G22" s="35">
        <v>13734</v>
      </c>
      <c r="H22" s="35">
        <v>16547</v>
      </c>
      <c r="I22" s="35">
        <v>16634</v>
      </c>
      <c r="J22" s="35">
        <v>13443</v>
      </c>
    </row>
    <row r="23" spans="2:10" x14ac:dyDescent="0.25">
      <c r="B23" s="29" t="s">
        <v>11</v>
      </c>
      <c r="C23" s="40">
        <v>14413</v>
      </c>
      <c r="D23" s="40">
        <v>16774</v>
      </c>
      <c r="E23" s="40">
        <v>17322</v>
      </c>
      <c r="F23" s="40">
        <v>18420</v>
      </c>
      <c r="G23" s="40">
        <v>19428</v>
      </c>
      <c r="H23" s="40">
        <v>23406</v>
      </c>
      <c r="I23" s="40">
        <v>24143</v>
      </c>
      <c r="J23" s="40">
        <v>19796</v>
      </c>
    </row>
    <row r="24" spans="2:10" x14ac:dyDescent="0.25">
      <c r="B24" s="29"/>
      <c r="C24" s="40"/>
      <c r="D24" s="40"/>
      <c r="E24" s="40"/>
      <c r="F24" s="40"/>
      <c r="G24" s="40"/>
      <c r="H24" s="40"/>
      <c r="I24" s="40"/>
      <c r="J24" s="40"/>
    </row>
    <row r="25" spans="2:10" ht="15.75" x14ac:dyDescent="0.25">
      <c r="B25" s="91" t="s">
        <v>64</v>
      </c>
      <c r="C25" s="96"/>
      <c r="D25" s="96"/>
      <c r="E25" s="41"/>
      <c r="F25" s="13"/>
      <c r="G25" s="13"/>
      <c r="H25" s="13"/>
      <c r="I25" s="13"/>
      <c r="J25" s="13"/>
    </row>
    <row r="26" spans="2:10" x14ac:dyDescent="0.25">
      <c r="B26" s="90" t="s">
        <v>171</v>
      </c>
      <c r="C26" s="59"/>
      <c r="D26" s="59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5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/>
  </sheetViews>
  <sheetFormatPr defaultRowHeight="15" x14ac:dyDescent="0.25"/>
  <cols>
    <col min="2" max="2" width="47.85546875" customWidth="1"/>
  </cols>
  <sheetData>
    <row r="1" spans="1:10" x14ac:dyDescent="0.25">
      <c r="A1" s="71" t="s">
        <v>150</v>
      </c>
    </row>
    <row r="2" spans="1:10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174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93" t="s">
        <v>173</v>
      </c>
      <c r="C5" s="94">
        <v>2010</v>
      </c>
      <c r="D5" s="94">
        <v>2011</v>
      </c>
      <c r="E5" s="94">
        <v>2012</v>
      </c>
      <c r="F5" s="94">
        <v>2013</v>
      </c>
      <c r="G5" s="94">
        <v>2014</v>
      </c>
      <c r="H5" s="94">
        <v>2015</v>
      </c>
      <c r="I5" s="94">
        <v>2016</v>
      </c>
      <c r="J5" s="94">
        <v>2017</v>
      </c>
    </row>
    <row r="6" spans="1:10" x14ac:dyDescent="0.25">
      <c r="B6" s="97" t="s">
        <v>53</v>
      </c>
      <c r="C6" s="95">
        <v>0.16624496830747873</v>
      </c>
      <c r="D6" s="95">
        <v>0.17929661153571558</v>
      </c>
      <c r="E6" s="95">
        <v>0.17942298823991629</v>
      </c>
      <c r="F6" s="95">
        <v>0.17742614371426052</v>
      </c>
      <c r="G6" s="95">
        <v>0.16938519225402313</v>
      </c>
      <c r="H6" s="95">
        <v>0.14933779535168409</v>
      </c>
      <c r="I6" s="95">
        <v>0.13465081087874678</v>
      </c>
      <c r="J6" s="95">
        <v>0.12838489783990367</v>
      </c>
    </row>
    <row r="7" spans="1:10" x14ac:dyDescent="0.25">
      <c r="B7" s="97" t="s">
        <v>54</v>
      </c>
      <c r="C7" s="95">
        <v>0.21763956710490603</v>
      </c>
      <c r="D7" s="95">
        <v>0.21163047018684425</v>
      </c>
      <c r="E7" s="95">
        <v>0.20790353972807332</v>
      </c>
      <c r="F7" s="95">
        <v>0.20624334540840755</v>
      </c>
      <c r="G7" s="95">
        <v>0.20345433080970751</v>
      </c>
      <c r="H7" s="95">
        <v>0.19871728593768029</v>
      </c>
      <c r="I7" s="95">
        <v>0.19247460379278991</v>
      </c>
      <c r="J7" s="95">
        <v>0.18227240806556305</v>
      </c>
    </row>
    <row r="8" spans="1:10" x14ac:dyDescent="0.25">
      <c r="B8" s="97" t="s">
        <v>55</v>
      </c>
      <c r="C8" s="95">
        <v>0.43046379374442734</v>
      </c>
      <c r="D8" s="95">
        <v>0.4212304609745906</v>
      </c>
      <c r="E8" s="95">
        <v>0.41474461768233983</v>
      </c>
      <c r="F8" s="95">
        <v>0.41255484461002495</v>
      </c>
      <c r="G8" s="95">
        <v>0.41470933964512152</v>
      </c>
      <c r="H8" s="95">
        <v>0.4244095472172108</v>
      </c>
      <c r="I8" s="95">
        <v>0.43116113073053564</v>
      </c>
      <c r="J8" s="95">
        <v>0.43391052393123591</v>
      </c>
    </row>
    <row r="9" spans="1:10" x14ac:dyDescent="0.25">
      <c r="B9" s="97" t="s">
        <v>56</v>
      </c>
      <c r="C9" s="95">
        <v>0.11368068459665616</v>
      </c>
      <c r="D9" s="95">
        <v>0.11357326867208654</v>
      </c>
      <c r="E9" s="95">
        <v>0.11784102640550485</v>
      </c>
      <c r="F9" s="95">
        <v>0.11841236681556788</v>
      </c>
      <c r="G9" s="95">
        <v>0.12169599917707578</v>
      </c>
      <c r="H9" s="95">
        <v>0.12871723037308791</v>
      </c>
      <c r="I9" s="95">
        <v>0.13401192966177697</v>
      </c>
      <c r="J9" s="95">
        <v>0.13944890282825631</v>
      </c>
    </row>
    <row r="10" spans="1:10" x14ac:dyDescent="0.25">
      <c r="B10" s="97" t="s">
        <v>57</v>
      </c>
      <c r="C10" s="95">
        <v>4.6666656955708478E-2</v>
      </c>
      <c r="D10" s="95">
        <v>4.7035134877263171E-2</v>
      </c>
      <c r="E10" s="95">
        <v>5.0497027586946741E-2</v>
      </c>
      <c r="F10" s="95">
        <v>5.2880474274973617E-2</v>
      </c>
      <c r="G10" s="95">
        <v>5.5602491119297284E-2</v>
      </c>
      <c r="H10" s="95">
        <v>6.1307247464102821E-2</v>
      </c>
      <c r="I10" s="95">
        <v>6.5600629804216076E-2</v>
      </c>
      <c r="J10" s="95">
        <v>7.0668896957046229E-2</v>
      </c>
    </row>
    <row r="11" spans="1:10" x14ac:dyDescent="0.25">
      <c r="B11" s="97" t="s">
        <v>58</v>
      </c>
      <c r="C11" s="95">
        <v>2.0638699430792187E-2</v>
      </c>
      <c r="D11" s="95">
        <v>2.1337224413788113E-2</v>
      </c>
      <c r="E11" s="95">
        <v>2.2926938686231049E-2</v>
      </c>
      <c r="F11" s="95">
        <v>2.4729725088340652E-2</v>
      </c>
      <c r="G11" s="95">
        <v>2.621563426795279E-2</v>
      </c>
      <c r="H11" s="95">
        <v>2.8220602762519004E-2</v>
      </c>
      <c r="I11" s="95">
        <v>3.0716726197310727E-2</v>
      </c>
      <c r="J11" s="95">
        <v>3.2916240272319701E-2</v>
      </c>
    </row>
    <row r="12" spans="1:10" x14ac:dyDescent="0.25">
      <c r="B12" s="97" t="s">
        <v>59</v>
      </c>
      <c r="C12" s="95">
        <v>4.6656298600311046E-3</v>
      </c>
      <c r="D12" s="95">
        <v>5.8968293397117224E-3</v>
      </c>
      <c r="E12" s="95">
        <v>6.6638616709879389E-3</v>
      </c>
      <c r="F12" s="95">
        <v>7.7531000884248323E-3</v>
      </c>
      <c r="G12" s="95">
        <v>8.9370127268219701E-3</v>
      </c>
      <c r="H12" s="95">
        <v>9.2902908937150669E-3</v>
      </c>
      <c r="I12" s="95">
        <v>1.1384168934623871E-2</v>
      </c>
      <c r="J12" s="95">
        <v>1.239813010567516E-2</v>
      </c>
    </row>
    <row r="13" spans="1:10" x14ac:dyDescent="0.25">
      <c r="B13" s="97"/>
      <c r="C13" s="95"/>
      <c r="D13" s="95"/>
      <c r="E13" s="95"/>
      <c r="F13" s="95"/>
      <c r="G13" s="95"/>
      <c r="H13" s="95"/>
      <c r="I13" s="95"/>
      <c r="J13" s="95"/>
    </row>
    <row r="14" spans="1:10" x14ac:dyDescent="0.25">
      <c r="B14" s="90" t="s">
        <v>172</v>
      </c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B15" s="60" t="s">
        <v>170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ht="16.5" x14ac:dyDescent="0.3">
      <c r="B34" s="30" t="s">
        <v>64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opLeftCell="A19" workbookViewId="0">
      <selection activeCell="B38" sqref="B38"/>
    </sheetView>
  </sheetViews>
  <sheetFormatPr defaultRowHeight="15" x14ac:dyDescent="0.25"/>
  <cols>
    <col min="2" max="2" width="52.42578125" bestFit="1" customWidth="1"/>
    <col min="3" max="10" width="9" bestFit="1" customWidth="1"/>
  </cols>
  <sheetData>
    <row r="1" spans="1:10" x14ac:dyDescent="0.25">
      <c r="A1" s="71" t="s">
        <v>150</v>
      </c>
    </row>
    <row r="2" spans="1:10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109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25" t="s">
        <v>69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0" x14ac:dyDescent="0.25">
      <c r="B6" s="28" t="s">
        <v>53</v>
      </c>
      <c r="C6" s="42">
        <v>1025052</v>
      </c>
      <c r="D6" s="42">
        <v>1087830</v>
      </c>
      <c r="E6" s="42">
        <v>1285424</v>
      </c>
      <c r="F6" s="42">
        <v>1314483</v>
      </c>
      <c r="G6" s="42">
        <v>1333946</v>
      </c>
      <c r="H6" s="42">
        <v>1367034</v>
      </c>
      <c r="I6" s="42">
        <v>1384646</v>
      </c>
      <c r="J6" s="42">
        <v>1353291</v>
      </c>
    </row>
    <row r="7" spans="1:10" x14ac:dyDescent="0.25">
      <c r="B7" s="28" t="s">
        <v>54</v>
      </c>
      <c r="C7" s="42">
        <v>1343433</v>
      </c>
      <c r="D7" s="42">
        <v>1285081</v>
      </c>
      <c r="E7" s="42">
        <v>1490829</v>
      </c>
      <c r="F7" s="42">
        <v>1529680</v>
      </c>
      <c r="G7" s="42">
        <v>1604382</v>
      </c>
      <c r="H7" s="42">
        <v>1821764</v>
      </c>
      <c r="I7" s="42">
        <v>1982437</v>
      </c>
      <c r="J7" s="42">
        <v>1924186</v>
      </c>
    </row>
    <row r="8" spans="1:10" x14ac:dyDescent="0.25">
      <c r="B8" s="28" t="s">
        <v>55</v>
      </c>
      <c r="C8" s="42">
        <v>2649587</v>
      </c>
      <c r="D8" s="42">
        <v>2551068</v>
      </c>
      <c r="E8" s="42">
        <v>2968150</v>
      </c>
      <c r="F8" s="42">
        <v>3053908</v>
      </c>
      <c r="G8" s="42">
        <v>3264354</v>
      </c>
      <c r="H8" s="42">
        <v>3884950</v>
      </c>
      <c r="I8" s="42">
        <v>4435785</v>
      </c>
      <c r="J8" s="42">
        <v>4579200</v>
      </c>
    </row>
    <row r="9" spans="1:10" x14ac:dyDescent="0.25">
      <c r="B9" s="28" t="s">
        <v>56</v>
      </c>
      <c r="C9" s="42">
        <v>674496</v>
      </c>
      <c r="D9" s="42">
        <v>662485</v>
      </c>
      <c r="E9" s="42">
        <v>818266</v>
      </c>
      <c r="F9" s="42">
        <v>850984</v>
      </c>
      <c r="G9" s="42">
        <v>932654</v>
      </c>
      <c r="H9" s="42">
        <v>1154262</v>
      </c>
      <c r="I9" s="42">
        <v>1356771</v>
      </c>
      <c r="J9" s="42">
        <v>1457700</v>
      </c>
    </row>
    <row r="10" spans="1:10" x14ac:dyDescent="0.25">
      <c r="B10" s="28" t="s">
        <v>57</v>
      </c>
      <c r="C10" s="42">
        <v>266084</v>
      </c>
      <c r="D10" s="42">
        <v>261844</v>
      </c>
      <c r="E10" s="42">
        <v>337176</v>
      </c>
      <c r="F10" s="42">
        <v>365387</v>
      </c>
      <c r="G10" s="42">
        <v>409952</v>
      </c>
      <c r="H10" s="42">
        <v>532601</v>
      </c>
      <c r="I10" s="42">
        <v>648740</v>
      </c>
      <c r="J10" s="42">
        <v>727510</v>
      </c>
    </row>
    <row r="11" spans="1:10" x14ac:dyDescent="0.25">
      <c r="B11" s="28" t="s">
        <v>58</v>
      </c>
      <c r="C11" s="42">
        <v>117162</v>
      </c>
      <c r="D11" s="42">
        <v>118069</v>
      </c>
      <c r="E11" s="42">
        <v>152374</v>
      </c>
      <c r="F11" s="42">
        <v>170379</v>
      </c>
      <c r="G11" s="42">
        <v>192859</v>
      </c>
      <c r="H11" s="42">
        <v>243118</v>
      </c>
      <c r="I11" s="42">
        <v>301683</v>
      </c>
      <c r="J11" s="42">
        <v>336064</v>
      </c>
    </row>
    <row r="12" spans="1:10" x14ac:dyDescent="0.25">
      <c r="B12" s="28" t="s">
        <v>59</v>
      </c>
      <c r="C12" s="42">
        <v>25511</v>
      </c>
      <c r="D12" s="42">
        <v>31798</v>
      </c>
      <c r="E12" s="42">
        <v>43584</v>
      </c>
      <c r="F12" s="42">
        <v>52715</v>
      </c>
      <c r="G12" s="42">
        <v>65079</v>
      </c>
      <c r="H12" s="42">
        <v>78620</v>
      </c>
      <c r="I12" s="42">
        <v>110688</v>
      </c>
      <c r="J12" s="42">
        <v>126636</v>
      </c>
    </row>
    <row r="13" spans="1:10" x14ac:dyDescent="0.25">
      <c r="B13" s="28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B14" s="25" t="s">
        <v>70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</row>
    <row r="15" spans="1:10" x14ac:dyDescent="0.25">
      <c r="B15" s="28" t="s">
        <v>53</v>
      </c>
      <c r="C15" s="42">
        <v>362</v>
      </c>
      <c r="D15" s="42">
        <v>288</v>
      </c>
      <c r="E15" s="42">
        <v>372</v>
      </c>
      <c r="F15" s="42">
        <v>657</v>
      </c>
      <c r="G15" s="42">
        <v>884</v>
      </c>
      <c r="H15" s="42">
        <v>947</v>
      </c>
      <c r="I15" s="42">
        <v>961</v>
      </c>
      <c r="J15" s="42">
        <v>555</v>
      </c>
    </row>
    <row r="16" spans="1:10" x14ac:dyDescent="0.25">
      <c r="B16" s="28" t="s">
        <v>54</v>
      </c>
      <c r="C16" s="42">
        <v>357</v>
      </c>
      <c r="D16" s="42">
        <v>254</v>
      </c>
      <c r="E16" s="42">
        <v>290</v>
      </c>
      <c r="F16" s="42">
        <v>322</v>
      </c>
      <c r="G16" s="42">
        <v>345</v>
      </c>
      <c r="H16" s="42">
        <v>395</v>
      </c>
      <c r="I16" s="42">
        <v>349</v>
      </c>
      <c r="J16" s="42">
        <v>248</v>
      </c>
    </row>
    <row r="17" spans="2:10" x14ac:dyDescent="0.25">
      <c r="B17" s="28" t="s">
        <v>55</v>
      </c>
      <c r="C17" s="42">
        <v>5922</v>
      </c>
      <c r="D17" s="42">
        <v>4981</v>
      </c>
      <c r="E17" s="42">
        <v>4293</v>
      </c>
      <c r="F17" s="42">
        <v>4417</v>
      </c>
      <c r="G17" s="42">
        <v>4496</v>
      </c>
      <c r="H17" s="42">
        <v>4754</v>
      </c>
      <c r="I17" s="42">
        <v>4340</v>
      </c>
      <c r="J17" s="42">
        <v>2660</v>
      </c>
    </row>
    <row r="18" spans="2:10" x14ac:dyDescent="0.25">
      <c r="B18" s="28" t="s">
        <v>56</v>
      </c>
      <c r="C18" s="42">
        <v>24851</v>
      </c>
      <c r="D18" s="42">
        <v>24471</v>
      </c>
      <c r="E18" s="42">
        <v>24092</v>
      </c>
      <c r="F18" s="42">
        <v>24526</v>
      </c>
      <c r="G18" s="42">
        <v>24258</v>
      </c>
      <c r="H18" s="42">
        <v>22940</v>
      </c>
      <c r="I18" s="42">
        <v>20743</v>
      </c>
      <c r="J18" s="42">
        <v>12711</v>
      </c>
    </row>
    <row r="19" spans="2:10" x14ac:dyDescent="0.25">
      <c r="B19" s="28" t="s">
        <v>57</v>
      </c>
      <c r="C19" s="42">
        <v>19984</v>
      </c>
      <c r="D19" s="42">
        <v>21217</v>
      </c>
      <c r="E19" s="42">
        <v>22269</v>
      </c>
      <c r="F19" s="42">
        <v>23988</v>
      </c>
      <c r="G19" s="42">
        <v>25486</v>
      </c>
      <c r="H19" s="42">
        <v>26047</v>
      </c>
      <c r="I19" s="42">
        <v>23584</v>
      </c>
      <c r="J19" s="42">
        <v>16583</v>
      </c>
    </row>
    <row r="20" spans="2:10" x14ac:dyDescent="0.25">
      <c r="B20" s="28" t="s">
        <v>58</v>
      </c>
      <c r="C20" s="42">
        <v>8707</v>
      </c>
      <c r="D20" s="42">
        <v>9592</v>
      </c>
      <c r="E20" s="42">
        <v>10049</v>
      </c>
      <c r="F20" s="42">
        <v>10934</v>
      </c>
      <c r="G20" s="42">
        <v>11684</v>
      </c>
      <c r="H20" s="42">
        <v>12980</v>
      </c>
      <c r="I20" s="42">
        <v>12211</v>
      </c>
      <c r="J20" s="42">
        <v>9791</v>
      </c>
    </row>
    <row r="21" spans="2:10" x14ac:dyDescent="0.25">
      <c r="B21" s="28" t="s">
        <v>59</v>
      </c>
      <c r="C21" s="42">
        <v>2706</v>
      </c>
      <c r="D21" s="42">
        <v>3168</v>
      </c>
      <c r="E21" s="42">
        <v>3286</v>
      </c>
      <c r="F21" s="42">
        <v>3733</v>
      </c>
      <c r="G21" s="42">
        <v>4186</v>
      </c>
      <c r="H21" s="42">
        <v>4922</v>
      </c>
      <c r="I21" s="42">
        <v>4938</v>
      </c>
      <c r="J21" s="42">
        <v>3295</v>
      </c>
    </row>
    <row r="22" spans="2:10" x14ac:dyDescent="0.25">
      <c r="B22" s="28"/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25" t="s">
        <v>71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</row>
    <row r="24" spans="2:10" x14ac:dyDescent="0.25">
      <c r="B24" s="28" t="s">
        <v>53</v>
      </c>
      <c r="C24" s="42">
        <v>1745</v>
      </c>
      <c r="D24" s="42">
        <v>1801</v>
      </c>
      <c r="E24" s="42">
        <v>2043</v>
      </c>
      <c r="F24" s="42">
        <v>2140</v>
      </c>
      <c r="G24" s="42">
        <v>2263</v>
      </c>
      <c r="H24" s="42">
        <v>2717</v>
      </c>
      <c r="I24" s="42">
        <v>2882</v>
      </c>
      <c r="J24" s="42">
        <v>3211</v>
      </c>
    </row>
    <row r="25" spans="2:10" x14ac:dyDescent="0.25">
      <c r="B25" s="28" t="s">
        <v>54</v>
      </c>
      <c r="C25" s="42">
        <v>915</v>
      </c>
      <c r="D25" s="42">
        <v>1137</v>
      </c>
      <c r="E25" s="42">
        <v>1144</v>
      </c>
      <c r="F25" s="42">
        <v>1228</v>
      </c>
      <c r="G25" s="42">
        <v>1301</v>
      </c>
      <c r="H25" s="42">
        <v>1769</v>
      </c>
      <c r="I25" s="42">
        <v>1969</v>
      </c>
      <c r="J25" s="42">
        <v>2226</v>
      </c>
    </row>
    <row r="26" spans="2:10" x14ac:dyDescent="0.25">
      <c r="B26" s="28" t="s">
        <v>55</v>
      </c>
      <c r="C26" s="42">
        <v>4149</v>
      </c>
      <c r="D26" s="42">
        <v>4552</v>
      </c>
      <c r="E26" s="42">
        <v>4457</v>
      </c>
      <c r="F26" s="42">
        <v>4641</v>
      </c>
      <c r="G26" s="42">
        <v>4783</v>
      </c>
      <c r="H26" s="42">
        <v>5742</v>
      </c>
      <c r="I26" s="42">
        <v>5912</v>
      </c>
      <c r="J26" s="42">
        <v>4671</v>
      </c>
    </row>
    <row r="27" spans="2:10" x14ac:dyDescent="0.25">
      <c r="B27" s="28" t="s">
        <v>56</v>
      </c>
      <c r="C27" s="42">
        <v>3079</v>
      </c>
      <c r="D27" s="42">
        <v>3500</v>
      </c>
      <c r="E27" s="42">
        <v>3572</v>
      </c>
      <c r="F27" s="42">
        <v>3777</v>
      </c>
      <c r="G27" s="42">
        <v>3924</v>
      </c>
      <c r="H27" s="42">
        <v>4463</v>
      </c>
      <c r="I27" s="42">
        <v>4630</v>
      </c>
      <c r="J27" s="42">
        <v>3598</v>
      </c>
    </row>
    <row r="28" spans="2:10" x14ac:dyDescent="0.25">
      <c r="B28" s="28" t="s">
        <v>57</v>
      </c>
      <c r="C28" s="42">
        <v>2266</v>
      </c>
      <c r="D28" s="42">
        <v>2859</v>
      </c>
      <c r="E28" s="42">
        <v>3006</v>
      </c>
      <c r="F28" s="42">
        <v>3230</v>
      </c>
      <c r="G28" s="42">
        <v>3477</v>
      </c>
      <c r="H28" s="42">
        <v>4061</v>
      </c>
      <c r="I28" s="42">
        <v>4135</v>
      </c>
      <c r="J28" s="42">
        <v>2893</v>
      </c>
    </row>
    <row r="29" spans="2:10" x14ac:dyDescent="0.25">
      <c r="B29" s="28" t="s">
        <v>58</v>
      </c>
      <c r="C29" s="42">
        <v>1649</v>
      </c>
      <c r="D29" s="42">
        <v>2045</v>
      </c>
      <c r="E29" s="42">
        <v>2139</v>
      </c>
      <c r="F29" s="42">
        <v>2290</v>
      </c>
      <c r="G29" s="42">
        <v>2398</v>
      </c>
      <c r="H29" s="42">
        <v>2925</v>
      </c>
      <c r="I29" s="42">
        <v>2850</v>
      </c>
      <c r="J29" s="42">
        <v>2077</v>
      </c>
    </row>
    <row r="30" spans="2:10" x14ac:dyDescent="0.25">
      <c r="B30" s="28" t="s">
        <v>59</v>
      </c>
      <c r="C30" s="42">
        <v>610</v>
      </c>
      <c r="D30" s="42">
        <v>880</v>
      </c>
      <c r="E30" s="42">
        <v>961</v>
      </c>
      <c r="F30" s="42">
        <v>1114</v>
      </c>
      <c r="G30" s="42">
        <v>1282</v>
      </c>
      <c r="H30" s="42">
        <v>1729</v>
      </c>
      <c r="I30" s="42">
        <v>1765</v>
      </c>
      <c r="J30" s="42">
        <v>1120</v>
      </c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91" t="s">
        <v>64</v>
      </c>
      <c r="C32" s="13"/>
      <c r="D32" s="13"/>
      <c r="E32" s="13"/>
      <c r="F32" s="13"/>
      <c r="G32" s="13"/>
      <c r="H32" s="13"/>
      <c r="I32" s="13"/>
      <c r="J32" s="13"/>
    </row>
    <row r="33" spans="2:2" x14ac:dyDescent="0.25">
      <c r="B33" s="123" t="s">
        <v>171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120" zoomScaleNormal="120" workbookViewId="0">
      <selection activeCell="C8" sqref="C8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2" width="15.140625" customWidth="1"/>
  </cols>
  <sheetData>
    <row r="1" spans="1:12" x14ac:dyDescent="0.25">
      <c r="A1" s="113" t="s">
        <v>150</v>
      </c>
    </row>
    <row r="2" spans="1:12" ht="18" customHeight="1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78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77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43709</v>
      </c>
    </row>
    <row r="6" spans="1:12" x14ac:dyDescent="0.25">
      <c r="B6" s="28" t="s">
        <v>72</v>
      </c>
      <c r="C6" s="16">
        <v>566270980076.38</v>
      </c>
      <c r="D6" s="16">
        <v>602627618593.11011</v>
      </c>
      <c r="E6" s="16">
        <v>677346335870.35999</v>
      </c>
      <c r="F6" s="16">
        <v>681538033267.38013</v>
      </c>
      <c r="G6" s="16">
        <v>704173478858.47034</v>
      </c>
      <c r="H6" s="16">
        <v>722126562449.46997</v>
      </c>
      <c r="I6" s="16">
        <v>794869594010.72974</v>
      </c>
      <c r="J6" s="16">
        <v>840278833315.65015</v>
      </c>
      <c r="K6" s="16">
        <v>903183082688.33997</v>
      </c>
      <c r="L6" s="16">
        <v>959167581205.58997</v>
      </c>
    </row>
    <row r="7" spans="1:12" x14ac:dyDescent="0.25">
      <c r="B7" s="28" t="s">
        <v>73</v>
      </c>
      <c r="C7" s="16">
        <v>247542856574.22458</v>
      </c>
      <c r="D7" s="16">
        <v>262875253524</v>
      </c>
      <c r="E7" s="16">
        <v>326314491024</v>
      </c>
      <c r="F7" s="16">
        <v>365213818688</v>
      </c>
      <c r="G7" s="16">
        <v>433036119940</v>
      </c>
      <c r="H7" s="16">
        <v>528193286045</v>
      </c>
      <c r="I7" s="16">
        <v>653754117707</v>
      </c>
      <c r="J7" s="16">
        <v>767579434690</v>
      </c>
      <c r="K7" s="16">
        <v>846972184088</v>
      </c>
      <c r="L7" s="16">
        <v>974451854105.22205</v>
      </c>
    </row>
    <row r="8" spans="1:12" x14ac:dyDescent="0.25">
      <c r="B8" s="29" t="s">
        <v>11</v>
      </c>
      <c r="C8" s="27">
        <f>C6+C7</f>
        <v>813813836650.60461</v>
      </c>
      <c r="D8" s="27">
        <v>865502872117.11011</v>
      </c>
      <c r="E8" s="27">
        <v>1003660826894.36</v>
      </c>
      <c r="F8" s="27">
        <v>1046751851955.3801</v>
      </c>
      <c r="G8" s="27">
        <v>1137209598798.4702</v>
      </c>
      <c r="H8" s="27">
        <v>1250319848494.47</v>
      </c>
      <c r="I8" s="27">
        <v>1448623711717.7297</v>
      </c>
      <c r="J8" s="27">
        <v>1607858268005.6501</v>
      </c>
      <c r="K8" s="27">
        <v>1750155266776.3398</v>
      </c>
      <c r="L8" s="27">
        <v>1933619435310.812</v>
      </c>
    </row>
    <row r="9" spans="1:12" ht="11.25" customHeight="1" x14ac:dyDescent="0.25">
      <c r="B9" s="28" t="s">
        <v>74</v>
      </c>
      <c r="C9" s="32">
        <v>0.20141473966483497</v>
      </c>
      <c r="D9" s="32">
        <v>0.19776675621943196</v>
      </c>
      <c r="E9" s="32">
        <v>0.20845500645813292</v>
      </c>
      <c r="F9" s="32">
        <v>0.19632907977021241</v>
      </c>
      <c r="G9" s="32">
        <v>0.19678471148640078</v>
      </c>
      <c r="H9" s="32">
        <v>0.20853306638385752</v>
      </c>
      <c r="I9" s="32">
        <v>0.23114350204241441</v>
      </c>
      <c r="J9" s="32">
        <v>0.24533060496042552</v>
      </c>
      <c r="K9" s="32">
        <v>0.25633588017438957</v>
      </c>
      <c r="L9" s="32">
        <v>0.27</v>
      </c>
    </row>
    <row r="10" spans="1:12" ht="12.75" customHeight="1" x14ac:dyDescent="0.25">
      <c r="B10" s="28" t="s">
        <v>75</v>
      </c>
      <c r="C10" s="16">
        <v>3885847000000</v>
      </c>
      <c r="D10" s="16">
        <v>4376382000000</v>
      </c>
      <c r="E10" s="16">
        <v>4814760000000</v>
      </c>
      <c r="F10" s="16">
        <v>5331619000000</v>
      </c>
      <c r="G10" s="16">
        <v>5778953000000</v>
      </c>
      <c r="H10" s="16">
        <v>5995787000000</v>
      </c>
      <c r="I10" s="16">
        <v>6267205000000</v>
      </c>
      <c r="J10" s="16">
        <v>6553843000000</v>
      </c>
      <c r="K10" s="16">
        <v>6827586000000</v>
      </c>
      <c r="L10" s="16">
        <v>7153301839222.1396</v>
      </c>
    </row>
    <row r="11" spans="1: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ht="15.75" x14ac:dyDescent="0.25">
      <c r="A12" s="13"/>
      <c r="B12" s="102" t="s">
        <v>198</v>
      </c>
      <c r="C12" s="101"/>
      <c r="D12" s="99"/>
      <c r="E12" s="99"/>
      <c r="F12" s="100"/>
      <c r="G12" s="100"/>
      <c r="H12" s="100"/>
      <c r="I12" s="100"/>
      <c r="J12" s="100"/>
      <c r="K12" s="100"/>
      <c r="L12" s="98"/>
    </row>
    <row r="13" spans="1:12" x14ac:dyDescent="0.25">
      <c r="A13" s="13"/>
      <c r="B13" s="134" t="s">
        <v>175</v>
      </c>
      <c r="C13" s="134"/>
      <c r="D13" s="134"/>
      <c r="E13" s="134"/>
      <c r="F13" s="134"/>
      <c r="G13" s="134"/>
      <c r="H13" s="134"/>
      <c r="I13" s="134"/>
      <c r="J13" s="134"/>
      <c r="K13" s="134"/>
      <c r="L13" s="98"/>
    </row>
    <row r="14" spans="1:12" x14ac:dyDescent="0.25">
      <c r="A14" s="13"/>
      <c r="B14" s="60" t="s">
        <v>188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2" x14ac:dyDescent="0.25">
      <c r="A15" s="13"/>
      <c r="B15" s="60" t="s">
        <v>187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="120" zoomScaleNormal="120" workbookViewId="0">
      <selection activeCell="L13" sqref="L13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2" width="12.57031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83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43709</v>
      </c>
    </row>
    <row r="6" spans="1:12" x14ac:dyDescent="0.25">
      <c r="B6" s="28" t="s">
        <v>79</v>
      </c>
      <c r="C6" s="16">
        <v>194982194817.24994</v>
      </c>
      <c r="D6" s="16">
        <v>210401983544.36005</v>
      </c>
      <c r="E6" s="16">
        <v>241999853509.15994</v>
      </c>
      <c r="F6" s="16">
        <v>238705269386.52011</v>
      </c>
      <c r="G6" s="16">
        <v>251292693771.91016</v>
      </c>
      <c r="H6" s="16">
        <v>272706319011.90997</v>
      </c>
      <c r="I6" s="16">
        <v>304390476084.63977</v>
      </c>
      <c r="J6" s="16">
        <v>320383878615.06995</v>
      </c>
      <c r="K6" s="16">
        <v>338296492673.72998</v>
      </c>
      <c r="L6" s="125">
        <v>359495501006</v>
      </c>
    </row>
    <row r="7" spans="1:12" x14ac:dyDescent="0.25">
      <c r="B7" s="28" t="s">
        <v>80</v>
      </c>
      <c r="C7" s="16">
        <v>370535022904.46991</v>
      </c>
      <c r="D7" s="16">
        <v>391047334354.56012</v>
      </c>
      <c r="E7" s="16">
        <v>433719797473.71008</v>
      </c>
      <c r="F7" s="16">
        <v>438907342632.23999</v>
      </c>
      <c r="G7" s="16">
        <v>448238858040.08014</v>
      </c>
      <c r="H7" s="16">
        <v>443982641692.01001</v>
      </c>
      <c r="I7" s="16">
        <v>483763949174.54004</v>
      </c>
      <c r="J7" s="16">
        <v>511990499070.75012</v>
      </c>
      <c r="K7" s="16">
        <v>556107206727.35999</v>
      </c>
      <c r="L7" s="125">
        <v>590102823223.08997</v>
      </c>
    </row>
    <row r="8" spans="1:12" x14ac:dyDescent="0.25">
      <c r="B8" s="28" t="s">
        <v>81</v>
      </c>
      <c r="C8" s="125">
        <v>753762354.65999997</v>
      </c>
      <c r="D8" s="125">
        <v>1178300694.1900003</v>
      </c>
      <c r="E8" s="125">
        <v>1626684887.49</v>
      </c>
      <c r="F8" s="125">
        <v>3925421248.6199999</v>
      </c>
      <c r="G8" s="125">
        <v>4641927046.4799995</v>
      </c>
      <c r="H8" s="125">
        <v>5437601745.5499992</v>
      </c>
      <c r="I8" s="125">
        <v>6715168751.5500002</v>
      </c>
      <c r="J8" s="125">
        <v>7904455629.8299999</v>
      </c>
      <c r="K8" s="125">
        <v>8779383287.25</v>
      </c>
      <c r="L8" s="125">
        <v>9569256976.5</v>
      </c>
    </row>
    <row r="9" spans="1:12" x14ac:dyDescent="0.25">
      <c r="B9" s="29" t="s">
        <v>11</v>
      </c>
      <c r="C9" s="27">
        <v>566270980076.37988</v>
      </c>
      <c r="D9" s="27">
        <v>602627618593.11011</v>
      </c>
      <c r="E9" s="27">
        <v>677346335870.35999</v>
      </c>
      <c r="F9" s="27">
        <v>681538033267.38013</v>
      </c>
      <c r="G9" s="27">
        <v>704173478858.47021</v>
      </c>
      <c r="H9" s="27">
        <v>722126562449.46997</v>
      </c>
      <c r="I9" s="27">
        <v>794869594010.72986</v>
      </c>
      <c r="J9" s="27">
        <v>840278833315.65002</v>
      </c>
      <c r="K9" s="27">
        <v>903183082688.33997</v>
      </c>
      <c r="L9" s="27">
        <v>959167581205.58997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ht="14.25" customHeight="1" x14ac:dyDescent="0.25">
      <c r="B11" s="135" t="s">
        <v>199</v>
      </c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0"/>
  <sheetViews>
    <sheetView zoomScale="120" zoomScaleNormal="120" workbookViewId="0">
      <selection activeCell="K11" sqref="K11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2" width="12.5703125" bestFit="1" customWidth="1"/>
  </cols>
  <sheetData>
    <row r="1" spans="1:31" x14ac:dyDescent="0.25">
      <c r="A1" s="117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8" x14ac:dyDescent="0.25">
      <c r="A2" s="13"/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25">
      <c r="A4" s="13"/>
      <c r="B4" s="18" t="s">
        <v>179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x14ac:dyDescent="0.25">
      <c r="A5" s="13"/>
      <c r="B5" s="121" t="s">
        <v>180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122">
        <v>43709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5">
      <c r="A6" s="13"/>
      <c r="B6" s="118" t="s">
        <v>14</v>
      </c>
      <c r="C6" s="21">
        <v>432603949618.38037</v>
      </c>
      <c r="D6" s="21">
        <v>449504313527.0899</v>
      </c>
      <c r="E6" s="21">
        <v>498289356663.66998</v>
      </c>
      <c r="F6" s="21">
        <v>496089152393.93005</v>
      </c>
      <c r="G6" s="21">
        <v>496093315335.70996</v>
      </c>
      <c r="H6" s="21">
        <v>484860152444.46014</v>
      </c>
      <c r="I6" s="21">
        <v>519300415745.4201</v>
      </c>
      <c r="J6" s="21">
        <v>533143897474.14972</v>
      </c>
      <c r="K6" s="21">
        <v>566109965095.81018</v>
      </c>
      <c r="L6" s="21">
        <v>586555918507.67004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5">
      <c r="A7" s="13"/>
      <c r="B7" s="118" t="s">
        <v>15</v>
      </c>
      <c r="C7" s="21">
        <v>45503598354.860023</v>
      </c>
      <c r="D7" s="21">
        <v>51490027825.940025</v>
      </c>
      <c r="E7" s="21">
        <v>59344247339.450043</v>
      </c>
      <c r="F7" s="21">
        <v>60366375311.890022</v>
      </c>
      <c r="G7" s="21">
        <v>67603540295.780037</v>
      </c>
      <c r="H7" s="21">
        <v>76421502303.130051</v>
      </c>
      <c r="I7" s="21">
        <v>89269598400.849991</v>
      </c>
      <c r="J7" s="21">
        <v>99929406418.699951</v>
      </c>
      <c r="K7" s="21">
        <v>109984934087.68983</v>
      </c>
      <c r="L7" s="21">
        <v>120822737672.98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x14ac:dyDescent="0.25">
      <c r="A8" s="13"/>
      <c r="B8" s="118" t="s">
        <v>16</v>
      </c>
      <c r="C8" s="21">
        <v>83295814615.649979</v>
      </c>
      <c r="D8" s="21">
        <v>95777157184.63002</v>
      </c>
      <c r="E8" s="21">
        <v>114286476637.78993</v>
      </c>
      <c r="F8" s="21">
        <v>119845206261.30998</v>
      </c>
      <c r="G8" s="21">
        <v>135070411838.97997</v>
      </c>
      <c r="H8" s="21">
        <v>152010159982.22012</v>
      </c>
      <c r="I8" s="21">
        <v>176606033884.17996</v>
      </c>
      <c r="J8" s="21">
        <v>197052201545.77011</v>
      </c>
      <c r="K8" s="21">
        <v>217419335115.67996</v>
      </c>
      <c r="L8" s="21">
        <v>240572474309.39999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25">
      <c r="A9" s="13"/>
      <c r="B9" s="119" t="s">
        <v>11</v>
      </c>
      <c r="C9" s="120">
        <v>561403362588.89038</v>
      </c>
      <c r="D9" s="120">
        <v>596771498537.65991</v>
      </c>
      <c r="E9" s="120">
        <v>671920080640.90991</v>
      </c>
      <c r="F9" s="120">
        <v>676300733967.13</v>
      </c>
      <c r="G9" s="120">
        <v>698767267470.46997</v>
      </c>
      <c r="H9" s="120">
        <v>713291814729.8103</v>
      </c>
      <c r="I9" s="120">
        <v>785176048030.45007</v>
      </c>
      <c r="J9" s="120">
        <v>830125505438.61975</v>
      </c>
      <c r="K9" s="120">
        <v>893514234299.17993</v>
      </c>
      <c r="L9" s="120">
        <v>947951130490.05005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3"/>
      <c r="B12" s="60" t="s">
        <v>200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3"/>
      <c r="B13" s="60" t="s">
        <v>189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1:3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1:3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1:3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1:3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1:3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1:3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1:3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1:3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1:3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1:3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1:3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1:3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1:3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1:3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1:3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1:3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1:3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1:3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1:3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1:3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1:3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1:3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1:3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1:3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1:3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1:3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1:3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1:3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1:3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1:3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1:3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1:3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1:3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1:3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1:3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1:3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1:3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1:3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1:3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1:3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1:3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1:3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1:3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1:3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1:3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1:3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1:3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1:3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1:3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1:3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1:3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1:3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1:3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1:3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1:3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1:3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1:3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1:3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1:3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1:3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1:3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1:3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1:3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1:3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1:3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1:3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1:3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1:3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1:3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1:3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1:3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1:3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1:3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1:3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spans="1:3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</row>
    <row r="275" spans="1:3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</row>
    <row r="276" spans="1:3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</row>
    <row r="277" spans="1:3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</row>
    <row r="278" spans="1:3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</row>
    <row r="279" spans="1:3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</row>
    <row r="280" spans="1:3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</row>
    <row r="281" spans="1:3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</row>
    <row r="282" spans="1:3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spans="1:3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</row>
    <row r="284" spans="1:3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</row>
    <row r="285" spans="1:3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</row>
    <row r="286" spans="1:3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</row>
    <row r="287" spans="1:3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</row>
    <row r="288" spans="1:3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</row>
    <row r="289" spans="1:3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  <row r="290" spans="1:3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</row>
    <row r="291" spans="1:3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</row>
    <row r="292" spans="1:3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</row>
    <row r="293" spans="1:3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</row>
    <row r="294" spans="1:3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</row>
    <row r="295" spans="1:3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</row>
    <row r="296" spans="1:3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</row>
    <row r="297" spans="1:3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</row>
    <row r="298" spans="1:3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</row>
    <row r="299" spans="1:3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</row>
    <row r="300" spans="1:3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</row>
    <row r="301" spans="1:3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</row>
    <row r="302" spans="1:3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</row>
    <row r="303" spans="1:3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</row>
    <row r="304" spans="1:3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</row>
    <row r="305" spans="1:3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</row>
    <row r="306" spans="1:3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</row>
    <row r="307" spans="1:3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</row>
    <row r="308" spans="1:3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</row>
    <row r="309" spans="1:3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</row>
    <row r="310" spans="1:3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</row>
    <row r="311" spans="1:3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</row>
    <row r="312" spans="1:3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</row>
    <row r="313" spans="1:3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</row>
    <row r="314" spans="1:3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</row>
    <row r="315" spans="1:3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</row>
    <row r="316" spans="1:3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</row>
    <row r="317" spans="1:3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</row>
    <row r="318" spans="1:3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</row>
    <row r="319" spans="1:3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</row>
    <row r="320" spans="1:3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</row>
    <row r="321" spans="1:3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</row>
    <row r="322" spans="1:3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</row>
    <row r="323" spans="1:3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</row>
    <row r="324" spans="1:3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</row>
    <row r="325" spans="1:3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</row>
    <row r="326" spans="1:3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</row>
    <row r="327" spans="1:3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</row>
    <row r="328" spans="1:3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</row>
    <row r="329" spans="1:3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</row>
    <row r="330" spans="1:3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</row>
    <row r="331" spans="1:3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spans="1:3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spans="1:3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</row>
    <row r="334" spans="1:3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</row>
    <row r="335" spans="1:3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</row>
    <row r="336" spans="1:3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</row>
    <row r="337" spans="1:3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</row>
    <row r="338" spans="1:3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</row>
    <row r="339" spans="1:3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</row>
    <row r="340" spans="1:3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</row>
    <row r="341" spans="1:3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</row>
    <row r="342" spans="1:3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</row>
    <row r="343" spans="1:3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</row>
    <row r="344" spans="1:3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</row>
    <row r="345" spans="1:3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spans="1:3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spans="1:3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spans="1:3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spans="1:3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spans="1:3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spans="1:3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spans="1:3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spans="1:3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spans="1:3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</row>
    <row r="367" spans="1:3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</row>
    <row r="368" spans="1:3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</row>
    <row r="369" spans="1:3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</row>
    <row r="370" spans="1:3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</row>
    <row r="371" spans="1:3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</row>
    <row r="372" spans="1:3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</row>
    <row r="373" spans="1:3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</row>
    <row r="374" spans="1:3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</row>
    <row r="375" spans="1:3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</row>
    <row r="376" spans="1:3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</row>
    <row r="377" spans="1:3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</row>
    <row r="378" spans="1:3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</row>
    <row r="379" spans="1:3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</row>
    <row r="380" spans="1:3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</row>
    <row r="381" spans="1:3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</row>
    <row r="382" spans="1:3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</row>
    <row r="383" spans="1:3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</row>
    <row r="384" spans="1:3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</row>
    <row r="385" spans="1:3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</row>
    <row r="386" spans="1:3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</row>
    <row r="387" spans="1:3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</row>
    <row r="388" spans="1:3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</row>
    <row r="389" spans="1:3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</row>
    <row r="390" spans="1:3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</row>
    <row r="391" spans="1:3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</row>
    <row r="392" spans="1:3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</row>
    <row r="393" spans="1:3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</row>
    <row r="394" spans="1:3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</row>
    <row r="395" spans="1:3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</row>
    <row r="396" spans="1:3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</row>
    <row r="397" spans="1:3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</row>
    <row r="398" spans="1:3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</row>
    <row r="399" spans="1:3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</row>
    <row r="400" spans="1:3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</row>
    <row r="401" spans="1:3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</row>
    <row r="402" spans="1:3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</row>
    <row r="403" spans="1:3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</row>
    <row r="404" spans="1:3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</row>
    <row r="405" spans="1:3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</row>
    <row r="406" spans="1:3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spans="1:3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</row>
    <row r="408" spans="1:3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</row>
    <row r="409" spans="1:3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</row>
    <row r="410" spans="1:3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</row>
    <row r="411" spans="1:3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</row>
    <row r="412" spans="1:3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</row>
    <row r="413" spans="1:3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</row>
    <row r="414" spans="1:3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</row>
    <row r="415" spans="1:3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</row>
    <row r="416" spans="1:3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</row>
    <row r="417" spans="1:3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</row>
    <row r="418" spans="1:3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</row>
    <row r="419" spans="1:3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</row>
    <row r="420" spans="1:3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</row>
    <row r="421" spans="1:3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</row>
    <row r="422" spans="1:3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</row>
    <row r="423" spans="1:3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</row>
    <row r="424" spans="1:3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</row>
    <row r="425" spans="1:3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</row>
    <row r="426" spans="1:3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</row>
    <row r="427" spans="1:3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</row>
    <row r="428" spans="1:3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</row>
    <row r="429" spans="1:3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</row>
    <row r="430" spans="1:3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</row>
    <row r="431" spans="1:3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</row>
    <row r="432" spans="1:3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</row>
    <row r="433" spans="1:3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</row>
    <row r="434" spans="1:3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</row>
    <row r="435" spans="1:3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</row>
    <row r="436" spans="1:3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</row>
    <row r="437" spans="1:3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</row>
    <row r="438" spans="1:3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</row>
    <row r="439" spans="1:3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</row>
    <row r="440" spans="1:3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</row>
    <row r="441" spans="1:3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</row>
    <row r="442" spans="1:3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</row>
    <row r="443" spans="1:3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</row>
    <row r="444" spans="1:3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</row>
    <row r="445" spans="1:3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</row>
    <row r="446" spans="1:3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</row>
    <row r="447" spans="1:3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</row>
    <row r="448" spans="1:3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</row>
    <row r="449" spans="1:3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</row>
    <row r="450" spans="1:3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</row>
    <row r="451" spans="1:3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</row>
    <row r="452" spans="1:3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</row>
    <row r="453" spans="1:3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</row>
    <row r="454" spans="1:3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</row>
    <row r="455" spans="1:3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</row>
    <row r="456" spans="1:3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</row>
    <row r="457" spans="1:3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</row>
    <row r="458" spans="1:3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</row>
    <row r="459" spans="1:3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</row>
    <row r="460" spans="1:3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</row>
    <row r="461" spans="1:3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</row>
    <row r="462" spans="1:3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</row>
    <row r="463" spans="1:3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</row>
    <row r="464" spans="1:3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</row>
    <row r="465" spans="1:3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</row>
    <row r="466" spans="1:3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</row>
    <row r="467" spans="1:3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</row>
    <row r="468" spans="1:3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</row>
    <row r="469" spans="1:3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</row>
    <row r="470" spans="1:3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</row>
    <row r="471" spans="1:3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</row>
    <row r="472" spans="1:3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</row>
    <row r="473" spans="1:3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</row>
    <row r="474" spans="1:3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</row>
    <row r="475" spans="1:3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</row>
    <row r="476" spans="1:3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</row>
    <row r="477" spans="1:3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</row>
    <row r="478" spans="1:3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</row>
    <row r="479" spans="1:3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</row>
    <row r="480" spans="1:3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</row>
    <row r="481" spans="1:3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</row>
    <row r="482" spans="1:3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</row>
    <row r="483" spans="1:3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</row>
    <row r="484" spans="1:3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</row>
    <row r="485" spans="1:3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</row>
    <row r="486" spans="1:3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</row>
    <row r="487" spans="1:3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</row>
    <row r="488" spans="1:3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</row>
    <row r="489" spans="1:3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</row>
    <row r="490" spans="1:3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</row>
    <row r="491" spans="1:3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</row>
    <row r="492" spans="1:3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</row>
    <row r="493" spans="1:3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</row>
    <row r="494" spans="1:3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</row>
    <row r="495" spans="1:3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</row>
    <row r="496" spans="1:3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</row>
    <row r="497" spans="1:3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</row>
    <row r="498" spans="1:3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</row>
    <row r="499" spans="1:3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</row>
    <row r="500" spans="1:3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</row>
    <row r="501" spans="1:3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</row>
    <row r="502" spans="1:3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</row>
    <row r="503" spans="1:3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</row>
    <row r="504" spans="1:3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</row>
    <row r="505" spans="1:3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</row>
    <row r="506" spans="1:3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</row>
    <row r="507" spans="1:3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</row>
    <row r="508" spans="1:3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</row>
    <row r="509" spans="1:3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</row>
    <row r="510" spans="1:3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</row>
    <row r="511" spans="1:3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</row>
    <row r="512" spans="1:3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</row>
    <row r="513" spans="1:3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</row>
    <row r="514" spans="1:3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</row>
    <row r="515" spans="1:3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</row>
    <row r="516" spans="1:3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</row>
    <row r="517" spans="1:3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</row>
    <row r="518" spans="1:3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</row>
    <row r="519" spans="1:3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</row>
    <row r="520" spans="1:3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</row>
    <row r="521" spans="1:3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</row>
    <row r="522" spans="1:3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</row>
    <row r="523" spans="1:3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</row>
    <row r="524" spans="1:3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</row>
    <row r="525" spans="1:3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</row>
    <row r="526" spans="1:3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</row>
    <row r="527" spans="1:3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</row>
    <row r="528" spans="1:3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</row>
    <row r="529" spans="1:3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</row>
    <row r="530" spans="1:3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</row>
    <row r="531" spans="1:3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</row>
    <row r="532" spans="1:3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</row>
    <row r="533" spans="1:3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</row>
    <row r="534" spans="1:3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</row>
    <row r="535" spans="1:3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</row>
    <row r="536" spans="1:3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</row>
    <row r="537" spans="1:3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</row>
    <row r="538" spans="1:3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</row>
    <row r="539" spans="1:3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</row>
    <row r="540" spans="1:3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</row>
    <row r="541" spans="1:3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</row>
    <row r="542" spans="1:3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</row>
    <row r="543" spans="1:3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</row>
    <row r="544" spans="1:3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</row>
    <row r="545" spans="1:3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</row>
    <row r="546" spans="1:3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</row>
    <row r="547" spans="1:3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</row>
    <row r="548" spans="1:3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</row>
    <row r="549" spans="1:3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</row>
    <row r="550" spans="1:3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</row>
    <row r="551" spans="1:3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</row>
    <row r="552" spans="1:3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</row>
    <row r="553" spans="1:3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</row>
    <row r="554" spans="1:3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</row>
    <row r="555" spans="1:3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</row>
    <row r="556" spans="1:3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</row>
    <row r="557" spans="1:3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</row>
    <row r="558" spans="1:3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</row>
    <row r="559" spans="1:3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</row>
    <row r="560" spans="1:3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</row>
    <row r="561" spans="1:3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</row>
    <row r="562" spans="1:3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</row>
    <row r="563" spans="1:3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</row>
    <row r="564" spans="1:3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</row>
    <row r="565" spans="1:3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</row>
    <row r="566" spans="1:3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</row>
    <row r="567" spans="1:3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</row>
    <row r="568" spans="1:3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</row>
    <row r="569" spans="1:3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</row>
    <row r="570" spans="1:3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="120" zoomScaleNormal="120" workbookViewId="0">
      <selection activeCell="B21" sqref="B21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2" width="13.42578125" customWidth="1"/>
  </cols>
  <sheetData>
    <row r="1" spans="1:12" x14ac:dyDescent="0.25">
      <c r="A1" s="71" t="s">
        <v>150</v>
      </c>
    </row>
    <row r="2" spans="1:12" ht="18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181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87</v>
      </c>
      <c r="C5" s="44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43709</v>
      </c>
    </row>
    <row r="6" spans="1:12" x14ac:dyDescent="0.25">
      <c r="B6" s="28" t="s">
        <v>84</v>
      </c>
      <c r="C6" s="16">
        <v>58494067915</v>
      </c>
      <c r="D6" s="16">
        <v>68023926475</v>
      </c>
      <c r="E6" s="16">
        <v>79006082551</v>
      </c>
      <c r="F6" s="16">
        <v>84066560937</v>
      </c>
      <c r="G6" s="16">
        <v>94201046842</v>
      </c>
      <c r="H6" s="16">
        <v>107655289260</v>
      </c>
      <c r="I6" s="16">
        <v>123872299078</v>
      </c>
      <c r="J6" s="16">
        <v>140614270030</v>
      </c>
      <c r="K6" s="16">
        <v>150948221018</v>
      </c>
      <c r="L6" s="16">
        <v>160418855431.75009</v>
      </c>
    </row>
    <row r="7" spans="1:12" x14ac:dyDescent="0.25">
      <c r="B7" s="28" t="s">
        <v>85</v>
      </c>
      <c r="C7" s="16">
        <v>125912074994</v>
      </c>
      <c r="D7" s="16">
        <v>160629389759</v>
      </c>
      <c r="E7" s="16">
        <v>210376804326</v>
      </c>
      <c r="F7" s="16">
        <v>243541580267</v>
      </c>
      <c r="G7" s="16">
        <v>301199976721</v>
      </c>
      <c r="H7" s="16">
        <v>380326824157</v>
      </c>
      <c r="I7" s="16">
        <v>487120550107</v>
      </c>
      <c r="J7" s="16">
        <v>584283735397</v>
      </c>
      <c r="K7" s="16">
        <v>650073116473</v>
      </c>
      <c r="L7" s="16">
        <v>719948911792.35425</v>
      </c>
    </row>
    <row r="8" spans="1:12" x14ac:dyDescent="0.25">
      <c r="B8" s="28" t="s">
        <v>86</v>
      </c>
      <c r="C8" s="16">
        <v>31989738897</v>
      </c>
      <c r="D8" s="16">
        <v>34221937290</v>
      </c>
      <c r="E8" s="16">
        <v>36931604147</v>
      </c>
      <c r="F8" s="16">
        <v>37605677484</v>
      </c>
      <c r="G8" s="16">
        <v>37635096377</v>
      </c>
      <c r="H8" s="16">
        <v>40211172628</v>
      </c>
      <c r="I8" s="16">
        <v>42761268522</v>
      </c>
      <c r="J8" s="16">
        <v>42681429263</v>
      </c>
      <c r="K8" s="16">
        <v>45950846597</v>
      </c>
      <c r="L8" s="16">
        <v>47828366567.264702</v>
      </c>
    </row>
    <row r="9" spans="1:12" x14ac:dyDescent="0.25">
      <c r="B9" s="29" t="s">
        <v>11</v>
      </c>
      <c r="C9" s="27">
        <v>216395881806</v>
      </c>
      <c r="D9" s="27">
        <v>262875253524</v>
      </c>
      <c r="E9" s="27">
        <v>326314491024</v>
      </c>
      <c r="F9" s="27">
        <v>365213818688</v>
      </c>
      <c r="G9" s="27">
        <v>433036119940</v>
      </c>
      <c r="H9" s="27">
        <v>528193286045</v>
      </c>
      <c r="I9" s="27">
        <v>653754117707</v>
      </c>
      <c r="J9" s="27">
        <v>767579434690</v>
      </c>
      <c r="K9" s="27">
        <v>846972184088</v>
      </c>
      <c r="L9" s="27">
        <v>928196133791.36902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201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176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A16" zoomScale="120" zoomScaleNormal="120" workbookViewId="0">
      <selection activeCell="L19" sqref="L19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2" x14ac:dyDescent="0.25">
      <c r="A1" s="71" t="s">
        <v>150</v>
      </c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5">
      <c r="A3" s="8"/>
      <c r="B3" s="10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0" t="s">
        <v>17</v>
      </c>
      <c r="C4" s="12"/>
      <c r="D4" s="11"/>
      <c r="E4" s="11"/>
      <c r="F4" s="11"/>
      <c r="G4" s="11"/>
      <c r="H4" s="11"/>
      <c r="I4" s="11"/>
      <c r="J4" s="11"/>
      <c r="K4" s="11"/>
    </row>
    <row r="5" spans="1:12" x14ac:dyDescent="0.25">
      <c r="B5" s="2" t="s">
        <v>18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85">
        <v>43709</v>
      </c>
    </row>
    <row r="6" spans="1:12" x14ac:dyDescent="0.25">
      <c r="B6" s="3" t="s">
        <v>1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>L7+L8+L9+L10+L11</f>
        <v>292</v>
      </c>
    </row>
    <row r="7" spans="1:12" x14ac:dyDescent="0.25">
      <c r="B7" s="5" t="s">
        <v>2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</row>
    <row r="8" spans="1:12" x14ac:dyDescent="0.25">
      <c r="B8" s="5" t="s">
        <v>3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</row>
    <row r="9" spans="1:12" x14ac:dyDescent="0.25">
      <c r="B9" s="5" t="s">
        <v>4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</row>
    <row r="10" spans="1:12" x14ac:dyDescent="0.25">
      <c r="B10" s="5" t="s">
        <v>5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49</v>
      </c>
    </row>
    <row r="11" spans="1:12" x14ac:dyDescent="0.25">
      <c r="B11" s="5" t="s">
        <v>6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</row>
    <row r="12" spans="1:12" x14ac:dyDescent="0.25">
      <c r="B12" s="3" t="s">
        <v>7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</row>
    <row r="13" spans="1:12" x14ac:dyDescent="0.25">
      <c r="B13" s="5" t="s">
        <v>8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</row>
    <row r="14" spans="1:12" x14ac:dyDescent="0.25">
      <c r="B14" s="5" t="s">
        <v>9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</row>
    <row r="15" spans="1:12" x14ac:dyDescent="0.25">
      <c r="B15" s="7" t="s">
        <v>10</v>
      </c>
      <c r="C15" s="1">
        <v>2010</v>
      </c>
      <c r="D15" s="1">
        <v>2011</v>
      </c>
      <c r="E15" s="1">
        <v>2012</v>
      </c>
      <c r="F15" s="1">
        <v>2013</v>
      </c>
      <c r="G15" s="1">
        <v>2014</v>
      </c>
      <c r="H15" s="1">
        <v>2015</v>
      </c>
      <c r="I15" s="1">
        <v>2016</v>
      </c>
      <c r="J15" s="1">
        <v>2017</v>
      </c>
      <c r="K15" s="1">
        <v>2018</v>
      </c>
      <c r="L15" s="85">
        <v>43709</v>
      </c>
    </row>
    <row r="16" spans="1:12" x14ac:dyDescent="0.25">
      <c r="B16" s="3" t="s">
        <v>1</v>
      </c>
      <c r="C16" s="4">
        <v>364</v>
      </c>
      <c r="D16" s="4">
        <v>348</v>
      </c>
      <c r="E16" s="4">
        <v>337</v>
      </c>
      <c r="F16" s="4">
        <v>328</v>
      </c>
      <c r="G16" s="4">
        <v>323</v>
      </c>
      <c r="H16" s="4">
        <v>309</v>
      </c>
      <c r="I16" s="4">
        <v>308</v>
      </c>
      <c r="J16" s="4">
        <v>306</v>
      </c>
      <c r="K16" s="4">
        <v>297</v>
      </c>
      <c r="L16" s="4">
        <v>292</v>
      </c>
    </row>
    <row r="17" spans="2:13" x14ac:dyDescent="0.25">
      <c r="B17" s="3" t="s">
        <v>7</v>
      </c>
      <c r="C17" s="4">
        <v>50</v>
      </c>
      <c r="D17" s="4">
        <v>49</v>
      </c>
      <c r="E17" s="4">
        <v>50</v>
      </c>
      <c r="F17" s="4">
        <v>50</v>
      </c>
      <c r="G17" s="4">
        <v>48</v>
      </c>
      <c r="H17" s="4">
        <v>50</v>
      </c>
      <c r="I17" s="4">
        <v>46</v>
      </c>
      <c r="J17" s="4">
        <v>46</v>
      </c>
      <c r="K17" s="4">
        <v>47</v>
      </c>
      <c r="L17" s="4">
        <v>44</v>
      </c>
    </row>
    <row r="18" spans="2:13" x14ac:dyDescent="0.25">
      <c r="B18" s="3" t="s">
        <v>11</v>
      </c>
      <c r="C18" s="4">
        <v>414</v>
      </c>
      <c r="D18" s="4">
        <v>397</v>
      </c>
      <c r="E18" s="4">
        <v>387</v>
      </c>
      <c r="F18" s="4">
        <v>378</v>
      </c>
      <c r="G18" s="4">
        <v>371</v>
      </c>
      <c r="H18" s="4">
        <v>359</v>
      </c>
      <c r="I18" s="4">
        <v>354</v>
      </c>
      <c r="J18" s="4">
        <v>352</v>
      </c>
      <c r="K18" s="4">
        <v>344</v>
      </c>
      <c r="L18" s="4">
        <v>336</v>
      </c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3" x14ac:dyDescent="0.25">
      <c r="B20" s="88" t="s">
        <v>0</v>
      </c>
      <c r="C20" s="124" t="s">
        <v>196</v>
      </c>
      <c r="D20" s="60"/>
      <c r="E20" s="60"/>
      <c r="F20" s="60"/>
      <c r="G20" s="60"/>
      <c r="H20" s="60"/>
      <c r="I20" s="60"/>
      <c r="J20" s="60"/>
      <c r="K20" s="60"/>
      <c r="L20" s="90"/>
      <c r="M20" s="90"/>
    </row>
    <row r="21" spans="2:13" x14ac:dyDescent="0.25">
      <c r="B21" s="60" t="s">
        <v>197</v>
      </c>
      <c r="C21" s="60"/>
      <c r="D21" s="60"/>
      <c r="E21" s="60"/>
      <c r="F21" s="60"/>
      <c r="G21" s="60"/>
      <c r="H21" s="60"/>
      <c r="I21" s="60"/>
      <c r="J21" s="60"/>
      <c r="K21" s="60"/>
      <c r="L21" s="90"/>
      <c r="M21" s="90"/>
    </row>
    <row r="22" spans="2:13" x14ac:dyDescent="0.25">
      <c r="B22" s="90" t="s">
        <v>185</v>
      </c>
      <c r="C22" s="60"/>
      <c r="D22" s="60"/>
      <c r="E22" s="60"/>
      <c r="F22" s="60"/>
      <c r="G22" s="60"/>
      <c r="H22" s="60"/>
      <c r="I22" s="60"/>
      <c r="J22" s="60"/>
      <c r="K22" s="60"/>
      <c r="L22" s="90"/>
      <c r="M22" s="90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bestFit="1" customWidth="1"/>
    <col min="9" max="9" width="15.7109375" customWidth="1"/>
    <col min="10" max="10" width="15.5703125" customWidth="1"/>
    <col min="11" max="11" width="15.140625" customWidth="1"/>
    <col min="12" max="12" width="16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6" t="s">
        <v>93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43709</v>
      </c>
    </row>
    <row r="6" spans="1:12" x14ac:dyDescent="0.25">
      <c r="B6" s="49" t="s">
        <v>88</v>
      </c>
      <c r="C6" s="50">
        <v>44819716173.830017</v>
      </c>
      <c r="D6" s="50">
        <v>37361573405.289986</v>
      </c>
      <c r="E6" s="50">
        <v>40836587910.000023</v>
      </c>
      <c r="F6" s="50">
        <v>17229772494.48</v>
      </c>
      <c r="G6" s="50">
        <v>-2588099355.0699844</v>
      </c>
      <c r="H6" s="50">
        <v>-60904502884.76004</v>
      </c>
      <c r="I6" s="50">
        <v>-53930584060.490013</v>
      </c>
      <c r="J6" s="50">
        <v>-20645082841.180023</v>
      </c>
      <c r="K6" s="50">
        <v>-6368986821.4400024</v>
      </c>
      <c r="L6" s="126">
        <v>919647216.17999995</v>
      </c>
    </row>
    <row r="7" spans="1:12" x14ac:dyDescent="0.25">
      <c r="B7" s="49" t="s">
        <v>89</v>
      </c>
      <c r="C7" s="50">
        <v>653215095.75</v>
      </c>
      <c r="D7" s="50">
        <v>551516744.93000007</v>
      </c>
      <c r="E7" s="50">
        <v>960068126.19000006</v>
      </c>
      <c r="F7" s="50">
        <v>564199195.47999966</v>
      </c>
      <c r="G7" s="50">
        <v>847513108.26000023</v>
      </c>
      <c r="H7" s="50">
        <v>730997843.29999995</v>
      </c>
      <c r="I7" s="50">
        <v>1283054117.599999</v>
      </c>
      <c r="J7" s="50">
        <v>1734399158.8399997</v>
      </c>
      <c r="K7" s="50">
        <v>1590362225.3500006</v>
      </c>
      <c r="L7" s="126">
        <v>1932186636.99</v>
      </c>
    </row>
    <row r="8" spans="1:12" x14ac:dyDescent="0.25">
      <c r="B8" s="49" t="s">
        <v>90</v>
      </c>
      <c r="C8" s="50">
        <v>1211188367.2499993</v>
      </c>
      <c r="D8" s="50">
        <v>523678522.13999939</v>
      </c>
      <c r="E8" s="50">
        <v>1206262322.8399985</v>
      </c>
      <c r="F8" s="50">
        <v>-1778918483.73</v>
      </c>
      <c r="G8" s="50">
        <v>-1549752601.9099984</v>
      </c>
      <c r="H8" s="50">
        <v>-2477741536.2799993</v>
      </c>
      <c r="I8" s="50">
        <v>-1971060303.3600011</v>
      </c>
      <c r="J8" s="50">
        <v>1818486189.0800018</v>
      </c>
      <c r="K8" s="50">
        <v>1337124521.0599985</v>
      </c>
      <c r="L8" s="126">
        <v>3053435064.3000002</v>
      </c>
    </row>
    <row r="9" spans="1:12" x14ac:dyDescent="0.25">
      <c r="B9" s="49" t="s">
        <v>91</v>
      </c>
      <c r="C9" s="51">
        <v>46684119636.830017</v>
      </c>
      <c r="D9" s="51">
        <v>38436768672.359985</v>
      </c>
      <c r="E9" s="51">
        <v>43002918359.030022</v>
      </c>
      <c r="F9" s="51">
        <v>16015053206.23</v>
      </c>
      <c r="G9" s="51">
        <v>-3290338848.7199826</v>
      </c>
      <c r="H9" s="51">
        <v>-62651246577.740036</v>
      </c>
      <c r="I9" s="51">
        <v>-54618590246.250015</v>
      </c>
      <c r="J9" s="51">
        <v>-17092197493.260021</v>
      </c>
      <c r="K9" s="51">
        <v>-3441500075.0300035</v>
      </c>
      <c r="L9" s="126">
        <v>5905268917.4700003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202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193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60" t="s">
        <v>177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opLeftCell="A4" zoomScaleNormal="100" workbookViewId="0">
      <selection activeCell="L14" sqref="L14"/>
    </sheetView>
  </sheetViews>
  <sheetFormatPr defaultRowHeight="15" x14ac:dyDescent="0.25"/>
  <cols>
    <col min="2" max="2" width="55.285156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2" width="15.140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95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3" t="s">
        <v>204</v>
      </c>
    </row>
    <row r="6" spans="1:12" x14ac:dyDescent="0.25">
      <c r="B6" s="49" t="s">
        <v>84</v>
      </c>
      <c r="C6" s="50">
        <v>2989819137.6800003</v>
      </c>
      <c r="D6" s="50">
        <v>3568282162.1900001</v>
      </c>
      <c r="E6" s="50">
        <v>3733318434.9200001</v>
      </c>
      <c r="F6" s="50">
        <v>3328520663.7299995</v>
      </c>
      <c r="G6" s="50">
        <v>3092526134.1700001</v>
      </c>
      <c r="H6" s="50">
        <v>2683351980.7099895</v>
      </c>
      <c r="I6" s="50">
        <v>1834635180.9899998</v>
      </c>
      <c r="J6" s="50">
        <v>2679615650.6800003</v>
      </c>
      <c r="K6" s="50">
        <v>2046574975.5299902</v>
      </c>
      <c r="L6" s="56">
        <v>3193457880.0299988</v>
      </c>
    </row>
    <row r="7" spans="1:12" x14ac:dyDescent="0.25">
      <c r="B7" s="49" t="s">
        <v>85</v>
      </c>
      <c r="C7" s="50">
        <v>21471243230.450001</v>
      </c>
      <c r="D7" s="50">
        <v>24443600226.220001</v>
      </c>
      <c r="E7" s="50">
        <v>36669670846.93</v>
      </c>
      <c r="F7" s="50">
        <v>27871985201.699997</v>
      </c>
      <c r="G7" s="50">
        <v>37808113107.040001</v>
      </c>
      <c r="H7" s="50">
        <v>47234224383.010002</v>
      </c>
      <c r="I7" s="50">
        <v>59980305970.384094</v>
      </c>
      <c r="J7" s="50">
        <v>55168615309.479996</v>
      </c>
      <c r="K7" s="50">
        <v>38446444690.360001</v>
      </c>
      <c r="L7" s="56">
        <v>58667863802.93</v>
      </c>
    </row>
    <row r="8" spans="1:12" x14ac:dyDescent="0.25">
      <c r="B8" s="49" t="s">
        <v>86</v>
      </c>
      <c r="C8" s="50">
        <v>2033710376.6499999</v>
      </c>
      <c r="D8" s="50">
        <v>2176254914.6800003</v>
      </c>
      <c r="E8" s="50">
        <v>2280552850.8100004</v>
      </c>
      <c r="F8" s="50">
        <v>2643950967.6700001</v>
      </c>
      <c r="G8" s="50">
        <v>2670601917.6400003</v>
      </c>
      <c r="H8" s="50">
        <v>2330229745.6900001</v>
      </c>
      <c r="I8" s="50">
        <v>2098549672.3400002</v>
      </c>
      <c r="J8" s="50">
        <v>2313095848.7200003</v>
      </c>
      <c r="K8" s="50">
        <v>2742539079.3899999</v>
      </c>
      <c r="L8" s="56">
        <v>2384068460.1838346</v>
      </c>
    </row>
    <row r="9" spans="1:12" x14ac:dyDescent="0.25">
      <c r="B9" s="57" t="s">
        <v>11</v>
      </c>
      <c r="C9" s="50">
        <v>26494772744.780003</v>
      </c>
      <c r="D9" s="50">
        <v>30188137303.09</v>
      </c>
      <c r="E9" s="50">
        <v>42683542132.659996</v>
      </c>
      <c r="F9" s="50">
        <v>33844456833.099998</v>
      </c>
      <c r="G9" s="50">
        <v>43571241158.849998</v>
      </c>
      <c r="H9" s="50">
        <v>52247806109.409996</v>
      </c>
      <c r="I9" s="50">
        <v>63913490823.714096</v>
      </c>
      <c r="J9" s="50">
        <v>60161326808.879997</v>
      </c>
      <c r="K9" s="50">
        <v>43235558745.279991</v>
      </c>
      <c r="L9" s="50">
        <v>64245390143.143837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203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178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zoomScaleSheetLayoutView="98" workbookViewId="0">
      <selection activeCell="L15" sqref="L15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2" width="15.140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157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3" t="s">
        <v>204</v>
      </c>
    </row>
    <row r="6" spans="1:12" x14ac:dyDescent="0.25">
      <c r="B6" s="49" t="s">
        <v>84</v>
      </c>
      <c r="C6" s="50">
        <v>3105054634.3199997</v>
      </c>
      <c r="D6" s="50">
        <v>3352631896.8099999</v>
      </c>
      <c r="E6" s="50">
        <v>3790893786.0799999</v>
      </c>
      <c r="F6" s="50">
        <v>4559544805.2700005</v>
      </c>
      <c r="G6" s="50">
        <v>5388469445.8299999</v>
      </c>
      <c r="H6" s="50">
        <v>6314404281.2900105</v>
      </c>
      <c r="I6" s="50">
        <v>7095094367.0100002</v>
      </c>
      <c r="J6" s="50">
        <v>7489400445.3199997</v>
      </c>
      <c r="K6" s="50">
        <v>7734102203.4700098</v>
      </c>
      <c r="L6" s="50">
        <v>6991467048.8400011</v>
      </c>
    </row>
    <row r="7" spans="1:12" x14ac:dyDescent="0.25">
      <c r="B7" s="49" t="s">
        <v>85</v>
      </c>
      <c r="C7" s="50">
        <v>15233015344.549999</v>
      </c>
      <c r="D7" s="50">
        <v>18945969848.779999</v>
      </c>
      <c r="E7" s="50">
        <v>22902103780.07</v>
      </c>
      <c r="F7" s="50">
        <v>34383088345.300003</v>
      </c>
      <c r="G7" s="50">
        <v>33583792675.959999</v>
      </c>
      <c r="H7" s="50">
        <v>38912629106.989998</v>
      </c>
      <c r="I7" s="50">
        <v>44989999936.615906</v>
      </c>
      <c r="J7" s="50">
        <v>51484937081.520004</v>
      </c>
      <c r="K7" s="50">
        <v>59188748702.639999</v>
      </c>
      <c r="L7" s="50">
        <v>51568938392.010002</v>
      </c>
    </row>
    <row r="8" spans="1:12" x14ac:dyDescent="0.25">
      <c r="B8" s="49" t="s">
        <v>86</v>
      </c>
      <c r="C8" s="50">
        <v>1244769805.3500001</v>
      </c>
      <c r="D8" s="50">
        <v>1157470491.3199999</v>
      </c>
      <c r="E8" s="50">
        <v>1217880357.1899998</v>
      </c>
      <c r="F8" s="50">
        <v>1155511012.3299999</v>
      </c>
      <c r="G8" s="50">
        <v>1330496229.3599999</v>
      </c>
      <c r="H8" s="50">
        <v>1574684937.3099999</v>
      </c>
      <c r="I8" s="50">
        <v>1820662551.6599998</v>
      </c>
      <c r="J8" s="50">
        <v>1959518891.28</v>
      </c>
      <c r="K8" s="50">
        <v>1600149019.6100001</v>
      </c>
      <c r="L8" s="50">
        <v>1635465780.96</v>
      </c>
    </row>
    <row r="9" spans="1:12" x14ac:dyDescent="0.25">
      <c r="B9" s="57" t="s">
        <v>11</v>
      </c>
      <c r="C9" s="51">
        <v>19582839784.219997</v>
      </c>
      <c r="D9" s="51">
        <v>23456072236.91</v>
      </c>
      <c r="E9" s="51">
        <v>27910877923.34</v>
      </c>
      <c r="F9" s="51">
        <v>40098144162.900009</v>
      </c>
      <c r="G9" s="51">
        <v>40302758351.150002</v>
      </c>
      <c r="H9" s="51">
        <v>46801718325.590004</v>
      </c>
      <c r="I9" s="51">
        <v>53905756855.285904</v>
      </c>
      <c r="J9" s="51">
        <v>60933856418.120003</v>
      </c>
      <c r="K9" s="51">
        <v>68522999925.720009</v>
      </c>
      <c r="L9" s="51">
        <v>60195871221.810005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203</v>
      </c>
      <c r="C11" s="60"/>
      <c r="D11" s="60"/>
      <c r="E11" s="60"/>
      <c r="F11" s="60"/>
      <c r="G11" s="60"/>
      <c r="H11" s="60"/>
      <c r="I11" s="60"/>
      <c r="J11" s="13"/>
      <c r="K11" s="13"/>
    </row>
    <row r="12" spans="1:12" x14ac:dyDescent="0.25">
      <c r="B12" s="60" t="s">
        <v>182</v>
      </c>
      <c r="C12" s="60"/>
      <c r="D12" s="60"/>
      <c r="E12" s="60"/>
      <c r="F12" s="60"/>
      <c r="G12" s="60"/>
      <c r="H12" s="60"/>
      <c r="I12" s="60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J16" sqref="J16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5.42578125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102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206</v>
      </c>
    </row>
    <row r="6" spans="1:12" x14ac:dyDescent="0.25">
      <c r="B6" s="49" t="s">
        <v>7</v>
      </c>
      <c r="C6" s="61">
        <v>46077612529</v>
      </c>
      <c r="D6" s="61">
        <v>53644209540</v>
      </c>
      <c r="E6" s="61">
        <v>70594420056</v>
      </c>
      <c r="F6" s="61">
        <v>73942600996</v>
      </c>
      <c r="G6" s="61">
        <v>83873999510</v>
      </c>
      <c r="H6" s="61">
        <v>99049524435</v>
      </c>
      <c r="I6" s="61">
        <v>117819247679</v>
      </c>
      <c r="J6" s="61">
        <v>121095183227</v>
      </c>
      <c r="K6" s="61">
        <v>111758558671</v>
      </c>
      <c r="L6" s="107">
        <v>115006991251.94</v>
      </c>
    </row>
    <row r="7" spans="1:12" x14ac:dyDescent="0.25">
      <c r="B7" s="49" t="s">
        <v>1</v>
      </c>
      <c r="C7" s="61">
        <v>12949129738.52</v>
      </c>
      <c r="D7" s="61">
        <v>14794177304.93</v>
      </c>
      <c r="E7" s="61">
        <v>16708164345.860001</v>
      </c>
      <c r="F7" s="61">
        <v>18575883283.620003</v>
      </c>
      <c r="G7" s="61">
        <v>20902360165.709999</v>
      </c>
      <c r="H7" s="61">
        <v>22383924315.629997</v>
      </c>
      <c r="I7" s="61">
        <v>25866547514.540001</v>
      </c>
      <c r="J7" s="61">
        <v>25291531598.970001</v>
      </c>
      <c r="K7" s="61">
        <v>30738646148.209999</v>
      </c>
      <c r="L7" s="107">
        <v>33529354748.360001</v>
      </c>
    </row>
    <row r="8" spans="1:12" x14ac:dyDescent="0.25">
      <c r="B8" s="57" t="s">
        <v>11</v>
      </c>
      <c r="C8" s="72">
        <v>59026742267.520004</v>
      </c>
      <c r="D8" s="72">
        <v>68438386844.93</v>
      </c>
      <c r="E8" s="72">
        <v>87302584401.860001</v>
      </c>
      <c r="F8" s="72">
        <v>92518484279.619995</v>
      </c>
      <c r="G8" s="72">
        <v>104776359675.70999</v>
      </c>
      <c r="H8" s="72">
        <v>121433448750.63</v>
      </c>
      <c r="I8" s="72">
        <v>143685795193.54001</v>
      </c>
      <c r="J8" s="72">
        <v>146386714825.97</v>
      </c>
      <c r="K8" s="72">
        <v>142497204819.20999</v>
      </c>
      <c r="L8" s="127">
        <v>148536346000.29999</v>
      </c>
    </row>
    <row r="9" spans="1:12" x14ac:dyDescent="0.25">
      <c r="B9" s="49" t="s">
        <v>100</v>
      </c>
      <c r="C9" s="73">
        <v>1.5190186918712961E-2</v>
      </c>
      <c r="D9" s="73">
        <v>1.5638119991566092E-2</v>
      </c>
      <c r="E9" s="73">
        <v>1.8132281650977411E-2</v>
      </c>
      <c r="F9" s="73">
        <v>1.7352793641034737E-2</v>
      </c>
      <c r="G9" s="73">
        <v>1.8130682093401691E-2</v>
      </c>
      <c r="H9" s="73">
        <v>2.0253129197323055E-2</v>
      </c>
      <c r="I9" s="73">
        <v>2.2926614845619381E-2</v>
      </c>
      <c r="J9" s="73">
        <v>2.2336011837019897E-2</v>
      </c>
      <c r="K9" s="73">
        <v>2.0870803358494495E-2</v>
      </c>
      <c r="L9" s="128">
        <v>2.0764725065264691E-2</v>
      </c>
    </row>
    <row r="10" spans="1:12" x14ac:dyDescent="0.25">
      <c r="B10" s="49" t="s">
        <v>101</v>
      </c>
      <c r="C10" s="61">
        <v>3885847000000</v>
      </c>
      <c r="D10" s="61">
        <v>4376382000000</v>
      </c>
      <c r="E10" s="61">
        <v>4814760000000</v>
      </c>
      <c r="F10" s="61">
        <v>5331619000000</v>
      </c>
      <c r="G10" s="61">
        <v>5778953000000</v>
      </c>
      <c r="H10" s="61">
        <v>5995787000000</v>
      </c>
      <c r="I10" s="61">
        <v>6267205000000</v>
      </c>
      <c r="J10" s="61">
        <v>6553843000000</v>
      </c>
      <c r="K10" s="61">
        <v>6827586000000</v>
      </c>
      <c r="L10" s="129">
        <v>7153301839222.1396</v>
      </c>
    </row>
    <row r="11" spans="1:12" ht="16.5" x14ac:dyDescent="0.3">
      <c r="B11" s="52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90" t="s">
        <v>205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topLeftCell="B1" zoomScaleNormal="100" workbookViewId="0">
      <selection activeCell="J13" sqref="J13"/>
    </sheetView>
  </sheetViews>
  <sheetFormatPr defaultRowHeight="15" x14ac:dyDescent="0.25"/>
  <cols>
    <col min="2" max="2" width="59.7109375" customWidth="1"/>
    <col min="3" max="3" width="12.5703125" hidden="1" customWidth="1"/>
    <col min="4" max="4" width="12.85546875" hidden="1" customWidth="1"/>
    <col min="5" max="5" width="12.7109375" hidden="1" customWidth="1"/>
    <col min="6" max="6" width="12.85546875" hidden="1" customWidth="1"/>
    <col min="7" max="7" width="12.5703125" hidden="1" customWidth="1"/>
    <col min="8" max="8" width="13" hidden="1" customWidth="1"/>
    <col min="9" max="9" width="12.85546875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9" width="12.85546875" bestFit="1" customWidth="1"/>
  </cols>
  <sheetData>
    <row r="1" spans="1:19" x14ac:dyDescent="0.25">
      <c r="A1" s="71" t="s">
        <v>150</v>
      </c>
    </row>
    <row r="2" spans="1:19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x14ac:dyDescent="0.25">
      <c r="B4" s="18" t="s">
        <v>111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102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7</v>
      </c>
      <c r="C6" s="61">
        <v>8705675483</v>
      </c>
      <c r="D6" s="61">
        <v>7759334915</v>
      </c>
      <c r="E6" s="61">
        <v>8417491209</v>
      </c>
      <c r="F6" s="61">
        <v>9671500934</v>
      </c>
      <c r="G6" s="61">
        <v>8058999297</v>
      </c>
      <c r="H6" s="61">
        <v>9626209926</v>
      </c>
      <c r="I6" s="61">
        <v>10267136211</v>
      </c>
      <c r="J6" s="61">
        <v>12443309192</v>
      </c>
      <c r="K6" s="61">
        <v>9081648731</v>
      </c>
      <c r="L6" s="61">
        <v>8846584984</v>
      </c>
      <c r="M6" s="61">
        <v>9138921200</v>
      </c>
      <c r="N6" s="61">
        <v>9537304100</v>
      </c>
      <c r="O6" s="61">
        <v>10354227976.456123</v>
      </c>
      <c r="P6" s="105">
        <v>10320022985.544426</v>
      </c>
      <c r="Q6" s="105">
        <v>12594842039.999451</v>
      </c>
      <c r="R6" s="105">
        <v>11756552075</v>
      </c>
      <c r="S6" s="105">
        <v>10474501943.953842</v>
      </c>
    </row>
    <row r="7" spans="1:19" x14ac:dyDescent="0.25">
      <c r="B7" s="49" t="s">
        <v>1</v>
      </c>
      <c r="C7" s="61">
        <v>2239712102.0999994</v>
      </c>
      <c r="D7" s="61">
        <v>2394692218.1099987</v>
      </c>
      <c r="E7" s="61">
        <v>2092178864.4800034</v>
      </c>
      <c r="F7" s="61">
        <v>2132363208.0399971</v>
      </c>
      <c r="G7" s="61">
        <v>2173139726.0999985</v>
      </c>
      <c r="H7" s="61">
        <v>3045101462.3300018</v>
      </c>
      <c r="I7" s="61">
        <v>2941439172.1200027</v>
      </c>
      <c r="J7" s="61">
        <v>4585705066.0299988</v>
      </c>
      <c r="K7" s="61">
        <v>2505940560.9200001</v>
      </c>
      <c r="L7" s="61">
        <v>2818145568.5100002</v>
      </c>
      <c r="M7" s="61">
        <v>2481947195.2099991</v>
      </c>
      <c r="N7" s="61">
        <v>2435765141.3000011</v>
      </c>
      <c r="O7" s="61">
        <v>2519977440.2999992</v>
      </c>
      <c r="P7" s="105">
        <v>2619518133.9500008</v>
      </c>
      <c r="Q7" s="105">
        <v>2496825561.8099995</v>
      </c>
      <c r="R7" s="105">
        <v>2428165853</v>
      </c>
      <c r="S7" s="105">
        <v>2650823592.8800011</v>
      </c>
    </row>
    <row r="8" spans="1:19" x14ac:dyDescent="0.25">
      <c r="B8" s="57" t="s">
        <v>11</v>
      </c>
      <c r="C8" s="61">
        <v>10945387585.099998</v>
      </c>
      <c r="D8" s="61">
        <v>10154027133.109999</v>
      </c>
      <c r="E8" s="61">
        <v>10509670073.480003</v>
      </c>
      <c r="F8" s="61">
        <v>11803864142.039997</v>
      </c>
      <c r="G8" s="61">
        <v>10232139023.099998</v>
      </c>
      <c r="H8" s="61">
        <v>12671311388.330002</v>
      </c>
      <c r="I8" s="61">
        <v>13208575383.120003</v>
      </c>
      <c r="J8" s="61">
        <v>17029014258.029999</v>
      </c>
      <c r="K8" s="61">
        <v>11587589291.92</v>
      </c>
      <c r="L8" s="61">
        <v>11664730552.51</v>
      </c>
      <c r="M8" s="61">
        <v>11620868395.209999</v>
      </c>
      <c r="N8" s="61">
        <v>11973069241.300001</v>
      </c>
      <c r="O8" s="61">
        <v>12874205416.756123</v>
      </c>
      <c r="P8" s="105">
        <v>12939541119.494427</v>
      </c>
      <c r="Q8" s="105">
        <v>15091667601.80945</v>
      </c>
      <c r="R8" s="105">
        <v>14184717928</v>
      </c>
      <c r="S8" s="105">
        <v>13125325536.833843</v>
      </c>
    </row>
    <row r="9" spans="1:19" x14ac:dyDescent="0.25">
      <c r="B9" s="5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05"/>
    </row>
    <row r="10" spans="1:19" x14ac:dyDescent="0.25">
      <c r="B10" s="90" t="s">
        <v>207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9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A31" s="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showGridLines="0" zoomScaleNormal="100" workbookViewId="0">
      <selection activeCell="J19" sqref="J19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206</v>
      </c>
    </row>
    <row r="6" spans="1:12" x14ac:dyDescent="0.25">
      <c r="B6" s="49" t="s">
        <v>88</v>
      </c>
      <c r="C6" s="61">
        <v>4970965602.96</v>
      </c>
      <c r="D6" s="61">
        <v>5254379093.2399998</v>
      </c>
      <c r="E6" s="61">
        <v>5837851214.6599998</v>
      </c>
      <c r="F6" s="61">
        <v>6185045576.2700005</v>
      </c>
      <c r="G6" s="61">
        <v>6811785870.5500002</v>
      </c>
      <c r="H6" s="61">
        <v>7175985654.3100004</v>
      </c>
      <c r="I6" s="61">
        <v>9700704958.6399994</v>
      </c>
      <c r="J6" s="61">
        <v>8503960004.7600002</v>
      </c>
      <c r="K6" s="61">
        <v>13274166010.07</v>
      </c>
      <c r="L6" s="61">
        <v>14943681542.830009</v>
      </c>
    </row>
    <row r="7" spans="1:12" x14ac:dyDescent="0.25">
      <c r="B7" s="49" t="s">
        <v>89</v>
      </c>
      <c r="C7" s="61">
        <v>2229849320.6599998</v>
      </c>
      <c r="D7" s="61">
        <v>2721510613.0100002</v>
      </c>
      <c r="E7" s="61">
        <v>2951597171.3099999</v>
      </c>
      <c r="F7" s="61">
        <v>3379187674.29</v>
      </c>
      <c r="G7" s="61">
        <v>4026232363.6599998</v>
      </c>
      <c r="H7" s="61">
        <v>4556328937.5100002</v>
      </c>
      <c r="I7" s="61">
        <v>4854913130.9099998</v>
      </c>
      <c r="J7" s="61">
        <v>5279347956.9700003</v>
      </c>
      <c r="K7" s="61">
        <v>6034787021.75</v>
      </c>
      <c r="L7" s="61">
        <v>6550901965.2200003</v>
      </c>
    </row>
    <row r="8" spans="1:12" x14ac:dyDescent="0.25">
      <c r="B8" s="49" t="s">
        <v>90</v>
      </c>
      <c r="C8" s="61">
        <v>5748314814.8999996</v>
      </c>
      <c r="D8" s="61">
        <v>6818287598.6800003</v>
      </c>
      <c r="E8" s="61">
        <v>7918715959.8900003</v>
      </c>
      <c r="F8" s="61">
        <v>9011650033.0599995</v>
      </c>
      <c r="G8" s="61">
        <v>10064341931.5</v>
      </c>
      <c r="H8" s="61">
        <v>10651609723.809999</v>
      </c>
      <c r="I8" s="61">
        <v>11310929424.99</v>
      </c>
      <c r="J8" s="61">
        <v>11508223637.24</v>
      </c>
      <c r="K8" s="61">
        <v>11429693116.389999</v>
      </c>
      <c r="L8" s="61">
        <v>12034771240.309999</v>
      </c>
    </row>
    <row r="9" spans="1:12" x14ac:dyDescent="0.25">
      <c r="C9" s="60"/>
      <c r="D9" s="60"/>
      <c r="E9" s="60"/>
      <c r="F9" s="60"/>
      <c r="G9" s="60"/>
      <c r="H9" s="60"/>
      <c r="I9" s="60"/>
      <c r="J9" s="60"/>
      <c r="K9" s="60"/>
    </row>
    <row r="10" spans="1:12" ht="16.5" x14ac:dyDescent="0.3">
      <c r="B10" s="90" t="s">
        <v>208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4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4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4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4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4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4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4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4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4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4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4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4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4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4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zoomScaleNormal="100" workbookViewId="0">
      <selection activeCell="R15" sqref="R15"/>
    </sheetView>
  </sheetViews>
  <sheetFormatPr defaultRowHeight="15" x14ac:dyDescent="0.25"/>
  <cols>
    <col min="2" max="2" width="59.28515625" customWidth="1"/>
    <col min="3" max="3" width="12" hidden="1" customWidth="1"/>
    <col min="4" max="4" width="11.85546875" hidden="1" customWidth="1"/>
    <col min="5" max="5" width="11.7109375" hidden="1" customWidth="1"/>
    <col min="6" max="6" width="12.28515625" hidden="1" customWidth="1"/>
    <col min="7" max="7" width="12" hidden="1" customWidth="1"/>
    <col min="8" max="8" width="11.7109375" hidden="1" customWidth="1"/>
    <col min="9" max="9" width="12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8" width="12" bestFit="1" customWidth="1"/>
    <col min="19" max="19" width="11.7109375" customWidth="1"/>
  </cols>
  <sheetData>
    <row r="1" spans="1:19" x14ac:dyDescent="0.25">
      <c r="A1" s="71" t="s">
        <v>150</v>
      </c>
    </row>
    <row r="2" spans="1:19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x14ac:dyDescent="0.25">
      <c r="B4" s="18" t="s">
        <v>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114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88</v>
      </c>
      <c r="C6" s="61">
        <v>967849628.8499999</v>
      </c>
      <c r="D6" s="61">
        <v>1062558646.8899999</v>
      </c>
      <c r="E6" s="61">
        <v>780927857.05000019</v>
      </c>
      <c r="F6" s="61">
        <v>804669697.0199995</v>
      </c>
      <c r="G6" s="61">
        <v>838749464.72000027</v>
      </c>
      <c r="H6" s="61">
        <v>1297178072.5100002</v>
      </c>
      <c r="I6" s="61">
        <v>1268439235.1000004</v>
      </c>
      <c r="J6" s="61">
        <v>3002581954.4899998</v>
      </c>
      <c r="K6" s="61">
        <v>905623728.77999997</v>
      </c>
      <c r="L6" s="61">
        <v>1271888624.2300003</v>
      </c>
      <c r="M6" s="61">
        <v>950994857.85999966</v>
      </c>
      <c r="N6" s="61">
        <v>952843904.24000025</v>
      </c>
      <c r="O6" s="61">
        <v>1032045610.4900002</v>
      </c>
      <c r="P6" s="105">
        <v>1131070821.5999994</v>
      </c>
      <c r="Q6" s="105">
        <v>1020641432.9400005</v>
      </c>
      <c r="R6" s="105">
        <v>942364003.46000004</v>
      </c>
      <c r="S6" s="105">
        <v>1168009297.1300087</v>
      </c>
    </row>
    <row r="7" spans="1:19" x14ac:dyDescent="0.25">
      <c r="B7" s="49" t="s">
        <v>89</v>
      </c>
      <c r="C7" s="61">
        <v>437837354.07999992</v>
      </c>
      <c r="D7" s="61">
        <v>503180934.67999983</v>
      </c>
      <c r="E7" s="61">
        <v>470051896.76999998</v>
      </c>
      <c r="F7" s="61">
        <v>483442457.68000031</v>
      </c>
      <c r="G7" s="61">
        <v>498192779</v>
      </c>
      <c r="H7" s="61">
        <v>480308497.93000031</v>
      </c>
      <c r="I7" s="61">
        <v>567470080.10999966</v>
      </c>
      <c r="J7" s="61">
        <v>446882051.78999996</v>
      </c>
      <c r="K7" s="61">
        <v>539196096.54999995</v>
      </c>
      <c r="L7" s="61">
        <v>524844897.0200001</v>
      </c>
      <c r="M7" s="61">
        <v>612708025.19999993</v>
      </c>
      <c r="N7" s="61">
        <v>565543113.11000013</v>
      </c>
      <c r="O7" s="61">
        <v>552078750.35999966</v>
      </c>
      <c r="P7" s="105">
        <v>567678100.13000011</v>
      </c>
      <c r="Q7" s="105">
        <v>543010365.05999994</v>
      </c>
      <c r="R7" s="105">
        <v>556641470.59000063</v>
      </c>
      <c r="S7" s="105">
        <v>594540517.36999989</v>
      </c>
    </row>
    <row r="8" spans="1:19" x14ac:dyDescent="0.25">
      <c r="B8" s="49" t="s">
        <v>90</v>
      </c>
      <c r="C8" s="61">
        <v>834025119.17000008</v>
      </c>
      <c r="D8" s="61">
        <v>828952636.53999996</v>
      </c>
      <c r="E8" s="61">
        <v>841199110.65999985</v>
      </c>
      <c r="F8" s="61">
        <v>844251053.34000015</v>
      </c>
      <c r="G8" s="61">
        <v>836197482.38000011</v>
      </c>
      <c r="H8" s="61">
        <v>1267614891.8899994</v>
      </c>
      <c r="I8" s="61">
        <v>1105529856.9099998</v>
      </c>
      <c r="J8" s="61">
        <v>1136241059.75</v>
      </c>
      <c r="K8" s="61">
        <v>1061120735.59</v>
      </c>
      <c r="L8" s="61">
        <v>1021412047.2599999</v>
      </c>
      <c r="M8" s="61">
        <v>918244312.1500001</v>
      </c>
      <c r="N8" s="61">
        <v>917378123.94999981</v>
      </c>
      <c r="O8" s="61">
        <v>935853079.44999981</v>
      </c>
      <c r="P8" s="105">
        <v>920769212.22000027</v>
      </c>
      <c r="Q8" s="105">
        <v>933173764.73999977</v>
      </c>
      <c r="R8" s="105">
        <v>929160378.17000008</v>
      </c>
      <c r="S8" s="105">
        <v>888273778.2300005</v>
      </c>
    </row>
    <row r="9" spans="1:19" x14ac:dyDescent="0.25">
      <c r="B9" s="49" t="s">
        <v>11</v>
      </c>
      <c r="C9" s="61">
        <v>2239712102.0999999</v>
      </c>
      <c r="D9" s="61">
        <v>2394692218.1099997</v>
      </c>
      <c r="E9" s="61">
        <v>2092178864.48</v>
      </c>
      <c r="F9" s="61">
        <v>2132363208.04</v>
      </c>
      <c r="G9" s="61">
        <v>2173139726.1000004</v>
      </c>
      <c r="H9" s="61">
        <v>3045101462.3299999</v>
      </c>
      <c r="I9" s="61">
        <v>2941439172.1199999</v>
      </c>
      <c r="J9" s="61">
        <v>4585705066.0299997</v>
      </c>
      <c r="K9" s="61">
        <v>2505940560.9200001</v>
      </c>
      <c r="L9" s="61">
        <v>2818145568.5100002</v>
      </c>
      <c r="M9" s="61">
        <v>2481947195.2099996</v>
      </c>
      <c r="N9" s="61">
        <v>2435765141.3000002</v>
      </c>
      <c r="O9" s="61">
        <v>2519977440.2999997</v>
      </c>
      <c r="P9" s="105">
        <v>2619518133.9499998</v>
      </c>
      <c r="Q9" s="105">
        <v>2496825562.7400002</v>
      </c>
      <c r="R9" s="105">
        <v>2428165852.2200007</v>
      </c>
      <c r="S9" s="105">
        <v>2650823592.7300091</v>
      </c>
    </row>
    <row r="10" spans="1:19" x14ac:dyDescent="0.25">
      <c r="B10" s="90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9" x14ac:dyDescent="0.25">
      <c r="B11" s="90" t="s">
        <v>200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Normal="100" workbookViewId="0">
      <selection activeCell="J15" sqref="J15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2" width="13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206</v>
      </c>
    </row>
    <row r="6" spans="1:12" x14ac:dyDescent="0.25">
      <c r="B6" s="49" t="s">
        <v>84</v>
      </c>
      <c r="C6" s="61">
        <v>6094873772</v>
      </c>
      <c r="D6" s="61">
        <v>6920914059</v>
      </c>
      <c r="E6" s="61">
        <v>7524212221</v>
      </c>
      <c r="F6" s="61">
        <v>7888065469</v>
      </c>
      <c r="G6" s="61">
        <v>8480995580</v>
      </c>
      <c r="H6" s="61">
        <v>8997756262</v>
      </c>
      <c r="I6" s="61">
        <v>8929729548</v>
      </c>
      <c r="J6" s="61">
        <v>10169016096</v>
      </c>
      <c r="K6" s="61">
        <v>9780677179</v>
      </c>
      <c r="L6" s="107">
        <v>10184924928.869999</v>
      </c>
    </row>
    <row r="7" spans="1:12" x14ac:dyDescent="0.25">
      <c r="B7" s="49" t="s">
        <v>85</v>
      </c>
      <c r="C7" s="61">
        <v>36704258575</v>
      </c>
      <c r="D7" s="61">
        <v>43389570075</v>
      </c>
      <c r="E7" s="61">
        <v>59571774627</v>
      </c>
      <c r="F7" s="61">
        <v>62255073547</v>
      </c>
      <c r="G7" s="61">
        <v>71391905783</v>
      </c>
      <c r="H7" s="61">
        <v>86146853490</v>
      </c>
      <c r="I7" s="61">
        <v>104970305907</v>
      </c>
      <c r="J7" s="61">
        <v>106653552391</v>
      </c>
      <c r="K7" s="61">
        <v>97635193393</v>
      </c>
      <c r="L7" s="107">
        <v>110236802194.94</v>
      </c>
    </row>
    <row r="8" spans="1:12" x14ac:dyDescent="0.25">
      <c r="B8" s="49" t="s">
        <v>86</v>
      </c>
      <c r="C8" s="61">
        <v>3278480182</v>
      </c>
      <c r="D8" s="61">
        <v>3333725406</v>
      </c>
      <c r="E8" s="61">
        <v>3498433208</v>
      </c>
      <c r="F8" s="61">
        <v>3799461980</v>
      </c>
      <c r="G8" s="61">
        <v>4001098147</v>
      </c>
      <c r="H8" s="61">
        <v>3904914683</v>
      </c>
      <c r="I8" s="61">
        <v>3919212224</v>
      </c>
      <c r="J8" s="61">
        <v>4272614740</v>
      </c>
      <c r="K8" s="61">
        <v>4342688099</v>
      </c>
      <c r="L8" s="107">
        <v>4019534241.1438346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90" t="s">
        <v>209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63.140625" customWidth="1"/>
    <col min="3" max="6" width="11.85546875" hidden="1" customWidth="1"/>
    <col min="7" max="7" width="11.7109375" hidden="1" customWidth="1"/>
    <col min="8" max="9" width="12" hidden="1" customWidth="1"/>
    <col min="10" max="10" width="12.7109375" hidden="1" customWidth="1"/>
    <col min="11" max="11" width="11.7109375" hidden="1" customWidth="1"/>
    <col min="12" max="12" width="11.85546875" hidden="1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8" width="12.85546875" bestFit="1" customWidth="1"/>
    <col min="19" max="19" width="12" bestFit="1" customWidth="1"/>
  </cols>
  <sheetData>
    <row r="1" spans="1:19" x14ac:dyDescent="0.25">
      <c r="A1" s="71" t="s">
        <v>150</v>
      </c>
    </row>
    <row r="2" spans="1:19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x14ac:dyDescent="0.25">
      <c r="B4" s="18" t="s">
        <v>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118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84</v>
      </c>
      <c r="C6" s="61">
        <v>672870001</v>
      </c>
      <c r="D6" s="61">
        <v>642504332</v>
      </c>
      <c r="E6" s="61">
        <v>701024843</v>
      </c>
      <c r="F6" s="61">
        <v>691113366</v>
      </c>
      <c r="G6" s="61">
        <v>677336715</v>
      </c>
      <c r="H6" s="61">
        <v>754164130</v>
      </c>
      <c r="I6" s="61">
        <v>822308540</v>
      </c>
      <c r="J6" s="61">
        <v>1994613836</v>
      </c>
      <c r="K6" s="61">
        <v>720563662</v>
      </c>
      <c r="L6" s="61">
        <v>675592350</v>
      </c>
      <c r="M6" s="61">
        <v>830743898</v>
      </c>
      <c r="N6" s="61">
        <v>710722896</v>
      </c>
      <c r="O6" s="61">
        <v>750658485</v>
      </c>
      <c r="P6" s="105">
        <v>698868545.55999947</v>
      </c>
      <c r="Q6" s="105">
        <v>796056817.44000053</v>
      </c>
      <c r="R6" s="105">
        <v>712350966</v>
      </c>
      <c r="S6" s="105">
        <v>718280802.86999989</v>
      </c>
    </row>
    <row r="7" spans="1:19" x14ac:dyDescent="0.25">
      <c r="B7" s="49" t="s">
        <v>85</v>
      </c>
      <c r="C7" s="61">
        <v>7699714197</v>
      </c>
      <c r="D7" s="61">
        <v>6766192367</v>
      </c>
      <c r="E7" s="61">
        <v>7354556907</v>
      </c>
      <c r="F7" s="61">
        <v>8586831790</v>
      </c>
      <c r="G7" s="61">
        <v>7017875713</v>
      </c>
      <c r="H7" s="61">
        <v>8468719033</v>
      </c>
      <c r="I7" s="61">
        <v>9060870944</v>
      </c>
      <c r="J7" s="61">
        <v>10036876295</v>
      </c>
      <c r="K7" s="61">
        <v>8008914068</v>
      </c>
      <c r="L7" s="61">
        <v>7836609764</v>
      </c>
      <c r="M7" s="61">
        <v>7960539874</v>
      </c>
      <c r="N7" s="61">
        <v>8515038577</v>
      </c>
      <c r="O7" s="61">
        <v>9323906773</v>
      </c>
      <c r="P7" s="105">
        <v>9314676749.8199921</v>
      </c>
      <c r="Q7" s="105">
        <v>11473025323.180008</v>
      </c>
      <c r="R7" s="105">
        <v>10762359490</v>
      </c>
      <c r="S7" s="105">
        <v>9475265303.9400024</v>
      </c>
    </row>
    <row r="8" spans="1:19" x14ac:dyDescent="0.25">
      <c r="B8" s="49" t="s">
        <v>86</v>
      </c>
      <c r="C8" s="61">
        <v>333091285</v>
      </c>
      <c r="D8" s="61">
        <v>350638216</v>
      </c>
      <c r="E8" s="61">
        <v>361909459</v>
      </c>
      <c r="F8" s="61">
        <v>393555778</v>
      </c>
      <c r="G8" s="61">
        <v>363786869</v>
      </c>
      <c r="H8" s="61">
        <v>403326763</v>
      </c>
      <c r="I8" s="61">
        <v>383956727</v>
      </c>
      <c r="J8" s="61">
        <v>411819061</v>
      </c>
      <c r="K8" s="61">
        <v>352171001</v>
      </c>
      <c r="L8" s="61">
        <v>334382870</v>
      </c>
      <c r="M8" s="61">
        <v>347637428</v>
      </c>
      <c r="N8" s="61">
        <v>311542627</v>
      </c>
      <c r="O8" s="61">
        <v>286365788</v>
      </c>
      <c r="P8" s="105">
        <v>299774620.62055635</v>
      </c>
      <c r="Q8" s="105">
        <v>325759899.37944365</v>
      </c>
      <c r="R8" s="105">
        <v>281841619</v>
      </c>
      <c r="S8" s="105">
        <v>280955837.14383459</v>
      </c>
    </row>
    <row r="9" spans="1:19" ht="16.5" x14ac:dyDescent="0.3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4"/>
      <c r="Q9" s="54"/>
    </row>
    <row r="10" spans="1:19" x14ac:dyDescent="0.25">
      <c r="B10" s="90" t="s">
        <v>210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8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8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8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J22" sqref="J22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121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122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206</v>
      </c>
    </row>
    <row r="6" spans="1:12" x14ac:dyDescent="0.25">
      <c r="B6" s="49" t="s">
        <v>7</v>
      </c>
      <c r="C6" s="61">
        <v>1679886328</v>
      </c>
      <c r="D6" s="61">
        <v>2265791533</v>
      </c>
      <c r="E6" s="61">
        <v>2707951279</v>
      </c>
      <c r="F6" s="61">
        <v>3402031064</v>
      </c>
      <c r="G6" s="61">
        <v>2236583689</v>
      </c>
      <c r="H6" s="61">
        <v>2444336745</v>
      </c>
      <c r="I6" s="61">
        <v>2949737616</v>
      </c>
      <c r="J6" s="61">
        <v>3052164469</v>
      </c>
      <c r="K6" s="61">
        <v>3119452482</v>
      </c>
      <c r="L6" s="61">
        <v>3377427750.2509851</v>
      </c>
    </row>
    <row r="7" spans="1:12" x14ac:dyDescent="0.25">
      <c r="B7" s="49" t="s">
        <v>1</v>
      </c>
      <c r="C7" s="61">
        <v>27187574960.920002</v>
      </c>
      <c r="D7" s="61">
        <v>30253193713.41</v>
      </c>
      <c r="E7" s="61">
        <v>34121035071.360001</v>
      </c>
      <c r="F7" s="61">
        <v>35458419198.019997</v>
      </c>
      <c r="G7" s="61">
        <v>39493488344.419998</v>
      </c>
      <c r="H7" s="61">
        <v>44872629529.269997</v>
      </c>
      <c r="I7" s="61">
        <v>49738176160.059998</v>
      </c>
      <c r="J7" s="61">
        <v>62780770895.210007</v>
      </c>
      <c r="K7" s="61">
        <v>61243796064.500008</v>
      </c>
      <c r="L7" s="61">
        <v>63455704516.300011</v>
      </c>
    </row>
    <row r="8" spans="1:12" x14ac:dyDescent="0.25">
      <c r="B8" s="49" t="s">
        <v>74</v>
      </c>
      <c r="C8" s="73">
        <v>7.4288723382366839E-3</v>
      </c>
      <c r="D8" s="73">
        <v>7.430563704541788E-3</v>
      </c>
      <c r="E8" s="73">
        <v>7.6491842480954399E-3</v>
      </c>
      <c r="F8" s="73">
        <v>7.2886772783314034E-3</v>
      </c>
      <c r="G8" s="73">
        <v>7.2210436792650842E-3</v>
      </c>
      <c r="H8" s="73">
        <v>7.8917023360352851E-3</v>
      </c>
      <c r="I8" s="73">
        <v>8.4069236248152084E-3</v>
      </c>
      <c r="J8" s="73">
        <v>1.0044936286116406E-2</v>
      </c>
      <c r="K8" s="73">
        <v>9.4269407293441649E-3</v>
      </c>
      <c r="L8" s="73">
        <v>9.3429766796781118E-3</v>
      </c>
    </row>
    <row r="9" spans="1:12" x14ac:dyDescent="0.25">
      <c r="B9" s="49" t="s">
        <v>11</v>
      </c>
      <c r="C9" s="61">
        <v>28867461288.920002</v>
      </c>
      <c r="D9" s="61">
        <v>32518985246.41</v>
      </c>
      <c r="E9" s="61">
        <v>36828986350.360001</v>
      </c>
      <c r="F9" s="61">
        <v>38860450262.019997</v>
      </c>
      <c r="G9" s="61">
        <v>41730072033.419998</v>
      </c>
      <c r="H9" s="61">
        <v>47316966274.269997</v>
      </c>
      <c r="I9" s="61">
        <v>52687913776.059998</v>
      </c>
      <c r="J9" s="61">
        <v>65832935364.210007</v>
      </c>
      <c r="K9" s="61">
        <v>64363248546.500008</v>
      </c>
      <c r="L9" s="61">
        <v>66833132266.550995</v>
      </c>
    </row>
    <row r="10" spans="1:12" ht="16.5" x14ac:dyDescent="0.3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4"/>
    </row>
    <row r="11" spans="1:12" ht="16.5" x14ac:dyDescent="0.3">
      <c r="B11" s="90" t="s">
        <v>211</v>
      </c>
      <c r="C11" s="52"/>
      <c r="D11" s="52"/>
      <c r="E11" s="52"/>
      <c r="F11" s="52"/>
      <c r="G11" s="52"/>
      <c r="H11" s="52"/>
      <c r="I11" s="52"/>
      <c r="J11" s="52"/>
      <c r="K11" s="52"/>
      <c r="L11" s="54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opLeftCell="A4" zoomScale="120" zoomScaleNormal="120" workbookViewId="0">
      <selection activeCell="H16" sqref="H16"/>
    </sheetView>
  </sheetViews>
  <sheetFormatPr defaultRowHeight="15" x14ac:dyDescent="0.25"/>
  <cols>
    <col min="2" max="2" width="18.85546875" customWidth="1"/>
    <col min="3" max="3" width="12" customWidth="1"/>
  </cols>
  <sheetData>
    <row r="1" spans="1:12" x14ac:dyDescent="0.25">
      <c r="A1" s="71" t="s">
        <v>150</v>
      </c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.75" x14ac:dyDescent="0.25">
      <c r="B3" s="18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8" t="s">
        <v>20</v>
      </c>
      <c r="C4" s="10"/>
      <c r="D4" s="11"/>
      <c r="E4" s="11"/>
      <c r="F4" s="13"/>
      <c r="G4" s="13"/>
      <c r="H4" s="13"/>
      <c r="I4" s="13"/>
      <c r="J4" s="13"/>
      <c r="K4" s="13"/>
    </row>
    <row r="5" spans="1:12" x14ac:dyDescent="0.25">
      <c r="B5" s="14" t="s">
        <v>19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43709</v>
      </c>
    </row>
    <row r="6" spans="1:12" x14ac:dyDescent="0.25">
      <c r="B6" s="5" t="s">
        <v>14</v>
      </c>
      <c r="C6" s="16">
        <v>349</v>
      </c>
      <c r="D6" s="16">
        <v>341</v>
      </c>
      <c r="E6" s="16">
        <v>336</v>
      </c>
      <c r="F6" s="16">
        <v>332</v>
      </c>
      <c r="G6" s="16">
        <v>327</v>
      </c>
      <c r="H6" s="16">
        <v>322</v>
      </c>
      <c r="I6" s="16">
        <v>323</v>
      </c>
      <c r="J6" s="16">
        <v>321</v>
      </c>
      <c r="K6" s="16">
        <v>313</v>
      </c>
      <c r="L6" s="16">
        <v>301</v>
      </c>
    </row>
    <row r="7" spans="1:12" x14ac:dyDescent="0.25">
      <c r="B7" s="5" t="s">
        <v>15</v>
      </c>
      <c r="C7" s="16">
        <v>374</v>
      </c>
      <c r="D7" s="16">
        <v>394</v>
      </c>
      <c r="E7" s="16">
        <v>404</v>
      </c>
      <c r="F7" s="16">
        <v>412</v>
      </c>
      <c r="G7" s="16">
        <v>421</v>
      </c>
      <c r="H7" s="16">
        <v>429</v>
      </c>
      <c r="I7" s="16">
        <v>420</v>
      </c>
      <c r="J7" s="16">
        <v>431</v>
      </c>
      <c r="K7" s="16">
        <v>436</v>
      </c>
      <c r="L7" s="16">
        <v>438</v>
      </c>
    </row>
    <row r="8" spans="1:12" x14ac:dyDescent="0.25">
      <c r="B8" s="5" t="s">
        <v>16</v>
      </c>
      <c r="C8" s="16">
        <v>359</v>
      </c>
      <c r="D8" s="16">
        <v>363</v>
      </c>
      <c r="E8" s="16">
        <v>363</v>
      </c>
      <c r="F8" s="16">
        <v>355</v>
      </c>
      <c r="G8" s="16">
        <v>360</v>
      </c>
      <c r="H8" s="16">
        <v>359</v>
      </c>
      <c r="I8" s="16">
        <v>358</v>
      </c>
      <c r="J8" s="16">
        <v>355</v>
      </c>
      <c r="K8" s="16">
        <v>351</v>
      </c>
      <c r="L8" s="16">
        <v>339</v>
      </c>
    </row>
    <row r="9" spans="1:12" x14ac:dyDescent="0.25">
      <c r="B9" s="3" t="s">
        <v>11</v>
      </c>
      <c r="C9" s="17">
        <v>1082</v>
      </c>
      <c r="D9" s="17">
        <v>1098</v>
      </c>
      <c r="E9" s="17">
        <v>1103</v>
      </c>
      <c r="F9" s="17">
        <v>1099</v>
      </c>
      <c r="G9" s="17">
        <v>1108</v>
      </c>
      <c r="H9" s="17">
        <v>1110</v>
      </c>
      <c r="I9" s="17">
        <v>1101</v>
      </c>
      <c r="J9" s="17">
        <v>1107</v>
      </c>
      <c r="K9" s="17">
        <v>1100</v>
      </c>
      <c r="L9" s="17">
        <v>1078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88" t="s">
        <v>0</v>
      </c>
      <c r="C12" s="124" t="s">
        <v>196</v>
      </c>
      <c r="D12" s="60"/>
      <c r="E12" s="60"/>
      <c r="F12" s="60"/>
      <c r="G12" s="60"/>
      <c r="H12" s="60"/>
      <c r="I12" s="13"/>
      <c r="J12" s="13"/>
      <c r="K12" s="13"/>
    </row>
    <row r="13" spans="1:12" x14ac:dyDescent="0.25">
      <c r="B13" s="60" t="s">
        <v>197</v>
      </c>
      <c r="C13" s="60"/>
      <c r="D13" s="60"/>
      <c r="E13" s="60"/>
      <c r="F13" s="60"/>
      <c r="G13" s="60"/>
      <c r="H13" s="60"/>
      <c r="I13" s="13"/>
      <c r="J13" s="13"/>
      <c r="K13" s="13"/>
    </row>
    <row r="14" spans="1:12" x14ac:dyDescent="0.25">
      <c r="B14" s="12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Normal="100" workbookViewId="0">
      <selection activeCell="Q19" sqref="Q19"/>
    </sheetView>
  </sheetViews>
  <sheetFormatPr defaultRowHeight="15" x14ac:dyDescent="0.25"/>
  <cols>
    <col min="2" max="2" width="46.28515625" customWidth="1"/>
    <col min="3" max="3" width="11.7109375" customWidth="1"/>
    <col min="4" max="4" width="12" customWidth="1"/>
    <col min="5" max="5" width="12.42578125" customWidth="1"/>
    <col min="6" max="6" width="12.140625" customWidth="1"/>
    <col min="7" max="8" width="11.85546875" customWidth="1"/>
    <col min="9" max="9" width="12" customWidth="1"/>
    <col min="10" max="10" width="12.140625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9" width="12" bestFit="1" customWidth="1"/>
  </cols>
  <sheetData>
    <row r="1" spans="1:19" x14ac:dyDescent="0.25">
      <c r="A1" s="71" t="s">
        <v>150</v>
      </c>
    </row>
    <row r="2" spans="1:19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x14ac:dyDescent="0.25">
      <c r="B4" s="18" t="s">
        <v>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123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7</v>
      </c>
      <c r="C6" s="61">
        <v>248942633</v>
      </c>
      <c r="D6" s="61">
        <v>253667372</v>
      </c>
      <c r="E6" s="61">
        <v>275151971</v>
      </c>
      <c r="F6" s="61">
        <v>257710200</v>
      </c>
      <c r="G6" s="61">
        <v>257352496</v>
      </c>
      <c r="H6" s="61">
        <v>280215736</v>
      </c>
      <c r="I6" s="61">
        <v>281648389</v>
      </c>
      <c r="J6" s="61">
        <v>295166593</v>
      </c>
      <c r="K6" s="61">
        <v>265764205</v>
      </c>
      <c r="L6" s="61">
        <v>284447769</v>
      </c>
      <c r="M6" s="61">
        <v>270932655</v>
      </c>
      <c r="N6" s="61">
        <v>291683980</v>
      </c>
      <c r="O6" s="61">
        <v>284828454</v>
      </c>
      <c r="P6" s="105">
        <v>262982244.28727269</v>
      </c>
      <c r="Q6" s="105">
        <v>270606026.71272731</v>
      </c>
      <c r="R6" s="105">
        <v>331449195</v>
      </c>
      <c r="S6" s="105">
        <v>257702503.25098515</v>
      </c>
    </row>
    <row r="7" spans="1:19" x14ac:dyDescent="0.25">
      <c r="B7" s="49" t="s">
        <v>1</v>
      </c>
      <c r="C7" s="61">
        <v>4613188614.9499969</v>
      </c>
      <c r="D7" s="61">
        <v>4695598550.0200043</v>
      </c>
      <c r="E7" s="61">
        <v>4620285945.5100021</v>
      </c>
      <c r="F7" s="61">
        <v>4810790458.3199997</v>
      </c>
      <c r="G7" s="61">
        <v>4545954770.4799957</v>
      </c>
      <c r="H7" s="61">
        <v>5371645956.1900024</v>
      </c>
      <c r="I7" s="61">
        <v>5784231130.8600006</v>
      </c>
      <c r="J7" s="61">
        <v>6307569515.1800079</v>
      </c>
      <c r="K7" s="61">
        <v>5177138365.5799999</v>
      </c>
      <c r="L7" s="61">
        <v>5245884680.2199993</v>
      </c>
      <c r="M7" s="61">
        <v>4886611563.7399988</v>
      </c>
      <c r="N7" s="61">
        <v>4886611563.7399988</v>
      </c>
      <c r="O7" s="61">
        <v>4997417863.5099983</v>
      </c>
      <c r="P7" s="104">
        <v>5319234446.9799995</v>
      </c>
      <c r="Q7" s="104">
        <v>5091294571.7899971</v>
      </c>
      <c r="R7" s="104">
        <v>5268385284.6900024</v>
      </c>
      <c r="S7" s="104">
        <v>5119679573.8199997</v>
      </c>
    </row>
    <row r="8" spans="1:19" x14ac:dyDescent="0.25">
      <c r="B8" s="49" t="s">
        <v>11</v>
      </c>
      <c r="C8" s="61">
        <v>4862131247.9499969</v>
      </c>
      <c r="D8" s="61">
        <v>4949265922.0200043</v>
      </c>
      <c r="E8" s="61">
        <v>4895437916.5100021</v>
      </c>
      <c r="F8" s="61">
        <v>5068500658.3199997</v>
      </c>
      <c r="G8" s="61">
        <v>4803307266.4799957</v>
      </c>
      <c r="H8" s="61">
        <v>5651861692.1900024</v>
      </c>
      <c r="I8" s="61">
        <v>6065879519.8600006</v>
      </c>
      <c r="J8" s="61">
        <v>6602736108.1800079</v>
      </c>
      <c r="K8" s="61">
        <v>5442902570.5799999</v>
      </c>
      <c r="L8" s="61">
        <v>5530332449.2199993</v>
      </c>
      <c r="M8" s="61">
        <v>5157544218.7399988</v>
      </c>
      <c r="N8" s="61">
        <v>5178295543.7399988</v>
      </c>
      <c r="O8" s="61">
        <v>5282246317.5099983</v>
      </c>
      <c r="P8" s="104">
        <v>5582216691.267272</v>
      </c>
      <c r="Q8" s="104">
        <v>5361900598.5027246</v>
      </c>
      <c r="R8" s="104">
        <v>5599834479.6900024</v>
      </c>
      <c r="S8" s="104">
        <v>5377382077.0709848</v>
      </c>
    </row>
    <row r="9" spans="1:19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9" x14ac:dyDescent="0.25">
      <c r="B10" s="90" t="s">
        <v>212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zoomScaleNormal="100" workbookViewId="0">
      <selection activeCell="D18" sqref="D18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125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3" t="s">
        <v>124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206</v>
      </c>
    </row>
    <row r="6" spans="1:12" x14ac:dyDescent="0.25">
      <c r="B6" s="49" t="s">
        <v>88</v>
      </c>
      <c r="C6" s="61">
        <v>21543119501.970001</v>
      </c>
      <c r="D6" s="61">
        <v>23701467620.889999</v>
      </c>
      <c r="E6" s="61">
        <v>26498342027.040001</v>
      </c>
      <c r="F6" s="61">
        <v>27649309410.669998</v>
      </c>
      <c r="G6" s="61">
        <v>30404532611.150002</v>
      </c>
      <c r="H6" s="61">
        <v>34079351853.25</v>
      </c>
      <c r="I6" s="61">
        <v>36799875497.279999</v>
      </c>
      <c r="J6" s="61">
        <v>45400022592.910004</v>
      </c>
      <c r="K6" s="61">
        <v>45981273274.160004</v>
      </c>
      <c r="L6" s="61">
        <v>46816563646.540001</v>
      </c>
    </row>
    <row r="7" spans="1:12" x14ac:dyDescent="0.25">
      <c r="B7" s="49" t="s">
        <v>89</v>
      </c>
      <c r="C7" s="61">
        <v>1838316793.72</v>
      </c>
      <c r="D7" s="61">
        <v>2504385063.27</v>
      </c>
      <c r="E7" s="61">
        <v>2532938611.6700001</v>
      </c>
      <c r="F7" s="61">
        <v>2592031704.23</v>
      </c>
      <c r="G7" s="61">
        <v>3151696714.3000002</v>
      </c>
      <c r="H7" s="61">
        <v>3795423034.5900002</v>
      </c>
      <c r="I7" s="61">
        <v>4555987053.4799995</v>
      </c>
      <c r="J7" s="61">
        <v>5300938957.25</v>
      </c>
      <c r="K7" s="61">
        <v>5877222460.9399996</v>
      </c>
      <c r="L7" s="61">
        <v>5969018654.4099998</v>
      </c>
    </row>
    <row r="8" spans="1:12" x14ac:dyDescent="0.25">
      <c r="B8" s="49" t="s">
        <v>90</v>
      </c>
      <c r="C8" s="61">
        <v>3806138665.23</v>
      </c>
      <c r="D8" s="61">
        <v>4047341029.25</v>
      </c>
      <c r="E8" s="61">
        <v>5089754432.6499996</v>
      </c>
      <c r="F8" s="61">
        <v>5217078083.1199999</v>
      </c>
      <c r="G8" s="61">
        <v>5937259018.9700003</v>
      </c>
      <c r="H8" s="61">
        <v>6997854641.4300003</v>
      </c>
      <c r="I8" s="61">
        <v>8382313609.3000002</v>
      </c>
      <c r="J8" s="61">
        <v>12079809345.049999</v>
      </c>
      <c r="K8" s="61">
        <v>9385300329.3999996</v>
      </c>
      <c r="L8" s="61">
        <v>10743332050.130003</v>
      </c>
    </row>
    <row r="9" spans="1:12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90" t="s">
        <v>208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topLeftCell="A4" zoomScaleNormal="100" workbookViewId="0">
      <selection activeCell="O15" sqref="O15"/>
    </sheetView>
  </sheetViews>
  <sheetFormatPr defaultRowHeight="15" x14ac:dyDescent="0.25"/>
  <cols>
    <col min="2" max="2" width="31.5703125" customWidth="1"/>
    <col min="3" max="3" width="12" customWidth="1"/>
    <col min="4" max="4" width="11.85546875" customWidth="1"/>
    <col min="5" max="6" width="11.7109375" customWidth="1"/>
    <col min="7" max="8" width="12" customWidth="1"/>
    <col min="9" max="9" width="12.7109375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19" width="12" bestFit="1" customWidth="1"/>
  </cols>
  <sheetData>
    <row r="1" spans="1:19" x14ac:dyDescent="0.25">
      <c r="A1" s="71" t="s">
        <v>150</v>
      </c>
    </row>
    <row r="2" spans="1:19" ht="18" customHeight="1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customHeight="1" x14ac:dyDescent="0.25">
      <c r="B4" s="18" t="s">
        <v>127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126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88</v>
      </c>
      <c r="C6" s="61">
        <v>3447831008.1399975</v>
      </c>
      <c r="D6" s="61">
        <v>3448918167.3400002</v>
      </c>
      <c r="E6" s="61">
        <v>3416397392.0400009</v>
      </c>
      <c r="F6" s="61">
        <v>3486179432.3100014</v>
      </c>
      <c r="G6" s="61">
        <v>3378951889.5299988</v>
      </c>
      <c r="H6" s="61">
        <v>4023554422.8700027</v>
      </c>
      <c r="I6" s="61">
        <v>4462099048.4499969</v>
      </c>
      <c r="J6" s="61">
        <v>5345373099.8700027</v>
      </c>
      <c r="K6" s="61">
        <v>3640576893.9000001</v>
      </c>
      <c r="L6" s="61">
        <v>3783337719.5999999</v>
      </c>
      <c r="M6" s="61">
        <v>3599568605.9599991</v>
      </c>
      <c r="N6" s="61">
        <v>3620423453.6500015</v>
      </c>
      <c r="O6" s="61">
        <v>3649281104.5400009</v>
      </c>
      <c r="P6" s="105">
        <v>3678871616.7099991</v>
      </c>
      <c r="Q6" s="105">
        <v>3626844290.9799995</v>
      </c>
      <c r="R6" s="105">
        <v>3675030392.2400017</v>
      </c>
      <c r="S6" s="105">
        <v>3711602997.7699966</v>
      </c>
    </row>
    <row r="7" spans="1:19" x14ac:dyDescent="0.25">
      <c r="B7" s="49" t="s">
        <v>89</v>
      </c>
      <c r="C7" s="61">
        <v>482152371.63000011</v>
      </c>
      <c r="D7" s="61">
        <v>499721175.9199996</v>
      </c>
      <c r="E7" s="61">
        <v>449304583.78999996</v>
      </c>
      <c r="F7" s="61">
        <v>554993966.02000046</v>
      </c>
      <c r="G7" s="61">
        <v>468002334.72999954</v>
      </c>
      <c r="H7" s="61">
        <v>437382214.15000057</v>
      </c>
      <c r="I7" s="61">
        <v>525295029.25999928</v>
      </c>
      <c r="J7" s="61">
        <v>209824178.5</v>
      </c>
      <c r="K7" s="61">
        <v>497639076.94</v>
      </c>
      <c r="L7" s="61">
        <v>523774713.84999996</v>
      </c>
      <c r="M7" s="61">
        <v>494494647.37000012</v>
      </c>
      <c r="N7" s="61">
        <v>527473269.37999988</v>
      </c>
      <c r="O7" s="61">
        <v>533940749.01000023</v>
      </c>
      <c r="P7" s="105">
        <v>583717309.60999966</v>
      </c>
      <c r="Q7" s="105">
        <v>511570763.76999998</v>
      </c>
      <c r="R7" s="105">
        <v>557933867.67000008</v>
      </c>
      <c r="S7" s="105">
        <v>565972834.9000001</v>
      </c>
    </row>
    <row r="8" spans="1:19" x14ac:dyDescent="0.25">
      <c r="B8" s="49" t="s">
        <v>90</v>
      </c>
      <c r="C8" s="61">
        <v>683205235.18000031</v>
      </c>
      <c r="D8" s="61">
        <v>746959206.76000023</v>
      </c>
      <c r="E8" s="61">
        <v>754583969.67999935</v>
      </c>
      <c r="F8" s="61">
        <v>769617059.99000072</v>
      </c>
      <c r="G8" s="61">
        <v>699000546.21999931</v>
      </c>
      <c r="H8" s="61">
        <v>910709319.17000008</v>
      </c>
      <c r="I8" s="61">
        <v>796837053.15000057</v>
      </c>
      <c r="J8" s="61">
        <v>752372236.81000042</v>
      </c>
      <c r="K8" s="61">
        <v>1038922394.74</v>
      </c>
      <c r="L8" s="61">
        <v>938772246.76999998</v>
      </c>
      <c r="M8" s="61">
        <v>792548310.41000009</v>
      </c>
      <c r="N8" s="61">
        <v>811924675.48999977</v>
      </c>
      <c r="O8" s="61">
        <v>814196009.96000004</v>
      </c>
      <c r="P8" s="105">
        <v>1056645520.6599998</v>
      </c>
      <c r="Q8" s="105">
        <v>952879517.03999996</v>
      </c>
      <c r="R8" s="105">
        <v>1035421024.7800007</v>
      </c>
      <c r="S8" s="105">
        <v>842103741.14999962</v>
      </c>
    </row>
    <row r="9" spans="1:19" ht="13.5" customHeight="1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9" x14ac:dyDescent="0.25">
      <c r="B10" s="90" t="s">
        <v>200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6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6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L19" sqref="L19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2" width="14.28515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129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6.5" x14ac:dyDescent="0.3">
      <c r="B5" s="45" t="s">
        <v>128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130" t="s">
        <v>206</v>
      </c>
    </row>
    <row r="6" spans="1:12" ht="16.5" x14ac:dyDescent="0.25">
      <c r="B6" s="53" t="s">
        <v>84</v>
      </c>
      <c r="C6" s="58">
        <v>201434043</v>
      </c>
      <c r="D6" s="58">
        <v>262822856</v>
      </c>
      <c r="E6" s="58">
        <v>350479674</v>
      </c>
      <c r="F6" s="58">
        <v>396566994</v>
      </c>
      <c r="G6" s="58">
        <v>416409070</v>
      </c>
      <c r="H6" s="58">
        <v>524704182</v>
      </c>
      <c r="I6" s="58">
        <v>624597944</v>
      </c>
      <c r="J6" s="58">
        <v>737213348</v>
      </c>
      <c r="K6" s="58">
        <v>896282699</v>
      </c>
      <c r="L6" s="58">
        <v>984970447.04556441</v>
      </c>
    </row>
    <row r="7" spans="1:12" ht="16.5" x14ac:dyDescent="0.25">
      <c r="B7" s="53" t="s">
        <v>85</v>
      </c>
      <c r="C7" s="58">
        <v>283016188</v>
      </c>
      <c r="D7" s="58">
        <v>740943673</v>
      </c>
      <c r="E7" s="58">
        <v>980747902</v>
      </c>
      <c r="F7" s="58">
        <v>1531901200</v>
      </c>
      <c r="G7" s="58">
        <v>264486049</v>
      </c>
      <c r="H7" s="58">
        <v>232875946</v>
      </c>
      <c r="I7" s="58">
        <v>461992484</v>
      </c>
      <c r="J7" s="58">
        <v>336569710</v>
      </c>
      <c r="K7" s="58">
        <v>239232946</v>
      </c>
      <c r="L7" s="58">
        <v>306152157.3823595</v>
      </c>
    </row>
    <row r="8" spans="1:12" ht="16.5" x14ac:dyDescent="0.25">
      <c r="B8" s="53" t="s">
        <v>86</v>
      </c>
      <c r="C8" s="58">
        <v>1195436097</v>
      </c>
      <c r="D8" s="58">
        <v>1262025004</v>
      </c>
      <c r="E8" s="58">
        <v>1376723703</v>
      </c>
      <c r="F8" s="58">
        <v>1473562870</v>
      </c>
      <c r="G8" s="58">
        <v>1555688570</v>
      </c>
      <c r="H8" s="58">
        <v>1686756617</v>
      </c>
      <c r="I8" s="58">
        <v>1863147188</v>
      </c>
      <c r="J8" s="58">
        <v>1978381411</v>
      </c>
      <c r="K8" s="58">
        <v>1983936837</v>
      </c>
      <c r="L8" s="58">
        <v>2086305145.8230615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58"/>
    </row>
    <row r="10" spans="1:12" x14ac:dyDescent="0.25">
      <c r="B10" s="90" t="s">
        <v>209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zoomScaleNormal="100" workbookViewId="0">
      <selection activeCell="F9" sqref="F9"/>
    </sheetView>
  </sheetViews>
  <sheetFormatPr defaultRowHeight="15" x14ac:dyDescent="0.25"/>
  <cols>
    <col min="2" max="2" width="41" customWidth="1"/>
    <col min="3" max="3" width="10.7109375" customWidth="1"/>
    <col min="4" max="4" width="10.7109375" bestFit="1" customWidth="1"/>
    <col min="5" max="5" width="10.7109375" customWidth="1"/>
    <col min="6" max="6" width="10.85546875" customWidth="1"/>
    <col min="7" max="7" width="10.7109375" bestFit="1" customWidth="1"/>
    <col min="8" max="8" width="10.7109375" customWidth="1"/>
    <col min="9" max="10" width="10.5703125" customWidth="1"/>
    <col min="11" max="18" width="10.7109375" bestFit="1" customWidth="1"/>
    <col min="19" max="19" width="11.140625" customWidth="1"/>
  </cols>
  <sheetData>
    <row r="1" spans="1:19" x14ac:dyDescent="0.25">
      <c r="A1" s="71" t="s">
        <v>150</v>
      </c>
    </row>
    <row r="2" spans="1:19" ht="18" customHeight="1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9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9" ht="15.75" x14ac:dyDescent="0.25">
      <c r="B4" s="18" t="s">
        <v>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9" x14ac:dyDescent="0.25">
      <c r="B5" s="47" t="s">
        <v>131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  <c r="S5" s="62">
        <v>43709</v>
      </c>
    </row>
    <row r="6" spans="1:19" x14ac:dyDescent="0.25">
      <c r="B6" s="49" t="s">
        <v>84</v>
      </c>
      <c r="C6" s="61">
        <v>73518899</v>
      </c>
      <c r="D6" s="61">
        <v>78910213</v>
      </c>
      <c r="E6" s="61">
        <v>75961875</v>
      </c>
      <c r="F6" s="61">
        <v>70039652</v>
      </c>
      <c r="G6" s="61">
        <v>72165022</v>
      </c>
      <c r="H6" s="61">
        <v>83983803</v>
      </c>
      <c r="I6" s="61">
        <v>83431520</v>
      </c>
      <c r="J6" s="61">
        <v>81976926</v>
      </c>
      <c r="K6" s="61">
        <v>65738517</v>
      </c>
      <c r="L6" s="61">
        <v>85348372</v>
      </c>
      <c r="M6" s="61">
        <v>78453326</v>
      </c>
      <c r="N6" s="61">
        <v>91999980</v>
      </c>
      <c r="O6" s="61">
        <v>77412325</v>
      </c>
      <c r="P6" s="105">
        <v>66597131.167323828</v>
      </c>
      <c r="Q6" s="105">
        <v>69811167.832676172</v>
      </c>
      <c r="R6" s="105">
        <v>133491343</v>
      </c>
      <c r="S6" s="105">
        <v>66726036.045564413</v>
      </c>
    </row>
    <row r="7" spans="1:19" x14ac:dyDescent="0.25">
      <c r="B7" s="49" t="s">
        <v>85</v>
      </c>
      <c r="C7" s="61">
        <v>15937570</v>
      </c>
      <c r="D7" s="61">
        <v>21498847</v>
      </c>
      <c r="E7" s="61">
        <v>20179636</v>
      </c>
      <c r="F7" s="61">
        <v>17407693</v>
      </c>
      <c r="G7" s="61">
        <v>20348735</v>
      </c>
      <c r="H7" s="61">
        <v>22872165</v>
      </c>
      <c r="I7" s="61">
        <v>27944815</v>
      </c>
      <c r="J7" s="61">
        <v>26810196</v>
      </c>
      <c r="K7" s="61">
        <v>27220767</v>
      </c>
      <c r="L7" s="61">
        <v>31996397</v>
      </c>
      <c r="M7" s="61">
        <v>29831555</v>
      </c>
      <c r="N7" s="61">
        <v>33050470</v>
      </c>
      <c r="O7" s="61">
        <v>31372139</v>
      </c>
      <c r="P7" s="104">
        <v>25386244.089678079</v>
      </c>
      <c r="Q7" s="104">
        <v>16720907.910321921</v>
      </c>
      <c r="R7" s="104">
        <v>17610757</v>
      </c>
      <c r="S7" s="104">
        <v>15335744.382359535</v>
      </c>
    </row>
    <row r="8" spans="1:19" x14ac:dyDescent="0.25">
      <c r="B8" s="49" t="s">
        <v>86</v>
      </c>
      <c r="C8" s="61">
        <v>159486164</v>
      </c>
      <c r="D8" s="61">
        <v>153258312</v>
      </c>
      <c r="E8" s="61">
        <v>179010460</v>
      </c>
      <c r="F8" s="61">
        <v>170262855</v>
      </c>
      <c r="G8" s="61">
        <v>164838739</v>
      </c>
      <c r="H8" s="61">
        <v>173359768</v>
      </c>
      <c r="I8" s="61">
        <v>170272054</v>
      </c>
      <c r="J8" s="61">
        <v>186379471</v>
      </c>
      <c r="K8" s="61">
        <v>172804921</v>
      </c>
      <c r="L8" s="61">
        <v>167103000</v>
      </c>
      <c r="M8" s="61">
        <v>162647774</v>
      </c>
      <c r="N8" s="61">
        <v>166633530</v>
      </c>
      <c r="O8" s="61">
        <v>176043990</v>
      </c>
      <c r="P8" s="104">
        <v>170998869.03027093</v>
      </c>
      <c r="Q8" s="104">
        <v>184073950.96972907</v>
      </c>
      <c r="R8" s="104">
        <v>180347095</v>
      </c>
      <c r="S8" s="104">
        <v>175640722.82306147</v>
      </c>
    </row>
    <row r="9" spans="1:19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9" x14ac:dyDescent="0.25">
      <c r="B10" s="90" t="s">
        <v>210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9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9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30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3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N14" sqref="N14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9.140625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137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43709</v>
      </c>
    </row>
    <row r="6" spans="1:12" x14ac:dyDescent="0.25">
      <c r="B6" s="67" t="s">
        <v>132</v>
      </c>
      <c r="C6" s="68">
        <v>472.25135998454584</v>
      </c>
      <c r="D6" s="68">
        <v>537.66759858359217</v>
      </c>
      <c r="E6" s="68">
        <v>638.23105791310866</v>
      </c>
      <c r="F6" s="68">
        <v>662.12730688715237</v>
      </c>
      <c r="G6" s="68">
        <v>758.53125100257489</v>
      </c>
      <c r="H6" s="68">
        <v>900.75707315370153</v>
      </c>
      <c r="I6" s="68">
        <v>1083.6731395032066</v>
      </c>
      <c r="J6" s="68">
        <v>1234.3566138886436</v>
      </c>
      <c r="K6" s="68">
        <v>1337.6185198190899</v>
      </c>
      <c r="L6" s="68">
        <v>1443.29</v>
      </c>
    </row>
    <row r="7" spans="1:12" x14ac:dyDescent="0.25">
      <c r="B7" s="67" t="s">
        <v>133</v>
      </c>
      <c r="C7" s="68">
        <v>203.40710512178859</v>
      </c>
      <c r="D7" s="68">
        <v>194.58614322971303</v>
      </c>
      <c r="E7" s="68">
        <v>206.11374594807626</v>
      </c>
      <c r="F7" s="68">
        <v>206.20095362974519</v>
      </c>
      <c r="G7" s="68">
        <v>183.63572502163538</v>
      </c>
      <c r="H7" s="68">
        <v>139.62697750710888</v>
      </c>
      <c r="I7" s="68">
        <v>149.39880713615389</v>
      </c>
      <c r="J7" s="68">
        <v>157.10329112469398</v>
      </c>
      <c r="K7" s="68">
        <v>174.62039296738851</v>
      </c>
      <c r="L7" s="68">
        <v>189.20999999999998</v>
      </c>
    </row>
    <row r="8" spans="1:12" x14ac:dyDescent="0.25">
      <c r="B8" s="67" t="s">
        <v>134</v>
      </c>
      <c r="C8" s="68">
        <v>66.2</v>
      </c>
      <c r="D8" s="68">
        <v>79.2</v>
      </c>
      <c r="E8" s="68">
        <v>92.1</v>
      </c>
      <c r="F8" s="68">
        <v>105.9</v>
      </c>
      <c r="G8" s="68">
        <v>119.8</v>
      </c>
      <c r="H8" s="68">
        <v>121.8</v>
      </c>
      <c r="I8" s="68">
        <v>130.80000000000001</v>
      </c>
      <c r="J8" s="68">
        <v>139.5</v>
      </c>
      <c r="K8" s="68">
        <v>154.52000000000001</v>
      </c>
      <c r="L8" s="68">
        <v>175.72</v>
      </c>
    </row>
    <row r="9" spans="1:12" x14ac:dyDescent="0.25">
      <c r="B9" s="67" t="s">
        <v>135</v>
      </c>
      <c r="C9" s="68">
        <v>16.526651901634516</v>
      </c>
      <c r="D9" s="68">
        <v>21.026651901634516</v>
      </c>
      <c r="E9" s="68">
        <v>26.026651901634516</v>
      </c>
      <c r="F9" s="68">
        <v>29.326651901634516</v>
      </c>
      <c r="G9" s="68">
        <v>31.726651901634515</v>
      </c>
      <c r="H9" s="68">
        <v>33.026651901634516</v>
      </c>
      <c r="I9" s="68">
        <v>32.726651901634511</v>
      </c>
      <c r="J9" s="68">
        <v>32.026651901634516</v>
      </c>
      <c r="K9" s="68">
        <v>32.336651901634511</v>
      </c>
      <c r="L9" s="68">
        <v>31.9</v>
      </c>
    </row>
    <row r="10" spans="1:12" x14ac:dyDescent="0.25">
      <c r="B10" s="67" t="s">
        <v>136</v>
      </c>
      <c r="C10" s="68">
        <v>26.757739566255101</v>
      </c>
      <c r="D10" s="68">
        <v>32.042162013465408</v>
      </c>
      <c r="E10" s="68">
        <v>37.225900863155026</v>
      </c>
      <c r="F10" s="68">
        <v>40.113267465212424</v>
      </c>
      <c r="G10" s="68">
        <v>44.241578294279464</v>
      </c>
      <c r="H10" s="68">
        <v>42.182284721949998</v>
      </c>
      <c r="I10" s="68">
        <v>38.301810810809997</v>
      </c>
      <c r="J10" s="68">
        <v>39.19769062140255</v>
      </c>
      <c r="K10" s="68">
        <v>39.756092240440559</v>
      </c>
      <c r="L10" s="68">
        <v>41.66</v>
      </c>
    </row>
    <row r="11" spans="1:12" x14ac:dyDescent="0.25">
      <c r="B11" s="67" t="s">
        <v>11</v>
      </c>
      <c r="C11" s="68">
        <v>785.14285657422408</v>
      </c>
      <c r="D11" s="68">
        <v>864.52255572840511</v>
      </c>
      <c r="E11" s="68">
        <v>999.69735662597452</v>
      </c>
      <c r="F11" s="68">
        <v>1043.6681798837444</v>
      </c>
      <c r="G11" s="68">
        <v>1137.9352062201242</v>
      </c>
      <c r="H11" s="68">
        <v>1237.3929872843948</v>
      </c>
      <c r="I11" s="68">
        <v>1434.9004093518049</v>
      </c>
      <c r="J11" s="68">
        <v>1602.1842475363744</v>
      </c>
      <c r="K11" s="68">
        <v>1738.8516569285534</v>
      </c>
      <c r="L11" s="68">
        <v>1881.7800000000002</v>
      </c>
    </row>
    <row r="12" spans="1:12" x14ac:dyDescent="0.25">
      <c r="B12" s="60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90" t="s">
        <v>213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ht="9.75" customHeight="1" x14ac:dyDescent="0.25">
      <c r="B14" s="136" t="s">
        <v>183</v>
      </c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2" x14ac:dyDescent="0.2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12" x14ac:dyDescent="0.25"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K19" sqref="K19"/>
    </sheetView>
  </sheetViews>
  <sheetFormatPr defaultRowHeight="15" x14ac:dyDescent="0.25"/>
  <cols>
    <col min="2" max="2" width="28.85546875" bestFit="1" customWidth="1"/>
    <col min="3" max="11" width="8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139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43709</v>
      </c>
    </row>
    <row r="6" spans="1:12" x14ac:dyDescent="0.25">
      <c r="B6" s="65" t="s">
        <v>132</v>
      </c>
      <c r="C6" s="68">
        <v>218.25135998454584</v>
      </c>
      <c r="D6" s="68">
        <v>271.26759858359219</v>
      </c>
      <c r="E6" s="68">
        <v>335.83105791310868</v>
      </c>
      <c r="F6" s="68">
        <v>381.02730688715235</v>
      </c>
      <c r="G6" s="68">
        <v>453.83125100257496</v>
      </c>
      <c r="H6" s="68">
        <v>549.35707315370155</v>
      </c>
      <c r="I6" s="68">
        <v>677.57313950320656</v>
      </c>
      <c r="J6" s="68">
        <v>793.65661388864362</v>
      </c>
      <c r="K6" s="68">
        <v>870.57851981908982</v>
      </c>
      <c r="L6" s="68">
        <v>950.72</v>
      </c>
    </row>
    <row r="7" spans="1:12" x14ac:dyDescent="0.25">
      <c r="B7" s="66" t="s">
        <v>138</v>
      </c>
      <c r="C7" s="68">
        <v>133.38139240547702</v>
      </c>
      <c r="D7" s="68">
        <v>157.73836777186199</v>
      </c>
      <c r="E7" s="68">
        <v>205.21633282002725</v>
      </c>
      <c r="F7" s="68">
        <v>279.41221959109117</v>
      </c>
      <c r="G7" s="68">
        <v>330.62085665875804</v>
      </c>
      <c r="H7" s="68">
        <v>391.12765812062241</v>
      </c>
      <c r="I7" s="68">
        <v>546.49800803302389</v>
      </c>
      <c r="J7" s="68">
        <v>665.94071967630441</v>
      </c>
      <c r="K7" s="68">
        <v>728.80222307640179</v>
      </c>
      <c r="L7" s="68">
        <v>785.87</v>
      </c>
    </row>
    <row r="8" spans="1:12" x14ac:dyDescent="0.25">
      <c r="B8" s="66" t="s">
        <v>132</v>
      </c>
      <c r="C8" s="68">
        <v>84.869967579068842</v>
      </c>
      <c r="D8" s="68">
        <v>113.52923081173019</v>
      </c>
      <c r="E8" s="68">
        <v>130.61472509308143</v>
      </c>
      <c r="F8" s="68">
        <v>101.61508729606119</v>
      </c>
      <c r="G8" s="68">
        <v>123.21039434381693</v>
      </c>
      <c r="H8" s="68">
        <v>158.22941503307919</v>
      </c>
      <c r="I8" s="68">
        <v>131.07513147018264</v>
      </c>
      <c r="J8" s="68">
        <v>127.71589421233922</v>
      </c>
      <c r="K8" s="68">
        <v>141.77629674268803</v>
      </c>
      <c r="L8" s="68">
        <v>164.84</v>
      </c>
    </row>
    <row r="9" spans="1:12" x14ac:dyDescent="0.25">
      <c r="B9" s="65" t="s">
        <v>133</v>
      </c>
      <c r="C9" s="68">
        <v>27.507105121788573</v>
      </c>
      <c r="D9" s="68">
        <v>21.786143229713026</v>
      </c>
      <c r="E9" s="68">
        <v>21.813745948076239</v>
      </c>
      <c r="F9" s="68">
        <v>19.700953629745193</v>
      </c>
      <c r="G9" s="68">
        <v>17.335725021635362</v>
      </c>
      <c r="H9" s="68">
        <v>13.126977507108887</v>
      </c>
      <c r="I9" s="68">
        <v>12.498807136153873</v>
      </c>
      <c r="J9" s="68">
        <v>14.503291124694</v>
      </c>
      <c r="K9" s="68">
        <v>14.890392967388523</v>
      </c>
      <c r="L9" s="68">
        <v>21.23</v>
      </c>
    </row>
    <row r="10" spans="1:12" x14ac:dyDescent="0.25">
      <c r="B10" s="67" t="s">
        <v>135</v>
      </c>
      <c r="C10" s="68">
        <v>0.32665190163451563</v>
      </c>
      <c r="D10" s="68">
        <v>0.32665190163451563</v>
      </c>
      <c r="E10" s="68">
        <v>0.32665190163451563</v>
      </c>
      <c r="F10" s="68">
        <v>0.32665190163451563</v>
      </c>
      <c r="G10" s="68">
        <v>0.32665190163451563</v>
      </c>
      <c r="H10" s="68">
        <v>0.32665190163451563</v>
      </c>
      <c r="I10" s="68">
        <v>0.32665190163451563</v>
      </c>
      <c r="J10" s="68">
        <v>0.32665190163451563</v>
      </c>
      <c r="K10" s="68">
        <v>0.32665190163451563</v>
      </c>
      <c r="L10" s="68">
        <v>0.2</v>
      </c>
    </row>
    <row r="11" spans="1:12" x14ac:dyDescent="0.25">
      <c r="B11" s="67" t="s">
        <v>136</v>
      </c>
      <c r="C11" s="68">
        <v>1.4577395662551</v>
      </c>
      <c r="D11" s="68">
        <v>1.5421620134654079</v>
      </c>
      <c r="E11" s="68">
        <v>1.2259008631550268</v>
      </c>
      <c r="F11" s="68">
        <v>1.4132674652124313</v>
      </c>
      <c r="G11" s="68">
        <v>1.4415782942794628</v>
      </c>
      <c r="H11" s="68">
        <v>0.78228472195000009</v>
      </c>
      <c r="I11" s="68">
        <v>0.80181081081000016</v>
      </c>
      <c r="J11" s="68">
        <v>1.7976906214025536</v>
      </c>
      <c r="K11" s="68">
        <v>1.7560922404405568</v>
      </c>
      <c r="L11" s="68">
        <v>2</v>
      </c>
    </row>
    <row r="12" spans="1:12" x14ac:dyDescent="0.25">
      <c r="B12" s="67" t="s">
        <v>11</v>
      </c>
      <c r="C12" s="69">
        <v>247.54285657422403</v>
      </c>
      <c r="D12" s="69">
        <v>294.9225557284052</v>
      </c>
      <c r="E12" s="69">
        <v>359.19735662597446</v>
      </c>
      <c r="F12" s="69">
        <v>402.46817988374448</v>
      </c>
      <c r="G12" s="69">
        <v>472.93520622012431</v>
      </c>
      <c r="H12" s="69">
        <v>563.59298728439489</v>
      </c>
      <c r="I12" s="69">
        <v>691.20040935180498</v>
      </c>
      <c r="J12" s="69">
        <v>810.28424753637466</v>
      </c>
      <c r="K12" s="69">
        <v>887.55165692855337</v>
      </c>
      <c r="L12" s="68">
        <v>974.15000000000009</v>
      </c>
    </row>
    <row r="13" spans="1:12" x14ac:dyDescent="0.25">
      <c r="B13" s="60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90" t="s">
        <v>210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AA30" sqref="AA30"/>
    </sheetView>
  </sheetViews>
  <sheetFormatPr defaultRowHeight="15" x14ac:dyDescent="0.25"/>
  <cols>
    <col min="2" max="2" width="28.28515625" bestFit="1" customWidth="1"/>
    <col min="3" max="11" width="8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140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43709</v>
      </c>
    </row>
    <row r="6" spans="1:12" x14ac:dyDescent="0.25">
      <c r="B6" s="65" t="s">
        <v>132</v>
      </c>
      <c r="C6" s="68">
        <v>254</v>
      </c>
      <c r="D6" s="68">
        <v>266.39999999999998</v>
      </c>
      <c r="E6" s="68">
        <v>302.39999999999998</v>
      </c>
      <c r="F6" s="68">
        <v>281.10000000000002</v>
      </c>
      <c r="G6" s="68">
        <v>304.7</v>
      </c>
      <c r="H6" s="68">
        <v>351.4</v>
      </c>
      <c r="I6" s="68">
        <v>406.1</v>
      </c>
      <c r="J6" s="68">
        <v>440.7</v>
      </c>
      <c r="K6" s="68">
        <v>467.04</v>
      </c>
      <c r="L6" s="68">
        <v>492.57000000000005</v>
      </c>
    </row>
    <row r="7" spans="1:12" x14ac:dyDescent="0.25">
      <c r="B7" s="66" t="s">
        <v>138</v>
      </c>
      <c r="C7" s="68">
        <v>91.1</v>
      </c>
      <c r="D7" s="68">
        <v>89.6</v>
      </c>
      <c r="E7" s="68">
        <v>98</v>
      </c>
      <c r="F7" s="68">
        <v>68.400000000000006</v>
      </c>
      <c r="G7" s="68">
        <v>82.4</v>
      </c>
      <c r="H7" s="68">
        <v>104.6</v>
      </c>
      <c r="I7" s="68">
        <v>130.19999999999999</v>
      </c>
      <c r="J7" s="68">
        <v>141.1</v>
      </c>
      <c r="K7" s="68">
        <v>152.88</v>
      </c>
      <c r="L7" s="68">
        <v>151.6</v>
      </c>
    </row>
    <row r="8" spans="1:12" x14ac:dyDescent="0.25">
      <c r="B8" s="66" t="s">
        <v>132</v>
      </c>
      <c r="C8" s="68">
        <v>163</v>
      </c>
      <c r="D8" s="68">
        <v>176.8</v>
      </c>
      <c r="E8" s="68">
        <v>204.39999999999998</v>
      </c>
      <c r="F8" s="68">
        <v>212.70000000000002</v>
      </c>
      <c r="G8" s="68">
        <v>222.3</v>
      </c>
      <c r="H8" s="68">
        <v>246.89999999999998</v>
      </c>
      <c r="I8" s="68">
        <v>276</v>
      </c>
      <c r="J8" s="68">
        <v>299.60000000000002</v>
      </c>
      <c r="K8" s="68">
        <v>314.15999999999997</v>
      </c>
      <c r="L8" s="68">
        <v>340.97</v>
      </c>
    </row>
    <row r="9" spans="1:12" x14ac:dyDescent="0.25">
      <c r="B9" s="67" t="s">
        <v>133</v>
      </c>
      <c r="C9" s="68">
        <v>175.9</v>
      </c>
      <c r="D9" s="68">
        <v>172.8</v>
      </c>
      <c r="E9" s="68">
        <v>184.3</v>
      </c>
      <c r="F9" s="68">
        <v>186.5</v>
      </c>
      <c r="G9" s="68">
        <v>166.3</v>
      </c>
      <c r="H9" s="68">
        <v>126.5</v>
      </c>
      <c r="I9" s="68">
        <v>136.9</v>
      </c>
      <c r="J9" s="68">
        <v>142.6</v>
      </c>
      <c r="K9" s="68">
        <v>159.72999999999999</v>
      </c>
      <c r="L9" s="68">
        <v>167.98</v>
      </c>
    </row>
    <row r="10" spans="1:12" x14ac:dyDescent="0.25">
      <c r="B10" s="67" t="s">
        <v>134</v>
      </c>
      <c r="C10" s="68">
        <v>66.2</v>
      </c>
      <c r="D10" s="68">
        <v>79.2</v>
      </c>
      <c r="E10" s="68">
        <v>92.1</v>
      </c>
      <c r="F10" s="68">
        <v>105.9</v>
      </c>
      <c r="G10" s="68">
        <v>119.8</v>
      </c>
      <c r="H10" s="68">
        <v>121.8</v>
      </c>
      <c r="I10" s="68">
        <v>130.80000000000001</v>
      </c>
      <c r="J10" s="68">
        <v>139.5</v>
      </c>
      <c r="K10" s="68">
        <v>154.52000000000001</v>
      </c>
      <c r="L10" s="68">
        <v>175.72</v>
      </c>
    </row>
    <row r="11" spans="1:12" x14ac:dyDescent="0.25">
      <c r="B11" s="67" t="s">
        <v>135</v>
      </c>
      <c r="C11" s="68">
        <v>16.2</v>
      </c>
      <c r="D11" s="68">
        <v>20.7</v>
      </c>
      <c r="E11" s="68">
        <v>25.7</v>
      </c>
      <c r="F11" s="68">
        <v>29</v>
      </c>
      <c r="G11" s="68">
        <v>31.4</v>
      </c>
      <c r="H11" s="68">
        <v>32.700000000000003</v>
      </c>
      <c r="I11" s="68">
        <v>32.4</v>
      </c>
      <c r="J11" s="68">
        <v>31.7</v>
      </c>
      <c r="K11" s="68">
        <v>32.01</v>
      </c>
      <c r="L11" s="68">
        <v>31.7</v>
      </c>
    </row>
    <row r="12" spans="1:12" x14ac:dyDescent="0.25">
      <c r="B12" s="67" t="s">
        <v>136</v>
      </c>
      <c r="C12" s="68">
        <v>25.3</v>
      </c>
      <c r="D12" s="68">
        <v>30.5</v>
      </c>
      <c r="E12" s="68">
        <v>36</v>
      </c>
      <c r="F12" s="68">
        <v>38.699999999999996</v>
      </c>
      <c r="G12" s="68">
        <v>42.800000000000004</v>
      </c>
      <c r="H12" s="68">
        <v>41.4</v>
      </c>
      <c r="I12" s="68">
        <v>37.5</v>
      </c>
      <c r="J12" s="68">
        <v>37.4</v>
      </c>
      <c r="K12" s="68">
        <v>38</v>
      </c>
      <c r="L12" s="68">
        <v>39.659999999999997</v>
      </c>
    </row>
    <row r="13" spans="1:12" x14ac:dyDescent="0.25">
      <c r="B13" s="67" t="s">
        <v>11</v>
      </c>
      <c r="C13" s="69">
        <v>537.69999999999993</v>
      </c>
      <c r="D13" s="69">
        <v>569.6</v>
      </c>
      <c r="E13" s="69">
        <v>640.5</v>
      </c>
      <c r="F13" s="69">
        <v>641.20000000000005</v>
      </c>
      <c r="G13" s="69">
        <v>665</v>
      </c>
      <c r="H13" s="69">
        <v>673.9</v>
      </c>
      <c r="I13" s="69">
        <v>743.80000000000007</v>
      </c>
      <c r="J13" s="69">
        <v>791.90000000000009</v>
      </c>
      <c r="K13" s="69">
        <v>851.3</v>
      </c>
      <c r="L13" s="68">
        <v>907.63000000000011</v>
      </c>
    </row>
    <row r="14" spans="1:12" x14ac:dyDescent="0.25">
      <c r="B14" s="60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90" t="s">
        <v>200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M23" sqref="M23"/>
    </sheetView>
  </sheetViews>
  <sheetFormatPr defaultRowHeight="15" x14ac:dyDescent="0.25"/>
  <cols>
    <col min="2" max="2" width="33.85546875" bestFit="1" customWidth="1"/>
    <col min="3" max="9" width="6.140625" bestFit="1" customWidth="1"/>
    <col min="10" max="11" width="6.42578125" customWidth="1"/>
  </cols>
  <sheetData>
    <row r="1" spans="1:12" x14ac:dyDescent="0.25">
      <c r="A1" s="71" t="s">
        <v>150</v>
      </c>
    </row>
    <row r="2" spans="1:12" ht="18" customHeight="1" x14ac:dyDescent="0.25">
      <c r="B2" s="133" t="s">
        <v>147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148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149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43709</v>
      </c>
    </row>
    <row r="6" spans="1:12" x14ac:dyDescent="0.25">
      <c r="B6" s="49" t="s">
        <v>145</v>
      </c>
      <c r="C6" s="74">
        <v>3.9399999999999998E-2</v>
      </c>
      <c r="D6" s="74">
        <v>3.6299999999999999E-2</v>
      </c>
      <c r="E6" s="74">
        <v>3.2800000000000003E-2</v>
      </c>
      <c r="F6" s="74">
        <v>3.9600000000000003E-2</v>
      </c>
      <c r="G6" s="74">
        <v>3.3599999999999998E-2</v>
      </c>
      <c r="H6" s="74">
        <v>3.5700000000000003E-2</v>
      </c>
      <c r="I6" s="74">
        <v>3.5499999999999997E-2</v>
      </c>
      <c r="J6" s="74">
        <v>3.2399999999999998E-2</v>
      </c>
      <c r="K6" s="74">
        <v>0.03</v>
      </c>
      <c r="L6" s="70">
        <v>3.1800000000000002E-2</v>
      </c>
    </row>
    <row r="7" spans="1:12" x14ac:dyDescent="0.25">
      <c r="B7" s="49" t="s">
        <v>146</v>
      </c>
      <c r="C7" s="74">
        <v>2.8E-3</v>
      </c>
      <c r="D7" s="74">
        <v>2.8E-3</v>
      </c>
      <c r="E7" s="74">
        <v>2.3999999999999998E-3</v>
      </c>
      <c r="F7" s="74">
        <v>3.2000000000000002E-3</v>
      </c>
      <c r="G7" s="74">
        <v>6.1000000000000004E-3</v>
      </c>
      <c r="H7" s="74">
        <v>3.3999999999999998E-3</v>
      </c>
      <c r="I7" s="74">
        <v>3.3999999999999998E-3</v>
      </c>
      <c r="J7" s="74">
        <v>3.3E-3</v>
      </c>
      <c r="K7" s="74">
        <v>3.0000000000000001E-3</v>
      </c>
      <c r="L7" s="70">
        <v>3.5999999999999999E-3</v>
      </c>
    </row>
    <row r="8" spans="1:12" x14ac:dyDescent="0.25">
      <c r="B8" s="60"/>
      <c r="C8" s="13"/>
      <c r="D8" s="13"/>
      <c r="E8" s="13"/>
      <c r="F8" s="13"/>
      <c r="G8" s="13"/>
      <c r="H8" s="13"/>
      <c r="I8" s="13"/>
      <c r="J8" s="13"/>
      <c r="K8" s="13"/>
    </row>
    <row r="9" spans="1:12" x14ac:dyDescent="0.25">
      <c r="B9" s="90" t="s">
        <v>214</v>
      </c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60" t="s">
        <v>195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60" t="s">
        <v>184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selection activeCell="J16" sqref="J16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10" max="10" width="29.5703125" customWidth="1"/>
  </cols>
  <sheetData>
    <row r="1" spans="1:10" x14ac:dyDescent="0.25">
      <c r="A1" s="71" t="s">
        <v>150</v>
      </c>
    </row>
    <row r="2" spans="1:10" ht="18" x14ac:dyDescent="0.25">
      <c r="B2" s="75" t="s">
        <v>159</v>
      </c>
      <c r="C2" s="75"/>
      <c r="D2" s="75"/>
      <c r="E2" s="75"/>
      <c r="F2" s="75"/>
      <c r="G2" s="75"/>
      <c r="H2" s="75"/>
      <c r="I2" s="75"/>
      <c r="J2" s="75"/>
    </row>
    <row r="3" spans="1:10" ht="18" x14ac:dyDescent="0.25">
      <c r="B3" s="75"/>
      <c r="C3" s="75"/>
      <c r="D3" s="75"/>
      <c r="E3" s="75"/>
      <c r="F3" s="75"/>
      <c r="G3" s="75"/>
      <c r="H3" s="75"/>
      <c r="I3" s="75"/>
      <c r="J3" s="75"/>
    </row>
    <row r="4" spans="1:10" ht="15.75" x14ac:dyDescent="0.25">
      <c r="B4" s="10" t="s">
        <v>190</v>
      </c>
      <c r="C4" s="10"/>
      <c r="D4" s="10"/>
      <c r="E4" s="10"/>
      <c r="F4" s="10"/>
      <c r="G4" s="10"/>
      <c r="H4" s="10"/>
      <c r="I4" s="13"/>
      <c r="J4" s="13"/>
    </row>
    <row r="5" spans="1:10" ht="15" customHeight="1" x14ac:dyDescent="0.25">
      <c r="B5" s="47" t="s">
        <v>160</v>
      </c>
      <c r="C5" s="47">
        <v>2013</v>
      </c>
      <c r="D5" s="47">
        <v>2014</v>
      </c>
      <c r="E5" s="47">
        <v>2015</v>
      </c>
      <c r="F5" s="47">
        <v>2016</v>
      </c>
      <c r="G5" s="47">
        <v>2017</v>
      </c>
      <c r="H5" s="47">
        <v>2018</v>
      </c>
      <c r="I5" s="48">
        <v>43709</v>
      </c>
    </row>
    <row r="6" spans="1:10" ht="15" customHeight="1" x14ac:dyDescent="0.25">
      <c r="B6" s="49" t="s">
        <v>161</v>
      </c>
      <c r="C6" s="108">
        <f>162623692.21/1000000000</f>
        <v>0.16262369221</v>
      </c>
      <c r="D6" s="108">
        <f>410822723.09/1000000000</f>
        <v>0.41082272308999995</v>
      </c>
      <c r="E6" s="108">
        <f>773899103.52/1000000000</f>
        <v>0.77389910352000002</v>
      </c>
      <c r="F6" s="108">
        <f>1276957009.88/1000000000</f>
        <v>1.27695700988</v>
      </c>
      <c r="G6" s="108">
        <f>1961300708.84/1000000000</f>
        <v>1.9613007088399999</v>
      </c>
      <c r="H6" s="108">
        <f>3102930966.46/1000000000</f>
        <v>3.1029309664600002</v>
      </c>
      <c r="I6" s="108">
        <v>4.38</v>
      </c>
    </row>
    <row r="7" spans="1:10" x14ac:dyDescent="0.25">
      <c r="B7" s="49" t="s">
        <v>21</v>
      </c>
      <c r="C7" s="115">
        <v>324</v>
      </c>
      <c r="D7" s="115">
        <v>330</v>
      </c>
      <c r="E7" s="115">
        <v>343</v>
      </c>
      <c r="F7" s="115">
        <v>364</v>
      </c>
      <c r="G7" s="115">
        <v>371</v>
      </c>
      <c r="H7" s="115">
        <v>385</v>
      </c>
      <c r="I7" s="115">
        <v>403</v>
      </c>
    </row>
    <row r="8" spans="1:10" x14ac:dyDescent="0.25">
      <c r="B8" s="77" t="s">
        <v>162</v>
      </c>
      <c r="C8" s="116">
        <v>7</v>
      </c>
      <c r="D8" s="116">
        <v>8</v>
      </c>
      <c r="E8" s="116">
        <v>10</v>
      </c>
      <c r="F8" s="116">
        <v>13</v>
      </c>
      <c r="G8" s="116">
        <v>14</v>
      </c>
      <c r="H8" s="116">
        <v>19</v>
      </c>
      <c r="I8" s="116">
        <v>24</v>
      </c>
    </row>
    <row r="9" spans="1:10" x14ac:dyDescent="0.25">
      <c r="B9" s="78" t="s">
        <v>32</v>
      </c>
      <c r="C9" s="131">
        <v>8522</v>
      </c>
      <c r="D9" s="131">
        <v>26780</v>
      </c>
      <c r="E9" s="131">
        <v>46088</v>
      </c>
      <c r="F9" s="131">
        <v>64093</v>
      </c>
      <c r="G9" s="131">
        <v>86978</v>
      </c>
      <c r="H9" s="131">
        <v>114782</v>
      </c>
      <c r="I9" s="131">
        <v>130947</v>
      </c>
    </row>
    <row r="10" spans="1:10" x14ac:dyDescent="0.25">
      <c r="B10" s="49" t="s">
        <v>33</v>
      </c>
      <c r="C10" s="114">
        <v>0</v>
      </c>
      <c r="D10" s="114">
        <v>0</v>
      </c>
      <c r="E10" s="114">
        <v>0</v>
      </c>
      <c r="F10" s="114">
        <v>4</v>
      </c>
      <c r="G10" s="114">
        <v>269</v>
      </c>
      <c r="H10" s="114">
        <v>299</v>
      </c>
      <c r="I10" s="114">
        <v>302</v>
      </c>
    </row>
    <row r="11" spans="1:10" x14ac:dyDescent="0.25">
      <c r="B11" s="49" t="s">
        <v>163</v>
      </c>
      <c r="C11" s="114">
        <v>3</v>
      </c>
      <c r="D11" s="114">
        <v>3</v>
      </c>
      <c r="E11" s="114">
        <v>6</v>
      </c>
      <c r="F11" s="114">
        <v>11</v>
      </c>
      <c r="G11" s="114">
        <v>21</v>
      </c>
      <c r="H11" s="114">
        <v>42</v>
      </c>
      <c r="I11" s="114">
        <v>57</v>
      </c>
    </row>
    <row r="12" spans="1:10" x14ac:dyDescent="0.25">
      <c r="B12" s="110"/>
      <c r="C12" s="111"/>
      <c r="D12" s="111"/>
      <c r="E12" s="111"/>
      <c r="F12" s="111"/>
      <c r="G12" s="111"/>
      <c r="H12" s="111"/>
    </row>
    <row r="13" spans="1:10" x14ac:dyDescent="0.25">
      <c r="B13" s="109" t="s">
        <v>215</v>
      </c>
      <c r="C13" s="109"/>
      <c r="D13" s="109"/>
      <c r="E13" s="79"/>
      <c r="F13" s="79"/>
      <c r="G13" s="79"/>
      <c r="H13" s="79"/>
    </row>
    <row r="14" spans="1:10" x14ac:dyDescent="0.25">
      <c r="B14" s="109" t="s">
        <v>216</v>
      </c>
      <c r="C14" s="109"/>
      <c r="D14" s="109"/>
      <c r="E14" s="79"/>
      <c r="F14" s="79"/>
      <c r="G14" s="79"/>
      <c r="H14" s="79"/>
    </row>
    <row r="15" spans="1:10" x14ac:dyDescent="0.25">
      <c r="B15" s="60"/>
      <c r="C15" s="60"/>
      <c r="D15" s="60"/>
      <c r="E15" s="13"/>
      <c r="F15" s="13"/>
      <c r="G15" s="13"/>
      <c r="H15" s="13"/>
    </row>
  </sheetData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0" zoomScaleNormal="120" workbookViewId="0">
      <selection activeCell="L6" sqref="L6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2" x14ac:dyDescent="0.25">
      <c r="A1" s="71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23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4.25" customHeight="1" x14ac:dyDescent="0.25">
      <c r="B5" s="19" t="s">
        <v>24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43709</v>
      </c>
    </row>
    <row r="6" spans="1:12" x14ac:dyDescent="0.25">
      <c r="B6" s="20" t="s">
        <v>21</v>
      </c>
      <c r="C6" s="21">
        <v>2360</v>
      </c>
      <c r="D6" s="21">
        <v>2338</v>
      </c>
      <c r="E6" s="21">
        <v>2344</v>
      </c>
      <c r="F6" s="21">
        <v>2652</v>
      </c>
      <c r="G6" s="21">
        <v>2694</v>
      </c>
      <c r="H6" s="21">
        <v>2674</v>
      </c>
      <c r="I6" s="21">
        <v>2704</v>
      </c>
      <c r="J6" s="21">
        <v>2699</v>
      </c>
      <c r="K6" s="21">
        <v>2732</v>
      </c>
      <c r="L6" s="21">
        <v>2778</v>
      </c>
    </row>
    <row r="7" spans="1:12" x14ac:dyDescent="0.25">
      <c r="B7" s="20" t="s">
        <v>22</v>
      </c>
      <c r="C7" s="21">
        <v>492</v>
      </c>
      <c r="D7" s="21">
        <v>510</v>
      </c>
      <c r="E7" s="21">
        <v>479</v>
      </c>
      <c r="F7" s="21">
        <v>498</v>
      </c>
      <c r="G7" s="21">
        <v>500</v>
      </c>
      <c r="H7" s="21">
        <v>505</v>
      </c>
      <c r="I7" s="21">
        <v>497</v>
      </c>
      <c r="J7" s="21">
        <v>414</v>
      </c>
      <c r="K7" s="21">
        <v>448</v>
      </c>
      <c r="L7" s="22">
        <v>477</v>
      </c>
    </row>
    <row r="8" spans="1:12" x14ac:dyDescent="0.25">
      <c r="B8" s="23" t="s">
        <v>11</v>
      </c>
      <c r="C8" s="24">
        <v>2852</v>
      </c>
      <c r="D8" s="24">
        <v>2848</v>
      </c>
      <c r="E8" s="24">
        <v>2823</v>
      </c>
      <c r="F8" s="24">
        <v>3150</v>
      </c>
      <c r="G8" s="24">
        <v>3194</v>
      </c>
      <c r="H8" s="24">
        <v>3179</v>
      </c>
      <c r="I8" s="24">
        <v>3201</v>
      </c>
      <c r="J8" s="24">
        <v>3113</v>
      </c>
      <c r="K8" s="24">
        <v>3180</v>
      </c>
      <c r="L8" s="24">
        <v>3255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8" t="s">
        <v>0</v>
      </c>
      <c r="C11" s="124" t="s">
        <v>196</v>
      </c>
      <c r="D11" s="60"/>
      <c r="E11" s="60"/>
      <c r="F11" s="60"/>
      <c r="G11" s="13"/>
      <c r="H11" s="13"/>
      <c r="I11" s="13"/>
      <c r="J11" s="13"/>
      <c r="K11" s="13"/>
    </row>
    <row r="12" spans="1:12" x14ac:dyDescent="0.25">
      <c r="B12" s="60" t="s">
        <v>197</v>
      </c>
      <c r="C12" s="60"/>
      <c r="D12" s="60"/>
      <c r="E12" s="60"/>
      <c r="F12" s="60"/>
      <c r="G12" s="13"/>
      <c r="H12" s="13"/>
      <c r="I12" s="13"/>
      <c r="J12" s="13"/>
      <c r="K12" s="13"/>
    </row>
    <row r="13" spans="1:12" ht="16.5" x14ac:dyDescent="0.3">
      <c r="B13" s="52" t="s">
        <v>186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/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71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9"/>
      <c r="M1" s="9"/>
    </row>
    <row r="2" spans="1:13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  <c r="L2" s="26"/>
      <c r="M2" s="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M3" s="9"/>
    </row>
    <row r="4" spans="1:13" ht="15.75" x14ac:dyDescent="0.25">
      <c r="B4" s="18" t="s">
        <v>103</v>
      </c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x14ac:dyDescent="0.25">
      <c r="B5" s="25" t="s">
        <v>30</v>
      </c>
      <c r="C5" s="25">
        <v>2010</v>
      </c>
      <c r="D5" s="25">
        <v>2011</v>
      </c>
      <c r="E5" s="25">
        <v>2012</v>
      </c>
      <c r="F5" s="25">
        <v>2013</v>
      </c>
      <c r="G5" s="25">
        <v>2014</v>
      </c>
      <c r="H5" s="25">
        <v>2015</v>
      </c>
      <c r="I5" s="25">
        <v>2016</v>
      </c>
      <c r="J5" s="25">
        <v>2017</v>
      </c>
      <c r="K5" s="15" t="s">
        <v>26</v>
      </c>
      <c r="L5" s="9"/>
      <c r="M5" s="9"/>
    </row>
    <row r="6" spans="1:13" x14ac:dyDescent="0.25">
      <c r="B6" s="23" t="s">
        <v>1</v>
      </c>
      <c r="C6" s="21">
        <v>2910458</v>
      </c>
      <c r="D6" s="21">
        <v>3028883</v>
      </c>
      <c r="E6" s="21">
        <v>3075783</v>
      </c>
      <c r="F6" s="21">
        <v>3140129</v>
      </c>
      <c r="G6" s="21">
        <v>3255394</v>
      </c>
      <c r="H6" s="21">
        <v>3260660</v>
      </c>
      <c r="I6" s="21">
        <v>3231758</v>
      </c>
      <c r="J6" s="21">
        <v>3329279</v>
      </c>
      <c r="K6" s="21">
        <v>3356984</v>
      </c>
      <c r="L6" s="9"/>
      <c r="M6" s="9"/>
    </row>
    <row r="7" spans="1:13" x14ac:dyDescent="0.25">
      <c r="B7" s="23" t="s">
        <v>27</v>
      </c>
      <c r="C7" s="21">
        <v>6178627</v>
      </c>
      <c r="D7" s="21">
        <v>6078920</v>
      </c>
      <c r="E7" s="21">
        <v>7177776</v>
      </c>
      <c r="F7" s="21">
        <v>7424533</v>
      </c>
      <c r="G7" s="21">
        <v>7893993</v>
      </c>
      <c r="H7" s="21">
        <v>9178740</v>
      </c>
      <c r="I7" s="21">
        <v>10312019</v>
      </c>
      <c r="J7" s="21">
        <v>10570370</v>
      </c>
      <c r="K7" s="21">
        <v>10570370</v>
      </c>
      <c r="L7" s="9"/>
      <c r="M7" s="9"/>
    </row>
    <row r="8" spans="1:13" x14ac:dyDescent="0.25">
      <c r="B8" s="23" t="s">
        <v>28</v>
      </c>
      <c r="C8" s="21">
        <v>2565920</v>
      </c>
      <c r="D8" s="21">
        <v>2903551</v>
      </c>
      <c r="E8" s="21">
        <v>2627195</v>
      </c>
      <c r="F8" s="21">
        <v>2751887</v>
      </c>
      <c r="G8" s="21">
        <v>2802834</v>
      </c>
      <c r="H8" s="21">
        <v>3207503</v>
      </c>
      <c r="I8" s="21">
        <v>3140888</v>
      </c>
      <c r="J8" s="21">
        <v>2629630</v>
      </c>
      <c r="K8" s="21">
        <v>2629630</v>
      </c>
      <c r="L8" s="9"/>
      <c r="M8" s="9"/>
    </row>
    <row r="9" spans="1:13" x14ac:dyDescent="0.25">
      <c r="B9" s="23" t="s">
        <v>29</v>
      </c>
      <c r="C9" s="24">
        <v>11655005</v>
      </c>
      <c r="D9" s="24">
        <v>12011354</v>
      </c>
      <c r="E9" s="24">
        <v>12880754</v>
      </c>
      <c r="F9" s="24">
        <v>13316549</v>
      </c>
      <c r="G9" s="24">
        <v>13952221</v>
      </c>
      <c r="H9" s="24">
        <v>15646903</v>
      </c>
      <c r="I9" s="24">
        <v>16684665</v>
      </c>
      <c r="J9" s="24">
        <v>16529279</v>
      </c>
      <c r="K9" s="24">
        <v>16556984</v>
      </c>
      <c r="L9" s="9"/>
      <c r="M9" s="9"/>
    </row>
    <row r="10" spans="1:13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9"/>
      <c r="M10" s="9"/>
    </row>
    <row r="11" spans="1:13" ht="16.5" x14ac:dyDescent="0.3">
      <c r="B11" s="52"/>
      <c r="C11" s="52"/>
      <c r="D11" s="52"/>
      <c r="E11" s="52"/>
      <c r="F11" s="52"/>
      <c r="G11" s="52"/>
      <c r="H11" s="52"/>
      <c r="I11" s="52"/>
      <c r="J11" s="52"/>
      <c r="K11" s="13"/>
      <c r="L11" s="9"/>
      <c r="M11" s="9"/>
    </row>
    <row r="12" spans="1:13" ht="16.5" x14ac:dyDescent="0.3">
      <c r="B12" s="88" t="s">
        <v>0</v>
      </c>
      <c r="C12" s="86">
        <v>43617</v>
      </c>
      <c r="D12" s="60"/>
      <c r="E12" s="60"/>
      <c r="F12" s="60"/>
      <c r="G12" s="60"/>
      <c r="H12" s="60"/>
      <c r="I12" s="52"/>
      <c r="J12" s="52"/>
      <c r="K12" s="13"/>
      <c r="L12" s="9"/>
      <c r="M12" s="9"/>
    </row>
    <row r="13" spans="1:13" ht="13.5" customHeight="1" x14ac:dyDescent="0.3">
      <c r="B13" s="60" t="s">
        <v>13</v>
      </c>
      <c r="C13" s="60"/>
      <c r="D13" s="60"/>
      <c r="E13" s="60"/>
      <c r="F13" s="60"/>
      <c r="G13" s="60"/>
      <c r="H13" s="60"/>
      <c r="I13" s="52"/>
      <c r="J13" s="52"/>
      <c r="K13" s="13"/>
      <c r="L13" s="9"/>
      <c r="M13" s="9"/>
    </row>
    <row r="14" spans="1:13" ht="13.5" customHeight="1" x14ac:dyDescent="0.3">
      <c r="B14" s="60" t="s">
        <v>31</v>
      </c>
      <c r="C14" s="60"/>
      <c r="D14" s="60"/>
      <c r="E14" s="60"/>
      <c r="F14" s="60"/>
      <c r="G14" s="60"/>
      <c r="H14" s="60"/>
      <c r="I14" s="52"/>
      <c r="J14" s="52"/>
      <c r="K14" s="13"/>
      <c r="L14" s="9"/>
      <c r="M14" s="9"/>
    </row>
    <row r="15" spans="1:13" ht="13.5" customHeight="1" x14ac:dyDescent="0.3">
      <c r="B15" s="89" t="s">
        <v>167</v>
      </c>
      <c r="C15" s="89"/>
      <c r="D15" s="89"/>
      <c r="E15" s="89"/>
      <c r="F15" s="89"/>
      <c r="G15" s="89"/>
      <c r="H15" s="89"/>
      <c r="I15" s="87"/>
      <c r="J15" s="52"/>
      <c r="K15" s="13"/>
      <c r="L15" s="9"/>
      <c r="M15" s="9"/>
    </row>
    <row r="16" spans="1:13" ht="16.5" x14ac:dyDescent="0.3">
      <c r="B16" s="52"/>
      <c r="C16" s="52"/>
      <c r="D16" s="52"/>
      <c r="E16" s="52"/>
      <c r="F16" s="52"/>
      <c r="G16" s="52"/>
      <c r="H16" s="52"/>
      <c r="I16" s="52"/>
      <c r="J16" s="52"/>
      <c r="K16" s="13"/>
      <c r="L16" s="9"/>
      <c r="M16" s="9"/>
    </row>
    <row r="17" spans="2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9"/>
      <c r="M17" s="9"/>
    </row>
    <row r="18" spans="2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9"/>
      <c r="M18" s="9"/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9"/>
      <c r="M19" s="9"/>
    </row>
    <row r="20" spans="2:1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9"/>
      <c r="M20" s="9"/>
    </row>
    <row r="21" spans="2:1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9"/>
      <c r="M21" s="9"/>
    </row>
    <row r="22" spans="2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"/>
      <c r="M22" s="9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9"/>
      <c r="M23" s="9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9"/>
      <c r="M24" s="9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9"/>
      <c r="M25" s="9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9"/>
      <c r="M26" s="9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9"/>
      <c r="M27" s="9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9"/>
      <c r="M28" s="9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9"/>
      <c r="M29" s="9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9"/>
      <c r="M30" s="9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9"/>
      <c r="M31" s="9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9"/>
      <c r="M32" s="9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9"/>
      <c r="M33" s="9"/>
      <c r="N33" s="9"/>
    </row>
    <row r="34" spans="2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9"/>
      <c r="M34" s="9"/>
      <c r="N34" s="9"/>
    </row>
    <row r="35" spans="2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9"/>
      <c r="M35" s="9"/>
      <c r="N35" s="9"/>
    </row>
    <row r="36" spans="2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9"/>
      <c r="M36" s="9"/>
      <c r="N36" s="9"/>
    </row>
    <row r="37" spans="2:14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9"/>
      <c r="M37" s="9"/>
      <c r="N37" s="9"/>
    </row>
    <row r="38" spans="2:14" x14ac:dyDescent="0.25">
      <c r="L38" s="9"/>
      <c r="M38" s="9"/>
      <c r="N38" s="9"/>
    </row>
    <row r="39" spans="2:14" x14ac:dyDescent="0.25">
      <c r="L39" s="9"/>
      <c r="M39" s="9"/>
      <c r="N39" s="9"/>
    </row>
    <row r="40" spans="2:14" x14ac:dyDescent="0.25">
      <c r="L40" s="9"/>
      <c r="M40" s="9"/>
      <c r="N40" s="9"/>
    </row>
    <row r="41" spans="2:14" x14ac:dyDescent="0.25">
      <c r="L41" s="9"/>
      <c r="M41" s="9"/>
      <c r="N4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/>
  </sheetViews>
  <sheetFormatPr defaultRowHeight="15" x14ac:dyDescent="0.25"/>
  <cols>
    <col min="2" max="2" width="19.140625" customWidth="1"/>
    <col min="3" max="3" width="10.855468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36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0" t="s">
        <v>32</v>
      </c>
      <c r="C6" s="21">
        <v>2242217</v>
      </c>
      <c r="D6" s="21">
        <v>2351677</v>
      </c>
      <c r="E6" s="21">
        <v>2385026</v>
      </c>
      <c r="F6" s="21">
        <v>2429791</v>
      </c>
      <c r="G6" s="21">
        <v>2525463</v>
      </c>
      <c r="H6" s="21">
        <v>2513966</v>
      </c>
      <c r="I6" s="21">
        <v>2458961</v>
      </c>
      <c r="J6" s="21">
        <v>2524800</v>
      </c>
      <c r="K6" s="21">
        <v>2528047</v>
      </c>
    </row>
    <row r="7" spans="1:11" x14ac:dyDescent="0.25">
      <c r="B7" s="20" t="s">
        <v>33</v>
      </c>
      <c r="C7" s="21">
        <v>507488</v>
      </c>
      <c r="D7" s="21">
        <v>516703</v>
      </c>
      <c r="E7" s="21">
        <v>526808</v>
      </c>
      <c r="F7" s="21">
        <v>540752</v>
      </c>
      <c r="G7" s="21">
        <v>558206</v>
      </c>
      <c r="H7" s="21">
        <v>574834</v>
      </c>
      <c r="I7" s="21">
        <v>596669</v>
      </c>
      <c r="J7" s="21">
        <v>625450</v>
      </c>
      <c r="K7" s="21">
        <v>646370</v>
      </c>
    </row>
    <row r="8" spans="1:11" x14ac:dyDescent="0.25">
      <c r="B8" s="20" t="s">
        <v>34</v>
      </c>
      <c r="C8" s="21">
        <v>160753</v>
      </c>
      <c r="D8" s="21">
        <v>160503</v>
      </c>
      <c r="E8" s="21">
        <v>163949</v>
      </c>
      <c r="F8" s="21">
        <v>169586</v>
      </c>
      <c r="G8" s="21">
        <v>171725</v>
      </c>
      <c r="H8" s="21">
        <v>171860</v>
      </c>
      <c r="I8" s="21">
        <v>176128</v>
      </c>
      <c r="J8" s="21">
        <v>179029</v>
      </c>
      <c r="K8" s="21">
        <v>182567</v>
      </c>
    </row>
    <row r="9" spans="1:11" x14ac:dyDescent="0.25">
      <c r="B9" s="23" t="s">
        <v>35</v>
      </c>
      <c r="C9" s="24">
        <v>2910458</v>
      </c>
      <c r="D9" s="24">
        <v>3028883</v>
      </c>
      <c r="E9" s="24">
        <v>3075783</v>
      </c>
      <c r="F9" s="24">
        <v>3140129</v>
      </c>
      <c r="G9" s="24">
        <v>3255394</v>
      </c>
      <c r="H9" s="24">
        <v>3260660</v>
      </c>
      <c r="I9" s="24">
        <v>3231758</v>
      </c>
      <c r="J9" s="24">
        <v>3329279</v>
      </c>
      <c r="K9" s="24">
        <v>3356984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88" t="s">
        <v>0</v>
      </c>
      <c r="C11" s="86">
        <v>43617</v>
      </c>
      <c r="D11" s="60"/>
      <c r="E11" s="60"/>
      <c r="F11" s="60"/>
      <c r="G11" s="60"/>
      <c r="H11" s="13"/>
      <c r="I11" s="13"/>
      <c r="J11" s="13"/>
      <c r="K11" s="13"/>
    </row>
    <row r="12" spans="1:11" x14ac:dyDescent="0.25">
      <c r="B12" s="60" t="s">
        <v>13</v>
      </c>
      <c r="C12" s="60"/>
      <c r="D12" s="60"/>
      <c r="E12" s="60"/>
      <c r="F12" s="60"/>
      <c r="G12" s="60"/>
      <c r="H12" s="13"/>
      <c r="I12" s="13"/>
      <c r="J12" s="13"/>
      <c r="K12" s="13"/>
    </row>
    <row r="13" spans="1:11" x14ac:dyDescent="0.25">
      <c r="B13" s="60"/>
      <c r="C13" s="60"/>
      <c r="D13" s="60"/>
      <c r="E13" s="60"/>
      <c r="F13" s="60"/>
      <c r="G13" s="60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I22" sqref="I22"/>
    </sheetView>
  </sheetViews>
  <sheetFormatPr defaultRowHeight="15" x14ac:dyDescent="0.25"/>
  <cols>
    <col min="2" max="2" width="39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38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32</v>
      </c>
      <c r="C6" s="16">
        <v>1443849</v>
      </c>
      <c r="D6" s="16">
        <v>1495272</v>
      </c>
      <c r="E6" s="16">
        <v>1499158</v>
      </c>
      <c r="F6" s="16">
        <v>1505857</v>
      </c>
      <c r="G6" s="16">
        <v>1580093</v>
      </c>
      <c r="H6" s="16">
        <v>1555640</v>
      </c>
      <c r="I6" s="16">
        <v>1499295</v>
      </c>
      <c r="J6" s="16">
        <v>1560696</v>
      </c>
      <c r="K6" s="16">
        <v>1540086</v>
      </c>
    </row>
    <row r="7" spans="1:11" x14ac:dyDescent="0.25">
      <c r="B7" s="28" t="s">
        <v>33</v>
      </c>
      <c r="C7" s="16">
        <v>233197</v>
      </c>
      <c r="D7" s="16">
        <v>238283</v>
      </c>
      <c r="E7" s="16">
        <v>242194</v>
      </c>
      <c r="F7" s="16">
        <v>246129</v>
      </c>
      <c r="G7" s="16">
        <v>251597</v>
      </c>
      <c r="H7" s="16">
        <v>255777</v>
      </c>
      <c r="I7" s="16">
        <v>260271</v>
      </c>
      <c r="J7" s="16">
        <v>264786</v>
      </c>
      <c r="K7" s="16">
        <v>270277</v>
      </c>
    </row>
    <row r="8" spans="1:11" x14ac:dyDescent="0.25">
      <c r="B8" s="28" t="s">
        <v>34</v>
      </c>
      <c r="C8" s="16">
        <v>56712</v>
      </c>
      <c r="D8" s="16">
        <v>55348</v>
      </c>
      <c r="E8" s="16">
        <v>57560</v>
      </c>
      <c r="F8" s="16">
        <v>60202</v>
      </c>
      <c r="G8" s="16">
        <v>58350</v>
      </c>
      <c r="H8" s="16">
        <v>61541</v>
      </c>
      <c r="I8" s="16">
        <v>62870</v>
      </c>
      <c r="J8" s="16">
        <v>63644</v>
      </c>
      <c r="K8" s="16">
        <v>65243</v>
      </c>
    </row>
    <row r="9" spans="1:11" x14ac:dyDescent="0.25">
      <c r="B9" s="29" t="s">
        <v>11</v>
      </c>
      <c r="C9" s="27">
        <v>1733758</v>
      </c>
      <c r="D9" s="27">
        <v>1788903</v>
      </c>
      <c r="E9" s="27">
        <v>1798912</v>
      </c>
      <c r="F9" s="27">
        <v>1812188</v>
      </c>
      <c r="G9" s="27">
        <v>1890040</v>
      </c>
      <c r="H9" s="27">
        <v>1872958</v>
      </c>
      <c r="I9" s="27">
        <v>1822436</v>
      </c>
      <c r="J9" s="27">
        <v>1889126</v>
      </c>
      <c r="K9" s="27">
        <v>1875606</v>
      </c>
    </row>
    <row r="10" spans="1:11" x14ac:dyDescent="0.25">
      <c r="B10" s="25" t="s">
        <v>39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32</v>
      </c>
      <c r="C11" s="16">
        <v>724650</v>
      </c>
      <c r="D11" s="16">
        <v>769978</v>
      </c>
      <c r="E11" s="16">
        <v>785454</v>
      </c>
      <c r="F11" s="16">
        <v>744278</v>
      </c>
      <c r="G11" s="16">
        <v>752954</v>
      </c>
      <c r="H11" s="16">
        <v>755583</v>
      </c>
      <c r="I11" s="16">
        <v>744902</v>
      </c>
      <c r="J11" s="16">
        <v>737032</v>
      </c>
      <c r="K11" s="16">
        <v>748032</v>
      </c>
    </row>
    <row r="12" spans="1:11" x14ac:dyDescent="0.25">
      <c r="B12" s="28" t="s">
        <v>33</v>
      </c>
      <c r="C12" s="16">
        <v>273988</v>
      </c>
      <c r="D12" s="16">
        <v>277982</v>
      </c>
      <c r="E12" s="16">
        <v>284137</v>
      </c>
      <c r="F12" s="16">
        <v>294101</v>
      </c>
      <c r="G12" s="16">
        <v>306018</v>
      </c>
      <c r="H12" s="16">
        <v>318409</v>
      </c>
      <c r="I12" s="16">
        <v>335651</v>
      </c>
      <c r="J12" s="16">
        <v>359638</v>
      </c>
      <c r="K12" s="16">
        <v>362359</v>
      </c>
    </row>
    <row r="13" spans="1:11" x14ac:dyDescent="0.25">
      <c r="B13" s="28" t="s">
        <v>34</v>
      </c>
      <c r="C13" s="16">
        <v>103911</v>
      </c>
      <c r="D13" s="16">
        <v>105002</v>
      </c>
      <c r="E13" s="16">
        <v>106190</v>
      </c>
      <c r="F13" s="16">
        <v>109118</v>
      </c>
      <c r="G13" s="16">
        <v>113074</v>
      </c>
      <c r="H13" s="16">
        <v>109864</v>
      </c>
      <c r="I13" s="16">
        <v>112747</v>
      </c>
      <c r="J13" s="16">
        <v>114831</v>
      </c>
      <c r="K13" s="16">
        <v>116632</v>
      </c>
    </row>
    <row r="14" spans="1:11" x14ac:dyDescent="0.25">
      <c r="B14" s="29" t="s">
        <v>11</v>
      </c>
      <c r="C14" s="27">
        <v>1102549</v>
      </c>
      <c r="D14" s="27">
        <v>1152962</v>
      </c>
      <c r="E14" s="27">
        <v>1175781</v>
      </c>
      <c r="F14" s="27">
        <v>1147497</v>
      </c>
      <c r="G14" s="27">
        <v>1172046</v>
      </c>
      <c r="H14" s="27">
        <v>1183856</v>
      </c>
      <c r="I14" s="27">
        <v>1193300</v>
      </c>
      <c r="J14" s="27">
        <v>1211501</v>
      </c>
      <c r="K14" s="27">
        <v>1227023</v>
      </c>
    </row>
    <row r="15" spans="1:11" x14ac:dyDescent="0.25">
      <c r="B15" s="25" t="s">
        <v>40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32</v>
      </c>
      <c r="C16" s="16">
        <v>73718</v>
      </c>
      <c r="D16" s="16">
        <v>86427</v>
      </c>
      <c r="E16" s="16">
        <v>100414</v>
      </c>
      <c r="F16" s="16">
        <v>179656</v>
      </c>
      <c r="G16" s="16">
        <v>192416</v>
      </c>
      <c r="H16" s="16">
        <v>202743</v>
      </c>
      <c r="I16" s="16">
        <v>214764</v>
      </c>
      <c r="J16" s="16">
        <v>227072</v>
      </c>
      <c r="K16" s="16">
        <v>239929</v>
      </c>
    </row>
    <row r="17" spans="2:11" x14ac:dyDescent="0.25">
      <c r="B17" s="28" t="s">
        <v>33</v>
      </c>
      <c r="C17" s="16">
        <v>303</v>
      </c>
      <c r="D17" s="16">
        <v>438</v>
      </c>
      <c r="E17" s="16">
        <v>477</v>
      </c>
      <c r="F17" s="16">
        <v>522</v>
      </c>
      <c r="G17" s="16">
        <v>591</v>
      </c>
      <c r="H17" s="16">
        <v>648</v>
      </c>
      <c r="I17" s="16">
        <v>747</v>
      </c>
      <c r="J17" s="16">
        <v>1026</v>
      </c>
      <c r="K17" s="16" t="s">
        <v>191</v>
      </c>
    </row>
    <row r="18" spans="2:11" x14ac:dyDescent="0.25">
      <c r="B18" s="28" t="s">
        <v>34</v>
      </c>
      <c r="C18" s="16">
        <v>130</v>
      </c>
      <c r="D18" s="16">
        <v>153</v>
      </c>
      <c r="E18" s="16">
        <v>199</v>
      </c>
      <c r="F18" s="16">
        <v>266</v>
      </c>
      <c r="G18" s="16">
        <v>301</v>
      </c>
      <c r="H18" s="16">
        <v>455</v>
      </c>
      <c r="I18" s="16">
        <v>511</v>
      </c>
      <c r="J18" s="16">
        <v>554</v>
      </c>
      <c r="K18" s="16">
        <v>692</v>
      </c>
    </row>
    <row r="19" spans="2:11" x14ac:dyDescent="0.25">
      <c r="B19" s="29" t="s">
        <v>11</v>
      </c>
      <c r="C19" s="27">
        <v>74151</v>
      </c>
      <c r="D19" s="27">
        <v>87018</v>
      </c>
      <c r="E19" s="27">
        <v>101090</v>
      </c>
      <c r="F19" s="27">
        <v>180444</v>
      </c>
      <c r="G19" s="27">
        <v>193308</v>
      </c>
      <c r="H19" s="27">
        <v>203846</v>
      </c>
      <c r="I19" s="27">
        <v>216022</v>
      </c>
      <c r="J19" s="27">
        <v>228652</v>
      </c>
      <c r="K19" s="27">
        <v>254355</v>
      </c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ht="15.75" x14ac:dyDescent="0.25">
      <c r="B21" s="91" t="s">
        <v>37</v>
      </c>
      <c r="C21" s="92"/>
      <c r="D21" s="31"/>
      <c r="E21" s="13"/>
      <c r="F21" s="13"/>
      <c r="G21" s="13"/>
      <c r="H21" s="13"/>
      <c r="I21" s="13"/>
      <c r="J21" s="13"/>
      <c r="K21" s="13"/>
    </row>
    <row r="22" spans="2:11" x14ac:dyDescent="0.25">
      <c r="B22" s="123" t="s">
        <v>192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17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105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5" t="s">
        <v>32</v>
      </c>
      <c r="C6" s="16">
        <v>6101325</v>
      </c>
      <c r="D6" s="16">
        <v>5998175</v>
      </c>
      <c r="E6" s="16">
        <v>7095803</v>
      </c>
      <c r="F6" s="16">
        <v>7337536</v>
      </c>
      <c r="G6" s="16">
        <v>7803226</v>
      </c>
      <c r="H6" s="16">
        <v>9082349</v>
      </c>
      <c r="I6" s="16">
        <v>10220750</v>
      </c>
      <c r="J6" s="16">
        <v>10504587</v>
      </c>
      <c r="K6" s="16">
        <v>10504587</v>
      </c>
    </row>
    <row r="7" spans="1:11" x14ac:dyDescent="0.25">
      <c r="B7" s="5" t="s">
        <v>33</v>
      </c>
      <c r="C7" s="16">
        <v>62889</v>
      </c>
      <c r="D7" s="16">
        <v>63971</v>
      </c>
      <c r="E7" s="16">
        <v>64651</v>
      </c>
      <c r="F7" s="16">
        <v>68577</v>
      </c>
      <c r="G7" s="16">
        <v>71339</v>
      </c>
      <c r="H7" s="16">
        <v>72985</v>
      </c>
      <c r="I7" s="16">
        <v>67126</v>
      </c>
      <c r="J7" s="16">
        <v>45987</v>
      </c>
      <c r="K7" s="16">
        <v>45987</v>
      </c>
    </row>
    <row r="8" spans="1:11" x14ac:dyDescent="0.25">
      <c r="B8" s="5" t="s">
        <v>34</v>
      </c>
      <c r="C8" s="16">
        <v>14413</v>
      </c>
      <c r="D8" s="16">
        <v>16774</v>
      </c>
      <c r="E8" s="16">
        <v>17322</v>
      </c>
      <c r="F8" s="16">
        <v>18420</v>
      </c>
      <c r="G8" s="16">
        <v>19428</v>
      </c>
      <c r="H8" s="16">
        <v>23406</v>
      </c>
      <c r="I8" s="16">
        <v>24143</v>
      </c>
      <c r="J8" s="16">
        <v>19796</v>
      </c>
      <c r="K8" s="16">
        <v>19796</v>
      </c>
    </row>
    <row r="9" spans="1:11" x14ac:dyDescent="0.25">
      <c r="B9" s="3" t="s">
        <v>41</v>
      </c>
      <c r="C9" s="17">
        <v>6178627</v>
      </c>
      <c r="D9" s="17">
        <v>6078920</v>
      </c>
      <c r="E9" s="17">
        <v>7177776</v>
      </c>
      <c r="F9" s="17">
        <v>7424533</v>
      </c>
      <c r="G9" s="17">
        <v>7893993</v>
      </c>
      <c r="H9" s="17">
        <v>9178740</v>
      </c>
      <c r="I9" s="17">
        <v>10312019</v>
      </c>
      <c r="J9" s="17">
        <v>10570370</v>
      </c>
      <c r="K9" s="17">
        <v>10570370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91" t="s">
        <v>43</v>
      </c>
      <c r="C11" s="92"/>
      <c r="D11" s="92"/>
      <c r="E11" s="92"/>
      <c r="F11" s="60"/>
      <c r="G11" s="60"/>
      <c r="H11" s="60"/>
      <c r="I11" s="60"/>
      <c r="J11" s="60"/>
      <c r="K11" s="13"/>
    </row>
    <row r="12" spans="1:11" x14ac:dyDescent="0.25">
      <c r="B12" s="90" t="s">
        <v>168</v>
      </c>
      <c r="C12" s="60"/>
      <c r="D12" s="60"/>
      <c r="E12" s="60"/>
      <c r="F12" s="60"/>
      <c r="G12" s="60"/>
      <c r="H12" s="60"/>
      <c r="I12" s="60"/>
      <c r="J12" s="60"/>
      <c r="K12" s="13"/>
    </row>
    <row r="13" spans="1:1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H25" sqref="H25"/>
    </sheetView>
  </sheetViews>
  <sheetFormatPr defaultRowHeight="15" x14ac:dyDescent="0.25"/>
  <cols>
    <col min="2" max="2" width="31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K3" s="9"/>
    </row>
    <row r="4" spans="1:11" ht="15.75" customHeight="1" x14ac:dyDescent="0.25">
      <c r="B4" s="18" t="s">
        <v>152</v>
      </c>
      <c r="C4" s="13"/>
      <c r="D4" s="13"/>
      <c r="E4" s="13"/>
      <c r="F4" s="13"/>
      <c r="G4" s="13"/>
      <c r="H4" s="13"/>
      <c r="I4" s="13"/>
      <c r="J4" s="13"/>
      <c r="K4" s="9"/>
    </row>
    <row r="5" spans="1:11" ht="18.75" customHeight="1" x14ac:dyDescent="0.25">
      <c r="B5" s="25" t="s">
        <v>44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9"/>
    </row>
    <row r="6" spans="1:11" x14ac:dyDescent="0.25">
      <c r="B6" s="28" t="s">
        <v>32</v>
      </c>
      <c r="C6" s="16">
        <v>3266663</v>
      </c>
      <c r="D6" s="16">
        <v>3375204</v>
      </c>
      <c r="E6" s="16">
        <v>4257391</v>
      </c>
      <c r="F6" s="16">
        <v>4623885</v>
      </c>
      <c r="G6" s="16">
        <v>5143615</v>
      </c>
      <c r="H6" s="16">
        <v>6270328</v>
      </c>
      <c r="I6" s="16">
        <v>7050540</v>
      </c>
      <c r="J6" s="16">
        <v>7385092</v>
      </c>
    </row>
    <row r="7" spans="1:11" x14ac:dyDescent="0.25">
      <c r="B7" s="28" t="s">
        <v>33</v>
      </c>
      <c r="C7" s="16">
        <v>1494</v>
      </c>
      <c r="D7" s="16">
        <v>1256</v>
      </c>
      <c r="E7" s="16">
        <v>1461</v>
      </c>
      <c r="F7" s="16">
        <v>3280</v>
      </c>
      <c r="G7" s="16">
        <v>4503</v>
      </c>
      <c r="H7" s="16">
        <v>4223</v>
      </c>
      <c r="I7" s="16">
        <v>4972</v>
      </c>
      <c r="J7" s="16">
        <v>1414</v>
      </c>
    </row>
    <row r="8" spans="1:11" x14ac:dyDescent="0.25">
      <c r="B8" s="28" t="s">
        <v>34</v>
      </c>
      <c r="C8" s="16">
        <v>324</v>
      </c>
      <c r="D8" s="16">
        <v>397</v>
      </c>
      <c r="E8" s="16">
        <v>537</v>
      </c>
      <c r="F8" s="16">
        <v>741</v>
      </c>
      <c r="G8" s="16">
        <v>983</v>
      </c>
      <c r="H8" s="16">
        <v>1113</v>
      </c>
      <c r="I8" s="16">
        <v>1306</v>
      </c>
      <c r="J8" s="16">
        <v>16</v>
      </c>
    </row>
    <row r="9" spans="1:11" x14ac:dyDescent="0.25">
      <c r="B9" s="29" t="s">
        <v>11</v>
      </c>
      <c r="C9" s="27">
        <v>3268481</v>
      </c>
      <c r="D9" s="27">
        <v>3376857</v>
      </c>
      <c r="E9" s="27">
        <v>4259389</v>
      </c>
      <c r="F9" s="27">
        <v>4627906</v>
      </c>
      <c r="G9" s="27">
        <v>5149101</v>
      </c>
      <c r="H9" s="27">
        <v>6275664</v>
      </c>
      <c r="I9" s="27">
        <v>7056818</v>
      </c>
      <c r="J9" s="27">
        <v>7386522</v>
      </c>
    </row>
    <row r="10" spans="1:11" ht="16.5" customHeight="1" x14ac:dyDescent="0.25">
      <c r="B10" s="25" t="s">
        <v>45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32</v>
      </c>
      <c r="C11" s="16">
        <v>2084749</v>
      </c>
      <c r="D11" s="16">
        <v>2016212</v>
      </c>
      <c r="E11" s="16">
        <v>2228987</v>
      </c>
      <c r="F11" s="16">
        <v>2165165</v>
      </c>
      <c r="G11" s="16">
        <v>2130859</v>
      </c>
      <c r="H11" s="16">
        <v>2295707</v>
      </c>
      <c r="I11" s="16">
        <v>2577580</v>
      </c>
      <c r="J11" s="16">
        <v>2553450</v>
      </c>
    </row>
    <row r="12" spans="1:11" x14ac:dyDescent="0.25">
      <c r="B12" s="28" t="s">
        <v>33</v>
      </c>
      <c r="C12" s="16">
        <v>6454</v>
      </c>
      <c r="D12" s="16">
        <v>6950</v>
      </c>
      <c r="E12" s="16">
        <v>8458</v>
      </c>
      <c r="F12" s="16">
        <v>10720</v>
      </c>
      <c r="G12" s="16">
        <v>12266</v>
      </c>
      <c r="H12" s="16">
        <v>13852</v>
      </c>
      <c r="I12" s="16">
        <v>14729</v>
      </c>
      <c r="J12" s="16">
        <v>11742</v>
      </c>
    </row>
    <row r="13" spans="1:11" x14ac:dyDescent="0.25">
      <c r="B13" s="28" t="s">
        <v>34</v>
      </c>
      <c r="C13" s="16">
        <v>724</v>
      </c>
      <c r="D13" s="16">
        <v>869</v>
      </c>
      <c r="E13" s="16">
        <v>963</v>
      </c>
      <c r="F13" s="16">
        <v>1102</v>
      </c>
      <c r="G13" s="16">
        <v>1323</v>
      </c>
      <c r="H13" s="16">
        <v>1429</v>
      </c>
      <c r="I13" s="16">
        <v>1103</v>
      </c>
      <c r="J13" s="16">
        <v>109</v>
      </c>
    </row>
    <row r="14" spans="1:11" x14ac:dyDescent="0.25">
      <c r="B14" s="29" t="s">
        <v>11</v>
      </c>
      <c r="C14" s="27">
        <v>2091927</v>
      </c>
      <c r="D14" s="27">
        <v>2024031</v>
      </c>
      <c r="E14" s="27">
        <v>2238408</v>
      </c>
      <c r="F14" s="27">
        <v>2176987</v>
      </c>
      <c r="G14" s="27">
        <v>2144448</v>
      </c>
      <c r="H14" s="27">
        <v>2310988</v>
      </c>
      <c r="I14" s="27">
        <v>2593412</v>
      </c>
      <c r="J14" s="27">
        <v>2565301</v>
      </c>
    </row>
    <row r="15" spans="1:11" ht="15.75" customHeight="1" x14ac:dyDescent="0.25">
      <c r="B15" s="25" t="s">
        <v>46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32</v>
      </c>
      <c r="C16" s="16">
        <v>749913</v>
      </c>
      <c r="D16" s="16">
        <v>606759</v>
      </c>
      <c r="E16" s="16">
        <v>609425</v>
      </c>
      <c r="F16" s="16">
        <v>548486</v>
      </c>
      <c r="G16" s="16">
        <v>528752</v>
      </c>
      <c r="H16" s="16">
        <v>516314</v>
      </c>
      <c r="I16" s="16">
        <v>592630</v>
      </c>
      <c r="J16" s="16">
        <v>566045</v>
      </c>
    </row>
    <row r="17" spans="1:10" x14ac:dyDescent="0.25">
      <c r="B17" s="28" t="s">
        <v>33</v>
      </c>
      <c r="C17" s="16">
        <v>54941</v>
      </c>
      <c r="D17" s="16">
        <v>55765</v>
      </c>
      <c r="E17" s="16">
        <v>54732</v>
      </c>
      <c r="F17" s="16">
        <v>54577</v>
      </c>
      <c r="G17" s="16">
        <v>54570</v>
      </c>
      <c r="H17" s="16">
        <v>54910</v>
      </c>
      <c r="I17" s="16">
        <v>47425</v>
      </c>
      <c r="J17" s="16">
        <v>32831</v>
      </c>
    </row>
    <row r="18" spans="1:10" x14ac:dyDescent="0.25">
      <c r="B18" s="28" t="s">
        <v>34</v>
      </c>
      <c r="C18" s="16">
        <v>13365</v>
      </c>
      <c r="D18" s="16">
        <v>15508</v>
      </c>
      <c r="E18" s="16">
        <v>15822</v>
      </c>
      <c r="F18" s="16">
        <v>16577</v>
      </c>
      <c r="G18" s="16">
        <v>17122</v>
      </c>
      <c r="H18" s="16">
        <v>20864</v>
      </c>
      <c r="I18" s="16">
        <v>21734</v>
      </c>
      <c r="J18" s="16">
        <v>19671</v>
      </c>
    </row>
    <row r="19" spans="1:10" x14ac:dyDescent="0.25">
      <c r="B19" s="29" t="s">
        <v>11</v>
      </c>
      <c r="C19" s="27">
        <v>818219</v>
      </c>
      <c r="D19" s="27">
        <v>678032</v>
      </c>
      <c r="E19" s="27">
        <v>679979</v>
      </c>
      <c r="F19" s="27">
        <v>619640</v>
      </c>
      <c r="G19" s="27">
        <v>600444</v>
      </c>
      <c r="H19" s="27">
        <v>592088</v>
      </c>
      <c r="I19" s="27">
        <v>661789</v>
      </c>
      <c r="J19" s="27">
        <v>618547</v>
      </c>
    </row>
    <row r="20" spans="1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90"/>
      <c r="B21" s="91" t="s">
        <v>43</v>
      </c>
      <c r="C21" s="92"/>
      <c r="D21" s="92"/>
      <c r="E21" s="92"/>
      <c r="F21" s="13"/>
      <c r="G21" s="13"/>
      <c r="H21" s="13"/>
      <c r="I21" s="13"/>
      <c r="J21" s="13"/>
    </row>
    <row r="22" spans="1:10" x14ac:dyDescent="0.25">
      <c r="B22" s="90" t="s">
        <v>168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8.1 Custeio Administrativo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Eldimara Custódio Ribeiro Barbosa - SPREV</cp:lastModifiedBy>
  <dcterms:created xsi:type="dcterms:W3CDTF">2019-09-23T18:03:55Z</dcterms:created>
  <dcterms:modified xsi:type="dcterms:W3CDTF">2020-02-11T20:00:00Z</dcterms:modified>
</cp:coreProperties>
</file>